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ropbox (Midwest BikeShare)\Bublr James\02 Operations\Reporting\Trip Reporting\2019 Reports\"/>
    </mc:Choice>
  </mc:AlternateContent>
  <xr:revisionPtr revIDLastSave="0" documentId="13_ncr:1_{C2477FA1-14F7-48C8-996B-1588002767AF}" xr6:coauthVersionLast="40" xr6:coauthVersionMax="40" xr10:uidLastSave="{00000000-0000-0000-0000-000000000000}"/>
  <bookViews>
    <workbookView xWindow="-120" yWindow="-120" windowWidth="24240" windowHeight="13140" xr2:uid="{00000000-000D-0000-FFFF-FFFF00000000}"/>
  </bookViews>
  <sheets>
    <sheet name="1901.Trips" sheetId="1" r:id="rId1"/>
    <sheet name="1901.Maint" sheetId="3" r:id="rId2"/>
    <sheet name="Station to Station" sheetId="4" r:id="rId3"/>
    <sheet name="Day-Hour Usage" sheetId="5" r:id="rId4"/>
    <sheet name="Trips per Day-Hour Station" sheetId="6" r:id="rId5"/>
    <sheet name="Key" sheetId="2" r:id="rId6"/>
  </sheets>
  <calcPr calcId="191029"/>
  <pivotCaches>
    <pivotCache cacheId="1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11" i="1" l="1"/>
  <c r="W811" i="1"/>
  <c r="AB4" i="1" l="1"/>
  <c r="AC4" i="1"/>
  <c r="AD4" i="1" s="1"/>
  <c r="AB5" i="1"/>
  <c r="AC5" i="1"/>
  <c r="AD5" i="1" s="1"/>
  <c r="AB6" i="1"/>
  <c r="AC6" i="1"/>
  <c r="AD6" i="1" s="1"/>
  <c r="AB7" i="1"/>
  <c r="AC7" i="1"/>
  <c r="AD7" i="1" s="1"/>
  <c r="AB8" i="1"/>
  <c r="AC8" i="1"/>
  <c r="AD8" i="1" s="1"/>
  <c r="AB9" i="1"/>
  <c r="AC9" i="1"/>
  <c r="AD9" i="1" s="1"/>
  <c r="AB10" i="1"/>
  <c r="AC10" i="1"/>
  <c r="AD10" i="1" s="1"/>
  <c r="AB11" i="1"/>
  <c r="AC11" i="1"/>
  <c r="AD11" i="1" s="1"/>
  <c r="AB12" i="1"/>
  <c r="AC12" i="1"/>
  <c r="AD12" i="1" s="1"/>
  <c r="AB13" i="1"/>
  <c r="AC13" i="1"/>
  <c r="AD13" i="1" s="1"/>
  <c r="AB14" i="1"/>
  <c r="AC14" i="1"/>
  <c r="AD14" i="1" s="1"/>
  <c r="AB15" i="1"/>
  <c r="AC15" i="1"/>
  <c r="AD15" i="1" s="1"/>
  <c r="AB16" i="1"/>
  <c r="AC16" i="1"/>
  <c r="AD16" i="1" s="1"/>
  <c r="AB17" i="1"/>
  <c r="AC17" i="1"/>
  <c r="AD17" i="1" s="1"/>
  <c r="AB18" i="1"/>
  <c r="AC18" i="1"/>
  <c r="AD18" i="1" s="1"/>
  <c r="AB19" i="1"/>
  <c r="AC19" i="1"/>
  <c r="AD19" i="1" s="1"/>
  <c r="AB20" i="1"/>
  <c r="AC20" i="1"/>
  <c r="AD20" i="1" s="1"/>
  <c r="AB21" i="1"/>
  <c r="AC21" i="1"/>
  <c r="AD21" i="1" s="1"/>
  <c r="AB22" i="1"/>
  <c r="AC22" i="1"/>
  <c r="AD22" i="1" s="1"/>
  <c r="AB23" i="1"/>
  <c r="AC23" i="1"/>
  <c r="AD23" i="1" s="1"/>
  <c r="AB24" i="1"/>
  <c r="AC24" i="1"/>
  <c r="AD24" i="1" s="1"/>
  <c r="AB25" i="1"/>
  <c r="AC25" i="1"/>
  <c r="AD25" i="1" s="1"/>
  <c r="AB26" i="1"/>
  <c r="AC26" i="1"/>
  <c r="AD26" i="1" s="1"/>
  <c r="AB27" i="1"/>
  <c r="AC27" i="1"/>
  <c r="AD27" i="1" s="1"/>
  <c r="AB28" i="1"/>
  <c r="AC28" i="1"/>
  <c r="AD28" i="1" s="1"/>
  <c r="AB29" i="1"/>
  <c r="AC29" i="1"/>
  <c r="AD29" i="1" s="1"/>
  <c r="AB30" i="1"/>
  <c r="AC30" i="1"/>
  <c r="AD30" i="1" s="1"/>
  <c r="AB31" i="1"/>
  <c r="AC31" i="1"/>
  <c r="AD31" i="1" s="1"/>
  <c r="AB32" i="1"/>
  <c r="AC32" i="1"/>
  <c r="AD32" i="1" s="1"/>
  <c r="AB33" i="1"/>
  <c r="AC33" i="1"/>
  <c r="AD33" i="1" s="1"/>
  <c r="AB34" i="1"/>
  <c r="AC34" i="1"/>
  <c r="AD34" i="1" s="1"/>
  <c r="AB35" i="1"/>
  <c r="AC35" i="1"/>
  <c r="AD35" i="1" s="1"/>
  <c r="AB36" i="1"/>
  <c r="AC36" i="1"/>
  <c r="AD36" i="1" s="1"/>
  <c r="AB37" i="1"/>
  <c r="AC37" i="1"/>
  <c r="AD37" i="1" s="1"/>
  <c r="AB38" i="1"/>
  <c r="AC38" i="1"/>
  <c r="AD38" i="1" s="1"/>
  <c r="AB39" i="1"/>
  <c r="AC39" i="1"/>
  <c r="AD39" i="1" s="1"/>
  <c r="AB40" i="1"/>
  <c r="AC40" i="1"/>
  <c r="AD40" i="1" s="1"/>
  <c r="AB41" i="1"/>
  <c r="AC41" i="1"/>
  <c r="AD41" i="1" s="1"/>
  <c r="AB42" i="1"/>
  <c r="AC42" i="1"/>
  <c r="AD42" i="1" s="1"/>
  <c r="AB43" i="1"/>
  <c r="AC43" i="1"/>
  <c r="AD43" i="1" s="1"/>
  <c r="AB44" i="1"/>
  <c r="AC44" i="1"/>
  <c r="AD44" i="1" s="1"/>
  <c r="AB45" i="1"/>
  <c r="AC45" i="1"/>
  <c r="AD45" i="1" s="1"/>
  <c r="AB46" i="1"/>
  <c r="AC46" i="1"/>
  <c r="AD46" i="1" s="1"/>
  <c r="AB47" i="1"/>
  <c r="AC47" i="1"/>
  <c r="AD47" i="1" s="1"/>
  <c r="AB48" i="1"/>
  <c r="AC48" i="1"/>
  <c r="AD48" i="1" s="1"/>
  <c r="AB49" i="1"/>
  <c r="AC49" i="1"/>
  <c r="AD49" i="1" s="1"/>
  <c r="AB50" i="1"/>
  <c r="AC50" i="1"/>
  <c r="AD50" i="1" s="1"/>
  <c r="AB51" i="1"/>
  <c r="AC51" i="1"/>
  <c r="AD51" i="1" s="1"/>
  <c r="AB52" i="1"/>
  <c r="AC52" i="1"/>
  <c r="AD52" i="1" s="1"/>
  <c r="AB53" i="1"/>
  <c r="AC53" i="1"/>
  <c r="AD53" i="1" s="1"/>
  <c r="AB54" i="1"/>
  <c r="AC54" i="1"/>
  <c r="AD54" i="1" s="1"/>
  <c r="AB55" i="1"/>
  <c r="AC55" i="1"/>
  <c r="AD55" i="1" s="1"/>
  <c r="AB56" i="1"/>
  <c r="AC56" i="1"/>
  <c r="AD56" i="1" s="1"/>
  <c r="AB57" i="1"/>
  <c r="AC57" i="1"/>
  <c r="AD57" i="1" s="1"/>
  <c r="AB58" i="1"/>
  <c r="AC58" i="1"/>
  <c r="AD58" i="1" s="1"/>
  <c r="AB59" i="1"/>
  <c r="AC59" i="1"/>
  <c r="AD59" i="1" s="1"/>
  <c r="AB60" i="1"/>
  <c r="AC60" i="1"/>
  <c r="AD60" i="1" s="1"/>
  <c r="AB61" i="1"/>
  <c r="AC61" i="1"/>
  <c r="AD61" i="1" s="1"/>
  <c r="AB62" i="1"/>
  <c r="AC62" i="1"/>
  <c r="AD62" i="1" s="1"/>
  <c r="AB63" i="1"/>
  <c r="AC63" i="1"/>
  <c r="AD63" i="1" s="1"/>
  <c r="AB64" i="1"/>
  <c r="AC64" i="1"/>
  <c r="AD64" i="1" s="1"/>
  <c r="AB65" i="1"/>
  <c r="AC65" i="1"/>
  <c r="AD65" i="1" s="1"/>
  <c r="AB66" i="1"/>
  <c r="AC66" i="1"/>
  <c r="AD66" i="1" s="1"/>
  <c r="AB67" i="1"/>
  <c r="AC67" i="1"/>
  <c r="AD67" i="1" s="1"/>
  <c r="AB68" i="1"/>
  <c r="AC68" i="1"/>
  <c r="AD68" i="1" s="1"/>
  <c r="AB69" i="1"/>
  <c r="AC69" i="1"/>
  <c r="AD69" i="1" s="1"/>
  <c r="AB70" i="1"/>
  <c r="AC70" i="1"/>
  <c r="AD70" i="1" s="1"/>
  <c r="AB71" i="1"/>
  <c r="AC71" i="1"/>
  <c r="AD71" i="1" s="1"/>
  <c r="AB72" i="1"/>
  <c r="AC72" i="1"/>
  <c r="AD72" i="1" s="1"/>
  <c r="AB73" i="1"/>
  <c r="AC73" i="1"/>
  <c r="AD73" i="1" s="1"/>
  <c r="AB74" i="1"/>
  <c r="AC74" i="1"/>
  <c r="AD74" i="1" s="1"/>
  <c r="AB75" i="1"/>
  <c r="AC75" i="1"/>
  <c r="AD75" i="1" s="1"/>
  <c r="AB76" i="1"/>
  <c r="AC76" i="1"/>
  <c r="AD76" i="1" s="1"/>
  <c r="AB77" i="1"/>
  <c r="AC77" i="1"/>
  <c r="AD77" i="1" s="1"/>
  <c r="AB78" i="1"/>
  <c r="AC78" i="1"/>
  <c r="AD78" i="1" s="1"/>
  <c r="AB79" i="1"/>
  <c r="AC79" i="1"/>
  <c r="AD79" i="1" s="1"/>
  <c r="AB80" i="1"/>
  <c r="AC80" i="1"/>
  <c r="AD80" i="1" s="1"/>
  <c r="AB81" i="1"/>
  <c r="AC81" i="1"/>
  <c r="AD81" i="1" s="1"/>
  <c r="AB82" i="1"/>
  <c r="AC82" i="1"/>
  <c r="AD82" i="1" s="1"/>
  <c r="AB83" i="1"/>
  <c r="AC83" i="1"/>
  <c r="AD83" i="1" s="1"/>
  <c r="AB84" i="1"/>
  <c r="AC84" i="1"/>
  <c r="AD84" i="1" s="1"/>
  <c r="AB85" i="1"/>
  <c r="AC85" i="1"/>
  <c r="AD85" i="1" s="1"/>
  <c r="AB86" i="1"/>
  <c r="AC86" i="1"/>
  <c r="AD86" i="1" s="1"/>
  <c r="AB87" i="1"/>
  <c r="AC87" i="1"/>
  <c r="AD87" i="1" s="1"/>
  <c r="AB88" i="1"/>
  <c r="AC88" i="1"/>
  <c r="AD88" i="1" s="1"/>
  <c r="AB89" i="1"/>
  <c r="AC89" i="1"/>
  <c r="AD89" i="1" s="1"/>
  <c r="AB90" i="1"/>
  <c r="AC90" i="1"/>
  <c r="AD90" i="1" s="1"/>
  <c r="AB91" i="1"/>
  <c r="AC91" i="1"/>
  <c r="AD91" i="1" s="1"/>
  <c r="AB92" i="1"/>
  <c r="AC92" i="1"/>
  <c r="AD92" i="1" s="1"/>
  <c r="AB93" i="1"/>
  <c r="AC93" i="1"/>
  <c r="AD93" i="1" s="1"/>
  <c r="AB94" i="1"/>
  <c r="AC94" i="1"/>
  <c r="AD94" i="1" s="1"/>
  <c r="AB95" i="1"/>
  <c r="AC95" i="1"/>
  <c r="AD95" i="1" s="1"/>
  <c r="AB96" i="1"/>
  <c r="AC96" i="1"/>
  <c r="AD96" i="1" s="1"/>
  <c r="AB97" i="1"/>
  <c r="AC97" i="1"/>
  <c r="AD97" i="1" s="1"/>
  <c r="AB98" i="1"/>
  <c r="AC98" i="1"/>
  <c r="AD98" i="1" s="1"/>
  <c r="AB99" i="1"/>
  <c r="AC99" i="1"/>
  <c r="AD99" i="1" s="1"/>
  <c r="AB100" i="1"/>
  <c r="AC100" i="1"/>
  <c r="AD100" i="1" s="1"/>
  <c r="AB101" i="1"/>
  <c r="AC101" i="1"/>
  <c r="AD101" i="1" s="1"/>
  <c r="AB102" i="1"/>
  <c r="AC102" i="1"/>
  <c r="AD102" i="1" s="1"/>
  <c r="AB103" i="1"/>
  <c r="AC103" i="1"/>
  <c r="AD103" i="1" s="1"/>
  <c r="AB104" i="1"/>
  <c r="AC104" i="1"/>
  <c r="AD104" i="1" s="1"/>
  <c r="AB105" i="1"/>
  <c r="AC105" i="1"/>
  <c r="AD105" i="1" s="1"/>
  <c r="AB106" i="1"/>
  <c r="AC106" i="1"/>
  <c r="AD106" i="1" s="1"/>
  <c r="AB107" i="1"/>
  <c r="AC107" i="1"/>
  <c r="AD107" i="1" s="1"/>
  <c r="AB108" i="1"/>
  <c r="AC108" i="1"/>
  <c r="AD108" i="1" s="1"/>
  <c r="AB109" i="1"/>
  <c r="AC109" i="1"/>
  <c r="AD109" i="1" s="1"/>
  <c r="AB110" i="1"/>
  <c r="AC110" i="1"/>
  <c r="AD110" i="1" s="1"/>
  <c r="AB111" i="1"/>
  <c r="AC111" i="1"/>
  <c r="AD111" i="1" s="1"/>
  <c r="AB112" i="1"/>
  <c r="AC112" i="1"/>
  <c r="AD112" i="1" s="1"/>
  <c r="AB113" i="1"/>
  <c r="AC113" i="1"/>
  <c r="AD113" i="1" s="1"/>
  <c r="AB114" i="1"/>
  <c r="AC114" i="1"/>
  <c r="AD114" i="1" s="1"/>
  <c r="AB115" i="1"/>
  <c r="AC115" i="1"/>
  <c r="AD115" i="1" s="1"/>
  <c r="AB116" i="1"/>
  <c r="AC116" i="1"/>
  <c r="AD116" i="1" s="1"/>
  <c r="AB117" i="1"/>
  <c r="AC117" i="1"/>
  <c r="AD117" i="1" s="1"/>
  <c r="AB118" i="1"/>
  <c r="AC118" i="1"/>
  <c r="AD118" i="1" s="1"/>
  <c r="AB119" i="1"/>
  <c r="AC119" i="1"/>
  <c r="AD119" i="1" s="1"/>
  <c r="AB120" i="1"/>
  <c r="AC120" i="1"/>
  <c r="AD120" i="1" s="1"/>
  <c r="AB121" i="1"/>
  <c r="AC121" i="1"/>
  <c r="AD121" i="1" s="1"/>
  <c r="AB122" i="1"/>
  <c r="AC122" i="1"/>
  <c r="AD122" i="1" s="1"/>
  <c r="AB123" i="1"/>
  <c r="AC123" i="1"/>
  <c r="AD123" i="1" s="1"/>
  <c r="AB124" i="1"/>
  <c r="AC124" i="1"/>
  <c r="AD124" i="1" s="1"/>
  <c r="AB125" i="1"/>
  <c r="AC125" i="1"/>
  <c r="AD125" i="1" s="1"/>
  <c r="AB126" i="1"/>
  <c r="AC126" i="1"/>
  <c r="AD126" i="1" s="1"/>
  <c r="AB127" i="1"/>
  <c r="AC127" i="1"/>
  <c r="AD127" i="1" s="1"/>
  <c r="AB128" i="1"/>
  <c r="AC128" i="1"/>
  <c r="AD128" i="1" s="1"/>
  <c r="AB129" i="1"/>
  <c r="AC129" i="1"/>
  <c r="AD129" i="1" s="1"/>
  <c r="AB130" i="1"/>
  <c r="AC130" i="1"/>
  <c r="AD130" i="1" s="1"/>
  <c r="AB131" i="1"/>
  <c r="AC131" i="1"/>
  <c r="AD131" i="1" s="1"/>
  <c r="AB132" i="1"/>
  <c r="AC132" i="1"/>
  <c r="AD132" i="1" s="1"/>
  <c r="AB133" i="1"/>
  <c r="AC133" i="1"/>
  <c r="AD133" i="1" s="1"/>
  <c r="AB134" i="1"/>
  <c r="AC134" i="1"/>
  <c r="AD134" i="1" s="1"/>
  <c r="AB135" i="1"/>
  <c r="AC135" i="1"/>
  <c r="AD135" i="1" s="1"/>
  <c r="AB136" i="1"/>
  <c r="AC136" i="1"/>
  <c r="AD136" i="1" s="1"/>
  <c r="AB137" i="1"/>
  <c r="AC137" i="1"/>
  <c r="AD137" i="1" s="1"/>
  <c r="AB138" i="1"/>
  <c r="AC138" i="1"/>
  <c r="AD138" i="1" s="1"/>
  <c r="AB139" i="1"/>
  <c r="AC139" i="1"/>
  <c r="AD139" i="1" s="1"/>
  <c r="AB140" i="1"/>
  <c r="AC140" i="1"/>
  <c r="AD140" i="1" s="1"/>
  <c r="AB141" i="1"/>
  <c r="AC141" i="1"/>
  <c r="AD141" i="1" s="1"/>
  <c r="AB142" i="1"/>
  <c r="AC142" i="1"/>
  <c r="AD142" i="1" s="1"/>
  <c r="AB143" i="1"/>
  <c r="AC143" i="1"/>
  <c r="AD143" i="1" s="1"/>
  <c r="AB144" i="1"/>
  <c r="AC144" i="1"/>
  <c r="AD144" i="1" s="1"/>
  <c r="AB145" i="1"/>
  <c r="AC145" i="1"/>
  <c r="AD145" i="1" s="1"/>
  <c r="AB146" i="1"/>
  <c r="AC146" i="1"/>
  <c r="AD146" i="1" s="1"/>
  <c r="AB147" i="1"/>
  <c r="AC147" i="1"/>
  <c r="AD147" i="1" s="1"/>
  <c r="AB148" i="1"/>
  <c r="AC148" i="1"/>
  <c r="AD148" i="1" s="1"/>
  <c r="AB149" i="1"/>
  <c r="AC149" i="1"/>
  <c r="AD149" i="1" s="1"/>
  <c r="AB150" i="1"/>
  <c r="AC150" i="1"/>
  <c r="AD150" i="1" s="1"/>
  <c r="AB151" i="1"/>
  <c r="AC151" i="1"/>
  <c r="AD151" i="1" s="1"/>
  <c r="AB152" i="1"/>
  <c r="AC152" i="1"/>
  <c r="AD152" i="1" s="1"/>
  <c r="AB153" i="1"/>
  <c r="AC153" i="1"/>
  <c r="AD153" i="1" s="1"/>
  <c r="AB154" i="1"/>
  <c r="AC154" i="1"/>
  <c r="AD154" i="1" s="1"/>
  <c r="AB155" i="1"/>
  <c r="AC155" i="1"/>
  <c r="AD155" i="1" s="1"/>
  <c r="AB156" i="1"/>
  <c r="AC156" i="1"/>
  <c r="AD156" i="1" s="1"/>
  <c r="AB157" i="1"/>
  <c r="AC157" i="1"/>
  <c r="AD157" i="1" s="1"/>
  <c r="AB158" i="1"/>
  <c r="AC158" i="1"/>
  <c r="AD158" i="1" s="1"/>
  <c r="AB159" i="1"/>
  <c r="AC159" i="1"/>
  <c r="AD159" i="1" s="1"/>
  <c r="AB160" i="1"/>
  <c r="AC160" i="1"/>
  <c r="AD160" i="1" s="1"/>
  <c r="AB161" i="1"/>
  <c r="AC161" i="1"/>
  <c r="AD161" i="1" s="1"/>
  <c r="AB162" i="1"/>
  <c r="AC162" i="1"/>
  <c r="AD162" i="1" s="1"/>
  <c r="AB163" i="1"/>
  <c r="AC163" i="1"/>
  <c r="AD163" i="1" s="1"/>
  <c r="AB164" i="1"/>
  <c r="AC164" i="1"/>
  <c r="AD164" i="1" s="1"/>
  <c r="AB165" i="1"/>
  <c r="AC165" i="1"/>
  <c r="AD165" i="1" s="1"/>
  <c r="AB166" i="1"/>
  <c r="AC166" i="1"/>
  <c r="AD166" i="1" s="1"/>
  <c r="AB167" i="1"/>
  <c r="AC167" i="1"/>
  <c r="AD167" i="1" s="1"/>
  <c r="AB168" i="1"/>
  <c r="AC168" i="1"/>
  <c r="AD168" i="1" s="1"/>
  <c r="AB169" i="1"/>
  <c r="AC169" i="1"/>
  <c r="AD169" i="1" s="1"/>
  <c r="AB170" i="1"/>
  <c r="AC170" i="1"/>
  <c r="AD170" i="1" s="1"/>
  <c r="AB171" i="1"/>
  <c r="AC171" i="1"/>
  <c r="AD171" i="1" s="1"/>
  <c r="AB172" i="1"/>
  <c r="AC172" i="1"/>
  <c r="AD172" i="1" s="1"/>
  <c r="AB173" i="1"/>
  <c r="AC173" i="1"/>
  <c r="AD173" i="1" s="1"/>
  <c r="AB174" i="1"/>
  <c r="AC174" i="1"/>
  <c r="AD174" i="1" s="1"/>
  <c r="AB175" i="1"/>
  <c r="AC175" i="1"/>
  <c r="AD175" i="1" s="1"/>
  <c r="AB176" i="1"/>
  <c r="AC176" i="1"/>
  <c r="AD176" i="1" s="1"/>
  <c r="AB177" i="1"/>
  <c r="AC177" i="1"/>
  <c r="AD177" i="1" s="1"/>
  <c r="AB178" i="1"/>
  <c r="AC178" i="1"/>
  <c r="AD178" i="1" s="1"/>
  <c r="AB179" i="1"/>
  <c r="AC179" i="1"/>
  <c r="AD179" i="1" s="1"/>
  <c r="AB180" i="1"/>
  <c r="AC180" i="1"/>
  <c r="AD180" i="1" s="1"/>
  <c r="AB181" i="1"/>
  <c r="AC181" i="1"/>
  <c r="AD181" i="1" s="1"/>
  <c r="AB182" i="1"/>
  <c r="AC182" i="1"/>
  <c r="AD182" i="1" s="1"/>
  <c r="AB183" i="1"/>
  <c r="AC183" i="1"/>
  <c r="AD183" i="1" s="1"/>
  <c r="AB184" i="1"/>
  <c r="AC184" i="1"/>
  <c r="AD184" i="1" s="1"/>
  <c r="AB185" i="1"/>
  <c r="AC185" i="1"/>
  <c r="AD185" i="1" s="1"/>
  <c r="AB186" i="1"/>
  <c r="AC186" i="1"/>
  <c r="AD186" i="1" s="1"/>
  <c r="AB187" i="1"/>
  <c r="AC187" i="1"/>
  <c r="AD187" i="1" s="1"/>
  <c r="AB188" i="1"/>
  <c r="AC188" i="1"/>
  <c r="AD188" i="1" s="1"/>
  <c r="AB189" i="1"/>
  <c r="AC189" i="1"/>
  <c r="AD189" i="1" s="1"/>
  <c r="AB190" i="1"/>
  <c r="AC190" i="1"/>
  <c r="AD190" i="1" s="1"/>
  <c r="AB191" i="1"/>
  <c r="AC191" i="1"/>
  <c r="AD191" i="1" s="1"/>
  <c r="AB192" i="1"/>
  <c r="AC192" i="1"/>
  <c r="AD192" i="1" s="1"/>
  <c r="AB193" i="1"/>
  <c r="AC193" i="1"/>
  <c r="AD193" i="1" s="1"/>
  <c r="AB194" i="1"/>
  <c r="AC194" i="1"/>
  <c r="AD194" i="1" s="1"/>
  <c r="AB195" i="1"/>
  <c r="AC195" i="1"/>
  <c r="AD195" i="1" s="1"/>
  <c r="AB196" i="1"/>
  <c r="AC196" i="1"/>
  <c r="AD196" i="1" s="1"/>
  <c r="AB197" i="1"/>
  <c r="AC197" i="1"/>
  <c r="AD197" i="1" s="1"/>
  <c r="AB198" i="1"/>
  <c r="AC198" i="1"/>
  <c r="AD198" i="1" s="1"/>
  <c r="AB199" i="1"/>
  <c r="AC199" i="1"/>
  <c r="AD199" i="1" s="1"/>
  <c r="AB200" i="1"/>
  <c r="AC200" i="1"/>
  <c r="AD200" i="1" s="1"/>
  <c r="AB201" i="1"/>
  <c r="AC201" i="1"/>
  <c r="AD201" i="1" s="1"/>
  <c r="AB202" i="1"/>
  <c r="AC202" i="1"/>
  <c r="AD202" i="1" s="1"/>
  <c r="AB203" i="1"/>
  <c r="AC203" i="1"/>
  <c r="AD203" i="1" s="1"/>
  <c r="AB204" i="1"/>
  <c r="AC204" i="1"/>
  <c r="AD204" i="1" s="1"/>
  <c r="AB205" i="1"/>
  <c r="AC205" i="1"/>
  <c r="AD205" i="1" s="1"/>
  <c r="AB206" i="1"/>
  <c r="AC206" i="1"/>
  <c r="AD206" i="1" s="1"/>
  <c r="AB207" i="1"/>
  <c r="AC207" i="1"/>
  <c r="AD207" i="1" s="1"/>
  <c r="AB208" i="1"/>
  <c r="AC208" i="1"/>
  <c r="AD208" i="1" s="1"/>
  <c r="AB209" i="1"/>
  <c r="AC209" i="1"/>
  <c r="AD209" i="1" s="1"/>
  <c r="AB210" i="1"/>
  <c r="AC210" i="1"/>
  <c r="AD210" i="1" s="1"/>
  <c r="AB211" i="1"/>
  <c r="AC211" i="1"/>
  <c r="AD211" i="1" s="1"/>
  <c r="AB212" i="1"/>
  <c r="AC212" i="1"/>
  <c r="AD212" i="1" s="1"/>
  <c r="AB213" i="1"/>
  <c r="AC213" i="1"/>
  <c r="AD213" i="1" s="1"/>
  <c r="AB214" i="1"/>
  <c r="AC214" i="1"/>
  <c r="AD214" i="1" s="1"/>
  <c r="AB215" i="1"/>
  <c r="AC215" i="1"/>
  <c r="AD215" i="1" s="1"/>
  <c r="AB216" i="1"/>
  <c r="AC216" i="1"/>
  <c r="AD216" i="1" s="1"/>
  <c r="AB217" i="1"/>
  <c r="AC217" i="1"/>
  <c r="AD217" i="1" s="1"/>
  <c r="AB218" i="1"/>
  <c r="AC218" i="1"/>
  <c r="AD218" i="1" s="1"/>
  <c r="AB219" i="1"/>
  <c r="AC219" i="1"/>
  <c r="AD219" i="1" s="1"/>
  <c r="AB220" i="1"/>
  <c r="AC220" i="1"/>
  <c r="AD220" i="1" s="1"/>
  <c r="AB221" i="1"/>
  <c r="AC221" i="1"/>
  <c r="AD221" i="1" s="1"/>
  <c r="AB222" i="1"/>
  <c r="AC222" i="1"/>
  <c r="AD222" i="1" s="1"/>
  <c r="AB223" i="1"/>
  <c r="AC223" i="1"/>
  <c r="AD223" i="1" s="1"/>
  <c r="AB224" i="1"/>
  <c r="AC224" i="1"/>
  <c r="AD224" i="1" s="1"/>
  <c r="AB225" i="1"/>
  <c r="AC225" i="1"/>
  <c r="AD225" i="1" s="1"/>
  <c r="AB226" i="1"/>
  <c r="AC226" i="1"/>
  <c r="AD226" i="1" s="1"/>
  <c r="AB227" i="1"/>
  <c r="AC227" i="1"/>
  <c r="AD227" i="1" s="1"/>
  <c r="AB228" i="1"/>
  <c r="AC228" i="1"/>
  <c r="AD228" i="1" s="1"/>
  <c r="AB229" i="1"/>
  <c r="AC229" i="1"/>
  <c r="AD229" i="1" s="1"/>
  <c r="AB230" i="1"/>
  <c r="AC230" i="1"/>
  <c r="AD230" i="1" s="1"/>
  <c r="AB231" i="1"/>
  <c r="AC231" i="1"/>
  <c r="AD231" i="1" s="1"/>
  <c r="AB232" i="1"/>
  <c r="AC232" i="1"/>
  <c r="AD232" i="1" s="1"/>
  <c r="AB233" i="1"/>
  <c r="AC233" i="1"/>
  <c r="AD233" i="1" s="1"/>
  <c r="AB234" i="1"/>
  <c r="AC234" i="1"/>
  <c r="AD234" i="1" s="1"/>
  <c r="AB235" i="1"/>
  <c r="AC235" i="1"/>
  <c r="AD235" i="1" s="1"/>
  <c r="AB236" i="1"/>
  <c r="AC236" i="1"/>
  <c r="AD236" i="1" s="1"/>
  <c r="AB237" i="1"/>
  <c r="AC237" i="1"/>
  <c r="AD237" i="1" s="1"/>
  <c r="AB238" i="1"/>
  <c r="AC238" i="1"/>
  <c r="AD238" i="1" s="1"/>
  <c r="AB239" i="1"/>
  <c r="AC239" i="1"/>
  <c r="AD239" i="1" s="1"/>
  <c r="AB240" i="1"/>
  <c r="AC240" i="1"/>
  <c r="AD240" i="1" s="1"/>
  <c r="AB241" i="1"/>
  <c r="AC241" i="1"/>
  <c r="AD241" i="1" s="1"/>
  <c r="AB242" i="1"/>
  <c r="AC242" i="1"/>
  <c r="AD242" i="1" s="1"/>
  <c r="AB243" i="1"/>
  <c r="AC243" i="1"/>
  <c r="AD243" i="1" s="1"/>
  <c r="AB244" i="1"/>
  <c r="AC244" i="1"/>
  <c r="AD244" i="1" s="1"/>
  <c r="AB245" i="1"/>
  <c r="AC245" i="1"/>
  <c r="AD245" i="1" s="1"/>
  <c r="AB246" i="1"/>
  <c r="AC246" i="1"/>
  <c r="AD246" i="1" s="1"/>
  <c r="AB247" i="1"/>
  <c r="AC247" i="1"/>
  <c r="AD247" i="1" s="1"/>
  <c r="AB248" i="1"/>
  <c r="AC248" i="1"/>
  <c r="AD248" i="1" s="1"/>
  <c r="AB249" i="1"/>
  <c r="AC249" i="1"/>
  <c r="AD249" i="1" s="1"/>
  <c r="AB250" i="1"/>
  <c r="AC250" i="1"/>
  <c r="AD250" i="1" s="1"/>
  <c r="AB251" i="1"/>
  <c r="AC251" i="1"/>
  <c r="AD251" i="1" s="1"/>
  <c r="AB252" i="1"/>
  <c r="AC252" i="1"/>
  <c r="AD252" i="1" s="1"/>
  <c r="AB253" i="1"/>
  <c r="AC253" i="1"/>
  <c r="AD253" i="1" s="1"/>
  <c r="AB254" i="1"/>
  <c r="AC254" i="1"/>
  <c r="AD254" i="1" s="1"/>
  <c r="AB255" i="1"/>
  <c r="AC255" i="1"/>
  <c r="AD255" i="1" s="1"/>
  <c r="AB256" i="1"/>
  <c r="AC256" i="1"/>
  <c r="AD256" i="1" s="1"/>
  <c r="AB257" i="1"/>
  <c r="AC257" i="1"/>
  <c r="AD257" i="1" s="1"/>
  <c r="AB258" i="1"/>
  <c r="AC258" i="1"/>
  <c r="AD258" i="1" s="1"/>
  <c r="AB259" i="1"/>
  <c r="AC259" i="1"/>
  <c r="AD259" i="1" s="1"/>
  <c r="AB260" i="1"/>
  <c r="AC260" i="1"/>
  <c r="AD260" i="1" s="1"/>
  <c r="AB261" i="1"/>
  <c r="AC261" i="1"/>
  <c r="AD261" i="1" s="1"/>
  <c r="AB262" i="1"/>
  <c r="AC262" i="1"/>
  <c r="AD262" i="1" s="1"/>
  <c r="AB263" i="1"/>
  <c r="AC263" i="1"/>
  <c r="AD263" i="1" s="1"/>
  <c r="AB264" i="1"/>
  <c r="AC264" i="1"/>
  <c r="AD264" i="1" s="1"/>
  <c r="AB265" i="1"/>
  <c r="AC265" i="1"/>
  <c r="AD265" i="1" s="1"/>
  <c r="AB266" i="1"/>
  <c r="AC266" i="1"/>
  <c r="AD266" i="1" s="1"/>
  <c r="AB267" i="1"/>
  <c r="AC267" i="1"/>
  <c r="AD267" i="1" s="1"/>
  <c r="AB268" i="1"/>
  <c r="AC268" i="1"/>
  <c r="AD268" i="1" s="1"/>
  <c r="AB269" i="1"/>
  <c r="AC269" i="1"/>
  <c r="AD269" i="1" s="1"/>
  <c r="AB270" i="1"/>
  <c r="AC270" i="1"/>
  <c r="AD270" i="1" s="1"/>
  <c r="AB271" i="1"/>
  <c r="AC271" i="1"/>
  <c r="AD271" i="1" s="1"/>
  <c r="AB272" i="1"/>
  <c r="AC272" i="1"/>
  <c r="AD272" i="1" s="1"/>
  <c r="AB273" i="1"/>
  <c r="AC273" i="1"/>
  <c r="AD273" i="1" s="1"/>
  <c r="AB274" i="1"/>
  <c r="AC274" i="1"/>
  <c r="AD274" i="1" s="1"/>
  <c r="AB275" i="1"/>
  <c r="AC275" i="1"/>
  <c r="AD275" i="1" s="1"/>
  <c r="AB276" i="1"/>
  <c r="AC276" i="1"/>
  <c r="AD276" i="1" s="1"/>
  <c r="AB277" i="1"/>
  <c r="AC277" i="1"/>
  <c r="AD277" i="1" s="1"/>
  <c r="AB278" i="1"/>
  <c r="AC278" i="1"/>
  <c r="AD278" i="1" s="1"/>
  <c r="AB279" i="1"/>
  <c r="AC279" i="1"/>
  <c r="AD279" i="1" s="1"/>
  <c r="AB280" i="1"/>
  <c r="AC280" i="1"/>
  <c r="AD280" i="1" s="1"/>
  <c r="AB281" i="1"/>
  <c r="AC281" i="1"/>
  <c r="AD281" i="1" s="1"/>
  <c r="AB282" i="1"/>
  <c r="AC282" i="1"/>
  <c r="AD282" i="1" s="1"/>
  <c r="AB283" i="1"/>
  <c r="AC283" i="1"/>
  <c r="AD283" i="1" s="1"/>
  <c r="AB284" i="1"/>
  <c r="AC284" i="1"/>
  <c r="AD284" i="1" s="1"/>
  <c r="AB285" i="1"/>
  <c r="AC285" i="1"/>
  <c r="AD285" i="1" s="1"/>
  <c r="AB286" i="1"/>
  <c r="AC286" i="1"/>
  <c r="AD286" i="1" s="1"/>
  <c r="AB287" i="1"/>
  <c r="AC287" i="1"/>
  <c r="AD287" i="1" s="1"/>
  <c r="AB288" i="1"/>
  <c r="AC288" i="1"/>
  <c r="AD288" i="1" s="1"/>
  <c r="AB289" i="1"/>
  <c r="AC289" i="1"/>
  <c r="AD289" i="1" s="1"/>
  <c r="AB290" i="1"/>
  <c r="AC290" i="1"/>
  <c r="AD290" i="1" s="1"/>
  <c r="AB291" i="1"/>
  <c r="AC291" i="1"/>
  <c r="AD291" i="1" s="1"/>
  <c r="AB292" i="1"/>
  <c r="AC292" i="1"/>
  <c r="AD292" i="1" s="1"/>
  <c r="AB293" i="1"/>
  <c r="AC293" i="1"/>
  <c r="AD293" i="1" s="1"/>
  <c r="AB294" i="1"/>
  <c r="AC294" i="1"/>
  <c r="AD294" i="1" s="1"/>
  <c r="AB295" i="1"/>
  <c r="AC295" i="1"/>
  <c r="AD295" i="1" s="1"/>
  <c r="AB296" i="1"/>
  <c r="AC296" i="1"/>
  <c r="AD296" i="1" s="1"/>
  <c r="AB297" i="1"/>
  <c r="AC297" i="1"/>
  <c r="AD297" i="1" s="1"/>
  <c r="AB298" i="1"/>
  <c r="AC298" i="1"/>
  <c r="AD298" i="1" s="1"/>
  <c r="AB299" i="1"/>
  <c r="AC299" i="1"/>
  <c r="AD299" i="1" s="1"/>
  <c r="AB300" i="1"/>
  <c r="AC300" i="1"/>
  <c r="AD300" i="1" s="1"/>
  <c r="AB301" i="1"/>
  <c r="AC301" i="1"/>
  <c r="AD301" i="1" s="1"/>
  <c r="AB302" i="1"/>
  <c r="AC302" i="1"/>
  <c r="AD302" i="1" s="1"/>
  <c r="AB303" i="1"/>
  <c r="AC303" i="1"/>
  <c r="AD303" i="1" s="1"/>
  <c r="AB304" i="1"/>
  <c r="AC304" i="1"/>
  <c r="AD304" i="1" s="1"/>
  <c r="AB305" i="1"/>
  <c r="AC305" i="1"/>
  <c r="AD305" i="1" s="1"/>
  <c r="AB306" i="1"/>
  <c r="AC306" i="1"/>
  <c r="AD306" i="1" s="1"/>
  <c r="AB307" i="1"/>
  <c r="AC307" i="1"/>
  <c r="AD307" i="1" s="1"/>
  <c r="AB308" i="1"/>
  <c r="AC308" i="1"/>
  <c r="AD308" i="1" s="1"/>
  <c r="AB309" i="1"/>
  <c r="AC309" i="1"/>
  <c r="AD309" i="1" s="1"/>
  <c r="AB310" i="1"/>
  <c r="AC310" i="1"/>
  <c r="AD310" i="1" s="1"/>
  <c r="AB311" i="1"/>
  <c r="AC311" i="1"/>
  <c r="AD311" i="1" s="1"/>
  <c r="AB312" i="1"/>
  <c r="AC312" i="1"/>
  <c r="AD312" i="1" s="1"/>
  <c r="AB313" i="1"/>
  <c r="AC313" i="1"/>
  <c r="AD313" i="1" s="1"/>
  <c r="AB314" i="1"/>
  <c r="AC314" i="1"/>
  <c r="AD314" i="1" s="1"/>
  <c r="AB315" i="1"/>
  <c r="AC315" i="1"/>
  <c r="AD315" i="1" s="1"/>
  <c r="AB316" i="1"/>
  <c r="AC316" i="1"/>
  <c r="AD316" i="1" s="1"/>
  <c r="AB317" i="1"/>
  <c r="AC317" i="1"/>
  <c r="AD317" i="1" s="1"/>
  <c r="AB318" i="1"/>
  <c r="AC318" i="1"/>
  <c r="AD318" i="1" s="1"/>
  <c r="AB319" i="1"/>
  <c r="AC319" i="1"/>
  <c r="AD319" i="1" s="1"/>
  <c r="AB320" i="1"/>
  <c r="AC320" i="1"/>
  <c r="AD320" i="1" s="1"/>
  <c r="AB321" i="1"/>
  <c r="AC321" i="1"/>
  <c r="AD321" i="1" s="1"/>
  <c r="AB322" i="1"/>
  <c r="AC322" i="1"/>
  <c r="AD322" i="1" s="1"/>
  <c r="AB323" i="1"/>
  <c r="AC323" i="1"/>
  <c r="AD323" i="1" s="1"/>
  <c r="AB324" i="1"/>
  <c r="AC324" i="1"/>
  <c r="AD324" i="1" s="1"/>
  <c r="AB325" i="1"/>
  <c r="AC325" i="1"/>
  <c r="AD325" i="1" s="1"/>
  <c r="AB326" i="1"/>
  <c r="AC326" i="1"/>
  <c r="AD326" i="1" s="1"/>
  <c r="AB327" i="1"/>
  <c r="AC327" i="1"/>
  <c r="AD327" i="1" s="1"/>
  <c r="AB328" i="1"/>
  <c r="AC328" i="1"/>
  <c r="AD328" i="1" s="1"/>
  <c r="AB329" i="1"/>
  <c r="AC329" i="1"/>
  <c r="AD329" i="1" s="1"/>
  <c r="AB330" i="1"/>
  <c r="AC330" i="1"/>
  <c r="AD330" i="1" s="1"/>
  <c r="AB331" i="1"/>
  <c r="AC331" i="1"/>
  <c r="AD331" i="1" s="1"/>
  <c r="AB332" i="1"/>
  <c r="AC332" i="1"/>
  <c r="AD332" i="1" s="1"/>
  <c r="AB333" i="1"/>
  <c r="AC333" i="1"/>
  <c r="AD333" i="1" s="1"/>
  <c r="AB334" i="1"/>
  <c r="AC334" i="1"/>
  <c r="AD334" i="1" s="1"/>
  <c r="AB335" i="1"/>
  <c r="AC335" i="1"/>
  <c r="AD335" i="1" s="1"/>
  <c r="AB336" i="1"/>
  <c r="AC336" i="1"/>
  <c r="AD336" i="1" s="1"/>
  <c r="AB337" i="1"/>
  <c r="AC337" i="1"/>
  <c r="AD337" i="1" s="1"/>
  <c r="AB338" i="1"/>
  <c r="AC338" i="1"/>
  <c r="AD338" i="1" s="1"/>
  <c r="AB339" i="1"/>
  <c r="AC339" i="1"/>
  <c r="AD339" i="1" s="1"/>
  <c r="AB340" i="1"/>
  <c r="AC340" i="1"/>
  <c r="AD340" i="1" s="1"/>
  <c r="AB341" i="1"/>
  <c r="AC341" i="1"/>
  <c r="AD341" i="1" s="1"/>
  <c r="AB342" i="1"/>
  <c r="AC342" i="1"/>
  <c r="AD342" i="1" s="1"/>
  <c r="AB343" i="1"/>
  <c r="AC343" i="1"/>
  <c r="AD343" i="1" s="1"/>
  <c r="AB344" i="1"/>
  <c r="AC344" i="1"/>
  <c r="AD344" i="1" s="1"/>
  <c r="AB345" i="1"/>
  <c r="AC345" i="1"/>
  <c r="AD345" i="1" s="1"/>
  <c r="AB346" i="1"/>
  <c r="AC346" i="1"/>
  <c r="AD346" i="1" s="1"/>
  <c r="AB347" i="1"/>
  <c r="AC347" i="1"/>
  <c r="AD347" i="1" s="1"/>
  <c r="AB348" i="1"/>
  <c r="AC348" i="1"/>
  <c r="AD348" i="1" s="1"/>
  <c r="AB349" i="1"/>
  <c r="AC349" i="1"/>
  <c r="AD349" i="1" s="1"/>
  <c r="AB350" i="1"/>
  <c r="AC350" i="1"/>
  <c r="AD350" i="1" s="1"/>
  <c r="AB351" i="1"/>
  <c r="AC351" i="1"/>
  <c r="AD351" i="1" s="1"/>
  <c r="AB352" i="1"/>
  <c r="AC352" i="1"/>
  <c r="AD352" i="1" s="1"/>
  <c r="AB353" i="1"/>
  <c r="AC353" i="1"/>
  <c r="AD353" i="1" s="1"/>
  <c r="AB354" i="1"/>
  <c r="AC354" i="1"/>
  <c r="AD354" i="1" s="1"/>
  <c r="AB355" i="1"/>
  <c r="AC355" i="1"/>
  <c r="AD355" i="1" s="1"/>
  <c r="AB356" i="1"/>
  <c r="AC356" i="1"/>
  <c r="AD356" i="1" s="1"/>
  <c r="AB357" i="1"/>
  <c r="AC357" i="1"/>
  <c r="AD357" i="1" s="1"/>
  <c r="AB358" i="1"/>
  <c r="AC358" i="1"/>
  <c r="AD358" i="1" s="1"/>
  <c r="AB359" i="1"/>
  <c r="AC359" i="1"/>
  <c r="AD359" i="1" s="1"/>
  <c r="AB360" i="1"/>
  <c r="AC360" i="1"/>
  <c r="AD360" i="1" s="1"/>
  <c r="AB361" i="1"/>
  <c r="AC361" i="1"/>
  <c r="AD361" i="1" s="1"/>
  <c r="AB362" i="1"/>
  <c r="AC362" i="1"/>
  <c r="AD362" i="1" s="1"/>
  <c r="AB363" i="1"/>
  <c r="AC363" i="1"/>
  <c r="AD363" i="1" s="1"/>
  <c r="AB364" i="1"/>
  <c r="AC364" i="1"/>
  <c r="AD364" i="1" s="1"/>
  <c r="AB365" i="1"/>
  <c r="AC365" i="1"/>
  <c r="AD365" i="1" s="1"/>
  <c r="AB366" i="1"/>
  <c r="AC366" i="1"/>
  <c r="AD366" i="1" s="1"/>
  <c r="AB367" i="1"/>
  <c r="AC367" i="1"/>
  <c r="AD367" i="1" s="1"/>
  <c r="AB368" i="1"/>
  <c r="AC368" i="1"/>
  <c r="AD368" i="1" s="1"/>
  <c r="AB369" i="1"/>
  <c r="AC369" i="1"/>
  <c r="AD369" i="1" s="1"/>
  <c r="AB370" i="1"/>
  <c r="AC370" i="1"/>
  <c r="AD370" i="1" s="1"/>
  <c r="AB371" i="1"/>
  <c r="AC371" i="1"/>
  <c r="AD371" i="1" s="1"/>
  <c r="AB372" i="1"/>
  <c r="AC372" i="1"/>
  <c r="AD372" i="1" s="1"/>
  <c r="AB373" i="1"/>
  <c r="AC373" i="1"/>
  <c r="AD373" i="1" s="1"/>
  <c r="AB374" i="1"/>
  <c r="AC374" i="1"/>
  <c r="AD374" i="1" s="1"/>
  <c r="AB375" i="1"/>
  <c r="AC375" i="1"/>
  <c r="AD375" i="1" s="1"/>
  <c r="AB376" i="1"/>
  <c r="AC376" i="1"/>
  <c r="AD376" i="1" s="1"/>
  <c r="AB377" i="1"/>
  <c r="AC377" i="1"/>
  <c r="AD377" i="1" s="1"/>
  <c r="AB378" i="1"/>
  <c r="AC378" i="1"/>
  <c r="AD378" i="1" s="1"/>
  <c r="AB379" i="1"/>
  <c r="AC379" i="1"/>
  <c r="AD379" i="1" s="1"/>
  <c r="AB380" i="1"/>
  <c r="AC380" i="1"/>
  <c r="AD380" i="1" s="1"/>
  <c r="AB381" i="1"/>
  <c r="AC381" i="1"/>
  <c r="AD381" i="1" s="1"/>
  <c r="AB382" i="1"/>
  <c r="AC382" i="1"/>
  <c r="AD382" i="1" s="1"/>
  <c r="AB383" i="1"/>
  <c r="AC383" i="1"/>
  <c r="AD383" i="1" s="1"/>
  <c r="AB384" i="1"/>
  <c r="AC384" i="1"/>
  <c r="AD384" i="1" s="1"/>
  <c r="AB385" i="1"/>
  <c r="AC385" i="1"/>
  <c r="AD385" i="1" s="1"/>
  <c r="AB386" i="1"/>
  <c r="AC386" i="1"/>
  <c r="AD386" i="1" s="1"/>
  <c r="AB387" i="1"/>
  <c r="AC387" i="1"/>
  <c r="AD387" i="1" s="1"/>
  <c r="AB388" i="1"/>
  <c r="AC388" i="1"/>
  <c r="AD388" i="1" s="1"/>
  <c r="AB389" i="1"/>
  <c r="AC389" i="1"/>
  <c r="AD389" i="1" s="1"/>
  <c r="AB390" i="1"/>
  <c r="AC390" i="1"/>
  <c r="AD390" i="1" s="1"/>
  <c r="AB391" i="1"/>
  <c r="AC391" i="1"/>
  <c r="AD391" i="1" s="1"/>
  <c r="AB392" i="1"/>
  <c r="AC392" i="1"/>
  <c r="AD392" i="1" s="1"/>
  <c r="AB393" i="1"/>
  <c r="AC393" i="1"/>
  <c r="AD393" i="1" s="1"/>
  <c r="AB394" i="1"/>
  <c r="AC394" i="1"/>
  <c r="AD394" i="1" s="1"/>
  <c r="AB395" i="1"/>
  <c r="AC395" i="1"/>
  <c r="AD395" i="1" s="1"/>
  <c r="AB396" i="1"/>
  <c r="AC396" i="1"/>
  <c r="AD396" i="1" s="1"/>
  <c r="AB397" i="1"/>
  <c r="AC397" i="1"/>
  <c r="AD397" i="1" s="1"/>
  <c r="AB398" i="1"/>
  <c r="AC398" i="1"/>
  <c r="AD398" i="1" s="1"/>
  <c r="AB399" i="1"/>
  <c r="AC399" i="1"/>
  <c r="AD399" i="1" s="1"/>
  <c r="AB400" i="1"/>
  <c r="AC400" i="1"/>
  <c r="AD400" i="1" s="1"/>
  <c r="AB401" i="1"/>
  <c r="AC401" i="1"/>
  <c r="AD401" i="1" s="1"/>
  <c r="AB402" i="1"/>
  <c r="AC402" i="1"/>
  <c r="AD402" i="1" s="1"/>
  <c r="AB403" i="1"/>
  <c r="AC403" i="1"/>
  <c r="AD403" i="1" s="1"/>
  <c r="AB404" i="1"/>
  <c r="AC404" i="1"/>
  <c r="AD404" i="1" s="1"/>
  <c r="AB405" i="1"/>
  <c r="AC405" i="1"/>
  <c r="AD405" i="1" s="1"/>
  <c r="AB406" i="1"/>
  <c r="AC406" i="1"/>
  <c r="AD406" i="1" s="1"/>
  <c r="AB407" i="1"/>
  <c r="AC407" i="1"/>
  <c r="AD407" i="1" s="1"/>
  <c r="AB408" i="1"/>
  <c r="AC408" i="1"/>
  <c r="AD408" i="1" s="1"/>
  <c r="AB409" i="1"/>
  <c r="AC409" i="1"/>
  <c r="AD409" i="1" s="1"/>
  <c r="AB410" i="1"/>
  <c r="AC410" i="1"/>
  <c r="AD410" i="1" s="1"/>
  <c r="AB411" i="1"/>
  <c r="AC411" i="1"/>
  <c r="AD411" i="1" s="1"/>
  <c r="AB412" i="1"/>
  <c r="AC412" i="1"/>
  <c r="AD412" i="1" s="1"/>
  <c r="AB413" i="1"/>
  <c r="AC413" i="1"/>
  <c r="AD413" i="1" s="1"/>
  <c r="AB414" i="1"/>
  <c r="AC414" i="1"/>
  <c r="AD414" i="1" s="1"/>
  <c r="AB415" i="1"/>
  <c r="AC415" i="1"/>
  <c r="AD415" i="1" s="1"/>
  <c r="AB416" i="1"/>
  <c r="AC416" i="1"/>
  <c r="AD416" i="1" s="1"/>
  <c r="AB417" i="1"/>
  <c r="AC417" i="1"/>
  <c r="AD417" i="1" s="1"/>
  <c r="AB418" i="1"/>
  <c r="AC418" i="1"/>
  <c r="AD418" i="1" s="1"/>
  <c r="AB419" i="1"/>
  <c r="AC419" i="1"/>
  <c r="AD419" i="1" s="1"/>
  <c r="AB420" i="1"/>
  <c r="AC420" i="1"/>
  <c r="AD420" i="1" s="1"/>
  <c r="AB421" i="1"/>
  <c r="AC421" i="1"/>
  <c r="AD421" i="1" s="1"/>
  <c r="AB422" i="1"/>
  <c r="AC422" i="1"/>
  <c r="AD422" i="1" s="1"/>
  <c r="AB423" i="1"/>
  <c r="AC423" i="1"/>
  <c r="AD423" i="1" s="1"/>
  <c r="AB424" i="1"/>
  <c r="AC424" i="1"/>
  <c r="AD424" i="1" s="1"/>
  <c r="AB425" i="1"/>
  <c r="AC425" i="1"/>
  <c r="AD425" i="1" s="1"/>
  <c r="AB426" i="1"/>
  <c r="AC426" i="1"/>
  <c r="AD426" i="1" s="1"/>
  <c r="AB427" i="1"/>
  <c r="AC427" i="1"/>
  <c r="AD427" i="1" s="1"/>
  <c r="AB428" i="1"/>
  <c r="AC428" i="1"/>
  <c r="AD428" i="1" s="1"/>
  <c r="AB429" i="1"/>
  <c r="AC429" i="1"/>
  <c r="AD429" i="1" s="1"/>
  <c r="AB430" i="1"/>
  <c r="AC430" i="1"/>
  <c r="AD430" i="1" s="1"/>
  <c r="AB431" i="1"/>
  <c r="AC431" i="1"/>
  <c r="AD431" i="1" s="1"/>
  <c r="AB432" i="1"/>
  <c r="AC432" i="1"/>
  <c r="AD432" i="1" s="1"/>
  <c r="AB433" i="1"/>
  <c r="AC433" i="1"/>
  <c r="AD433" i="1" s="1"/>
  <c r="AB434" i="1"/>
  <c r="AC434" i="1"/>
  <c r="AD434" i="1" s="1"/>
  <c r="AB435" i="1"/>
  <c r="AC435" i="1"/>
  <c r="AD435" i="1" s="1"/>
  <c r="AB436" i="1"/>
  <c r="AC436" i="1"/>
  <c r="AD436" i="1" s="1"/>
  <c r="AB437" i="1"/>
  <c r="AC437" i="1"/>
  <c r="AD437" i="1" s="1"/>
  <c r="AB438" i="1"/>
  <c r="AC438" i="1"/>
  <c r="AD438" i="1" s="1"/>
  <c r="AB439" i="1"/>
  <c r="AC439" i="1"/>
  <c r="AD439" i="1" s="1"/>
  <c r="AB440" i="1"/>
  <c r="AC440" i="1"/>
  <c r="AD440" i="1" s="1"/>
  <c r="AB441" i="1"/>
  <c r="AC441" i="1"/>
  <c r="AD441" i="1" s="1"/>
  <c r="AB442" i="1"/>
  <c r="AC442" i="1"/>
  <c r="AD442" i="1" s="1"/>
  <c r="AB443" i="1"/>
  <c r="AC443" i="1"/>
  <c r="AD443" i="1" s="1"/>
  <c r="AB444" i="1"/>
  <c r="AC444" i="1"/>
  <c r="AD444" i="1" s="1"/>
  <c r="AB445" i="1"/>
  <c r="AC445" i="1"/>
  <c r="AD445" i="1" s="1"/>
  <c r="AB446" i="1"/>
  <c r="AC446" i="1"/>
  <c r="AD446" i="1" s="1"/>
  <c r="AB447" i="1"/>
  <c r="AC447" i="1"/>
  <c r="AD447" i="1" s="1"/>
  <c r="AB448" i="1"/>
  <c r="AC448" i="1"/>
  <c r="AD448" i="1" s="1"/>
  <c r="AB449" i="1"/>
  <c r="AC449" i="1"/>
  <c r="AD449" i="1" s="1"/>
  <c r="AB450" i="1"/>
  <c r="AC450" i="1"/>
  <c r="AD450" i="1" s="1"/>
  <c r="AB451" i="1"/>
  <c r="AC451" i="1"/>
  <c r="AD451" i="1" s="1"/>
  <c r="AB452" i="1"/>
  <c r="AC452" i="1"/>
  <c r="AD452" i="1" s="1"/>
  <c r="AB453" i="1"/>
  <c r="AC453" i="1"/>
  <c r="AD453" i="1" s="1"/>
  <c r="AB454" i="1"/>
  <c r="AC454" i="1"/>
  <c r="AD454" i="1" s="1"/>
  <c r="AB455" i="1"/>
  <c r="AC455" i="1"/>
  <c r="AD455" i="1" s="1"/>
  <c r="AB456" i="1"/>
  <c r="AC456" i="1"/>
  <c r="AD456" i="1" s="1"/>
  <c r="AB457" i="1"/>
  <c r="AC457" i="1"/>
  <c r="AD457" i="1" s="1"/>
  <c r="AB458" i="1"/>
  <c r="AC458" i="1"/>
  <c r="AD458" i="1" s="1"/>
  <c r="AB459" i="1"/>
  <c r="AC459" i="1"/>
  <c r="AD459" i="1" s="1"/>
  <c r="AB460" i="1"/>
  <c r="AC460" i="1"/>
  <c r="AD460" i="1" s="1"/>
  <c r="AB461" i="1"/>
  <c r="AC461" i="1"/>
  <c r="AD461" i="1" s="1"/>
  <c r="AB462" i="1"/>
  <c r="AC462" i="1"/>
  <c r="AD462" i="1" s="1"/>
  <c r="AB463" i="1"/>
  <c r="AC463" i="1"/>
  <c r="AD463" i="1" s="1"/>
  <c r="AB464" i="1"/>
  <c r="AC464" i="1"/>
  <c r="AD464" i="1" s="1"/>
  <c r="AB465" i="1"/>
  <c r="AC465" i="1"/>
  <c r="AD465" i="1" s="1"/>
  <c r="AB466" i="1"/>
  <c r="AC466" i="1"/>
  <c r="AD466" i="1" s="1"/>
  <c r="AB467" i="1"/>
  <c r="AC467" i="1"/>
  <c r="AD467" i="1" s="1"/>
  <c r="AB468" i="1"/>
  <c r="AC468" i="1"/>
  <c r="AD468" i="1" s="1"/>
  <c r="AB469" i="1"/>
  <c r="AC469" i="1"/>
  <c r="AD469" i="1" s="1"/>
  <c r="AB470" i="1"/>
  <c r="AC470" i="1"/>
  <c r="AD470" i="1" s="1"/>
  <c r="AB471" i="1"/>
  <c r="AC471" i="1"/>
  <c r="AD471" i="1" s="1"/>
  <c r="AB472" i="1"/>
  <c r="AC472" i="1"/>
  <c r="AD472" i="1" s="1"/>
  <c r="AB473" i="1"/>
  <c r="AC473" i="1"/>
  <c r="AD473" i="1" s="1"/>
  <c r="AB474" i="1"/>
  <c r="AC474" i="1"/>
  <c r="AD474" i="1" s="1"/>
  <c r="AB475" i="1"/>
  <c r="AC475" i="1"/>
  <c r="AD475" i="1" s="1"/>
  <c r="AB476" i="1"/>
  <c r="AC476" i="1"/>
  <c r="AD476" i="1" s="1"/>
  <c r="AB477" i="1"/>
  <c r="AC477" i="1"/>
  <c r="AD477" i="1" s="1"/>
  <c r="AB478" i="1"/>
  <c r="AC478" i="1"/>
  <c r="AD478" i="1" s="1"/>
  <c r="AB479" i="1"/>
  <c r="AC479" i="1"/>
  <c r="AD479" i="1" s="1"/>
  <c r="AB480" i="1"/>
  <c r="AC480" i="1"/>
  <c r="AD480" i="1" s="1"/>
  <c r="AB481" i="1"/>
  <c r="AC481" i="1"/>
  <c r="AD481" i="1" s="1"/>
  <c r="AB482" i="1"/>
  <c r="AC482" i="1"/>
  <c r="AD482" i="1" s="1"/>
  <c r="AB483" i="1"/>
  <c r="AC483" i="1"/>
  <c r="AD483" i="1" s="1"/>
  <c r="AB484" i="1"/>
  <c r="AC484" i="1"/>
  <c r="AD484" i="1" s="1"/>
  <c r="AB485" i="1"/>
  <c r="AC485" i="1"/>
  <c r="AD485" i="1" s="1"/>
  <c r="AB486" i="1"/>
  <c r="AC486" i="1"/>
  <c r="AD486" i="1" s="1"/>
  <c r="AB487" i="1"/>
  <c r="AC487" i="1"/>
  <c r="AD487" i="1" s="1"/>
  <c r="AB488" i="1"/>
  <c r="AC488" i="1"/>
  <c r="AD488" i="1" s="1"/>
  <c r="AB489" i="1"/>
  <c r="AC489" i="1"/>
  <c r="AD489" i="1" s="1"/>
  <c r="AB490" i="1"/>
  <c r="AC490" i="1"/>
  <c r="AD490" i="1" s="1"/>
  <c r="AB491" i="1"/>
  <c r="AC491" i="1"/>
  <c r="AD491" i="1" s="1"/>
  <c r="AB492" i="1"/>
  <c r="AC492" i="1"/>
  <c r="AD492" i="1" s="1"/>
  <c r="AB493" i="1"/>
  <c r="AC493" i="1"/>
  <c r="AD493" i="1" s="1"/>
  <c r="AB494" i="1"/>
  <c r="AC494" i="1"/>
  <c r="AD494" i="1" s="1"/>
  <c r="AB495" i="1"/>
  <c r="AC495" i="1"/>
  <c r="AD495" i="1" s="1"/>
  <c r="AB496" i="1"/>
  <c r="AC496" i="1"/>
  <c r="AD496" i="1" s="1"/>
  <c r="AB497" i="1"/>
  <c r="AC497" i="1"/>
  <c r="AD497" i="1" s="1"/>
  <c r="AB498" i="1"/>
  <c r="AC498" i="1"/>
  <c r="AD498" i="1" s="1"/>
  <c r="AB499" i="1"/>
  <c r="AC499" i="1"/>
  <c r="AD499" i="1" s="1"/>
  <c r="AB500" i="1"/>
  <c r="AC500" i="1"/>
  <c r="AD500" i="1" s="1"/>
  <c r="AB501" i="1"/>
  <c r="AC501" i="1"/>
  <c r="AD501" i="1" s="1"/>
  <c r="AB502" i="1"/>
  <c r="AC502" i="1"/>
  <c r="AD502" i="1" s="1"/>
  <c r="AB503" i="1"/>
  <c r="AC503" i="1"/>
  <c r="AD503" i="1" s="1"/>
  <c r="AB504" i="1"/>
  <c r="AC504" i="1"/>
  <c r="AD504" i="1" s="1"/>
  <c r="AB505" i="1"/>
  <c r="AC505" i="1"/>
  <c r="AD505" i="1" s="1"/>
  <c r="AB506" i="1"/>
  <c r="AC506" i="1"/>
  <c r="AD506" i="1" s="1"/>
  <c r="AB507" i="1"/>
  <c r="AC507" i="1"/>
  <c r="AD507" i="1" s="1"/>
  <c r="AB508" i="1"/>
  <c r="AC508" i="1"/>
  <c r="AD508" i="1" s="1"/>
  <c r="AB509" i="1"/>
  <c r="AC509" i="1"/>
  <c r="AD509" i="1" s="1"/>
  <c r="AB510" i="1"/>
  <c r="AC510" i="1"/>
  <c r="AD510" i="1" s="1"/>
  <c r="AB511" i="1"/>
  <c r="AC511" i="1"/>
  <c r="AD511" i="1" s="1"/>
  <c r="AB512" i="1"/>
  <c r="AC512" i="1"/>
  <c r="AD512" i="1" s="1"/>
  <c r="AB513" i="1"/>
  <c r="AC513" i="1"/>
  <c r="AD513" i="1" s="1"/>
  <c r="AB514" i="1"/>
  <c r="AC514" i="1"/>
  <c r="AD514" i="1" s="1"/>
  <c r="AB515" i="1"/>
  <c r="AC515" i="1"/>
  <c r="AD515" i="1" s="1"/>
  <c r="AB516" i="1"/>
  <c r="AC516" i="1"/>
  <c r="AD516" i="1" s="1"/>
  <c r="AB517" i="1"/>
  <c r="AC517" i="1"/>
  <c r="AD517" i="1" s="1"/>
  <c r="AB518" i="1"/>
  <c r="AC518" i="1"/>
  <c r="AD518" i="1" s="1"/>
  <c r="AB519" i="1"/>
  <c r="AC519" i="1"/>
  <c r="AD519" i="1" s="1"/>
  <c r="AB520" i="1"/>
  <c r="AC520" i="1"/>
  <c r="AD520" i="1" s="1"/>
  <c r="AB521" i="1"/>
  <c r="AC521" i="1"/>
  <c r="AD521" i="1" s="1"/>
  <c r="AB522" i="1"/>
  <c r="AC522" i="1"/>
  <c r="AD522" i="1" s="1"/>
  <c r="AB523" i="1"/>
  <c r="AC523" i="1"/>
  <c r="AD523" i="1" s="1"/>
  <c r="AB524" i="1"/>
  <c r="AC524" i="1"/>
  <c r="AD524" i="1" s="1"/>
  <c r="AB525" i="1"/>
  <c r="AC525" i="1"/>
  <c r="AD525" i="1" s="1"/>
  <c r="AB526" i="1"/>
  <c r="AC526" i="1"/>
  <c r="AD526" i="1" s="1"/>
  <c r="AB527" i="1"/>
  <c r="AC527" i="1"/>
  <c r="AD527" i="1" s="1"/>
  <c r="AB528" i="1"/>
  <c r="AC528" i="1"/>
  <c r="AD528" i="1" s="1"/>
  <c r="AB529" i="1"/>
  <c r="AC529" i="1"/>
  <c r="AD529" i="1" s="1"/>
  <c r="AB530" i="1"/>
  <c r="AC530" i="1"/>
  <c r="AD530" i="1" s="1"/>
  <c r="AB531" i="1"/>
  <c r="AC531" i="1"/>
  <c r="AD531" i="1" s="1"/>
  <c r="AB532" i="1"/>
  <c r="AC532" i="1"/>
  <c r="AD532" i="1" s="1"/>
  <c r="AB533" i="1"/>
  <c r="AC533" i="1"/>
  <c r="AD533" i="1" s="1"/>
  <c r="AB534" i="1"/>
  <c r="AC534" i="1"/>
  <c r="AD534" i="1" s="1"/>
  <c r="AB535" i="1"/>
  <c r="AC535" i="1"/>
  <c r="AD535" i="1" s="1"/>
  <c r="AB536" i="1"/>
  <c r="AC536" i="1"/>
  <c r="AD536" i="1" s="1"/>
  <c r="AB537" i="1"/>
  <c r="AC537" i="1"/>
  <c r="AD537" i="1" s="1"/>
  <c r="AB538" i="1"/>
  <c r="AC538" i="1"/>
  <c r="AD538" i="1" s="1"/>
  <c r="AB539" i="1"/>
  <c r="AC539" i="1"/>
  <c r="AD539" i="1" s="1"/>
  <c r="AB540" i="1"/>
  <c r="AC540" i="1"/>
  <c r="AD540" i="1" s="1"/>
  <c r="AB541" i="1"/>
  <c r="AC541" i="1"/>
  <c r="AD541" i="1" s="1"/>
  <c r="AB542" i="1"/>
  <c r="AC542" i="1"/>
  <c r="AD542" i="1" s="1"/>
  <c r="AB543" i="1"/>
  <c r="AC543" i="1"/>
  <c r="AD543" i="1" s="1"/>
  <c r="AB544" i="1"/>
  <c r="AC544" i="1"/>
  <c r="AD544" i="1" s="1"/>
  <c r="AB545" i="1"/>
  <c r="AC545" i="1"/>
  <c r="AD545" i="1" s="1"/>
  <c r="AB546" i="1"/>
  <c r="AC546" i="1"/>
  <c r="AD546" i="1" s="1"/>
  <c r="AB547" i="1"/>
  <c r="AC547" i="1"/>
  <c r="AD547" i="1" s="1"/>
  <c r="AB548" i="1"/>
  <c r="AC548" i="1"/>
  <c r="AD548" i="1" s="1"/>
  <c r="AB549" i="1"/>
  <c r="AC549" i="1"/>
  <c r="AD549" i="1" s="1"/>
  <c r="AB550" i="1"/>
  <c r="AC550" i="1"/>
  <c r="AD550" i="1" s="1"/>
  <c r="AB551" i="1"/>
  <c r="AC551" i="1"/>
  <c r="AD551" i="1" s="1"/>
  <c r="AB552" i="1"/>
  <c r="AC552" i="1"/>
  <c r="AD552" i="1" s="1"/>
  <c r="AB553" i="1"/>
  <c r="AC553" i="1"/>
  <c r="AD553" i="1" s="1"/>
  <c r="AB554" i="1"/>
  <c r="AC554" i="1"/>
  <c r="AD554" i="1" s="1"/>
  <c r="AB555" i="1"/>
  <c r="AC555" i="1"/>
  <c r="AD555" i="1" s="1"/>
  <c r="AB556" i="1"/>
  <c r="AC556" i="1"/>
  <c r="AD556" i="1" s="1"/>
  <c r="AB557" i="1"/>
  <c r="AC557" i="1"/>
  <c r="AD557" i="1" s="1"/>
  <c r="AB558" i="1"/>
  <c r="AC558" i="1"/>
  <c r="AD558" i="1" s="1"/>
  <c r="AB559" i="1"/>
  <c r="AC559" i="1"/>
  <c r="AD559" i="1" s="1"/>
  <c r="AB560" i="1"/>
  <c r="AC560" i="1"/>
  <c r="AD560" i="1" s="1"/>
  <c r="AB561" i="1"/>
  <c r="AC561" i="1"/>
  <c r="AD561" i="1" s="1"/>
  <c r="AB562" i="1"/>
  <c r="AC562" i="1"/>
  <c r="AD562" i="1" s="1"/>
  <c r="AB563" i="1"/>
  <c r="AC563" i="1"/>
  <c r="AD563" i="1" s="1"/>
  <c r="AB564" i="1"/>
  <c r="AC564" i="1"/>
  <c r="AD564" i="1" s="1"/>
  <c r="AB565" i="1"/>
  <c r="AC565" i="1"/>
  <c r="AD565" i="1" s="1"/>
  <c r="AB566" i="1"/>
  <c r="AC566" i="1"/>
  <c r="AD566" i="1" s="1"/>
  <c r="AB567" i="1"/>
  <c r="AC567" i="1"/>
  <c r="AD567" i="1" s="1"/>
  <c r="AB568" i="1"/>
  <c r="AC568" i="1"/>
  <c r="AD568" i="1" s="1"/>
  <c r="AB569" i="1"/>
  <c r="AC569" i="1"/>
  <c r="AD569" i="1" s="1"/>
  <c r="AB570" i="1"/>
  <c r="AC570" i="1"/>
  <c r="AD570" i="1" s="1"/>
  <c r="AB571" i="1"/>
  <c r="AC571" i="1"/>
  <c r="AD571" i="1" s="1"/>
  <c r="AB572" i="1"/>
  <c r="AC572" i="1"/>
  <c r="AD572" i="1" s="1"/>
  <c r="AB573" i="1"/>
  <c r="AC573" i="1"/>
  <c r="AD573" i="1" s="1"/>
  <c r="AB574" i="1"/>
  <c r="AC574" i="1"/>
  <c r="AD574" i="1" s="1"/>
  <c r="AB575" i="1"/>
  <c r="AC575" i="1"/>
  <c r="AD575" i="1" s="1"/>
  <c r="AB576" i="1"/>
  <c r="AC576" i="1"/>
  <c r="AD576" i="1" s="1"/>
  <c r="AB577" i="1"/>
  <c r="AC577" i="1"/>
  <c r="AD577" i="1" s="1"/>
  <c r="AB578" i="1"/>
  <c r="AC578" i="1"/>
  <c r="AD578" i="1" s="1"/>
  <c r="AB579" i="1"/>
  <c r="AC579" i="1"/>
  <c r="AD579" i="1" s="1"/>
  <c r="AB580" i="1"/>
  <c r="AC580" i="1"/>
  <c r="AD580" i="1" s="1"/>
  <c r="AB581" i="1"/>
  <c r="AC581" i="1"/>
  <c r="AD581" i="1" s="1"/>
  <c r="AB582" i="1"/>
  <c r="AC582" i="1"/>
  <c r="AD582" i="1" s="1"/>
  <c r="AB583" i="1"/>
  <c r="AC583" i="1"/>
  <c r="AD583" i="1" s="1"/>
  <c r="AB584" i="1"/>
  <c r="AC584" i="1"/>
  <c r="AD584" i="1" s="1"/>
  <c r="AB585" i="1"/>
  <c r="AC585" i="1"/>
  <c r="AD585" i="1" s="1"/>
  <c r="AB586" i="1"/>
  <c r="AC586" i="1"/>
  <c r="AD586" i="1" s="1"/>
  <c r="AB587" i="1"/>
  <c r="AC587" i="1"/>
  <c r="AD587" i="1" s="1"/>
  <c r="AB588" i="1"/>
  <c r="AC588" i="1"/>
  <c r="AD588" i="1" s="1"/>
  <c r="AB589" i="1"/>
  <c r="AC589" i="1"/>
  <c r="AD589" i="1" s="1"/>
  <c r="AB590" i="1"/>
  <c r="AC590" i="1"/>
  <c r="AD590" i="1" s="1"/>
  <c r="AB591" i="1"/>
  <c r="AC591" i="1"/>
  <c r="AD591" i="1" s="1"/>
  <c r="AB592" i="1"/>
  <c r="AC592" i="1"/>
  <c r="AD592" i="1" s="1"/>
  <c r="AB593" i="1"/>
  <c r="AC593" i="1"/>
  <c r="AD593" i="1" s="1"/>
  <c r="AB594" i="1"/>
  <c r="AC594" i="1"/>
  <c r="AD594" i="1" s="1"/>
  <c r="AB595" i="1"/>
  <c r="AC595" i="1"/>
  <c r="AD595" i="1" s="1"/>
  <c r="AB596" i="1"/>
  <c r="AC596" i="1"/>
  <c r="AD596" i="1" s="1"/>
  <c r="AB597" i="1"/>
  <c r="AC597" i="1"/>
  <c r="AD597" i="1" s="1"/>
  <c r="AB598" i="1"/>
  <c r="AC598" i="1"/>
  <c r="AD598" i="1" s="1"/>
  <c r="AB599" i="1"/>
  <c r="AC599" i="1"/>
  <c r="AD599" i="1" s="1"/>
  <c r="AB600" i="1"/>
  <c r="AC600" i="1"/>
  <c r="AD600" i="1" s="1"/>
  <c r="AB601" i="1"/>
  <c r="AC601" i="1"/>
  <c r="AD601" i="1" s="1"/>
  <c r="AB602" i="1"/>
  <c r="AC602" i="1"/>
  <c r="AD602" i="1" s="1"/>
  <c r="AB603" i="1"/>
  <c r="AC603" i="1"/>
  <c r="AD603" i="1" s="1"/>
  <c r="AB604" i="1"/>
  <c r="AC604" i="1"/>
  <c r="AD604" i="1" s="1"/>
  <c r="AB605" i="1"/>
  <c r="AC605" i="1"/>
  <c r="AD605" i="1" s="1"/>
  <c r="AB606" i="1"/>
  <c r="AC606" i="1"/>
  <c r="AD606" i="1" s="1"/>
  <c r="AB607" i="1"/>
  <c r="AC607" i="1"/>
  <c r="AD607" i="1" s="1"/>
  <c r="AB608" i="1"/>
  <c r="AC608" i="1"/>
  <c r="AD608" i="1" s="1"/>
  <c r="AB609" i="1"/>
  <c r="AC609" i="1"/>
  <c r="AD609" i="1" s="1"/>
  <c r="AB610" i="1"/>
  <c r="AC610" i="1"/>
  <c r="AD610" i="1" s="1"/>
  <c r="AB611" i="1"/>
  <c r="AC611" i="1"/>
  <c r="AD611" i="1" s="1"/>
  <c r="AB612" i="1"/>
  <c r="AC612" i="1"/>
  <c r="AD612" i="1" s="1"/>
  <c r="AB613" i="1"/>
  <c r="AC613" i="1"/>
  <c r="AD613" i="1" s="1"/>
  <c r="AB614" i="1"/>
  <c r="AC614" i="1"/>
  <c r="AD614" i="1" s="1"/>
  <c r="AB615" i="1"/>
  <c r="AC615" i="1"/>
  <c r="AD615" i="1" s="1"/>
  <c r="AB616" i="1"/>
  <c r="AC616" i="1"/>
  <c r="AD616" i="1" s="1"/>
  <c r="AB617" i="1"/>
  <c r="AC617" i="1"/>
  <c r="AD617" i="1" s="1"/>
  <c r="AB618" i="1"/>
  <c r="AC618" i="1"/>
  <c r="AD618" i="1" s="1"/>
  <c r="AB619" i="1"/>
  <c r="AC619" i="1"/>
  <c r="AD619" i="1" s="1"/>
  <c r="AB620" i="1"/>
  <c r="AC620" i="1"/>
  <c r="AD620" i="1" s="1"/>
  <c r="AB621" i="1"/>
  <c r="AC621" i="1"/>
  <c r="AD621" i="1" s="1"/>
  <c r="AB622" i="1"/>
  <c r="AC622" i="1"/>
  <c r="AD622" i="1" s="1"/>
  <c r="AB623" i="1"/>
  <c r="AC623" i="1"/>
  <c r="AD623" i="1" s="1"/>
  <c r="AB624" i="1"/>
  <c r="AC624" i="1"/>
  <c r="AD624" i="1" s="1"/>
  <c r="AB625" i="1"/>
  <c r="AC625" i="1"/>
  <c r="AD625" i="1" s="1"/>
  <c r="AB626" i="1"/>
  <c r="AC626" i="1"/>
  <c r="AD626" i="1" s="1"/>
  <c r="AB627" i="1"/>
  <c r="AC627" i="1"/>
  <c r="AD627" i="1" s="1"/>
  <c r="AB628" i="1"/>
  <c r="AC628" i="1"/>
  <c r="AD628" i="1" s="1"/>
  <c r="AB629" i="1"/>
  <c r="AC629" i="1"/>
  <c r="AD629" i="1" s="1"/>
  <c r="AB630" i="1"/>
  <c r="AC630" i="1"/>
  <c r="AD630" i="1" s="1"/>
  <c r="AB631" i="1"/>
  <c r="AC631" i="1"/>
  <c r="AD631" i="1" s="1"/>
  <c r="AB632" i="1"/>
  <c r="AC632" i="1"/>
  <c r="AD632" i="1" s="1"/>
  <c r="AB633" i="1"/>
  <c r="AC633" i="1"/>
  <c r="AD633" i="1" s="1"/>
  <c r="AB634" i="1"/>
  <c r="AC634" i="1"/>
  <c r="AD634" i="1" s="1"/>
  <c r="AB635" i="1"/>
  <c r="AC635" i="1"/>
  <c r="AD635" i="1" s="1"/>
  <c r="AB636" i="1"/>
  <c r="AC636" i="1"/>
  <c r="AD636" i="1" s="1"/>
  <c r="AB637" i="1"/>
  <c r="AC637" i="1"/>
  <c r="AD637" i="1" s="1"/>
  <c r="AB638" i="1"/>
  <c r="AC638" i="1"/>
  <c r="AD638" i="1" s="1"/>
  <c r="AB639" i="1"/>
  <c r="AC639" i="1"/>
  <c r="AD639" i="1" s="1"/>
  <c r="AB640" i="1"/>
  <c r="AC640" i="1"/>
  <c r="AD640" i="1" s="1"/>
  <c r="AB641" i="1"/>
  <c r="AC641" i="1"/>
  <c r="AD641" i="1" s="1"/>
  <c r="AB642" i="1"/>
  <c r="AC642" i="1"/>
  <c r="AD642" i="1" s="1"/>
  <c r="AB643" i="1"/>
  <c r="AC643" i="1"/>
  <c r="AD643" i="1" s="1"/>
  <c r="AB644" i="1"/>
  <c r="AC644" i="1"/>
  <c r="AD644" i="1" s="1"/>
  <c r="AB645" i="1"/>
  <c r="AC645" i="1"/>
  <c r="AD645" i="1" s="1"/>
  <c r="AB646" i="1"/>
  <c r="AC646" i="1"/>
  <c r="AD646" i="1" s="1"/>
  <c r="AB647" i="1"/>
  <c r="AC647" i="1"/>
  <c r="AD647" i="1" s="1"/>
  <c r="AB648" i="1"/>
  <c r="AC648" i="1"/>
  <c r="AD648" i="1" s="1"/>
  <c r="AB649" i="1"/>
  <c r="AC649" i="1"/>
  <c r="AD649" i="1" s="1"/>
  <c r="AB650" i="1"/>
  <c r="AC650" i="1"/>
  <c r="AD650" i="1" s="1"/>
  <c r="AB651" i="1"/>
  <c r="AC651" i="1"/>
  <c r="AD651" i="1" s="1"/>
  <c r="AB652" i="1"/>
  <c r="AC652" i="1"/>
  <c r="AD652" i="1" s="1"/>
  <c r="AB653" i="1"/>
  <c r="AC653" i="1"/>
  <c r="AD653" i="1" s="1"/>
  <c r="AB654" i="1"/>
  <c r="AC654" i="1"/>
  <c r="AD654" i="1" s="1"/>
  <c r="AB655" i="1"/>
  <c r="AC655" i="1"/>
  <c r="AD655" i="1" s="1"/>
  <c r="AB656" i="1"/>
  <c r="AC656" i="1"/>
  <c r="AD656" i="1" s="1"/>
  <c r="AB657" i="1"/>
  <c r="AC657" i="1"/>
  <c r="AD657" i="1" s="1"/>
  <c r="AB658" i="1"/>
  <c r="AC658" i="1"/>
  <c r="AD658" i="1" s="1"/>
  <c r="AB659" i="1"/>
  <c r="AC659" i="1"/>
  <c r="AD659" i="1" s="1"/>
  <c r="AB660" i="1"/>
  <c r="AC660" i="1"/>
  <c r="AD660" i="1" s="1"/>
  <c r="AB661" i="1"/>
  <c r="AC661" i="1"/>
  <c r="AD661" i="1" s="1"/>
  <c r="AB662" i="1"/>
  <c r="AC662" i="1"/>
  <c r="AD662" i="1" s="1"/>
  <c r="AB663" i="1"/>
  <c r="AC663" i="1"/>
  <c r="AD663" i="1" s="1"/>
  <c r="AB664" i="1"/>
  <c r="AC664" i="1"/>
  <c r="AD664" i="1" s="1"/>
  <c r="AB665" i="1"/>
  <c r="AC665" i="1"/>
  <c r="AD665" i="1" s="1"/>
  <c r="AB666" i="1"/>
  <c r="AC666" i="1"/>
  <c r="AD666" i="1" s="1"/>
  <c r="AB667" i="1"/>
  <c r="AC667" i="1"/>
  <c r="AD667" i="1" s="1"/>
  <c r="AB668" i="1"/>
  <c r="AC668" i="1"/>
  <c r="AD668" i="1" s="1"/>
  <c r="AB669" i="1"/>
  <c r="AC669" i="1"/>
  <c r="AD669" i="1" s="1"/>
  <c r="AB670" i="1"/>
  <c r="AC670" i="1"/>
  <c r="AD670" i="1" s="1"/>
  <c r="AB671" i="1"/>
  <c r="AC671" i="1"/>
  <c r="AD671" i="1" s="1"/>
  <c r="AB672" i="1"/>
  <c r="AC672" i="1"/>
  <c r="AD672" i="1" s="1"/>
  <c r="AB673" i="1"/>
  <c r="AC673" i="1"/>
  <c r="AD673" i="1" s="1"/>
  <c r="AB674" i="1"/>
  <c r="AC674" i="1"/>
  <c r="AD674" i="1" s="1"/>
  <c r="AB675" i="1"/>
  <c r="AC675" i="1"/>
  <c r="AD675" i="1" s="1"/>
  <c r="AB676" i="1"/>
  <c r="AC676" i="1"/>
  <c r="AD676" i="1" s="1"/>
  <c r="AB677" i="1"/>
  <c r="AC677" i="1"/>
  <c r="AD677" i="1" s="1"/>
  <c r="AB678" i="1"/>
  <c r="AC678" i="1"/>
  <c r="AD678" i="1" s="1"/>
  <c r="AB679" i="1"/>
  <c r="AC679" i="1"/>
  <c r="AD679" i="1" s="1"/>
  <c r="AB680" i="1"/>
  <c r="AC680" i="1"/>
  <c r="AD680" i="1" s="1"/>
  <c r="AB681" i="1"/>
  <c r="AC681" i="1"/>
  <c r="AD681" i="1" s="1"/>
  <c r="AB682" i="1"/>
  <c r="AC682" i="1"/>
  <c r="AD682" i="1" s="1"/>
  <c r="AB683" i="1"/>
  <c r="AC683" i="1"/>
  <c r="AD683" i="1" s="1"/>
  <c r="AB684" i="1"/>
  <c r="AC684" i="1"/>
  <c r="AD684" i="1" s="1"/>
  <c r="AB685" i="1"/>
  <c r="AC685" i="1"/>
  <c r="AD685" i="1" s="1"/>
  <c r="AB686" i="1"/>
  <c r="AC686" i="1"/>
  <c r="AD686" i="1" s="1"/>
  <c r="AB687" i="1"/>
  <c r="AC687" i="1"/>
  <c r="AD687" i="1" s="1"/>
  <c r="AB688" i="1"/>
  <c r="AC688" i="1"/>
  <c r="AD688" i="1" s="1"/>
  <c r="AB689" i="1"/>
  <c r="AC689" i="1"/>
  <c r="AD689" i="1" s="1"/>
  <c r="AB690" i="1"/>
  <c r="AC690" i="1"/>
  <c r="AD690" i="1" s="1"/>
  <c r="AB691" i="1"/>
  <c r="AC691" i="1"/>
  <c r="AD691" i="1" s="1"/>
  <c r="AB692" i="1"/>
  <c r="AC692" i="1"/>
  <c r="AD692" i="1" s="1"/>
  <c r="AB693" i="1"/>
  <c r="AC693" i="1"/>
  <c r="AD693" i="1" s="1"/>
  <c r="AB694" i="1"/>
  <c r="AC694" i="1"/>
  <c r="AD694" i="1" s="1"/>
  <c r="AB695" i="1"/>
  <c r="AC695" i="1"/>
  <c r="AD695" i="1" s="1"/>
  <c r="AB696" i="1"/>
  <c r="AC696" i="1"/>
  <c r="AD696" i="1" s="1"/>
  <c r="AB697" i="1"/>
  <c r="AC697" i="1"/>
  <c r="AD697" i="1" s="1"/>
  <c r="AB698" i="1"/>
  <c r="AC698" i="1"/>
  <c r="AD698" i="1" s="1"/>
  <c r="AB699" i="1"/>
  <c r="AC699" i="1"/>
  <c r="AD699" i="1" s="1"/>
  <c r="AB700" i="1"/>
  <c r="AC700" i="1"/>
  <c r="AD700" i="1" s="1"/>
  <c r="AB701" i="1"/>
  <c r="AC701" i="1"/>
  <c r="AD701" i="1" s="1"/>
  <c r="AB702" i="1"/>
  <c r="AC702" i="1"/>
  <c r="AD702" i="1" s="1"/>
  <c r="AB703" i="1"/>
  <c r="AC703" i="1"/>
  <c r="AD703" i="1" s="1"/>
  <c r="AB704" i="1"/>
  <c r="AC704" i="1"/>
  <c r="AD704" i="1" s="1"/>
  <c r="AB705" i="1"/>
  <c r="AC705" i="1"/>
  <c r="AD705" i="1" s="1"/>
  <c r="AB706" i="1"/>
  <c r="AC706" i="1"/>
  <c r="AD706" i="1" s="1"/>
  <c r="AB707" i="1"/>
  <c r="AC707" i="1"/>
  <c r="AD707" i="1" s="1"/>
  <c r="AB708" i="1"/>
  <c r="AC708" i="1"/>
  <c r="AD708" i="1" s="1"/>
  <c r="AB709" i="1"/>
  <c r="AC709" i="1"/>
  <c r="AD709" i="1" s="1"/>
  <c r="AB710" i="1"/>
  <c r="AC710" i="1"/>
  <c r="AD710" i="1" s="1"/>
  <c r="AB711" i="1"/>
  <c r="AC711" i="1"/>
  <c r="AD711" i="1" s="1"/>
  <c r="AB712" i="1"/>
  <c r="AC712" i="1"/>
  <c r="AD712" i="1" s="1"/>
  <c r="AB713" i="1"/>
  <c r="AC713" i="1"/>
  <c r="AD713" i="1" s="1"/>
  <c r="AB714" i="1"/>
  <c r="AC714" i="1"/>
  <c r="AD714" i="1" s="1"/>
  <c r="AB715" i="1"/>
  <c r="AC715" i="1"/>
  <c r="AD715" i="1" s="1"/>
  <c r="AB716" i="1"/>
  <c r="AC716" i="1"/>
  <c r="AD716" i="1" s="1"/>
  <c r="AB717" i="1"/>
  <c r="AC717" i="1"/>
  <c r="AD717" i="1" s="1"/>
  <c r="AB718" i="1"/>
  <c r="AC718" i="1"/>
  <c r="AD718" i="1" s="1"/>
  <c r="AB719" i="1"/>
  <c r="AC719" i="1"/>
  <c r="AD719" i="1" s="1"/>
  <c r="AB720" i="1"/>
  <c r="AC720" i="1"/>
  <c r="AD720" i="1" s="1"/>
  <c r="AB721" i="1"/>
  <c r="AC721" i="1"/>
  <c r="AD721" i="1" s="1"/>
  <c r="AB722" i="1"/>
  <c r="AC722" i="1"/>
  <c r="AD722" i="1" s="1"/>
  <c r="AB723" i="1"/>
  <c r="AC723" i="1"/>
  <c r="AD723" i="1" s="1"/>
  <c r="AB724" i="1"/>
  <c r="AC724" i="1"/>
  <c r="AD724" i="1" s="1"/>
  <c r="AB725" i="1"/>
  <c r="AC725" i="1"/>
  <c r="AD725" i="1" s="1"/>
  <c r="AB726" i="1"/>
  <c r="AC726" i="1"/>
  <c r="AD726" i="1"/>
  <c r="AB727" i="1"/>
  <c r="AC727" i="1"/>
  <c r="AD727" i="1" s="1"/>
  <c r="AB728" i="1"/>
  <c r="AC728" i="1"/>
  <c r="AD728" i="1" s="1"/>
  <c r="AB729" i="1"/>
  <c r="AC729" i="1"/>
  <c r="AD729" i="1" s="1"/>
  <c r="AB730" i="1"/>
  <c r="AC730" i="1"/>
  <c r="AD730" i="1" s="1"/>
  <c r="AB731" i="1"/>
  <c r="AC731" i="1"/>
  <c r="AD731" i="1" s="1"/>
  <c r="AB732" i="1"/>
  <c r="AC732" i="1"/>
  <c r="AD732" i="1" s="1"/>
  <c r="AB733" i="1"/>
  <c r="AC733" i="1"/>
  <c r="AD733" i="1" s="1"/>
  <c r="AB734" i="1"/>
  <c r="AC734" i="1"/>
  <c r="AD734" i="1" s="1"/>
  <c r="AB735" i="1"/>
  <c r="AC735" i="1"/>
  <c r="AD735" i="1" s="1"/>
  <c r="AB736" i="1"/>
  <c r="AC736" i="1"/>
  <c r="AD736" i="1" s="1"/>
  <c r="AB737" i="1"/>
  <c r="AC737" i="1"/>
  <c r="AD737" i="1" s="1"/>
  <c r="AB738" i="1"/>
  <c r="AC738" i="1"/>
  <c r="AD738" i="1" s="1"/>
  <c r="AB739" i="1"/>
  <c r="AC739" i="1"/>
  <c r="AD739" i="1" s="1"/>
  <c r="AB740" i="1"/>
  <c r="AC740" i="1"/>
  <c r="AD740" i="1" s="1"/>
  <c r="AB741" i="1"/>
  <c r="AC741" i="1"/>
  <c r="AD741" i="1" s="1"/>
  <c r="AB742" i="1"/>
  <c r="AC742" i="1"/>
  <c r="AD742" i="1" s="1"/>
  <c r="AB743" i="1"/>
  <c r="AC743" i="1"/>
  <c r="AD743" i="1" s="1"/>
  <c r="AB744" i="1"/>
  <c r="AC744" i="1"/>
  <c r="AD744" i="1" s="1"/>
  <c r="AB745" i="1"/>
  <c r="AC745" i="1"/>
  <c r="AD745" i="1" s="1"/>
  <c r="AB746" i="1"/>
  <c r="AC746" i="1"/>
  <c r="AD746" i="1" s="1"/>
  <c r="AB747" i="1"/>
  <c r="AC747" i="1"/>
  <c r="AD747" i="1" s="1"/>
  <c r="AB748" i="1"/>
  <c r="AC748" i="1"/>
  <c r="AD748" i="1" s="1"/>
  <c r="AB749" i="1"/>
  <c r="AC749" i="1"/>
  <c r="AD749" i="1" s="1"/>
  <c r="AB750" i="1"/>
  <c r="AC750" i="1"/>
  <c r="AD750" i="1" s="1"/>
  <c r="AB751" i="1"/>
  <c r="AC751" i="1"/>
  <c r="AD751" i="1" s="1"/>
  <c r="AB752" i="1"/>
  <c r="AC752" i="1"/>
  <c r="AD752" i="1" s="1"/>
  <c r="AB753" i="1"/>
  <c r="AC753" i="1"/>
  <c r="AD753" i="1" s="1"/>
  <c r="AB754" i="1"/>
  <c r="AC754" i="1"/>
  <c r="AD754" i="1" s="1"/>
  <c r="AB755" i="1"/>
  <c r="AC755" i="1"/>
  <c r="AD755" i="1" s="1"/>
  <c r="AB756" i="1"/>
  <c r="AC756" i="1"/>
  <c r="AD756" i="1" s="1"/>
  <c r="AB757" i="1"/>
  <c r="AC757" i="1"/>
  <c r="AD757" i="1" s="1"/>
  <c r="AB758" i="1"/>
  <c r="AC758" i="1"/>
  <c r="AD758" i="1" s="1"/>
  <c r="AB759" i="1"/>
  <c r="AC759" i="1"/>
  <c r="AD759" i="1" s="1"/>
  <c r="AB760" i="1"/>
  <c r="AC760" i="1"/>
  <c r="AD760" i="1" s="1"/>
  <c r="AB761" i="1"/>
  <c r="AC761" i="1"/>
  <c r="AD761" i="1" s="1"/>
  <c r="AB762" i="1"/>
  <c r="AC762" i="1"/>
  <c r="AD762" i="1" s="1"/>
  <c r="AB763" i="1"/>
  <c r="AC763" i="1"/>
  <c r="AD763" i="1" s="1"/>
  <c r="AB764" i="1"/>
  <c r="AC764" i="1"/>
  <c r="AD764" i="1" s="1"/>
  <c r="AB765" i="1"/>
  <c r="AC765" i="1"/>
  <c r="AD765" i="1" s="1"/>
  <c r="AB766" i="1"/>
  <c r="AC766" i="1"/>
  <c r="AD766" i="1" s="1"/>
  <c r="AB767" i="1"/>
  <c r="AC767" i="1"/>
  <c r="AD767" i="1" s="1"/>
  <c r="AB768" i="1"/>
  <c r="AC768" i="1"/>
  <c r="AD768" i="1" s="1"/>
  <c r="AB769" i="1"/>
  <c r="AC769" i="1"/>
  <c r="AD769" i="1" s="1"/>
  <c r="AB770" i="1"/>
  <c r="AC770" i="1"/>
  <c r="AD770" i="1" s="1"/>
  <c r="AB771" i="1"/>
  <c r="AC771" i="1"/>
  <c r="AD771" i="1" s="1"/>
  <c r="AB772" i="1"/>
  <c r="AC772" i="1"/>
  <c r="AD772" i="1" s="1"/>
  <c r="AB773" i="1"/>
  <c r="AC773" i="1"/>
  <c r="AD773" i="1" s="1"/>
  <c r="AB774" i="1"/>
  <c r="AC774" i="1"/>
  <c r="AD774" i="1" s="1"/>
  <c r="AB775" i="1"/>
  <c r="AC775" i="1"/>
  <c r="AD775" i="1" s="1"/>
  <c r="AB776" i="1"/>
  <c r="AC776" i="1"/>
  <c r="AD776" i="1" s="1"/>
  <c r="AB777" i="1"/>
  <c r="AC777" i="1"/>
  <c r="AD777" i="1" s="1"/>
  <c r="AB778" i="1"/>
  <c r="AC778" i="1"/>
  <c r="AD778" i="1" s="1"/>
  <c r="AB779" i="1"/>
  <c r="AC779" i="1"/>
  <c r="AD779" i="1" s="1"/>
  <c r="AB780" i="1"/>
  <c r="AC780" i="1"/>
  <c r="AD780" i="1" s="1"/>
  <c r="AB781" i="1"/>
  <c r="AC781" i="1"/>
  <c r="AD781" i="1" s="1"/>
  <c r="AB782" i="1"/>
  <c r="AC782" i="1"/>
  <c r="AD782" i="1" s="1"/>
  <c r="AB783" i="1"/>
  <c r="AC783" i="1"/>
  <c r="AD783" i="1" s="1"/>
  <c r="AB784" i="1"/>
  <c r="AC784" i="1"/>
  <c r="AD784" i="1" s="1"/>
  <c r="AB785" i="1"/>
  <c r="AC785" i="1"/>
  <c r="AD785" i="1" s="1"/>
  <c r="AB786" i="1"/>
  <c r="AC786" i="1"/>
  <c r="AD786" i="1" s="1"/>
  <c r="AB787" i="1"/>
  <c r="AC787" i="1"/>
  <c r="AD787" i="1" s="1"/>
  <c r="AB788" i="1"/>
  <c r="AC788" i="1"/>
  <c r="AD788" i="1" s="1"/>
  <c r="AB789" i="1"/>
  <c r="AC789" i="1"/>
  <c r="AD789" i="1" s="1"/>
  <c r="AB790" i="1"/>
  <c r="AC790" i="1"/>
  <c r="AD790" i="1" s="1"/>
  <c r="AB791" i="1"/>
  <c r="AC791" i="1"/>
  <c r="AD791" i="1" s="1"/>
  <c r="AB792" i="1"/>
  <c r="AC792" i="1"/>
  <c r="AD792" i="1" s="1"/>
  <c r="AB793" i="1"/>
  <c r="AC793" i="1"/>
  <c r="AD793" i="1" s="1"/>
  <c r="AB794" i="1"/>
  <c r="AC794" i="1"/>
  <c r="AD794" i="1" s="1"/>
  <c r="AB795" i="1"/>
  <c r="AC795" i="1"/>
  <c r="AD795" i="1" s="1"/>
  <c r="AB796" i="1"/>
  <c r="AC796" i="1"/>
  <c r="AD796" i="1" s="1"/>
  <c r="AB797" i="1"/>
  <c r="AC797" i="1"/>
  <c r="AD797" i="1" s="1"/>
  <c r="AB798" i="1"/>
  <c r="AC798" i="1"/>
  <c r="AD798" i="1" s="1"/>
  <c r="AB799" i="1"/>
  <c r="AC799" i="1"/>
  <c r="AD799" i="1" s="1"/>
  <c r="AB800" i="1"/>
  <c r="AC800" i="1"/>
  <c r="AD800" i="1" s="1"/>
  <c r="AB801" i="1"/>
  <c r="AC801" i="1"/>
  <c r="AD801" i="1" s="1"/>
  <c r="AB802" i="1"/>
  <c r="AC802" i="1"/>
  <c r="AD802" i="1" s="1"/>
  <c r="AB803" i="1"/>
  <c r="AC803" i="1"/>
  <c r="AD803" i="1" s="1"/>
  <c r="AB804" i="1"/>
  <c r="AC804" i="1"/>
  <c r="AD804" i="1" s="1"/>
  <c r="AB805" i="1"/>
  <c r="AC805" i="1"/>
  <c r="AD805" i="1" s="1"/>
  <c r="AB806" i="1"/>
  <c r="AC806" i="1"/>
  <c r="AD806" i="1" s="1"/>
  <c r="AB807" i="1"/>
  <c r="AC807" i="1"/>
  <c r="AD807" i="1" s="1"/>
  <c r="AB808" i="1"/>
  <c r="AC808" i="1"/>
  <c r="AD808" i="1" s="1"/>
  <c r="AB809" i="1"/>
  <c r="AC809" i="1"/>
  <c r="AD809" i="1" s="1"/>
  <c r="AB810" i="1"/>
  <c r="AC810" i="1"/>
  <c r="AD810" i="1" s="1"/>
  <c r="AI4" i="1"/>
  <c r="AJ4" i="1" s="1"/>
  <c r="AI5" i="1"/>
  <c r="AJ5" i="1" s="1"/>
  <c r="AI6" i="1"/>
  <c r="AJ6" i="1" s="1"/>
  <c r="AI7" i="1"/>
  <c r="AJ7" i="1" s="1"/>
  <c r="AI8" i="1"/>
  <c r="AJ8" i="1" s="1"/>
  <c r="AI9" i="1"/>
  <c r="AJ9" i="1" s="1"/>
  <c r="AI10" i="1"/>
  <c r="AJ10" i="1" s="1"/>
  <c r="AI11" i="1"/>
  <c r="AI12" i="1"/>
  <c r="AJ12" i="1" s="1"/>
  <c r="AI13" i="1"/>
  <c r="AJ13" i="1" s="1"/>
  <c r="AI14" i="1"/>
  <c r="AJ14" i="1" s="1"/>
  <c r="AI15" i="1"/>
  <c r="AJ15" i="1" s="1"/>
  <c r="AI16" i="1"/>
  <c r="AJ16" i="1" s="1"/>
  <c r="AI17" i="1"/>
  <c r="AJ17" i="1" s="1"/>
  <c r="AI18" i="1"/>
  <c r="AJ18" i="1" s="1"/>
  <c r="AI19" i="1"/>
  <c r="AI20" i="1"/>
  <c r="AJ20" i="1" s="1"/>
  <c r="AI21" i="1"/>
  <c r="AJ21" i="1" s="1"/>
  <c r="AI22" i="1"/>
  <c r="AJ22" i="1" s="1"/>
  <c r="AI23" i="1"/>
  <c r="AI24" i="1"/>
  <c r="AJ24" i="1" s="1"/>
  <c r="AI25" i="1"/>
  <c r="AJ25" i="1" s="1"/>
  <c r="AI26" i="1"/>
  <c r="AJ26" i="1" s="1"/>
  <c r="AI27" i="1"/>
  <c r="AJ27" i="1" s="1"/>
  <c r="AI28" i="1"/>
  <c r="AJ28" i="1" s="1"/>
  <c r="AI29" i="1"/>
  <c r="AJ29" i="1" s="1"/>
  <c r="AI30" i="1"/>
  <c r="AJ30" i="1" s="1"/>
  <c r="AI31" i="1"/>
  <c r="AI32" i="1"/>
  <c r="AI33" i="1"/>
  <c r="AJ33" i="1" s="1"/>
  <c r="AI34" i="1"/>
  <c r="AJ34" i="1" s="1"/>
  <c r="AI35" i="1"/>
  <c r="AJ35" i="1" s="1"/>
  <c r="AI36" i="1"/>
  <c r="AJ36" i="1" s="1"/>
  <c r="AI37" i="1"/>
  <c r="AJ37" i="1" s="1"/>
  <c r="AI38" i="1"/>
  <c r="AJ38" i="1" s="1"/>
  <c r="AI39" i="1"/>
  <c r="AJ39" i="1" s="1"/>
  <c r="AI40" i="1"/>
  <c r="AJ40" i="1" s="1"/>
  <c r="AI41" i="1"/>
  <c r="AJ41" i="1" s="1"/>
  <c r="AI42" i="1"/>
  <c r="AJ42" i="1" s="1"/>
  <c r="AI43" i="1"/>
  <c r="AI44" i="1"/>
  <c r="AJ44" i="1" s="1"/>
  <c r="AI45" i="1"/>
  <c r="AJ45" i="1" s="1"/>
  <c r="AI46" i="1"/>
  <c r="AJ46" i="1" s="1"/>
  <c r="AI47" i="1"/>
  <c r="AJ47" i="1" s="1"/>
  <c r="AI48" i="1"/>
  <c r="AJ48" i="1" s="1"/>
  <c r="AI49" i="1"/>
  <c r="AJ49" i="1" s="1"/>
  <c r="AI50" i="1"/>
  <c r="AJ50" i="1" s="1"/>
  <c r="AI51" i="1"/>
  <c r="AI52" i="1"/>
  <c r="AJ52" i="1" s="1"/>
  <c r="AI53" i="1"/>
  <c r="AJ53" i="1" s="1"/>
  <c r="AI54" i="1"/>
  <c r="AJ54" i="1" s="1"/>
  <c r="AI55" i="1"/>
  <c r="AI56" i="1"/>
  <c r="AJ56" i="1" s="1"/>
  <c r="AI57" i="1"/>
  <c r="AJ57" i="1" s="1"/>
  <c r="AI58" i="1"/>
  <c r="AJ58" i="1" s="1"/>
  <c r="AI59" i="1"/>
  <c r="AJ59" i="1" s="1"/>
  <c r="AI60" i="1"/>
  <c r="AJ60" i="1" s="1"/>
  <c r="AI61" i="1"/>
  <c r="AI62" i="1"/>
  <c r="AJ62" i="1" s="1"/>
  <c r="AI63" i="1"/>
  <c r="AI64" i="1"/>
  <c r="AJ64" i="1" s="1"/>
  <c r="AI65" i="1"/>
  <c r="AJ65" i="1" s="1"/>
  <c r="AI66" i="1"/>
  <c r="AJ66" i="1" s="1"/>
  <c r="AI67" i="1"/>
  <c r="AI68" i="1"/>
  <c r="AJ68" i="1" s="1"/>
  <c r="AI69" i="1"/>
  <c r="AJ69" i="1" s="1"/>
  <c r="AI70" i="1"/>
  <c r="AJ70" i="1" s="1"/>
  <c r="AI71" i="1"/>
  <c r="AJ71" i="1" s="1"/>
  <c r="AI72" i="1"/>
  <c r="AJ72" i="1" s="1"/>
  <c r="AI73" i="1"/>
  <c r="AJ73" i="1" s="1"/>
  <c r="AI74" i="1"/>
  <c r="AJ74" i="1" s="1"/>
  <c r="AI75" i="1"/>
  <c r="AJ75" i="1" s="1"/>
  <c r="AI76" i="1"/>
  <c r="AJ76" i="1" s="1"/>
  <c r="AI77" i="1"/>
  <c r="AI78" i="1"/>
  <c r="AJ78" i="1" s="1"/>
  <c r="AI79" i="1"/>
  <c r="AI80" i="1"/>
  <c r="AJ80" i="1" s="1"/>
  <c r="AI81" i="1"/>
  <c r="AJ81" i="1" s="1"/>
  <c r="AI82" i="1"/>
  <c r="AJ82" i="1" s="1"/>
  <c r="AI83" i="1"/>
  <c r="AJ83" i="1" s="1"/>
  <c r="AI84" i="1"/>
  <c r="AJ84" i="1" s="1"/>
  <c r="AI85" i="1"/>
  <c r="AJ85" i="1" s="1"/>
  <c r="AI86" i="1"/>
  <c r="AJ86" i="1" s="1"/>
  <c r="AI87" i="1"/>
  <c r="AJ87" i="1" s="1"/>
  <c r="AI88" i="1"/>
  <c r="AJ88" i="1" s="1"/>
  <c r="AI89" i="1"/>
  <c r="AJ89" i="1" s="1"/>
  <c r="AI90" i="1"/>
  <c r="AJ90" i="1" s="1"/>
  <c r="AI91" i="1"/>
  <c r="AI92" i="1"/>
  <c r="AI93" i="1"/>
  <c r="AJ93" i="1" s="1"/>
  <c r="AI94" i="1"/>
  <c r="AJ94" i="1" s="1"/>
  <c r="AI95" i="1"/>
  <c r="AJ95" i="1" s="1"/>
  <c r="AI96" i="1"/>
  <c r="AJ96" i="1" s="1"/>
  <c r="AI97" i="1"/>
  <c r="AJ97" i="1" s="1"/>
  <c r="AI98" i="1"/>
  <c r="AJ98" i="1" s="1"/>
  <c r="AI99" i="1"/>
  <c r="AJ99" i="1" s="1"/>
  <c r="AI100" i="1"/>
  <c r="AJ100" i="1" s="1"/>
  <c r="AI101" i="1"/>
  <c r="AJ101" i="1" s="1"/>
  <c r="AI102" i="1"/>
  <c r="AJ102" i="1" s="1"/>
  <c r="AI103" i="1"/>
  <c r="AI104" i="1"/>
  <c r="AJ104" i="1" s="1"/>
  <c r="AI105" i="1"/>
  <c r="AJ105" i="1" s="1"/>
  <c r="AI106" i="1"/>
  <c r="AJ106" i="1" s="1"/>
  <c r="AI107" i="1"/>
  <c r="AI108" i="1"/>
  <c r="AJ108" i="1" s="1"/>
  <c r="AI109" i="1"/>
  <c r="AI110" i="1"/>
  <c r="AJ110" i="1" s="1"/>
  <c r="AI111" i="1"/>
  <c r="AJ111" i="1" s="1"/>
  <c r="AI112" i="1"/>
  <c r="AJ112" i="1" s="1"/>
  <c r="AI113" i="1"/>
  <c r="AJ113" i="1" s="1"/>
  <c r="AI114" i="1"/>
  <c r="AJ114" i="1" s="1"/>
  <c r="AI115" i="1"/>
  <c r="AI116" i="1"/>
  <c r="AJ116" i="1" s="1"/>
  <c r="AI117" i="1"/>
  <c r="AJ117" i="1" s="1"/>
  <c r="AI118" i="1"/>
  <c r="AJ118" i="1" s="1"/>
  <c r="AI119" i="1"/>
  <c r="AI120" i="1"/>
  <c r="AJ120" i="1" s="1"/>
  <c r="AI121" i="1"/>
  <c r="AJ121" i="1" s="1"/>
  <c r="AI122" i="1"/>
  <c r="AJ122" i="1" s="1"/>
  <c r="AI123" i="1"/>
  <c r="AJ123" i="1" s="1"/>
  <c r="AI124" i="1"/>
  <c r="AJ124" i="1" s="1"/>
  <c r="AI125" i="1"/>
  <c r="AJ125" i="1" s="1"/>
  <c r="AI126" i="1"/>
  <c r="AJ126" i="1" s="1"/>
  <c r="AI127" i="1"/>
  <c r="AJ127" i="1" s="1"/>
  <c r="AI128" i="1"/>
  <c r="AJ128" i="1" s="1"/>
  <c r="AI129" i="1"/>
  <c r="AJ129" i="1" s="1"/>
  <c r="AI130" i="1"/>
  <c r="AJ130" i="1" s="1"/>
  <c r="AI131" i="1"/>
  <c r="AI132" i="1"/>
  <c r="AJ132" i="1" s="1"/>
  <c r="AI133" i="1"/>
  <c r="AJ133" i="1" s="1"/>
  <c r="AI134" i="1"/>
  <c r="AJ134" i="1" s="1"/>
  <c r="AI135" i="1"/>
  <c r="AI136" i="1"/>
  <c r="AJ136" i="1" s="1"/>
  <c r="AI137" i="1"/>
  <c r="AJ137" i="1" s="1"/>
  <c r="AI138" i="1"/>
  <c r="AJ138" i="1" s="1"/>
  <c r="AI139" i="1"/>
  <c r="AJ139" i="1" s="1"/>
  <c r="AI140" i="1"/>
  <c r="AJ140" i="1" s="1"/>
  <c r="AI141" i="1"/>
  <c r="AI142" i="1"/>
  <c r="AJ142" i="1" s="1"/>
  <c r="AI143" i="1"/>
  <c r="AI144" i="1"/>
  <c r="AJ144" i="1" s="1"/>
  <c r="AI145" i="1"/>
  <c r="AJ145" i="1" s="1"/>
  <c r="AI146" i="1"/>
  <c r="AJ146" i="1" s="1"/>
  <c r="AI147" i="1"/>
  <c r="AJ147" i="1" s="1"/>
  <c r="AI148" i="1"/>
  <c r="AJ148" i="1" s="1"/>
  <c r="AI149" i="1"/>
  <c r="AJ149" i="1" s="1"/>
  <c r="AI150" i="1"/>
  <c r="AJ150" i="1" s="1"/>
  <c r="AI151" i="1"/>
  <c r="AI152" i="1"/>
  <c r="AI153" i="1"/>
  <c r="AJ153" i="1" s="1"/>
  <c r="AI154" i="1"/>
  <c r="AJ154" i="1" s="1"/>
  <c r="AI155" i="1"/>
  <c r="AJ155" i="1" s="1"/>
  <c r="AI156" i="1"/>
  <c r="AJ156" i="1" s="1"/>
  <c r="AI157" i="1"/>
  <c r="AJ157" i="1" s="1"/>
  <c r="AI158" i="1"/>
  <c r="AJ158" i="1" s="1"/>
  <c r="AI159" i="1"/>
  <c r="AJ159" i="1" s="1"/>
  <c r="AI160" i="1"/>
  <c r="AJ160" i="1" s="1"/>
  <c r="AI161" i="1"/>
  <c r="AJ161" i="1" s="1"/>
  <c r="AI162" i="1"/>
  <c r="AJ162" i="1" s="1"/>
  <c r="AI163" i="1"/>
  <c r="AI164" i="1"/>
  <c r="AJ164" i="1" s="1"/>
  <c r="AI165" i="1"/>
  <c r="AJ165" i="1" s="1"/>
  <c r="AI166" i="1"/>
  <c r="AJ166" i="1" s="1"/>
  <c r="AI167" i="1"/>
  <c r="AJ167" i="1" s="1"/>
  <c r="AI168" i="1"/>
  <c r="AJ168" i="1" s="1"/>
  <c r="AI169" i="1"/>
  <c r="AJ169" i="1" s="1"/>
  <c r="AI170" i="1"/>
  <c r="AJ170" i="1" s="1"/>
  <c r="AI171" i="1"/>
  <c r="AI172" i="1"/>
  <c r="AJ172" i="1" s="1"/>
  <c r="AI173" i="1"/>
  <c r="AI174" i="1"/>
  <c r="AJ174" i="1" s="1"/>
  <c r="AI175" i="1"/>
  <c r="AJ175" i="1" s="1"/>
  <c r="AI176" i="1"/>
  <c r="AJ176" i="1" s="1"/>
  <c r="AI177" i="1"/>
  <c r="AJ177" i="1" s="1"/>
  <c r="AI178" i="1"/>
  <c r="AJ178" i="1" s="1"/>
  <c r="AI179" i="1"/>
  <c r="AJ179" i="1" s="1"/>
  <c r="AI180" i="1"/>
  <c r="AJ180" i="1" s="1"/>
  <c r="AI181" i="1"/>
  <c r="AJ181" i="1" s="1"/>
  <c r="AI182" i="1"/>
  <c r="AJ182" i="1" s="1"/>
  <c r="AI183" i="1"/>
  <c r="AI184" i="1"/>
  <c r="AJ184" i="1" s="1"/>
  <c r="AI185" i="1"/>
  <c r="AJ185" i="1" s="1"/>
  <c r="AI186" i="1"/>
  <c r="AJ186" i="1" s="1"/>
  <c r="AI187" i="1"/>
  <c r="AI188" i="1"/>
  <c r="AJ188" i="1" s="1"/>
  <c r="AI189" i="1"/>
  <c r="AI190" i="1"/>
  <c r="AJ190" i="1" s="1"/>
  <c r="AI191" i="1"/>
  <c r="AJ191" i="1" s="1"/>
  <c r="AI192" i="1"/>
  <c r="AJ192" i="1" s="1"/>
  <c r="AI193" i="1"/>
  <c r="AJ193" i="1" s="1"/>
  <c r="AI194" i="1"/>
  <c r="AJ194" i="1" s="1"/>
  <c r="AI195" i="1"/>
  <c r="AI196" i="1"/>
  <c r="AJ196" i="1" s="1"/>
  <c r="AI197" i="1"/>
  <c r="AJ197" i="1" s="1"/>
  <c r="AI198" i="1"/>
  <c r="AJ198" i="1" s="1"/>
  <c r="AI199" i="1"/>
  <c r="AJ199" i="1" s="1"/>
  <c r="AI200" i="1"/>
  <c r="AJ200" i="1" s="1"/>
  <c r="AI201" i="1"/>
  <c r="AJ201" i="1" s="1"/>
  <c r="AI202" i="1"/>
  <c r="AJ202" i="1" s="1"/>
  <c r="AI203" i="1"/>
  <c r="AI204" i="1"/>
  <c r="AJ204" i="1" s="1"/>
  <c r="AI205" i="1"/>
  <c r="AJ205" i="1" s="1"/>
  <c r="AI206" i="1"/>
  <c r="AJ206" i="1" s="1"/>
  <c r="AI207" i="1"/>
  <c r="AI208" i="1"/>
  <c r="AJ208" i="1" s="1"/>
  <c r="AI209" i="1"/>
  <c r="AJ209" i="1" s="1"/>
  <c r="AI210" i="1"/>
  <c r="AJ210" i="1" s="1"/>
  <c r="AI211" i="1"/>
  <c r="AJ211" i="1" s="1"/>
  <c r="AI212" i="1"/>
  <c r="AJ212" i="1" s="1"/>
  <c r="AI213" i="1"/>
  <c r="AJ213" i="1" s="1"/>
  <c r="AI214" i="1"/>
  <c r="AJ214" i="1" s="1"/>
  <c r="AI215" i="1"/>
  <c r="AI216" i="1"/>
  <c r="AJ216" i="1" s="1"/>
  <c r="AI217" i="1"/>
  <c r="AJ217" i="1" s="1"/>
  <c r="AI218" i="1"/>
  <c r="AJ218" i="1" s="1"/>
  <c r="AI219" i="1"/>
  <c r="AI220" i="1"/>
  <c r="AJ220" i="1" s="1"/>
  <c r="AI221" i="1"/>
  <c r="AJ221" i="1" s="1"/>
  <c r="AI222" i="1"/>
  <c r="AJ222" i="1" s="1"/>
  <c r="AI223" i="1"/>
  <c r="AJ223" i="1" s="1"/>
  <c r="AI224" i="1"/>
  <c r="AJ224" i="1" s="1"/>
  <c r="AI225" i="1"/>
  <c r="AJ225" i="1" s="1"/>
  <c r="AI226" i="1"/>
  <c r="AJ226" i="1" s="1"/>
  <c r="AI227" i="1"/>
  <c r="AJ227" i="1" s="1"/>
  <c r="AI228" i="1"/>
  <c r="AJ228" i="1" s="1"/>
  <c r="AI229" i="1"/>
  <c r="AJ229" i="1" s="1"/>
  <c r="AI230" i="1"/>
  <c r="AJ230" i="1" s="1"/>
  <c r="AI231" i="1"/>
  <c r="AI232" i="1"/>
  <c r="AJ232" i="1" s="1"/>
  <c r="AI233" i="1"/>
  <c r="AJ233" i="1" s="1"/>
  <c r="AI234" i="1"/>
  <c r="AJ234" i="1" s="1"/>
  <c r="AI235" i="1"/>
  <c r="AI236" i="1"/>
  <c r="AJ236" i="1" s="1"/>
  <c r="AI237" i="1"/>
  <c r="AI238" i="1"/>
  <c r="AJ238" i="1" s="1"/>
  <c r="AI239" i="1"/>
  <c r="AJ239" i="1" s="1"/>
  <c r="AI240" i="1"/>
  <c r="AJ240" i="1" s="1"/>
  <c r="AI241" i="1"/>
  <c r="AJ241" i="1" s="1"/>
  <c r="AI242" i="1"/>
  <c r="AJ242" i="1" s="1"/>
  <c r="AI243" i="1"/>
  <c r="AI244" i="1"/>
  <c r="AJ244" i="1" s="1"/>
  <c r="AI245" i="1"/>
  <c r="AJ245" i="1" s="1"/>
  <c r="AI246" i="1"/>
  <c r="AJ246" i="1" s="1"/>
  <c r="AI247" i="1"/>
  <c r="AI248" i="1"/>
  <c r="AJ248" i="1" s="1"/>
  <c r="AI249" i="1"/>
  <c r="AJ249" i="1" s="1"/>
  <c r="AI250" i="1"/>
  <c r="AJ250" i="1" s="1"/>
  <c r="AI251" i="1"/>
  <c r="AJ251" i="1" s="1"/>
  <c r="AI252" i="1"/>
  <c r="AJ252" i="1" s="1"/>
  <c r="AI253" i="1"/>
  <c r="AI254" i="1"/>
  <c r="AJ254" i="1" s="1"/>
  <c r="AI255" i="1"/>
  <c r="AI256" i="1"/>
  <c r="AJ256" i="1" s="1"/>
  <c r="AI257" i="1"/>
  <c r="AJ257" i="1" s="1"/>
  <c r="AI258" i="1"/>
  <c r="AJ258" i="1" s="1"/>
  <c r="AI259" i="1"/>
  <c r="AI260" i="1"/>
  <c r="AJ260" i="1" s="1"/>
  <c r="AI261" i="1"/>
  <c r="AJ261" i="1" s="1"/>
  <c r="AI262" i="1"/>
  <c r="AJ262" i="1" s="1"/>
  <c r="AI263" i="1"/>
  <c r="AJ263" i="1" s="1"/>
  <c r="AI264" i="1"/>
  <c r="AJ264" i="1" s="1"/>
  <c r="AI265" i="1"/>
  <c r="AJ265" i="1" s="1"/>
  <c r="AI266" i="1"/>
  <c r="AJ266" i="1" s="1"/>
  <c r="AI267" i="1"/>
  <c r="AJ267" i="1" s="1"/>
  <c r="AI268" i="1"/>
  <c r="AJ268" i="1" s="1"/>
  <c r="AI269" i="1"/>
  <c r="AI270" i="1"/>
  <c r="AJ270" i="1" s="1"/>
  <c r="AI271" i="1"/>
  <c r="AI272" i="1"/>
  <c r="AJ272" i="1" s="1"/>
  <c r="AI273" i="1"/>
  <c r="AJ273" i="1" s="1"/>
  <c r="AI274" i="1"/>
  <c r="AJ274" i="1" s="1"/>
  <c r="AI275" i="1"/>
  <c r="AJ275" i="1" s="1"/>
  <c r="AI276" i="1"/>
  <c r="AJ276" i="1" s="1"/>
  <c r="AI277" i="1"/>
  <c r="AJ277" i="1" s="1"/>
  <c r="AI278" i="1"/>
  <c r="AJ278" i="1" s="1"/>
  <c r="AI279" i="1"/>
  <c r="AJ279" i="1" s="1"/>
  <c r="AI280" i="1"/>
  <c r="AJ280" i="1" s="1"/>
  <c r="AI281" i="1"/>
  <c r="AJ281" i="1" s="1"/>
  <c r="AI282" i="1"/>
  <c r="AJ282" i="1" s="1"/>
  <c r="AI283" i="1"/>
  <c r="AI284" i="1"/>
  <c r="AJ284" i="1" s="1"/>
  <c r="AI285" i="1"/>
  <c r="AJ285" i="1" s="1"/>
  <c r="AI286" i="1"/>
  <c r="AJ286" i="1" s="1"/>
  <c r="AI287" i="1"/>
  <c r="AI288" i="1"/>
  <c r="AJ288" i="1" s="1"/>
  <c r="AI289" i="1"/>
  <c r="AJ289" i="1" s="1"/>
  <c r="AI290" i="1"/>
  <c r="AJ290" i="1" s="1"/>
  <c r="AI291" i="1"/>
  <c r="AJ291" i="1" s="1"/>
  <c r="AI292" i="1"/>
  <c r="AJ292" i="1" s="1"/>
  <c r="AI293" i="1"/>
  <c r="AJ293" i="1" s="1"/>
  <c r="AI294" i="1"/>
  <c r="AJ294" i="1" s="1"/>
  <c r="AI295" i="1"/>
  <c r="AJ295" i="1" s="1"/>
  <c r="AI296" i="1"/>
  <c r="AJ296" i="1" s="1"/>
  <c r="AI297" i="1"/>
  <c r="AJ297" i="1" s="1"/>
  <c r="AI298" i="1"/>
  <c r="AJ298" i="1" s="1"/>
  <c r="AI299" i="1"/>
  <c r="AI300" i="1"/>
  <c r="AJ300" i="1" s="1"/>
  <c r="AI301" i="1"/>
  <c r="AJ301" i="1" s="1"/>
  <c r="AI302" i="1"/>
  <c r="AJ302" i="1" s="1"/>
  <c r="AI303" i="1"/>
  <c r="AI304" i="1"/>
  <c r="AJ304" i="1" s="1"/>
  <c r="AI305" i="1"/>
  <c r="AJ305" i="1" s="1"/>
  <c r="AI306" i="1"/>
  <c r="AJ306" i="1" s="1"/>
  <c r="AI307" i="1"/>
  <c r="AJ307" i="1" s="1"/>
  <c r="AI308" i="1"/>
  <c r="AJ308" i="1" s="1"/>
  <c r="AI309" i="1"/>
  <c r="AJ309" i="1" s="1"/>
  <c r="AI310" i="1"/>
  <c r="AJ310" i="1" s="1"/>
  <c r="AI311" i="1"/>
  <c r="AJ311" i="1" s="1"/>
  <c r="AI312" i="1"/>
  <c r="AJ312" i="1" s="1"/>
  <c r="AI313" i="1"/>
  <c r="AJ313" i="1" s="1"/>
  <c r="AI314" i="1"/>
  <c r="AJ314" i="1" s="1"/>
  <c r="AI315" i="1"/>
  <c r="AI316" i="1"/>
  <c r="AJ316" i="1" s="1"/>
  <c r="AI317" i="1"/>
  <c r="AI318" i="1"/>
  <c r="AJ318" i="1" s="1"/>
  <c r="AI319" i="1"/>
  <c r="AJ319" i="1" s="1"/>
  <c r="AI320" i="1"/>
  <c r="AJ320" i="1" s="1"/>
  <c r="AI321" i="1"/>
  <c r="AJ321" i="1" s="1"/>
  <c r="AI322" i="1"/>
  <c r="AJ322" i="1" s="1"/>
  <c r="AI323" i="1"/>
  <c r="AI324" i="1"/>
  <c r="AJ324" i="1" s="1"/>
  <c r="AI325" i="1"/>
  <c r="AJ325" i="1" s="1"/>
  <c r="AI326" i="1"/>
  <c r="AJ326" i="1" s="1"/>
  <c r="AI327" i="1"/>
  <c r="AJ327" i="1" s="1"/>
  <c r="AI328" i="1"/>
  <c r="AJ328" i="1" s="1"/>
  <c r="AI329" i="1"/>
  <c r="AJ329" i="1" s="1"/>
  <c r="AI330" i="1"/>
  <c r="AJ330" i="1" s="1"/>
  <c r="AI331" i="1"/>
  <c r="AI332" i="1"/>
  <c r="AJ332" i="1" s="1"/>
  <c r="AI333" i="1"/>
  <c r="AI334" i="1"/>
  <c r="AJ334" i="1" s="1"/>
  <c r="AI335" i="1"/>
  <c r="AJ335" i="1" s="1"/>
  <c r="AI336" i="1"/>
  <c r="AJ336" i="1" s="1"/>
  <c r="AI337" i="1"/>
  <c r="AJ337" i="1" s="1"/>
  <c r="AI338" i="1"/>
  <c r="AI339" i="1"/>
  <c r="AI340" i="1"/>
  <c r="AJ340" i="1" s="1"/>
  <c r="AI341" i="1"/>
  <c r="AJ341" i="1" s="1"/>
  <c r="AI342" i="1"/>
  <c r="AJ342" i="1" s="1"/>
  <c r="AI343" i="1"/>
  <c r="AI344" i="1"/>
  <c r="AJ344" i="1" s="1"/>
  <c r="AI345" i="1"/>
  <c r="AJ345" i="1" s="1"/>
  <c r="AI346" i="1"/>
  <c r="AI347" i="1"/>
  <c r="AJ347" i="1" s="1"/>
  <c r="AI348" i="1"/>
  <c r="AJ348" i="1" s="1"/>
  <c r="AI349" i="1"/>
  <c r="AJ349" i="1" s="1"/>
  <c r="AI350" i="1"/>
  <c r="AI351" i="1"/>
  <c r="AJ351" i="1" s="1"/>
  <c r="AI352" i="1"/>
  <c r="AJ352" i="1" s="1"/>
  <c r="AI353" i="1"/>
  <c r="AJ353" i="1" s="1"/>
  <c r="AI354" i="1"/>
  <c r="AI355" i="1"/>
  <c r="AI356" i="1"/>
  <c r="AJ356" i="1" s="1"/>
  <c r="AI357" i="1"/>
  <c r="AJ357" i="1" s="1"/>
  <c r="AI358" i="1"/>
  <c r="AJ358" i="1" s="1"/>
  <c r="AI359" i="1"/>
  <c r="AI360" i="1"/>
  <c r="AJ360" i="1" s="1"/>
  <c r="AI361" i="1"/>
  <c r="AJ361" i="1" s="1"/>
  <c r="AI362" i="1"/>
  <c r="AI363" i="1"/>
  <c r="AJ363" i="1" s="1"/>
  <c r="AI364" i="1"/>
  <c r="AJ364" i="1" s="1"/>
  <c r="AI365" i="1"/>
  <c r="AJ365" i="1" s="1"/>
  <c r="AI366" i="1"/>
  <c r="AI367" i="1"/>
  <c r="AI368" i="1"/>
  <c r="AJ368" i="1" s="1"/>
  <c r="AI369" i="1"/>
  <c r="AJ369" i="1" s="1"/>
  <c r="AI370" i="1"/>
  <c r="AI371" i="1"/>
  <c r="AJ371" i="1" s="1"/>
  <c r="AI372" i="1"/>
  <c r="AJ372" i="1" s="1"/>
  <c r="AI373" i="1"/>
  <c r="AJ373" i="1" s="1"/>
  <c r="AI374" i="1"/>
  <c r="AJ374" i="1" s="1"/>
  <c r="AI375" i="1"/>
  <c r="AI376" i="1"/>
  <c r="AJ376" i="1" s="1"/>
  <c r="AI377" i="1"/>
  <c r="AJ377" i="1" s="1"/>
  <c r="AI378" i="1"/>
  <c r="AI379" i="1"/>
  <c r="AJ379" i="1" s="1"/>
  <c r="AI380" i="1"/>
  <c r="AJ380" i="1" s="1"/>
  <c r="AI381" i="1"/>
  <c r="AJ381" i="1" s="1"/>
  <c r="AI382" i="1"/>
  <c r="AI383" i="1"/>
  <c r="AI384" i="1"/>
  <c r="AJ384" i="1" s="1"/>
  <c r="AI385" i="1"/>
  <c r="AJ385" i="1" s="1"/>
  <c r="AI386" i="1"/>
  <c r="AI387" i="1"/>
  <c r="AJ387" i="1" s="1"/>
  <c r="AI388" i="1"/>
  <c r="AJ388" i="1" s="1"/>
  <c r="AI389" i="1"/>
  <c r="AJ389" i="1" s="1"/>
  <c r="AI390" i="1"/>
  <c r="AJ390" i="1" s="1"/>
  <c r="AI391" i="1"/>
  <c r="AI392" i="1"/>
  <c r="AJ392" i="1" s="1"/>
  <c r="AI393" i="1"/>
  <c r="AJ393" i="1" s="1"/>
  <c r="AI394" i="1"/>
  <c r="AI395" i="1"/>
  <c r="AJ395" i="1" s="1"/>
  <c r="AI396" i="1"/>
  <c r="AJ396" i="1" s="1"/>
  <c r="AI397" i="1"/>
  <c r="AJ397" i="1" s="1"/>
  <c r="AI398" i="1"/>
  <c r="AI399" i="1"/>
  <c r="AI400" i="1"/>
  <c r="AJ400" i="1" s="1"/>
  <c r="AI401" i="1"/>
  <c r="AJ401" i="1" s="1"/>
  <c r="AI402" i="1"/>
  <c r="AI403" i="1"/>
  <c r="AJ403" i="1" s="1"/>
  <c r="AI404" i="1"/>
  <c r="AJ404" i="1" s="1"/>
  <c r="AI405" i="1"/>
  <c r="AJ405" i="1" s="1"/>
  <c r="AI406" i="1"/>
  <c r="AJ406" i="1" s="1"/>
  <c r="AI407" i="1"/>
  <c r="AJ407" i="1" s="1"/>
  <c r="AI408" i="1"/>
  <c r="AJ408" i="1" s="1"/>
  <c r="AI409" i="1"/>
  <c r="AJ409" i="1" s="1"/>
  <c r="AI410" i="1"/>
  <c r="AI411" i="1"/>
  <c r="AI412" i="1"/>
  <c r="AJ412" i="1" s="1"/>
  <c r="AI413" i="1"/>
  <c r="AJ413" i="1" s="1"/>
  <c r="AI414" i="1"/>
  <c r="AI415" i="1"/>
  <c r="AI416" i="1"/>
  <c r="AJ416" i="1" s="1"/>
  <c r="AI417" i="1"/>
  <c r="AJ417" i="1" s="1"/>
  <c r="AI418" i="1"/>
  <c r="AI419" i="1"/>
  <c r="AJ419" i="1" s="1"/>
  <c r="AI420" i="1"/>
  <c r="AJ420" i="1" s="1"/>
  <c r="AI421" i="1"/>
  <c r="AJ421" i="1" s="1"/>
  <c r="AI422" i="1"/>
  <c r="AJ422" i="1" s="1"/>
  <c r="AI423" i="1"/>
  <c r="AJ423" i="1" s="1"/>
  <c r="AI424" i="1"/>
  <c r="AJ424" i="1" s="1"/>
  <c r="AI425" i="1"/>
  <c r="AJ425" i="1" s="1"/>
  <c r="AI426" i="1"/>
  <c r="AI427" i="1"/>
  <c r="AI428" i="1"/>
  <c r="AJ428" i="1" s="1"/>
  <c r="AI429" i="1"/>
  <c r="AJ429" i="1" s="1"/>
  <c r="AI430" i="1"/>
  <c r="AI431" i="1"/>
  <c r="AJ431" i="1" s="1"/>
  <c r="AI432" i="1"/>
  <c r="AJ432" i="1" s="1"/>
  <c r="AI433" i="1"/>
  <c r="AJ433" i="1" s="1"/>
  <c r="AI434" i="1"/>
  <c r="AI435" i="1"/>
  <c r="AI436" i="1"/>
  <c r="AJ436" i="1" s="1"/>
  <c r="AI437" i="1"/>
  <c r="AJ437" i="1" s="1"/>
  <c r="AI438" i="1"/>
  <c r="AJ438" i="1" s="1"/>
  <c r="AI439" i="1"/>
  <c r="AJ439" i="1" s="1"/>
  <c r="AI440" i="1"/>
  <c r="AJ440" i="1" s="1"/>
  <c r="AI441" i="1"/>
  <c r="AJ441" i="1" s="1"/>
  <c r="AI442" i="1"/>
  <c r="AI443" i="1"/>
  <c r="AI444" i="1"/>
  <c r="AI445" i="1"/>
  <c r="AJ445" i="1" s="1"/>
  <c r="AI446" i="1"/>
  <c r="AI447" i="1"/>
  <c r="AJ447" i="1" s="1"/>
  <c r="AI448" i="1"/>
  <c r="AJ448" i="1" s="1"/>
  <c r="AI449" i="1"/>
  <c r="AJ449" i="1" s="1"/>
  <c r="AI450" i="1"/>
  <c r="AI451" i="1"/>
  <c r="AI452" i="1"/>
  <c r="AJ452" i="1" s="1"/>
  <c r="AI453" i="1"/>
  <c r="AJ453" i="1" s="1"/>
  <c r="AI454" i="1"/>
  <c r="AJ454" i="1" s="1"/>
  <c r="AI455" i="1"/>
  <c r="AJ455" i="1" s="1"/>
  <c r="AI456" i="1"/>
  <c r="AJ456" i="1" s="1"/>
  <c r="AI457" i="1"/>
  <c r="AJ457" i="1" s="1"/>
  <c r="AI458" i="1"/>
  <c r="AI459" i="1"/>
  <c r="AI460" i="1"/>
  <c r="AJ460" i="1" s="1"/>
  <c r="AI461" i="1"/>
  <c r="AJ461" i="1" s="1"/>
  <c r="AI462" i="1"/>
  <c r="AI463" i="1"/>
  <c r="AJ463" i="1" s="1"/>
  <c r="AI464" i="1"/>
  <c r="AJ464" i="1" s="1"/>
  <c r="AI465" i="1"/>
  <c r="AJ465" i="1" s="1"/>
  <c r="AI466" i="1"/>
  <c r="AI467" i="1"/>
  <c r="AI468" i="1"/>
  <c r="AJ468" i="1" s="1"/>
  <c r="AI469" i="1"/>
  <c r="AJ469" i="1" s="1"/>
  <c r="AI470" i="1"/>
  <c r="AJ470" i="1" s="1"/>
  <c r="AI471" i="1"/>
  <c r="AI472" i="1"/>
  <c r="AJ472" i="1" s="1"/>
  <c r="AI473" i="1"/>
  <c r="AJ473" i="1" s="1"/>
  <c r="AI474" i="1"/>
  <c r="AI475" i="1"/>
  <c r="AJ475" i="1" s="1"/>
  <c r="AI476" i="1"/>
  <c r="AJ476" i="1" s="1"/>
  <c r="AI477" i="1"/>
  <c r="AJ477" i="1" s="1"/>
  <c r="AI478" i="1"/>
  <c r="AI479" i="1"/>
  <c r="AJ479" i="1" s="1"/>
  <c r="AI480" i="1"/>
  <c r="AJ480" i="1" s="1"/>
  <c r="AI481" i="1"/>
  <c r="AJ481" i="1" s="1"/>
  <c r="AI482" i="1"/>
  <c r="AI483" i="1"/>
  <c r="AI484" i="1"/>
  <c r="AJ484" i="1" s="1"/>
  <c r="AI485" i="1"/>
  <c r="AJ485" i="1" s="1"/>
  <c r="AI486" i="1"/>
  <c r="AJ486" i="1" s="1"/>
  <c r="AI487" i="1"/>
  <c r="AI488" i="1"/>
  <c r="AJ488" i="1" s="1"/>
  <c r="AI489" i="1"/>
  <c r="AJ489" i="1" s="1"/>
  <c r="AI490" i="1"/>
  <c r="AI491" i="1"/>
  <c r="AJ491" i="1" s="1"/>
  <c r="AI492" i="1"/>
  <c r="AJ492" i="1" s="1"/>
  <c r="AI493" i="1"/>
  <c r="AJ493" i="1" s="1"/>
  <c r="AI494" i="1"/>
  <c r="AI495" i="1"/>
  <c r="AI496" i="1"/>
  <c r="AJ496" i="1" s="1"/>
  <c r="AI497" i="1"/>
  <c r="AJ497" i="1" s="1"/>
  <c r="AI498" i="1"/>
  <c r="AI499" i="1"/>
  <c r="AJ499" i="1" s="1"/>
  <c r="AI500" i="1"/>
  <c r="AJ500" i="1" s="1"/>
  <c r="AI501" i="1"/>
  <c r="AJ501" i="1" s="1"/>
  <c r="AI502" i="1"/>
  <c r="AJ502" i="1" s="1"/>
  <c r="AI503" i="1"/>
  <c r="AI504" i="1"/>
  <c r="AJ504" i="1" s="1"/>
  <c r="AI505" i="1"/>
  <c r="AJ505" i="1" s="1"/>
  <c r="AI506" i="1"/>
  <c r="AI507" i="1"/>
  <c r="AJ507" i="1" s="1"/>
  <c r="AI508" i="1"/>
  <c r="AJ508" i="1" s="1"/>
  <c r="AI509" i="1"/>
  <c r="AJ509" i="1" s="1"/>
  <c r="AI510" i="1"/>
  <c r="AI511" i="1"/>
  <c r="AI512" i="1"/>
  <c r="AJ512" i="1" s="1"/>
  <c r="AI513" i="1"/>
  <c r="AJ513" i="1" s="1"/>
  <c r="AI514" i="1"/>
  <c r="AI515" i="1"/>
  <c r="AJ515" i="1" s="1"/>
  <c r="AI516" i="1"/>
  <c r="AJ516" i="1" s="1"/>
  <c r="AI517" i="1"/>
  <c r="AJ517" i="1" s="1"/>
  <c r="AI518" i="1"/>
  <c r="AJ518" i="1" s="1"/>
  <c r="AI519" i="1"/>
  <c r="AI520" i="1"/>
  <c r="AJ520" i="1" s="1"/>
  <c r="AI521" i="1"/>
  <c r="AJ521" i="1" s="1"/>
  <c r="AI522" i="1"/>
  <c r="AI523" i="1"/>
  <c r="AJ523" i="1" s="1"/>
  <c r="AI524" i="1"/>
  <c r="AJ524" i="1" s="1"/>
  <c r="AI525" i="1"/>
  <c r="AJ525" i="1" s="1"/>
  <c r="AI526" i="1"/>
  <c r="AI527" i="1"/>
  <c r="AI528" i="1"/>
  <c r="AJ528" i="1" s="1"/>
  <c r="AI529" i="1"/>
  <c r="AJ529" i="1" s="1"/>
  <c r="AI530" i="1"/>
  <c r="AI531" i="1"/>
  <c r="AJ531" i="1" s="1"/>
  <c r="AI532" i="1"/>
  <c r="AJ532" i="1" s="1"/>
  <c r="AI533" i="1"/>
  <c r="AJ533" i="1" s="1"/>
  <c r="AI534" i="1"/>
  <c r="AJ534" i="1" s="1"/>
  <c r="AI535" i="1"/>
  <c r="AJ535" i="1" s="1"/>
  <c r="AI536" i="1"/>
  <c r="AJ536" i="1" s="1"/>
  <c r="AI537" i="1"/>
  <c r="AJ537" i="1" s="1"/>
  <c r="AI538" i="1"/>
  <c r="AI539" i="1"/>
  <c r="AI540" i="1"/>
  <c r="AJ540" i="1" s="1"/>
  <c r="AI541" i="1"/>
  <c r="AJ541" i="1" s="1"/>
  <c r="AI542" i="1"/>
  <c r="AI543" i="1"/>
  <c r="AI544" i="1"/>
  <c r="AJ544" i="1" s="1"/>
  <c r="AI545" i="1"/>
  <c r="AJ545" i="1" s="1"/>
  <c r="AI546" i="1"/>
  <c r="AI547" i="1"/>
  <c r="AJ547" i="1" s="1"/>
  <c r="AI548" i="1"/>
  <c r="AJ548" i="1" s="1"/>
  <c r="AI549" i="1"/>
  <c r="AJ549" i="1" s="1"/>
  <c r="AI550" i="1"/>
  <c r="AJ550" i="1" s="1"/>
  <c r="AI551" i="1"/>
  <c r="AJ551" i="1" s="1"/>
  <c r="AI552" i="1"/>
  <c r="AJ552" i="1" s="1"/>
  <c r="AI553" i="1"/>
  <c r="AJ553" i="1" s="1"/>
  <c r="AI554" i="1"/>
  <c r="AI555" i="1"/>
  <c r="AI556" i="1"/>
  <c r="AJ556" i="1" s="1"/>
  <c r="AI557" i="1"/>
  <c r="AJ557" i="1" s="1"/>
  <c r="AI558" i="1"/>
  <c r="AI559" i="1"/>
  <c r="AJ559" i="1" s="1"/>
  <c r="AI560" i="1"/>
  <c r="AJ560" i="1" s="1"/>
  <c r="AI561" i="1"/>
  <c r="AJ561" i="1" s="1"/>
  <c r="AI562" i="1"/>
  <c r="AI563" i="1"/>
  <c r="AI564" i="1"/>
  <c r="AJ564" i="1" s="1"/>
  <c r="AI565" i="1"/>
  <c r="AJ565" i="1" s="1"/>
  <c r="AI566" i="1"/>
  <c r="AJ566" i="1" s="1"/>
  <c r="AI567" i="1"/>
  <c r="AJ567" i="1" s="1"/>
  <c r="AI568" i="1"/>
  <c r="AJ568" i="1" s="1"/>
  <c r="AI569" i="1"/>
  <c r="AJ569" i="1" s="1"/>
  <c r="AI570" i="1"/>
  <c r="AI571" i="1"/>
  <c r="AI572" i="1"/>
  <c r="AI573" i="1"/>
  <c r="AJ573" i="1" s="1"/>
  <c r="AI574" i="1"/>
  <c r="AI575" i="1"/>
  <c r="AJ575" i="1" s="1"/>
  <c r="AI576" i="1"/>
  <c r="AJ576" i="1" s="1"/>
  <c r="AI577" i="1"/>
  <c r="AJ577" i="1" s="1"/>
  <c r="AI578" i="1"/>
  <c r="AI579" i="1"/>
  <c r="AI580" i="1"/>
  <c r="AJ580" i="1" s="1"/>
  <c r="AI581" i="1"/>
  <c r="AJ581" i="1" s="1"/>
  <c r="AI582" i="1"/>
  <c r="AJ582" i="1" s="1"/>
  <c r="AI583" i="1"/>
  <c r="AJ583" i="1" s="1"/>
  <c r="AI584" i="1"/>
  <c r="AJ584" i="1" s="1"/>
  <c r="AI585" i="1"/>
  <c r="AJ585" i="1" s="1"/>
  <c r="AI586" i="1"/>
  <c r="AI587" i="1"/>
  <c r="AI588" i="1"/>
  <c r="AJ588" i="1" s="1"/>
  <c r="AI589" i="1"/>
  <c r="AJ589" i="1" s="1"/>
  <c r="AI590" i="1"/>
  <c r="AI591" i="1"/>
  <c r="AJ591" i="1" s="1"/>
  <c r="AI592" i="1"/>
  <c r="AJ592" i="1" s="1"/>
  <c r="AI593" i="1"/>
  <c r="AJ593" i="1" s="1"/>
  <c r="AI594" i="1"/>
  <c r="AI595" i="1"/>
  <c r="AI596" i="1"/>
  <c r="AJ596" i="1" s="1"/>
  <c r="AI597" i="1"/>
  <c r="AJ597" i="1" s="1"/>
  <c r="AI598" i="1"/>
  <c r="AI599" i="1"/>
  <c r="AJ599" i="1" s="1"/>
  <c r="AI600" i="1"/>
  <c r="AJ600" i="1" s="1"/>
  <c r="AI601" i="1"/>
  <c r="AJ601" i="1" s="1"/>
  <c r="AI602" i="1"/>
  <c r="AI603" i="1"/>
  <c r="AI604" i="1"/>
  <c r="AJ604" i="1" s="1"/>
  <c r="AI605" i="1"/>
  <c r="AJ605" i="1" s="1"/>
  <c r="AI606" i="1"/>
  <c r="AI607" i="1"/>
  <c r="AJ607" i="1" s="1"/>
  <c r="AI608" i="1"/>
  <c r="AJ608" i="1" s="1"/>
  <c r="AI609" i="1"/>
  <c r="AJ609" i="1" s="1"/>
  <c r="AI610" i="1"/>
  <c r="AI611" i="1"/>
  <c r="AI612" i="1"/>
  <c r="AJ612" i="1" s="1"/>
  <c r="AI613" i="1"/>
  <c r="AJ613" i="1" s="1"/>
  <c r="AI614" i="1"/>
  <c r="AI615" i="1"/>
  <c r="AJ615" i="1" s="1"/>
  <c r="AI616" i="1"/>
  <c r="AJ616" i="1" s="1"/>
  <c r="AI617" i="1"/>
  <c r="AJ617" i="1" s="1"/>
  <c r="AI618" i="1"/>
  <c r="AI619" i="1"/>
  <c r="AI620" i="1"/>
  <c r="AJ620" i="1" s="1"/>
  <c r="AI621" i="1"/>
  <c r="AJ621" i="1" s="1"/>
  <c r="AI622" i="1"/>
  <c r="AI623" i="1"/>
  <c r="AJ623" i="1" s="1"/>
  <c r="AI624" i="1"/>
  <c r="AJ624" i="1" s="1"/>
  <c r="AI625" i="1"/>
  <c r="AJ625" i="1" s="1"/>
  <c r="AI626" i="1"/>
  <c r="AI627" i="1"/>
  <c r="AJ627" i="1" s="1"/>
  <c r="AI628" i="1"/>
  <c r="AJ628" i="1" s="1"/>
  <c r="AI629" i="1"/>
  <c r="AJ629" i="1" s="1"/>
  <c r="AI630" i="1"/>
  <c r="AI631" i="1"/>
  <c r="AI632" i="1"/>
  <c r="AJ632" i="1" s="1"/>
  <c r="AI633" i="1"/>
  <c r="AJ633" i="1" s="1"/>
  <c r="AI634" i="1"/>
  <c r="AI635" i="1"/>
  <c r="AJ635" i="1" s="1"/>
  <c r="AI636" i="1"/>
  <c r="AJ636" i="1" s="1"/>
  <c r="AI637" i="1"/>
  <c r="AJ637" i="1" s="1"/>
  <c r="AI638" i="1"/>
  <c r="AI639" i="1"/>
  <c r="AI640" i="1"/>
  <c r="AI641" i="1"/>
  <c r="AJ641" i="1" s="1"/>
  <c r="AI642" i="1"/>
  <c r="AI643" i="1"/>
  <c r="AJ643" i="1" s="1"/>
  <c r="AI644" i="1"/>
  <c r="AJ644" i="1" s="1"/>
  <c r="AI645" i="1"/>
  <c r="AJ645" i="1" s="1"/>
  <c r="AI646" i="1"/>
  <c r="AI647" i="1"/>
  <c r="AI648" i="1"/>
  <c r="AJ648" i="1" s="1"/>
  <c r="AI649" i="1"/>
  <c r="AJ649" i="1" s="1"/>
  <c r="AI650" i="1"/>
  <c r="AI651" i="1"/>
  <c r="AJ651" i="1" s="1"/>
  <c r="AI652" i="1"/>
  <c r="AJ652" i="1" s="1"/>
  <c r="AI653" i="1"/>
  <c r="AJ653" i="1" s="1"/>
  <c r="AI654" i="1"/>
  <c r="AI655" i="1"/>
  <c r="AI656" i="1"/>
  <c r="AJ656" i="1" s="1"/>
  <c r="AI657" i="1"/>
  <c r="AJ657" i="1" s="1"/>
  <c r="AI658" i="1"/>
  <c r="AI659" i="1"/>
  <c r="AI660" i="1"/>
  <c r="AJ660" i="1" s="1"/>
  <c r="AI661" i="1"/>
  <c r="AJ661" i="1" s="1"/>
  <c r="AI662" i="1"/>
  <c r="AI663" i="1"/>
  <c r="AJ663" i="1" s="1"/>
  <c r="AI664" i="1"/>
  <c r="AJ664" i="1" s="1"/>
  <c r="AI665" i="1"/>
  <c r="AJ665" i="1" s="1"/>
  <c r="AI666" i="1"/>
  <c r="AI667" i="1"/>
  <c r="AI668" i="1"/>
  <c r="AJ668" i="1" s="1"/>
  <c r="AI669" i="1"/>
  <c r="AJ669" i="1" s="1"/>
  <c r="AI670" i="1"/>
  <c r="AI671" i="1"/>
  <c r="AJ671" i="1" s="1"/>
  <c r="AI672" i="1"/>
  <c r="AJ672" i="1" s="1"/>
  <c r="AI673" i="1"/>
  <c r="AJ673" i="1" s="1"/>
  <c r="AI674" i="1"/>
  <c r="AI675" i="1"/>
  <c r="AI676" i="1"/>
  <c r="AJ676" i="1" s="1"/>
  <c r="AI677" i="1"/>
  <c r="AJ677" i="1" s="1"/>
  <c r="AI678" i="1"/>
  <c r="AI679" i="1"/>
  <c r="AJ679" i="1" s="1"/>
  <c r="AI680" i="1"/>
  <c r="AJ680" i="1" s="1"/>
  <c r="AI681" i="1"/>
  <c r="AJ681" i="1" s="1"/>
  <c r="AI682" i="1"/>
  <c r="AI683" i="1"/>
  <c r="AI684" i="1"/>
  <c r="AJ684" i="1" s="1"/>
  <c r="AI685" i="1"/>
  <c r="AJ685" i="1" s="1"/>
  <c r="AI686" i="1"/>
  <c r="AI687" i="1"/>
  <c r="AJ687" i="1" s="1"/>
  <c r="AI688" i="1"/>
  <c r="AJ688" i="1" s="1"/>
  <c r="AI689" i="1"/>
  <c r="AJ689" i="1" s="1"/>
  <c r="AI690" i="1"/>
  <c r="AI691" i="1"/>
  <c r="AJ691" i="1" s="1"/>
  <c r="AI692" i="1"/>
  <c r="AJ692" i="1" s="1"/>
  <c r="AI693" i="1"/>
  <c r="AJ693" i="1" s="1"/>
  <c r="AI694" i="1"/>
  <c r="AI695" i="1"/>
  <c r="AI696" i="1"/>
  <c r="AJ696" i="1" s="1"/>
  <c r="AI697" i="1"/>
  <c r="AJ697" i="1" s="1"/>
  <c r="AI698" i="1"/>
  <c r="AI699" i="1"/>
  <c r="AJ699" i="1" s="1"/>
  <c r="AI700" i="1"/>
  <c r="AJ700" i="1" s="1"/>
  <c r="AI701" i="1"/>
  <c r="AJ701" i="1" s="1"/>
  <c r="AI702" i="1"/>
  <c r="AI703" i="1"/>
  <c r="AI704" i="1"/>
  <c r="AI705" i="1"/>
  <c r="AJ705" i="1" s="1"/>
  <c r="AI706" i="1"/>
  <c r="AI707" i="1"/>
  <c r="AJ707" i="1" s="1"/>
  <c r="AI708" i="1"/>
  <c r="AJ708" i="1" s="1"/>
  <c r="AI709" i="1"/>
  <c r="AJ709" i="1" s="1"/>
  <c r="AI710" i="1"/>
  <c r="AI711" i="1"/>
  <c r="AI712" i="1"/>
  <c r="AJ712" i="1" s="1"/>
  <c r="AI713" i="1"/>
  <c r="AJ713" i="1" s="1"/>
  <c r="AI714" i="1"/>
  <c r="AI715" i="1"/>
  <c r="AJ715" i="1" s="1"/>
  <c r="AI716" i="1"/>
  <c r="AJ716" i="1" s="1"/>
  <c r="AI717" i="1"/>
  <c r="AJ717" i="1" s="1"/>
  <c r="AI718" i="1"/>
  <c r="AI719" i="1"/>
  <c r="AI720" i="1"/>
  <c r="AJ720" i="1" s="1"/>
  <c r="AI721" i="1"/>
  <c r="AJ721" i="1" s="1"/>
  <c r="AI722" i="1"/>
  <c r="AI723" i="1"/>
  <c r="AJ723" i="1" s="1"/>
  <c r="AI724" i="1"/>
  <c r="AJ724" i="1" s="1"/>
  <c r="AI725" i="1"/>
  <c r="AJ725" i="1" s="1"/>
  <c r="AI726" i="1"/>
  <c r="AI727" i="1"/>
  <c r="AI728" i="1"/>
  <c r="AJ728" i="1" s="1"/>
  <c r="AI729" i="1"/>
  <c r="AJ729" i="1" s="1"/>
  <c r="AI730" i="1"/>
  <c r="AI731" i="1"/>
  <c r="AJ731" i="1" s="1"/>
  <c r="AI732" i="1"/>
  <c r="AJ732" i="1" s="1"/>
  <c r="AI733" i="1"/>
  <c r="AJ733" i="1" s="1"/>
  <c r="AI734" i="1"/>
  <c r="AI735" i="1"/>
  <c r="AI736" i="1"/>
  <c r="AJ736" i="1" s="1"/>
  <c r="AI737" i="1"/>
  <c r="AJ737" i="1" s="1"/>
  <c r="AI738" i="1"/>
  <c r="AI739" i="1"/>
  <c r="AJ739" i="1" s="1"/>
  <c r="AI740" i="1"/>
  <c r="AJ740" i="1" s="1"/>
  <c r="AI741" i="1"/>
  <c r="AJ741" i="1" s="1"/>
  <c r="AI742" i="1"/>
  <c r="AI743" i="1"/>
  <c r="AI744" i="1"/>
  <c r="AJ744" i="1" s="1"/>
  <c r="AI745" i="1"/>
  <c r="AJ745" i="1" s="1"/>
  <c r="AI746" i="1"/>
  <c r="AI747" i="1"/>
  <c r="AJ747" i="1" s="1"/>
  <c r="AI748" i="1"/>
  <c r="AJ748" i="1" s="1"/>
  <c r="AI749" i="1"/>
  <c r="AJ749" i="1" s="1"/>
  <c r="AI750" i="1"/>
  <c r="AI751" i="1"/>
  <c r="AI752" i="1"/>
  <c r="AJ752" i="1" s="1"/>
  <c r="AI753" i="1"/>
  <c r="AJ753" i="1" s="1"/>
  <c r="AI754" i="1"/>
  <c r="AI755" i="1"/>
  <c r="AJ755" i="1" s="1"/>
  <c r="AI756" i="1"/>
  <c r="AJ756" i="1" s="1"/>
  <c r="AI757" i="1"/>
  <c r="AJ757" i="1" s="1"/>
  <c r="AI758" i="1"/>
  <c r="AI759" i="1"/>
  <c r="AI760" i="1"/>
  <c r="AJ760" i="1" s="1"/>
  <c r="AI761" i="1"/>
  <c r="AJ761" i="1" s="1"/>
  <c r="AI762" i="1"/>
  <c r="AI763" i="1"/>
  <c r="AJ763" i="1" s="1"/>
  <c r="AI764" i="1"/>
  <c r="AJ764" i="1" s="1"/>
  <c r="AI765" i="1"/>
  <c r="AJ765" i="1" s="1"/>
  <c r="AI766" i="1"/>
  <c r="AI767" i="1"/>
  <c r="AI768" i="1"/>
  <c r="AJ768" i="1" s="1"/>
  <c r="AI769" i="1"/>
  <c r="AJ769" i="1" s="1"/>
  <c r="AI770" i="1"/>
  <c r="AI771" i="1"/>
  <c r="AJ771" i="1" s="1"/>
  <c r="AI772" i="1"/>
  <c r="AJ772" i="1" s="1"/>
  <c r="AI773" i="1"/>
  <c r="AJ773" i="1" s="1"/>
  <c r="AI774" i="1"/>
  <c r="AI775" i="1"/>
  <c r="AI776" i="1"/>
  <c r="AJ776" i="1" s="1"/>
  <c r="AI777" i="1"/>
  <c r="AJ777" i="1" s="1"/>
  <c r="AI778" i="1"/>
  <c r="AI779" i="1"/>
  <c r="AJ779" i="1" s="1"/>
  <c r="AI780" i="1"/>
  <c r="AJ780" i="1" s="1"/>
  <c r="AI781" i="1"/>
  <c r="AJ781" i="1" s="1"/>
  <c r="AI782" i="1"/>
  <c r="AI783" i="1"/>
  <c r="AI784" i="1"/>
  <c r="AJ784" i="1" s="1"/>
  <c r="AI785" i="1"/>
  <c r="AJ785" i="1" s="1"/>
  <c r="AI786" i="1"/>
  <c r="AI787" i="1"/>
  <c r="AJ787" i="1" s="1"/>
  <c r="AI788" i="1"/>
  <c r="AJ788" i="1" s="1"/>
  <c r="AI789" i="1"/>
  <c r="AJ789" i="1" s="1"/>
  <c r="AI790" i="1"/>
  <c r="AI791" i="1"/>
  <c r="AI792" i="1"/>
  <c r="AJ792" i="1" s="1"/>
  <c r="AI793" i="1"/>
  <c r="AJ793" i="1" s="1"/>
  <c r="AI794" i="1"/>
  <c r="AI795" i="1"/>
  <c r="AJ795" i="1" s="1"/>
  <c r="AI796" i="1"/>
  <c r="AJ796" i="1" s="1"/>
  <c r="AI797" i="1"/>
  <c r="AJ797" i="1" s="1"/>
  <c r="AI798" i="1"/>
  <c r="AI799" i="1"/>
  <c r="AI800" i="1"/>
  <c r="AJ800" i="1" s="1"/>
  <c r="AI801" i="1"/>
  <c r="AJ801" i="1" s="1"/>
  <c r="AI802" i="1"/>
  <c r="AI803" i="1"/>
  <c r="AJ803" i="1" s="1"/>
  <c r="AI804" i="1"/>
  <c r="AJ804" i="1" s="1"/>
  <c r="AI805" i="1"/>
  <c r="AJ805" i="1" s="1"/>
  <c r="AI806" i="1"/>
  <c r="AI807" i="1"/>
  <c r="AI808" i="1"/>
  <c r="AJ808" i="1" s="1"/>
  <c r="AI809" i="1"/>
  <c r="AJ809" i="1" s="1"/>
  <c r="AI810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J11" i="1"/>
  <c r="AJ19" i="1"/>
  <c r="AJ23" i="1"/>
  <c r="AJ31" i="1"/>
  <c r="AJ32" i="1"/>
  <c r="AJ43" i="1"/>
  <c r="AJ51" i="1"/>
  <c r="AJ55" i="1"/>
  <c r="AJ61" i="1"/>
  <c r="AJ63" i="1"/>
  <c r="AJ67" i="1"/>
  <c r="AJ77" i="1"/>
  <c r="AJ79" i="1"/>
  <c r="AJ91" i="1"/>
  <c r="AJ92" i="1"/>
  <c r="AJ103" i="1"/>
  <c r="AJ107" i="1"/>
  <c r="AJ109" i="1"/>
  <c r="AJ115" i="1"/>
  <c r="AJ119" i="1"/>
  <c r="AJ131" i="1"/>
  <c r="AJ135" i="1"/>
  <c r="AJ141" i="1"/>
  <c r="AJ143" i="1"/>
  <c r="AJ151" i="1"/>
  <c r="AJ152" i="1"/>
  <c r="AJ163" i="1"/>
  <c r="AJ171" i="1"/>
  <c r="AJ173" i="1"/>
  <c r="AJ183" i="1"/>
  <c r="AJ187" i="1"/>
  <c r="AJ189" i="1"/>
  <c r="AJ195" i="1"/>
  <c r="AJ203" i="1"/>
  <c r="AJ207" i="1"/>
  <c r="AJ215" i="1"/>
  <c r="AJ219" i="1"/>
  <c r="AJ231" i="1"/>
  <c r="AJ235" i="1"/>
  <c r="AJ237" i="1"/>
  <c r="AJ243" i="1"/>
  <c r="AJ247" i="1"/>
  <c r="AJ253" i="1"/>
  <c r="AJ255" i="1"/>
  <c r="AJ259" i="1"/>
  <c r="AJ269" i="1"/>
  <c r="AJ271" i="1"/>
  <c r="AJ283" i="1"/>
  <c r="AJ287" i="1"/>
  <c r="AJ299" i="1"/>
  <c r="AJ303" i="1"/>
  <c r="AJ315" i="1"/>
  <c r="AJ317" i="1"/>
  <c r="AJ323" i="1"/>
  <c r="AJ331" i="1"/>
  <c r="AJ333" i="1"/>
  <c r="AJ338" i="1"/>
  <c r="AJ339" i="1"/>
  <c r="AJ343" i="1"/>
  <c r="AJ346" i="1"/>
  <c r="AJ350" i="1"/>
  <c r="AJ354" i="1"/>
  <c r="AJ355" i="1"/>
  <c r="AJ359" i="1"/>
  <c r="AJ362" i="1"/>
  <c r="AJ366" i="1"/>
  <c r="AJ367" i="1"/>
  <c r="AJ370" i="1"/>
  <c r="AJ375" i="1"/>
  <c r="AJ378" i="1"/>
  <c r="AJ382" i="1"/>
  <c r="AJ383" i="1"/>
  <c r="AJ386" i="1"/>
  <c r="AJ391" i="1"/>
  <c r="AJ394" i="1"/>
  <c r="AJ398" i="1"/>
  <c r="AJ399" i="1"/>
  <c r="AJ402" i="1"/>
  <c r="AJ410" i="1"/>
  <c r="AJ411" i="1"/>
  <c r="AJ414" i="1"/>
  <c r="AJ415" i="1"/>
  <c r="AJ418" i="1"/>
  <c r="AJ426" i="1"/>
  <c r="AJ427" i="1"/>
  <c r="AJ430" i="1"/>
  <c r="AJ434" i="1"/>
  <c r="AJ435" i="1"/>
  <c r="AJ442" i="1"/>
  <c r="AJ443" i="1"/>
  <c r="AJ444" i="1"/>
  <c r="AJ446" i="1"/>
  <c r="AJ450" i="1"/>
  <c r="AJ451" i="1"/>
  <c r="AJ458" i="1"/>
  <c r="AJ459" i="1"/>
  <c r="AJ462" i="1"/>
  <c r="AJ466" i="1"/>
  <c r="AJ467" i="1"/>
  <c r="AJ471" i="1"/>
  <c r="AJ474" i="1"/>
  <c r="AJ478" i="1"/>
  <c r="AJ482" i="1"/>
  <c r="AJ483" i="1"/>
  <c r="AJ487" i="1"/>
  <c r="AJ490" i="1"/>
  <c r="AJ494" i="1"/>
  <c r="AJ495" i="1"/>
  <c r="AJ498" i="1"/>
  <c r="AJ503" i="1"/>
  <c r="AJ506" i="1"/>
  <c r="AJ510" i="1"/>
  <c r="AJ511" i="1"/>
  <c r="AJ514" i="1"/>
  <c r="AJ519" i="1"/>
  <c r="AJ522" i="1"/>
  <c r="AJ526" i="1"/>
  <c r="AJ527" i="1"/>
  <c r="AJ530" i="1"/>
  <c r="AJ538" i="1"/>
  <c r="AJ539" i="1"/>
  <c r="AJ542" i="1"/>
  <c r="AJ543" i="1"/>
  <c r="AJ546" i="1"/>
  <c r="AJ554" i="1"/>
  <c r="AJ555" i="1"/>
  <c r="AJ558" i="1"/>
  <c r="AJ562" i="1"/>
  <c r="AJ563" i="1"/>
  <c r="AJ570" i="1"/>
  <c r="AJ571" i="1"/>
  <c r="AJ572" i="1"/>
  <c r="AJ574" i="1"/>
  <c r="AJ578" i="1"/>
  <c r="AJ579" i="1"/>
  <c r="AJ586" i="1"/>
  <c r="AJ587" i="1"/>
  <c r="AJ590" i="1"/>
  <c r="AJ594" i="1"/>
  <c r="AJ595" i="1"/>
  <c r="AJ598" i="1"/>
  <c r="AJ602" i="1"/>
  <c r="AJ603" i="1"/>
  <c r="AJ606" i="1"/>
  <c r="AJ610" i="1"/>
  <c r="AJ611" i="1"/>
  <c r="AJ614" i="1"/>
  <c r="AJ618" i="1"/>
  <c r="AJ619" i="1"/>
  <c r="AJ622" i="1"/>
  <c r="AJ626" i="1"/>
  <c r="AJ630" i="1"/>
  <c r="AJ631" i="1"/>
  <c r="AJ634" i="1"/>
  <c r="AJ638" i="1"/>
  <c r="AJ639" i="1"/>
  <c r="AJ640" i="1"/>
  <c r="AJ642" i="1"/>
  <c r="AJ646" i="1"/>
  <c r="AJ647" i="1"/>
  <c r="AJ650" i="1"/>
  <c r="AJ654" i="1"/>
  <c r="AJ655" i="1"/>
  <c r="AJ658" i="1"/>
  <c r="AJ659" i="1"/>
  <c r="AJ662" i="1"/>
  <c r="AJ666" i="1"/>
  <c r="AJ667" i="1"/>
  <c r="AJ670" i="1"/>
  <c r="AJ674" i="1"/>
  <c r="AJ675" i="1"/>
  <c r="AJ678" i="1"/>
  <c r="AJ682" i="1"/>
  <c r="AJ683" i="1"/>
  <c r="AJ686" i="1"/>
  <c r="AJ690" i="1"/>
  <c r="AJ694" i="1"/>
  <c r="AJ695" i="1"/>
  <c r="AJ698" i="1"/>
  <c r="AJ702" i="1"/>
  <c r="AJ703" i="1"/>
  <c r="AJ704" i="1"/>
  <c r="AJ706" i="1"/>
  <c r="AJ710" i="1"/>
  <c r="AJ711" i="1"/>
  <c r="AJ714" i="1"/>
  <c r="AJ718" i="1"/>
  <c r="AJ719" i="1"/>
  <c r="AJ722" i="1"/>
  <c r="AJ726" i="1"/>
  <c r="AJ727" i="1"/>
  <c r="AJ730" i="1"/>
  <c r="AJ734" i="1"/>
  <c r="AJ735" i="1"/>
  <c r="AJ738" i="1"/>
  <c r="AJ742" i="1"/>
  <c r="AJ743" i="1"/>
  <c r="AJ746" i="1"/>
  <c r="AJ750" i="1"/>
  <c r="AJ751" i="1"/>
  <c r="AJ754" i="1"/>
  <c r="AJ758" i="1"/>
  <c r="AJ759" i="1"/>
  <c r="AJ762" i="1"/>
  <c r="AJ766" i="1"/>
  <c r="AJ767" i="1"/>
  <c r="AJ770" i="1"/>
  <c r="AJ774" i="1"/>
  <c r="AJ775" i="1"/>
  <c r="AJ778" i="1"/>
  <c r="AJ782" i="1"/>
  <c r="AJ783" i="1"/>
  <c r="AJ786" i="1"/>
  <c r="AJ790" i="1"/>
  <c r="AJ791" i="1"/>
  <c r="AJ794" i="1"/>
  <c r="AJ798" i="1"/>
  <c r="AJ799" i="1"/>
  <c r="AJ802" i="1"/>
  <c r="AJ806" i="1"/>
  <c r="AJ807" i="1"/>
  <c r="AJ810" i="1"/>
  <c r="AI611" i="3"/>
  <c r="AJ611" i="3" s="1"/>
  <c r="AH611" i="3"/>
  <c r="AC611" i="3"/>
  <c r="AD611" i="3" s="1"/>
  <c r="AB611" i="3"/>
  <c r="R611" i="3"/>
  <c r="Q611" i="3"/>
  <c r="P611" i="3"/>
  <c r="N611" i="3"/>
  <c r="M611" i="3"/>
  <c r="L611" i="3"/>
  <c r="AI610" i="3"/>
  <c r="AJ610" i="3" s="1"/>
  <c r="AH610" i="3"/>
  <c r="AD610" i="3"/>
  <c r="AC610" i="3"/>
  <c r="AB610" i="3"/>
  <c r="R610" i="3"/>
  <c r="Q610" i="3"/>
  <c r="P610" i="3"/>
  <c r="N610" i="3"/>
  <c r="M610" i="3"/>
  <c r="L610" i="3"/>
  <c r="AI609" i="3"/>
  <c r="AJ609" i="3" s="1"/>
  <c r="AH609" i="3"/>
  <c r="AC609" i="3"/>
  <c r="AD609" i="3" s="1"/>
  <c r="AB609" i="3"/>
  <c r="R609" i="3"/>
  <c r="Q609" i="3"/>
  <c r="P609" i="3"/>
  <c r="N609" i="3"/>
  <c r="M609" i="3"/>
  <c r="L609" i="3"/>
  <c r="AI608" i="3"/>
  <c r="AJ608" i="3" s="1"/>
  <c r="AH608" i="3"/>
  <c r="AD608" i="3"/>
  <c r="AC608" i="3"/>
  <c r="AB608" i="3"/>
  <c r="R608" i="3"/>
  <c r="Q608" i="3"/>
  <c r="P608" i="3"/>
  <c r="N608" i="3"/>
  <c r="M608" i="3"/>
  <c r="L608" i="3"/>
  <c r="AI607" i="3"/>
  <c r="AJ607" i="3" s="1"/>
  <c r="AH607" i="3"/>
  <c r="AC607" i="3"/>
  <c r="AD607" i="3" s="1"/>
  <c r="AB607" i="3"/>
  <c r="R607" i="3"/>
  <c r="Q607" i="3"/>
  <c r="P607" i="3"/>
  <c r="N607" i="3"/>
  <c r="M607" i="3"/>
  <c r="L607" i="3"/>
  <c r="AI606" i="3"/>
  <c r="AJ606" i="3" s="1"/>
  <c r="AH606" i="3"/>
  <c r="AD606" i="3"/>
  <c r="AC606" i="3"/>
  <c r="AB606" i="3"/>
  <c r="R606" i="3"/>
  <c r="Q606" i="3"/>
  <c r="P606" i="3"/>
  <c r="N606" i="3"/>
  <c r="M606" i="3"/>
  <c r="L606" i="3"/>
  <c r="AI605" i="3"/>
  <c r="AJ605" i="3" s="1"/>
  <c r="AH605" i="3"/>
  <c r="AC605" i="3"/>
  <c r="AD605" i="3" s="1"/>
  <c r="AB605" i="3"/>
  <c r="R605" i="3"/>
  <c r="Q605" i="3"/>
  <c r="P605" i="3"/>
  <c r="N605" i="3"/>
  <c r="M605" i="3"/>
  <c r="L605" i="3"/>
  <c r="AI604" i="3"/>
  <c r="AJ604" i="3" s="1"/>
  <c r="AH604" i="3"/>
  <c r="AD604" i="3"/>
  <c r="AC604" i="3"/>
  <c r="AB604" i="3"/>
  <c r="R604" i="3"/>
  <c r="Q604" i="3"/>
  <c r="P604" i="3"/>
  <c r="N604" i="3"/>
  <c r="M604" i="3"/>
  <c r="L604" i="3"/>
  <c r="AI603" i="3"/>
  <c r="AJ603" i="3" s="1"/>
  <c r="AH603" i="3"/>
  <c r="AC603" i="3"/>
  <c r="AD603" i="3" s="1"/>
  <c r="AB603" i="3"/>
  <c r="R603" i="3"/>
  <c r="Q603" i="3"/>
  <c r="P603" i="3"/>
  <c r="N603" i="3"/>
  <c r="M603" i="3"/>
  <c r="L603" i="3"/>
  <c r="AI602" i="3"/>
  <c r="AJ602" i="3" s="1"/>
  <c r="AH602" i="3"/>
  <c r="AD602" i="3"/>
  <c r="AC602" i="3"/>
  <c r="AB602" i="3"/>
  <c r="R602" i="3"/>
  <c r="Q602" i="3"/>
  <c r="P602" i="3"/>
  <c r="N602" i="3"/>
  <c r="M602" i="3"/>
  <c r="L602" i="3"/>
  <c r="AI601" i="3"/>
  <c r="AJ601" i="3" s="1"/>
  <c r="AH601" i="3"/>
  <c r="AC601" i="3"/>
  <c r="AD601" i="3" s="1"/>
  <c r="AB601" i="3"/>
  <c r="R601" i="3"/>
  <c r="Q601" i="3"/>
  <c r="P601" i="3"/>
  <c r="N601" i="3"/>
  <c r="M601" i="3"/>
  <c r="L601" i="3"/>
  <c r="AI600" i="3"/>
  <c r="AJ600" i="3" s="1"/>
  <c r="AH600" i="3"/>
  <c r="AD600" i="3"/>
  <c r="AC600" i="3"/>
  <c r="AB600" i="3"/>
  <c r="R600" i="3"/>
  <c r="Q600" i="3"/>
  <c r="P600" i="3"/>
  <c r="N600" i="3"/>
  <c r="M600" i="3"/>
  <c r="L600" i="3"/>
  <c r="AI599" i="3"/>
  <c r="AJ599" i="3" s="1"/>
  <c r="AH599" i="3"/>
  <c r="AC599" i="3"/>
  <c r="AD599" i="3" s="1"/>
  <c r="AB599" i="3"/>
  <c r="R599" i="3"/>
  <c r="Q599" i="3"/>
  <c r="P599" i="3"/>
  <c r="N599" i="3"/>
  <c r="M599" i="3"/>
  <c r="L599" i="3"/>
  <c r="AI598" i="3"/>
  <c r="AJ598" i="3" s="1"/>
  <c r="AH598" i="3"/>
  <c r="AD598" i="3"/>
  <c r="AC598" i="3"/>
  <c r="AB598" i="3"/>
  <c r="R598" i="3"/>
  <c r="Q598" i="3"/>
  <c r="P598" i="3"/>
  <c r="N598" i="3"/>
  <c r="M598" i="3"/>
  <c r="L598" i="3"/>
  <c r="AI597" i="3"/>
  <c r="AJ597" i="3" s="1"/>
  <c r="AH597" i="3"/>
  <c r="AC597" i="3"/>
  <c r="AD597" i="3" s="1"/>
  <c r="AB597" i="3"/>
  <c r="R597" i="3"/>
  <c r="Q597" i="3"/>
  <c r="P597" i="3"/>
  <c r="N597" i="3"/>
  <c r="M597" i="3"/>
  <c r="L597" i="3"/>
  <c r="AI596" i="3"/>
  <c r="AJ596" i="3" s="1"/>
  <c r="AH596" i="3"/>
  <c r="AD596" i="3"/>
  <c r="AC596" i="3"/>
  <c r="AB596" i="3"/>
  <c r="R596" i="3"/>
  <c r="Q596" i="3"/>
  <c r="P596" i="3"/>
  <c r="N596" i="3"/>
  <c r="M596" i="3"/>
  <c r="L596" i="3"/>
  <c r="AI595" i="3"/>
  <c r="AJ595" i="3" s="1"/>
  <c r="AH595" i="3"/>
  <c r="AC595" i="3"/>
  <c r="AD595" i="3" s="1"/>
  <c r="AB595" i="3"/>
  <c r="R595" i="3"/>
  <c r="Q595" i="3"/>
  <c r="P595" i="3"/>
  <c r="N595" i="3"/>
  <c r="M595" i="3"/>
  <c r="L595" i="3"/>
  <c r="AI594" i="3"/>
  <c r="AJ594" i="3" s="1"/>
  <c r="AH594" i="3"/>
  <c r="AD594" i="3"/>
  <c r="AC594" i="3"/>
  <c r="AB594" i="3"/>
  <c r="R594" i="3"/>
  <c r="Q594" i="3"/>
  <c r="P594" i="3"/>
  <c r="N594" i="3"/>
  <c r="M594" i="3"/>
  <c r="L594" i="3"/>
  <c r="AI593" i="3"/>
  <c r="AJ593" i="3" s="1"/>
  <c r="AH593" i="3"/>
  <c r="AC593" i="3"/>
  <c r="AD593" i="3" s="1"/>
  <c r="AB593" i="3"/>
  <c r="R593" i="3"/>
  <c r="Q593" i="3"/>
  <c r="P593" i="3"/>
  <c r="N593" i="3"/>
  <c r="M593" i="3"/>
  <c r="L593" i="3"/>
  <c r="AI592" i="3"/>
  <c r="AJ592" i="3" s="1"/>
  <c r="AH592" i="3"/>
  <c r="AD592" i="3"/>
  <c r="AC592" i="3"/>
  <c r="AB592" i="3"/>
  <c r="R592" i="3"/>
  <c r="Q592" i="3"/>
  <c r="P592" i="3"/>
  <c r="N592" i="3"/>
  <c r="M592" i="3"/>
  <c r="L592" i="3"/>
  <c r="AI591" i="3"/>
  <c r="AJ591" i="3" s="1"/>
  <c r="AH591" i="3"/>
  <c r="AC591" i="3"/>
  <c r="AD591" i="3" s="1"/>
  <c r="AB591" i="3"/>
  <c r="R591" i="3"/>
  <c r="Q591" i="3"/>
  <c r="P591" i="3"/>
  <c r="N591" i="3"/>
  <c r="M591" i="3"/>
  <c r="L591" i="3"/>
  <c r="AI590" i="3"/>
  <c r="AJ590" i="3" s="1"/>
  <c r="AH590" i="3"/>
  <c r="AD590" i="3"/>
  <c r="AC590" i="3"/>
  <c r="AB590" i="3"/>
  <c r="R590" i="3"/>
  <c r="Q590" i="3"/>
  <c r="P590" i="3"/>
  <c r="N590" i="3"/>
  <c r="M590" i="3"/>
  <c r="L590" i="3"/>
  <c r="AI589" i="3"/>
  <c r="AJ589" i="3" s="1"/>
  <c r="AH589" i="3"/>
  <c r="AC589" i="3"/>
  <c r="AD589" i="3" s="1"/>
  <c r="AB589" i="3"/>
  <c r="R589" i="3"/>
  <c r="Q589" i="3"/>
  <c r="P589" i="3"/>
  <c r="N589" i="3"/>
  <c r="M589" i="3"/>
  <c r="L589" i="3"/>
  <c r="AI588" i="3"/>
  <c r="AJ588" i="3" s="1"/>
  <c r="AH588" i="3"/>
  <c r="AD588" i="3"/>
  <c r="AC588" i="3"/>
  <c r="AB588" i="3"/>
  <c r="R588" i="3"/>
  <c r="Q588" i="3"/>
  <c r="P588" i="3"/>
  <c r="N588" i="3"/>
  <c r="M588" i="3"/>
  <c r="L588" i="3"/>
  <c r="AI587" i="3"/>
  <c r="AJ587" i="3" s="1"/>
  <c r="AH587" i="3"/>
  <c r="AC587" i="3"/>
  <c r="AD587" i="3" s="1"/>
  <c r="AB587" i="3"/>
  <c r="R587" i="3"/>
  <c r="Q587" i="3"/>
  <c r="P587" i="3"/>
  <c r="N587" i="3"/>
  <c r="M587" i="3"/>
  <c r="L587" i="3"/>
  <c r="AI586" i="3"/>
  <c r="AJ586" i="3" s="1"/>
  <c r="AH586" i="3"/>
  <c r="AD586" i="3"/>
  <c r="AC586" i="3"/>
  <c r="AB586" i="3"/>
  <c r="R586" i="3"/>
  <c r="Q586" i="3"/>
  <c r="P586" i="3"/>
  <c r="N586" i="3"/>
  <c r="M586" i="3"/>
  <c r="L586" i="3"/>
  <c r="AI585" i="3"/>
  <c r="AJ585" i="3" s="1"/>
  <c r="AH585" i="3"/>
  <c r="AC585" i="3"/>
  <c r="AD585" i="3" s="1"/>
  <c r="AB585" i="3"/>
  <c r="R585" i="3"/>
  <c r="Q585" i="3"/>
  <c r="P585" i="3"/>
  <c r="N585" i="3"/>
  <c r="M585" i="3"/>
  <c r="L585" i="3"/>
  <c r="AI584" i="3"/>
  <c r="AJ584" i="3" s="1"/>
  <c r="AH584" i="3"/>
  <c r="AD584" i="3"/>
  <c r="AC584" i="3"/>
  <c r="AB584" i="3"/>
  <c r="R584" i="3"/>
  <c r="Q584" i="3"/>
  <c r="P584" i="3"/>
  <c r="N584" i="3"/>
  <c r="M584" i="3"/>
  <c r="L584" i="3"/>
  <c r="AI583" i="3"/>
  <c r="AJ583" i="3" s="1"/>
  <c r="AH583" i="3"/>
  <c r="AC583" i="3"/>
  <c r="AD583" i="3" s="1"/>
  <c r="AB583" i="3"/>
  <c r="R583" i="3"/>
  <c r="Q583" i="3"/>
  <c r="P583" i="3"/>
  <c r="N583" i="3"/>
  <c r="M583" i="3"/>
  <c r="L583" i="3"/>
  <c r="AI582" i="3"/>
  <c r="AJ582" i="3" s="1"/>
  <c r="AH582" i="3"/>
  <c r="AD582" i="3"/>
  <c r="AC582" i="3"/>
  <c r="AB582" i="3"/>
  <c r="R582" i="3"/>
  <c r="Q582" i="3"/>
  <c r="P582" i="3"/>
  <c r="N582" i="3"/>
  <c r="M582" i="3"/>
  <c r="L582" i="3"/>
  <c r="AI581" i="3"/>
  <c r="AJ581" i="3" s="1"/>
  <c r="AH581" i="3"/>
  <c r="AC581" i="3"/>
  <c r="AD581" i="3" s="1"/>
  <c r="AB581" i="3"/>
  <c r="R581" i="3"/>
  <c r="Q581" i="3"/>
  <c r="P581" i="3"/>
  <c r="N581" i="3"/>
  <c r="M581" i="3"/>
  <c r="L581" i="3"/>
  <c r="AI580" i="3"/>
  <c r="AJ580" i="3" s="1"/>
  <c r="AH580" i="3"/>
  <c r="AD580" i="3"/>
  <c r="AC580" i="3"/>
  <c r="AB580" i="3"/>
  <c r="R580" i="3"/>
  <c r="Q580" i="3"/>
  <c r="P580" i="3"/>
  <c r="N580" i="3"/>
  <c r="M580" i="3"/>
  <c r="L580" i="3"/>
  <c r="AI579" i="3"/>
  <c r="AJ579" i="3" s="1"/>
  <c r="AH579" i="3"/>
  <c r="AC579" i="3"/>
  <c r="AD579" i="3" s="1"/>
  <c r="AB579" i="3"/>
  <c r="R579" i="3"/>
  <c r="Q579" i="3"/>
  <c r="P579" i="3"/>
  <c r="N579" i="3"/>
  <c r="M579" i="3"/>
  <c r="L579" i="3"/>
  <c r="AI578" i="3"/>
  <c r="AJ578" i="3" s="1"/>
  <c r="AH578" i="3"/>
  <c r="AD578" i="3"/>
  <c r="AC578" i="3"/>
  <c r="AB578" i="3"/>
  <c r="R578" i="3"/>
  <c r="Q578" i="3"/>
  <c r="P578" i="3"/>
  <c r="N578" i="3"/>
  <c r="M578" i="3"/>
  <c r="L578" i="3"/>
  <c r="AI577" i="3"/>
  <c r="AJ577" i="3" s="1"/>
  <c r="AH577" i="3"/>
  <c r="AC577" i="3"/>
  <c r="AD577" i="3" s="1"/>
  <c r="AB577" i="3"/>
  <c r="R577" i="3"/>
  <c r="Q577" i="3"/>
  <c r="P577" i="3"/>
  <c r="N577" i="3"/>
  <c r="M577" i="3"/>
  <c r="L577" i="3"/>
  <c r="AI576" i="3"/>
  <c r="AJ576" i="3" s="1"/>
  <c r="AH576" i="3"/>
  <c r="AD576" i="3"/>
  <c r="AC576" i="3"/>
  <c r="AB576" i="3"/>
  <c r="R576" i="3"/>
  <c r="Q576" i="3"/>
  <c r="P576" i="3"/>
  <c r="N576" i="3"/>
  <c r="M576" i="3"/>
  <c r="L576" i="3"/>
  <c r="AI575" i="3"/>
  <c r="AJ575" i="3" s="1"/>
  <c r="AH575" i="3"/>
  <c r="AC575" i="3"/>
  <c r="AD575" i="3" s="1"/>
  <c r="AB575" i="3"/>
  <c r="R575" i="3"/>
  <c r="Q575" i="3"/>
  <c r="P575" i="3"/>
  <c r="N575" i="3"/>
  <c r="M575" i="3"/>
  <c r="L575" i="3"/>
  <c r="AI574" i="3"/>
  <c r="AJ574" i="3" s="1"/>
  <c r="AH574" i="3"/>
  <c r="AD574" i="3"/>
  <c r="AC574" i="3"/>
  <c r="AB574" i="3"/>
  <c r="R574" i="3"/>
  <c r="Q574" i="3"/>
  <c r="P574" i="3"/>
  <c r="N574" i="3"/>
  <c r="M574" i="3"/>
  <c r="L574" i="3"/>
  <c r="AI573" i="3"/>
  <c r="AJ573" i="3" s="1"/>
  <c r="AH573" i="3"/>
  <c r="AC573" i="3"/>
  <c r="AD573" i="3" s="1"/>
  <c r="AB573" i="3"/>
  <c r="R573" i="3"/>
  <c r="Q573" i="3"/>
  <c r="P573" i="3"/>
  <c r="N573" i="3"/>
  <c r="M573" i="3"/>
  <c r="L573" i="3"/>
  <c r="AI572" i="3"/>
  <c r="AJ572" i="3" s="1"/>
  <c r="AH572" i="3"/>
  <c r="AD572" i="3"/>
  <c r="AC572" i="3"/>
  <c r="AB572" i="3"/>
  <c r="R572" i="3"/>
  <c r="Q572" i="3"/>
  <c r="P572" i="3"/>
  <c r="N572" i="3"/>
  <c r="M572" i="3"/>
  <c r="L572" i="3"/>
  <c r="AI571" i="3"/>
  <c r="AJ571" i="3" s="1"/>
  <c r="AH571" i="3"/>
  <c r="AC571" i="3"/>
  <c r="AD571" i="3" s="1"/>
  <c r="AB571" i="3"/>
  <c r="R571" i="3"/>
  <c r="Q571" i="3"/>
  <c r="P571" i="3"/>
  <c r="N571" i="3"/>
  <c r="M571" i="3"/>
  <c r="L571" i="3"/>
  <c r="AI570" i="3"/>
  <c r="AJ570" i="3" s="1"/>
  <c r="AH570" i="3"/>
  <c r="AD570" i="3"/>
  <c r="AC570" i="3"/>
  <c r="AB570" i="3"/>
  <c r="R570" i="3"/>
  <c r="Q570" i="3"/>
  <c r="P570" i="3"/>
  <c r="N570" i="3"/>
  <c r="M570" i="3"/>
  <c r="L570" i="3"/>
  <c r="AI569" i="3"/>
  <c r="AJ569" i="3" s="1"/>
  <c r="AH569" i="3"/>
  <c r="AC569" i="3"/>
  <c r="AD569" i="3" s="1"/>
  <c r="AB569" i="3"/>
  <c r="R569" i="3"/>
  <c r="Q569" i="3"/>
  <c r="P569" i="3"/>
  <c r="N569" i="3"/>
  <c r="M569" i="3"/>
  <c r="L569" i="3"/>
  <c r="AI568" i="3"/>
  <c r="AJ568" i="3" s="1"/>
  <c r="AH568" i="3"/>
  <c r="AC568" i="3"/>
  <c r="AD568" i="3" s="1"/>
  <c r="AB568" i="3"/>
  <c r="R568" i="3"/>
  <c r="Q568" i="3"/>
  <c r="P568" i="3"/>
  <c r="N568" i="3"/>
  <c r="M568" i="3"/>
  <c r="L568" i="3"/>
  <c r="AI567" i="3"/>
  <c r="AJ567" i="3" s="1"/>
  <c r="AH567" i="3"/>
  <c r="AD567" i="3"/>
  <c r="AC567" i="3"/>
  <c r="AB567" i="3"/>
  <c r="R567" i="3"/>
  <c r="Q567" i="3"/>
  <c r="P567" i="3"/>
  <c r="N567" i="3"/>
  <c r="M567" i="3"/>
  <c r="L567" i="3"/>
  <c r="AI566" i="3"/>
  <c r="AJ566" i="3" s="1"/>
  <c r="AH566" i="3"/>
  <c r="AC566" i="3"/>
  <c r="AD566" i="3" s="1"/>
  <c r="AB566" i="3"/>
  <c r="R566" i="3"/>
  <c r="Q566" i="3"/>
  <c r="P566" i="3"/>
  <c r="N566" i="3"/>
  <c r="M566" i="3"/>
  <c r="L566" i="3"/>
  <c r="AI565" i="3"/>
  <c r="AJ565" i="3" s="1"/>
  <c r="AH565" i="3"/>
  <c r="AC565" i="3"/>
  <c r="AD565" i="3" s="1"/>
  <c r="AB565" i="3"/>
  <c r="R565" i="3"/>
  <c r="Q565" i="3"/>
  <c r="P565" i="3"/>
  <c r="N565" i="3"/>
  <c r="M565" i="3"/>
  <c r="L565" i="3"/>
  <c r="AI564" i="3"/>
  <c r="AJ564" i="3" s="1"/>
  <c r="AH564" i="3"/>
  <c r="AC564" i="3"/>
  <c r="AD564" i="3" s="1"/>
  <c r="AB564" i="3"/>
  <c r="R564" i="3"/>
  <c r="Q564" i="3"/>
  <c r="P564" i="3"/>
  <c r="N564" i="3"/>
  <c r="M564" i="3"/>
  <c r="L564" i="3"/>
  <c r="AI563" i="3"/>
  <c r="AJ563" i="3" s="1"/>
  <c r="AH563" i="3"/>
  <c r="AD563" i="3"/>
  <c r="AC563" i="3"/>
  <c r="AB563" i="3"/>
  <c r="R563" i="3"/>
  <c r="Q563" i="3"/>
  <c r="P563" i="3"/>
  <c r="N563" i="3"/>
  <c r="M563" i="3"/>
  <c r="L563" i="3"/>
  <c r="AI562" i="3"/>
  <c r="AJ562" i="3" s="1"/>
  <c r="AH562" i="3"/>
  <c r="AC562" i="3"/>
  <c r="AD562" i="3" s="1"/>
  <c r="AB562" i="3"/>
  <c r="R562" i="3"/>
  <c r="Q562" i="3"/>
  <c r="P562" i="3"/>
  <c r="N562" i="3"/>
  <c r="M562" i="3"/>
  <c r="L562" i="3"/>
  <c r="AI561" i="3"/>
  <c r="AJ561" i="3" s="1"/>
  <c r="AH561" i="3"/>
  <c r="AC561" i="3"/>
  <c r="AD561" i="3" s="1"/>
  <c r="AB561" i="3"/>
  <c r="R561" i="3"/>
  <c r="Q561" i="3"/>
  <c r="P561" i="3"/>
  <c r="N561" i="3"/>
  <c r="M561" i="3"/>
  <c r="L561" i="3"/>
  <c r="AI560" i="3"/>
  <c r="AJ560" i="3" s="1"/>
  <c r="AH560" i="3"/>
  <c r="AC560" i="3"/>
  <c r="AD560" i="3" s="1"/>
  <c r="AB560" i="3"/>
  <c r="R560" i="3"/>
  <c r="Q560" i="3"/>
  <c r="P560" i="3"/>
  <c r="N560" i="3"/>
  <c r="M560" i="3"/>
  <c r="L560" i="3"/>
  <c r="AI559" i="3"/>
  <c r="AJ559" i="3" s="1"/>
  <c r="AH559" i="3"/>
  <c r="AD559" i="3"/>
  <c r="AC559" i="3"/>
  <c r="AB559" i="3"/>
  <c r="R559" i="3"/>
  <c r="Q559" i="3"/>
  <c r="P559" i="3"/>
  <c r="N559" i="3"/>
  <c r="M559" i="3"/>
  <c r="L559" i="3"/>
  <c r="AI558" i="3"/>
  <c r="AJ558" i="3" s="1"/>
  <c r="AH558" i="3"/>
  <c r="AC558" i="3"/>
  <c r="AD558" i="3" s="1"/>
  <c r="AB558" i="3"/>
  <c r="R558" i="3"/>
  <c r="Q558" i="3"/>
  <c r="P558" i="3"/>
  <c r="N558" i="3"/>
  <c r="M558" i="3"/>
  <c r="L558" i="3"/>
  <c r="AI557" i="3"/>
  <c r="AJ557" i="3" s="1"/>
  <c r="AH557" i="3"/>
  <c r="AC557" i="3"/>
  <c r="AD557" i="3" s="1"/>
  <c r="AB557" i="3"/>
  <c r="R557" i="3"/>
  <c r="Q557" i="3"/>
  <c r="P557" i="3"/>
  <c r="N557" i="3"/>
  <c r="M557" i="3"/>
  <c r="L557" i="3"/>
  <c r="AI556" i="3"/>
  <c r="AJ556" i="3" s="1"/>
  <c r="AH556" i="3"/>
  <c r="AC556" i="3"/>
  <c r="AD556" i="3" s="1"/>
  <c r="AB556" i="3"/>
  <c r="R556" i="3"/>
  <c r="Q556" i="3"/>
  <c r="P556" i="3"/>
  <c r="N556" i="3"/>
  <c r="M556" i="3"/>
  <c r="L556" i="3"/>
  <c r="AI555" i="3"/>
  <c r="AJ555" i="3" s="1"/>
  <c r="AH555" i="3"/>
  <c r="AD555" i="3"/>
  <c r="AC555" i="3"/>
  <c r="AB555" i="3"/>
  <c r="R555" i="3"/>
  <c r="Q555" i="3"/>
  <c r="P555" i="3"/>
  <c r="N555" i="3"/>
  <c r="M555" i="3"/>
  <c r="L555" i="3"/>
  <c r="AI554" i="3"/>
  <c r="AJ554" i="3" s="1"/>
  <c r="AH554" i="3"/>
  <c r="AC554" i="3"/>
  <c r="AD554" i="3" s="1"/>
  <c r="AB554" i="3"/>
  <c r="R554" i="3"/>
  <c r="Q554" i="3"/>
  <c r="P554" i="3"/>
  <c r="N554" i="3"/>
  <c r="M554" i="3"/>
  <c r="L554" i="3"/>
  <c r="AI553" i="3"/>
  <c r="AJ553" i="3" s="1"/>
  <c r="AH553" i="3"/>
  <c r="AC553" i="3"/>
  <c r="AD553" i="3" s="1"/>
  <c r="AB553" i="3"/>
  <c r="R553" i="3"/>
  <c r="Q553" i="3"/>
  <c r="P553" i="3"/>
  <c r="N553" i="3"/>
  <c r="M553" i="3"/>
  <c r="L553" i="3"/>
  <c r="AI552" i="3"/>
  <c r="AJ552" i="3" s="1"/>
  <c r="AH552" i="3"/>
  <c r="AC552" i="3"/>
  <c r="AD552" i="3" s="1"/>
  <c r="AB552" i="3"/>
  <c r="R552" i="3"/>
  <c r="Q552" i="3"/>
  <c r="P552" i="3"/>
  <c r="N552" i="3"/>
  <c r="M552" i="3"/>
  <c r="L552" i="3"/>
  <c r="AI551" i="3"/>
  <c r="AJ551" i="3" s="1"/>
  <c r="AH551" i="3"/>
  <c r="AD551" i="3"/>
  <c r="AC551" i="3"/>
  <c r="AB551" i="3"/>
  <c r="R551" i="3"/>
  <c r="Q551" i="3"/>
  <c r="P551" i="3"/>
  <c r="N551" i="3"/>
  <c r="M551" i="3"/>
  <c r="L551" i="3"/>
  <c r="AI550" i="3"/>
  <c r="AJ550" i="3" s="1"/>
  <c r="AH550" i="3"/>
  <c r="AC550" i="3"/>
  <c r="AD550" i="3" s="1"/>
  <c r="AB550" i="3"/>
  <c r="R550" i="3"/>
  <c r="Q550" i="3"/>
  <c r="P550" i="3"/>
  <c r="N550" i="3"/>
  <c r="M550" i="3"/>
  <c r="L550" i="3"/>
  <c r="AI549" i="3"/>
  <c r="AJ549" i="3" s="1"/>
  <c r="AH549" i="3"/>
  <c r="AC549" i="3"/>
  <c r="AD549" i="3" s="1"/>
  <c r="AB549" i="3"/>
  <c r="R549" i="3"/>
  <c r="Q549" i="3"/>
  <c r="P549" i="3"/>
  <c r="N549" i="3"/>
  <c r="M549" i="3"/>
  <c r="L549" i="3"/>
  <c r="AI548" i="3"/>
  <c r="AJ548" i="3" s="1"/>
  <c r="AH548" i="3"/>
  <c r="AC548" i="3"/>
  <c r="AD548" i="3" s="1"/>
  <c r="AB548" i="3"/>
  <c r="R548" i="3"/>
  <c r="Q548" i="3"/>
  <c r="P548" i="3"/>
  <c r="N548" i="3"/>
  <c r="M548" i="3"/>
  <c r="L548" i="3"/>
  <c r="AI547" i="3"/>
  <c r="AJ547" i="3" s="1"/>
  <c r="AH547" i="3"/>
  <c r="AD547" i="3"/>
  <c r="AC547" i="3"/>
  <c r="AB547" i="3"/>
  <c r="R547" i="3"/>
  <c r="Q547" i="3"/>
  <c r="P547" i="3"/>
  <c r="N547" i="3"/>
  <c r="M547" i="3"/>
  <c r="L547" i="3"/>
  <c r="AI546" i="3"/>
  <c r="AJ546" i="3" s="1"/>
  <c r="AH546" i="3"/>
  <c r="AC546" i="3"/>
  <c r="AD546" i="3" s="1"/>
  <c r="AB546" i="3"/>
  <c r="R546" i="3"/>
  <c r="Q546" i="3"/>
  <c r="P546" i="3"/>
  <c r="N546" i="3"/>
  <c r="M546" i="3"/>
  <c r="L546" i="3"/>
  <c r="AI545" i="3"/>
  <c r="AJ545" i="3" s="1"/>
  <c r="AH545" i="3"/>
  <c r="AC545" i="3"/>
  <c r="AD545" i="3" s="1"/>
  <c r="AB545" i="3"/>
  <c r="R545" i="3"/>
  <c r="Q545" i="3"/>
  <c r="P545" i="3"/>
  <c r="N545" i="3"/>
  <c r="M545" i="3"/>
  <c r="L545" i="3"/>
  <c r="AI544" i="3"/>
  <c r="AJ544" i="3" s="1"/>
  <c r="AH544" i="3"/>
  <c r="AC544" i="3"/>
  <c r="AD544" i="3" s="1"/>
  <c r="AB544" i="3"/>
  <c r="R544" i="3"/>
  <c r="Q544" i="3"/>
  <c r="P544" i="3"/>
  <c r="N544" i="3"/>
  <c r="M544" i="3"/>
  <c r="L544" i="3"/>
  <c r="AI543" i="3"/>
  <c r="AJ543" i="3" s="1"/>
  <c r="AH543" i="3"/>
  <c r="AD543" i="3"/>
  <c r="AC543" i="3"/>
  <c r="AB543" i="3"/>
  <c r="R543" i="3"/>
  <c r="Q543" i="3"/>
  <c r="P543" i="3"/>
  <c r="N543" i="3"/>
  <c r="M543" i="3"/>
  <c r="L543" i="3"/>
  <c r="AI542" i="3"/>
  <c r="AJ542" i="3" s="1"/>
  <c r="AH542" i="3"/>
  <c r="AC542" i="3"/>
  <c r="AD542" i="3" s="1"/>
  <c r="AB542" i="3"/>
  <c r="R542" i="3"/>
  <c r="Q542" i="3"/>
  <c r="P542" i="3"/>
  <c r="N542" i="3"/>
  <c r="M542" i="3"/>
  <c r="L542" i="3"/>
  <c r="AI541" i="3"/>
  <c r="AJ541" i="3" s="1"/>
  <c r="AH541" i="3"/>
  <c r="AC541" i="3"/>
  <c r="AD541" i="3" s="1"/>
  <c r="AB541" i="3"/>
  <c r="R541" i="3"/>
  <c r="Q541" i="3"/>
  <c r="P541" i="3"/>
  <c r="N541" i="3"/>
  <c r="M541" i="3"/>
  <c r="L541" i="3"/>
  <c r="AI540" i="3"/>
  <c r="AJ540" i="3" s="1"/>
  <c r="AH540" i="3"/>
  <c r="AC540" i="3"/>
  <c r="AD540" i="3" s="1"/>
  <c r="AB540" i="3"/>
  <c r="R540" i="3"/>
  <c r="Q540" i="3"/>
  <c r="P540" i="3"/>
  <c r="N540" i="3"/>
  <c r="M540" i="3"/>
  <c r="L540" i="3"/>
  <c r="AI539" i="3"/>
  <c r="AJ539" i="3" s="1"/>
  <c r="AH539" i="3"/>
  <c r="AD539" i="3"/>
  <c r="AC539" i="3"/>
  <c r="AB539" i="3"/>
  <c r="R539" i="3"/>
  <c r="Q539" i="3"/>
  <c r="P539" i="3"/>
  <c r="N539" i="3"/>
  <c r="M539" i="3"/>
  <c r="L539" i="3"/>
  <c r="AI538" i="3"/>
  <c r="AJ538" i="3" s="1"/>
  <c r="AH538" i="3"/>
  <c r="AC538" i="3"/>
  <c r="AD538" i="3" s="1"/>
  <c r="AB538" i="3"/>
  <c r="R538" i="3"/>
  <c r="Q538" i="3"/>
  <c r="P538" i="3"/>
  <c r="N538" i="3"/>
  <c r="M538" i="3"/>
  <c r="L538" i="3"/>
  <c r="AI537" i="3"/>
  <c r="AJ537" i="3" s="1"/>
  <c r="AH537" i="3"/>
  <c r="AC537" i="3"/>
  <c r="AD537" i="3" s="1"/>
  <c r="AB537" i="3"/>
  <c r="R537" i="3"/>
  <c r="Q537" i="3"/>
  <c r="P537" i="3"/>
  <c r="N537" i="3"/>
  <c r="M537" i="3"/>
  <c r="L537" i="3"/>
  <c r="AI536" i="3"/>
  <c r="AJ536" i="3" s="1"/>
  <c r="AH536" i="3"/>
  <c r="AC536" i="3"/>
  <c r="AD536" i="3" s="1"/>
  <c r="AB536" i="3"/>
  <c r="R536" i="3"/>
  <c r="Q536" i="3"/>
  <c r="P536" i="3"/>
  <c r="N536" i="3"/>
  <c r="M536" i="3"/>
  <c r="L536" i="3"/>
  <c r="AI535" i="3"/>
  <c r="AJ535" i="3" s="1"/>
  <c r="AH535" i="3"/>
  <c r="AD535" i="3"/>
  <c r="AC535" i="3"/>
  <c r="AB535" i="3"/>
  <c r="R535" i="3"/>
  <c r="Q535" i="3"/>
  <c r="P535" i="3"/>
  <c r="N535" i="3"/>
  <c r="M535" i="3"/>
  <c r="L535" i="3"/>
  <c r="AI534" i="3"/>
  <c r="AJ534" i="3" s="1"/>
  <c r="AH534" i="3"/>
  <c r="AC534" i="3"/>
  <c r="AD534" i="3" s="1"/>
  <c r="AB534" i="3"/>
  <c r="R534" i="3"/>
  <c r="Q534" i="3"/>
  <c r="P534" i="3"/>
  <c r="N534" i="3"/>
  <c r="M534" i="3"/>
  <c r="L534" i="3"/>
  <c r="AI533" i="3"/>
  <c r="AJ533" i="3" s="1"/>
  <c r="AH533" i="3"/>
  <c r="AC533" i="3"/>
  <c r="AD533" i="3" s="1"/>
  <c r="AB533" i="3"/>
  <c r="R533" i="3"/>
  <c r="Q533" i="3"/>
  <c r="P533" i="3"/>
  <c r="N533" i="3"/>
  <c r="M533" i="3"/>
  <c r="L533" i="3"/>
  <c r="AI532" i="3"/>
  <c r="AJ532" i="3" s="1"/>
  <c r="AH532" i="3"/>
  <c r="AC532" i="3"/>
  <c r="AD532" i="3" s="1"/>
  <c r="AB532" i="3"/>
  <c r="R532" i="3"/>
  <c r="Q532" i="3"/>
  <c r="P532" i="3"/>
  <c r="N532" i="3"/>
  <c r="M532" i="3"/>
  <c r="L532" i="3"/>
  <c r="AI531" i="3"/>
  <c r="AJ531" i="3" s="1"/>
  <c r="AH531" i="3"/>
  <c r="AD531" i="3"/>
  <c r="AC531" i="3"/>
  <c r="AB531" i="3"/>
  <c r="R531" i="3"/>
  <c r="Q531" i="3"/>
  <c r="P531" i="3"/>
  <c r="N531" i="3"/>
  <c r="M531" i="3"/>
  <c r="L531" i="3"/>
  <c r="AI530" i="3"/>
  <c r="AJ530" i="3" s="1"/>
  <c r="AH530" i="3"/>
  <c r="AC530" i="3"/>
  <c r="AD530" i="3" s="1"/>
  <c r="AB530" i="3"/>
  <c r="R530" i="3"/>
  <c r="Q530" i="3"/>
  <c r="P530" i="3"/>
  <c r="N530" i="3"/>
  <c r="M530" i="3"/>
  <c r="L530" i="3"/>
  <c r="AI529" i="3"/>
  <c r="AJ529" i="3" s="1"/>
  <c r="AH529" i="3"/>
  <c r="AC529" i="3"/>
  <c r="AD529" i="3" s="1"/>
  <c r="AB529" i="3"/>
  <c r="R529" i="3"/>
  <c r="Q529" i="3"/>
  <c r="P529" i="3"/>
  <c r="N529" i="3"/>
  <c r="M529" i="3"/>
  <c r="L529" i="3"/>
  <c r="AI528" i="3"/>
  <c r="AJ528" i="3" s="1"/>
  <c r="AH528" i="3"/>
  <c r="AC528" i="3"/>
  <c r="AD528" i="3" s="1"/>
  <c r="AB528" i="3"/>
  <c r="R528" i="3"/>
  <c r="Q528" i="3"/>
  <c r="P528" i="3"/>
  <c r="N528" i="3"/>
  <c r="M528" i="3"/>
  <c r="L528" i="3"/>
  <c r="AI527" i="3"/>
  <c r="AJ527" i="3" s="1"/>
  <c r="AH527" i="3"/>
  <c r="AC527" i="3"/>
  <c r="AD527" i="3" s="1"/>
  <c r="AB527" i="3"/>
  <c r="R527" i="3"/>
  <c r="Q527" i="3"/>
  <c r="P527" i="3"/>
  <c r="N527" i="3"/>
  <c r="M527" i="3"/>
  <c r="L527" i="3"/>
  <c r="AJ526" i="3"/>
  <c r="AI526" i="3"/>
  <c r="AH526" i="3"/>
  <c r="AC526" i="3"/>
  <c r="AD526" i="3" s="1"/>
  <c r="AB526" i="3"/>
  <c r="R526" i="3"/>
  <c r="Q526" i="3"/>
  <c r="P526" i="3"/>
  <c r="N526" i="3"/>
  <c r="M526" i="3"/>
  <c r="L526" i="3"/>
  <c r="AI525" i="3"/>
  <c r="AJ525" i="3" s="1"/>
  <c r="AH525" i="3"/>
  <c r="AC525" i="3"/>
  <c r="AD525" i="3" s="1"/>
  <c r="AB525" i="3"/>
  <c r="R525" i="3"/>
  <c r="Q525" i="3"/>
  <c r="P525" i="3"/>
  <c r="N525" i="3"/>
  <c r="M525" i="3"/>
  <c r="L525" i="3"/>
  <c r="AI524" i="3"/>
  <c r="AJ524" i="3" s="1"/>
  <c r="AH524" i="3"/>
  <c r="AC524" i="3"/>
  <c r="AD524" i="3" s="1"/>
  <c r="AB524" i="3"/>
  <c r="R524" i="3"/>
  <c r="Q524" i="3"/>
  <c r="P524" i="3"/>
  <c r="N524" i="3"/>
  <c r="M524" i="3"/>
  <c r="L524" i="3"/>
  <c r="AI523" i="3"/>
  <c r="AJ523" i="3" s="1"/>
  <c r="AH523" i="3"/>
  <c r="AC523" i="3"/>
  <c r="AD523" i="3" s="1"/>
  <c r="AB523" i="3"/>
  <c r="R523" i="3"/>
  <c r="Q523" i="3"/>
  <c r="P523" i="3"/>
  <c r="N523" i="3"/>
  <c r="M523" i="3"/>
  <c r="L523" i="3"/>
  <c r="AJ522" i="3"/>
  <c r="AI522" i="3"/>
  <c r="AH522" i="3"/>
  <c r="AC522" i="3"/>
  <c r="AD522" i="3" s="1"/>
  <c r="AB522" i="3"/>
  <c r="R522" i="3"/>
  <c r="Q522" i="3"/>
  <c r="P522" i="3"/>
  <c r="N522" i="3"/>
  <c r="M522" i="3"/>
  <c r="L522" i="3"/>
  <c r="AI521" i="3"/>
  <c r="AJ521" i="3" s="1"/>
  <c r="AH521" i="3"/>
  <c r="AC521" i="3"/>
  <c r="AD521" i="3" s="1"/>
  <c r="AB521" i="3"/>
  <c r="R521" i="3"/>
  <c r="Q521" i="3"/>
  <c r="P521" i="3"/>
  <c r="N521" i="3"/>
  <c r="M521" i="3"/>
  <c r="L521" i="3"/>
  <c r="AI520" i="3"/>
  <c r="AJ520" i="3" s="1"/>
  <c r="AH520" i="3"/>
  <c r="AC520" i="3"/>
  <c r="AD520" i="3" s="1"/>
  <c r="AB520" i="3"/>
  <c r="R520" i="3"/>
  <c r="Q520" i="3"/>
  <c r="P520" i="3"/>
  <c r="N520" i="3"/>
  <c r="M520" i="3"/>
  <c r="L520" i="3"/>
  <c r="AI519" i="3"/>
  <c r="AJ519" i="3" s="1"/>
  <c r="AH519" i="3"/>
  <c r="AC519" i="3"/>
  <c r="AD519" i="3" s="1"/>
  <c r="AB519" i="3"/>
  <c r="R519" i="3"/>
  <c r="Q519" i="3"/>
  <c r="P519" i="3"/>
  <c r="N519" i="3"/>
  <c r="M519" i="3"/>
  <c r="L519" i="3"/>
  <c r="AJ518" i="3"/>
  <c r="AI518" i="3"/>
  <c r="AH518" i="3"/>
  <c r="AC518" i="3"/>
  <c r="AD518" i="3" s="1"/>
  <c r="AB518" i="3"/>
  <c r="R518" i="3"/>
  <c r="Q518" i="3"/>
  <c r="P518" i="3"/>
  <c r="N518" i="3"/>
  <c r="M518" i="3"/>
  <c r="L518" i="3"/>
  <c r="AI517" i="3"/>
  <c r="AJ517" i="3" s="1"/>
  <c r="AH517" i="3"/>
  <c r="AC517" i="3"/>
  <c r="AD517" i="3" s="1"/>
  <c r="AB517" i="3"/>
  <c r="R517" i="3"/>
  <c r="Q517" i="3"/>
  <c r="P517" i="3"/>
  <c r="N517" i="3"/>
  <c r="M517" i="3"/>
  <c r="L517" i="3"/>
  <c r="AI516" i="3"/>
  <c r="AJ516" i="3" s="1"/>
  <c r="AH516" i="3"/>
  <c r="AC516" i="3"/>
  <c r="AD516" i="3" s="1"/>
  <c r="AB516" i="3"/>
  <c r="R516" i="3"/>
  <c r="Q516" i="3"/>
  <c r="P516" i="3"/>
  <c r="N516" i="3"/>
  <c r="M516" i="3"/>
  <c r="L516" i="3"/>
  <c r="AI515" i="3"/>
  <c r="AJ515" i="3" s="1"/>
  <c r="AH515" i="3"/>
  <c r="AC515" i="3"/>
  <c r="AD515" i="3" s="1"/>
  <c r="AB515" i="3"/>
  <c r="R515" i="3"/>
  <c r="Q515" i="3"/>
  <c r="P515" i="3"/>
  <c r="N515" i="3"/>
  <c r="M515" i="3"/>
  <c r="L515" i="3"/>
  <c r="AJ514" i="3"/>
  <c r="AI514" i="3"/>
  <c r="AH514" i="3"/>
  <c r="AC514" i="3"/>
  <c r="AD514" i="3" s="1"/>
  <c r="AB514" i="3"/>
  <c r="R514" i="3"/>
  <c r="Q514" i="3"/>
  <c r="P514" i="3"/>
  <c r="N514" i="3"/>
  <c r="M514" i="3"/>
  <c r="L514" i="3"/>
  <c r="AI513" i="3"/>
  <c r="AJ513" i="3" s="1"/>
  <c r="AH513" i="3"/>
  <c r="AC513" i="3"/>
  <c r="AD513" i="3" s="1"/>
  <c r="AB513" i="3"/>
  <c r="R513" i="3"/>
  <c r="Q513" i="3"/>
  <c r="P513" i="3"/>
  <c r="N513" i="3"/>
  <c r="M513" i="3"/>
  <c r="L513" i="3"/>
  <c r="AI512" i="3"/>
  <c r="AJ512" i="3" s="1"/>
  <c r="AH512" i="3"/>
  <c r="AC512" i="3"/>
  <c r="AD512" i="3" s="1"/>
  <c r="AB512" i="3"/>
  <c r="R512" i="3"/>
  <c r="Q512" i="3"/>
  <c r="P512" i="3"/>
  <c r="N512" i="3"/>
  <c r="M512" i="3"/>
  <c r="L512" i="3"/>
  <c r="AI511" i="3"/>
  <c r="AJ511" i="3" s="1"/>
  <c r="AH511" i="3"/>
  <c r="AC511" i="3"/>
  <c r="AD511" i="3" s="1"/>
  <c r="AB511" i="3"/>
  <c r="R511" i="3"/>
  <c r="Q511" i="3"/>
  <c r="P511" i="3"/>
  <c r="N511" i="3"/>
  <c r="M511" i="3"/>
  <c r="L511" i="3"/>
  <c r="AJ510" i="3"/>
  <c r="AI510" i="3"/>
  <c r="AH510" i="3"/>
  <c r="AC510" i="3"/>
  <c r="AD510" i="3" s="1"/>
  <c r="AB510" i="3"/>
  <c r="R510" i="3"/>
  <c r="Q510" i="3"/>
  <c r="P510" i="3"/>
  <c r="N510" i="3"/>
  <c r="M510" i="3"/>
  <c r="L510" i="3"/>
  <c r="AI509" i="3"/>
  <c r="AJ509" i="3" s="1"/>
  <c r="AH509" i="3"/>
  <c r="AC509" i="3"/>
  <c r="AD509" i="3" s="1"/>
  <c r="AB509" i="3"/>
  <c r="R509" i="3"/>
  <c r="Q509" i="3"/>
  <c r="P509" i="3"/>
  <c r="N509" i="3"/>
  <c r="M509" i="3"/>
  <c r="L509" i="3"/>
  <c r="AI508" i="3"/>
  <c r="AJ508" i="3" s="1"/>
  <c r="AH508" i="3"/>
  <c r="AC508" i="3"/>
  <c r="AD508" i="3" s="1"/>
  <c r="AB508" i="3"/>
  <c r="R508" i="3"/>
  <c r="Q508" i="3"/>
  <c r="P508" i="3"/>
  <c r="N508" i="3"/>
  <c r="M508" i="3"/>
  <c r="L508" i="3"/>
  <c r="AI507" i="3"/>
  <c r="AJ507" i="3" s="1"/>
  <c r="AH507" i="3"/>
  <c r="AC507" i="3"/>
  <c r="AD507" i="3" s="1"/>
  <c r="AB507" i="3"/>
  <c r="R507" i="3"/>
  <c r="Q507" i="3"/>
  <c r="P507" i="3"/>
  <c r="N507" i="3"/>
  <c r="M507" i="3"/>
  <c r="L507" i="3"/>
  <c r="AJ506" i="3"/>
  <c r="AI506" i="3"/>
  <c r="AH506" i="3"/>
  <c r="AC506" i="3"/>
  <c r="AD506" i="3" s="1"/>
  <c r="AB506" i="3"/>
  <c r="R506" i="3"/>
  <c r="Q506" i="3"/>
  <c r="P506" i="3"/>
  <c r="N506" i="3"/>
  <c r="M506" i="3"/>
  <c r="L506" i="3"/>
  <c r="AI505" i="3"/>
  <c r="AJ505" i="3" s="1"/>
  <c r="AH505" i="3"/>
  <c r="AC505" i="3"/>
  <c r="AD505" i="3" s="1"/>
  <c r="AB505" i="3"/>
  <c r="R505" i="3"/>
  <c r="Q505" i="3"/>
  <c r="P505" i="3"/>
  <c r="N505" i="3"/>
  <c r="M505" i="3"/>
  <c r="L505" i="3"/>
  <c r="AI504" i="3"/>
  <c r="AJ504" i="3" s="1"/>
  <c r="AH504" i="3"/>
  <c r="AC504" i="3"/>
  <c r="AD504" i="3" s="1"/>
  <c r="AB504" i="3"/>
  <c r="R504" i="3"/>
  <c r="Q504" i="3"/>
  <c r="P504" i="3"/>
  <c r="N504" i="3"/>
  <c r="M504" i="3"/>
  <c r="L504" i="3"/>
  <c r="AI503" i="3"/>
  <c r="AJ503" i="3" s="1"/>
  <c r="AH503" i="3"/>
  <c r="AC503" i="3"/>
  <c r="AD503" i="3" s="1"/>
  <c r="AB503" i="3"/>
  <c r="R503" i="3"/>
  <c r="Q503" i="3"/>
  <c r="P503" i="3"/>
  <c r="N503" i="3"/>
  <c r="M503" i="3"/>
  <c r="L503" i="3"/>
  <c r="AJ502" i="3"/>
  <c r="AI502" i="3"/>
  <c r="AH502" i="3"/>
  <c r="AC502" i="3"/>
  <c r="AD502" i="3" s="1"/>
  <c r="AB502" i="3"/>
  <c r="R502" i="3"/>
  <c r="Q502" i="3"/>
  <c r="P502" i="3"/>
  <c r="N502" i="3"/>
  <c r="M502" i="3"/>
  <c r="L502" i="3"/>
  <c r="AI501" i="3"/>
  <c r="AJ501" i="3" s="1"/>
  <c r="AH501" i="3"/>
  <c r="AC501" i="3"/>
  <c r="AD501" i="3" s="1"/>
  <c r="AB501" i="3"/>
  <c r="R501" i="3"/>
  <c r="Q501" i="3"/>
  <c r="P501" i="3"/>
  <c r="N501" i="3"/>
  <c r="M501" i="3"/>
  <c r="L501" i="3"/>
  <c r="AI500" i="3"/>
  <c r="AJ500" i="3" s="1"/>
  <c r="AH500" i="3"/>
  <c r="AC500" i="3"/>
  <c r="AD500" i="3" s="1"/>
  <c r="AB500" i="3"/>
  <c r="R500" i="3"/>
  <c r="Q500" i="3"/>
  <c r="P500" i="3"/>
  <c r="N500" i="3"/>
  <c r="M500" i="3"/>
  <c r="L500" i="3"/>
  <c r="AI499" i="3"/>
  <c r="AJ499" i="3" s="1"/>
  <c r="AH499" i="3"/>
  <c r="AC499" i="3"/>
  <c r="AD499" i="3" s="1"/>
  <c r="AB499" i="3"/>
  <c r="R499" i="3"/>
  <c r="Q499" i="3"/>
  <c r="P499" i="3"/>
  <c r="N499" i="3"/>
  <c r="M499" i="3"/>
  <c r="L499" i="3"/>
  <c r="AJ498" i="3"/>
  <c r="AI498" i="3"/>
  <c r="AH498" i="3"/>
  <c r="AC498" i="3"/>
  <c r="AD498" i="3" s="1"/>
  <c r="AB498" i="3"/>
  <c r="R498" i="3"/>
  <c r="Q498" i="3"/>
  <c r="P498" i="3"/>
  <c r="N498" i="3"/>
  <c r="M498" i="3"/>
  <c r="L498" i="3"/>
  <c r="AI497" i="3"/>
  <c r="AJ497" i="3" s="1"/>
  <c r="AH497" i="3"/>
  <c r="AC497" i="3"/>
  <c r="AD497" i="3" s="1"/>
  <c r="AB497" i="3"/>
  <c r="R497" i="3"/>
  <c r="Q497" i="3"/>
  <c r="P497" i="3"/>
  <c r="N497" i="3"/>
  <c r="M497" i="3"/>
  <c r="L497" i="3"/>
  <c r="AI496" i="3"/>
  <c r="AJ496" i="3" s="1"/>
  <c r="AH496" i="3"/>
  <c r="AC496" i="3"/>
  <c r="AD496" i="3" s="1"/>
  <c r="AB496" i="3"/>
  <c r="R496" i="3"/>
  <c r="Q496" i="3"/>
  <c r="P496" i="3"/>
  <c r="N496" i="3"/>
  <c r="M496" i="3"/>
  <c r="L496" i="3"/>
  <c r="AI495" i="3"/>
  <c r="AJ495" i="3" s="1"/>
  <c r="AH495" i="3"/>
  <c r="AC495" i="3"/>
  <c r="AD495" i="3" s="1"/>
  <c r="AB495" i="3"/>
  <c r="R495" i="3"/>
  <c r="Q495" i="3"/>
  <c r="P495" i="3"/>
  <c r="N495" i="3"/>
  <c r="M495" i="3"/>
  <c r="L495" i="3"/>
  <c r="AJ494" i="3"/>
  <c r="AI494" i="3"/>
  <c r="AH494" i="3"/>
  <c r="AC494" i="3"/>
  <c r="AD494" i="3" s="1"/>
  <c r="AB494" i="3"/>
  <c r="R494" i="3"/>
  <c r="Q494" i="3"/>
  <c r="P494" i="3"/>
  <c r="N494" i="3"/>
  <c r="M494" i="3"/>
  <c r="L494" i="3"/>
  <c r="AI493" i="3"/>
  <c r="AJ493" i="3" s="1"/>
  <c r="AH493" i="3"/>
  <c r="AC493" i="3"/>
  <c r="AD493" i="3" s="1"/>
  <c r="AB493" i="3"/>
  <c r="R493" i="3"/>
  <c r="Q493" i="3"/>
  <c r="P493" i="3"/>
  <c r="N493" i="3"/>
  <c r="M493" i="3"/>
  <c r="L493" i="3"/>
  <c r="AI492" i="3"/>
  <c r="AJ492" i="3" s="1"/>
  <c r="AH492" i="3"/>
  <c r="AC492" i="3"/>
  <c r="AD492" i="3" s="1"/>
  <c r="AB492" i="3"/>
  <c r="R492" i="3"/>
  <c r="Q492" i="3"/>
  <c r="P492" i="3"/>
  <c r="N492" i="3"/>
  <c r="M492" i="3"/>
  <c r="L492" i="3"/>
  <c r="AI491" i="3"/>
  <c r="AJ491" i="3" s="1"/>
  <c r="AH491" i="3"/>
  <c r="AC491" i="3"/>
  <c r="AD491" i="3" s="1"/>
  <c r="AB491" i="3"/>
  <c r="R491" i="3"/>
  <c r="Q491" i="3"/>
  <c r="P491" i="3"/>
  <c r="N491" i="3"/>
  <c r="M491" i="3"/>
  <c r="L491" i="3"/>
  <c r="AJ490" i="3"/>
  <c r="AI490" i="3"/>
  <c r="AH490" i="3"/>
  <c r="AC490" i="3"/>
  <c r="AD490" i="3" s="1"/>
  <c r="AB490" i="3"/>
  <c r="R490" i="3"/>
  <c r="Q490" i="3"/>
  <c r="P490" i="3"/>
  <c r="N490" i="3"/>
  <c r="M490" i="3"/>
  <c r="L490" i="3"/>
  <c r="AI489" i="3"/>
  <c r="AJ489" i="3" s="1"/>
  <c r="AH489" i="3"/>
  <c r="AC489" i="3"/>
  <c r="AD489" i="3" s="1"/>
  <c r="AB489" i="3"/>
  <c r="R489" i="3"/>
  <c r="Q489" i="3"/>
  <c r="P489" i="3"/>
  <c r="N489" i="3"/>
  <c r="M489" i="3"/>
  <c r="L489" i="3"/>
  <c r="AI488" i="3"/>
  <c r="AJ488" i="3" s="1"/>
  <c r="AH488" i="3"/>
  <c r="AC488" i="3"/>
  <c r="AD488" i="3" s="1"/>
  <c r="AB488" i="3"/>
  <c r="R488" i="3"/>
  <c r="Q488" i="3"/>
  <c r="P488" i="3"/>
  <c r="N488" i="3"/>
  <c r="M488" i="3"/>
  <c r="L488" i="3"/>
  <c r="AI487" i="3"/>
  <c r="AJ487" i="3" s="1"/>
  <c r="AH487" i="3"/>
  <c r="AC487" i="3"/>
  <c r="AD487" i="3" s="1"/>
  <c r="AB487" i="3"/>
  <c r="R487" i="3"/>
  <c r="Q487" i="3"/>
  <c r="P487" i="3"/>
  <c r="N487" i="3"/>
  <c r="M487" i="3"/>
  <c r="L487" i="3"/>
  <c r="AJ486" i="3"/>
  <c r="AI486" i="3"/>
  <c r="AH486" i="3"/>
  <c r="AC486" i="3"/>
  <c r="AD486" i="3" s="1"/>
  <c r="AB486" i="3"/>
  <c r="R486" i="3"/>
  <c r="Q486" i="3"/>
  <c r="P486" i="3"/>
  <c r="N486" i="3"/>
  <c r="M486" i="3"/>
  <c r="L486" i="3"/>
  <c r="AI485" i="3"/>
  <c r="AJ485" i="3" s="1"/>
  <c r="AH485" i="3"/>
  <c r="AC485" i="3"/>
  <c r="AD485" i="3" s="1"/>
  <c r="AB485" i="3"/>
  <c r="R485" i="3"/>
  <c r="Q485" i="3"/>
  <c r="P485" i="3"/>
  <c r="N485" i="3"/>
  <c r="M485" i="3"/>
  <c r="L485" i="3"/>
  <c r="AI484" i="3"/>
  <c r="AJ484" i="3" s="1"/>
  <c r="AH484" i="3"/>
  <c r="AC484" i="3"/>
  <c r="AD484" i="3" s="1"/>
  <c r="AB484" i="3"/>
  <c r="R484" i="3"/>
  <c r="Q484" i="3"/>
  <c r="P484" i="3"/>
  <c r="N484" i="3"/>
  <c r="M484" i="3"/>
  <c r="L484" i="3"/>
  <c r="AI483" i="3"/>
  <c r="AJ483" i="3" s="1"/>
  <c r="AH483" i="3"/>
  <c r="AC483" i="3"/>
  <c r="AD483" i="3" s="1"/>
  <c r="AB483" i="3"/>
  <c r="R483" i="3"/>
  <c r="Q483" i="3"/>
  <c r="P483" i="3"/>
  <c r="N483" i="3"/>
  <c r="M483" i="3"/>
  <c r="L483" i="3"/>
  <c r="AJ482" i="3"/>
  <c r="AI482" i="3"/>
  <c r="AH482" i="3"/>
  <c r="AC482" i="3"/>
  <c r="AD482" i="3" s="1"/>
  <c r="AB482" i="3"/>
  <c r="R482" i="3"/>
  <c r="Q482" i="3"/>
  <c r="P482" i="3"/>
  <c r="N482" i="3"/>
  <c r="M482" i="3"/>
  <c r="L482" i="3"/>
  <c r="AI481" i="3"/>
  <c r="AJ481" i="3" s="1"/>
  <c r="AH481" i="3"/>
  <c r="AC481" i="3"/>
  <c r="AD481" i="3" s="1"/>
  <c r="AB481" i="3"/>
  <c r="R481" i="3"/>
  <c r="Q481" i="3"/>
  <c r="P481" i="3"/>
  <c r="N481" i="3"/>
  <c r="M481" i="3"/>
  <c r="L481" i="3"/>
  <c r="AI480" i="3"/>
  <c r="AJ480" i="3" s="1"/>
  <c r="AH480" i="3"/>
  <c r="AC480" i="3"/>
  <c r="AD480" i="3" s="1"/>
  <c r="AB480" i="3"/>
  <c r="R480" i="3"/>
  <c r="Q480" i="3"/>
  <c r="P480" i="3"/>
  <c r="N480" i="3"/>
  <c r="M480" i="3"/>
  <c r="L480" i="3"/>
  <c r="AI479" i="3"/>
  <c r="AJ479" i="3" s="1"/>
  <c r="AH479" i="3"/>
  <c r="AC479" i="3"/>
  <c r="AD479" i="3" s="1"/>
  <c r="AB479" i="3"/>
  <c r="R479" i="3"/>
  <c r="Q479" i="3"/>
  <c r="P479" i="3"/>
  <c r="N479" i="3"/>
  <c r="M479" i="3"/>
  <c r="L479" i="3"/>
  <c r="AJ478" i="3"/>
  <c r="AI478" i="3"/>
  <c r="AH478" i="3"/>
  <c r="AC478" i="3"/>
  <c r="AD478" i="3" s="1"/>
  <c r="AB478" i="3"/>
  <c r="R478" i="3"/>
  <c r="Q478" i="3"/>
  <c r="P478" i="3"/>
  <c r="N478" i="3"/>
  <c r="M478" i="3"/>
  <c r="L478" i="3"/>
  <c r="AI477" i="3"/>
  <c r="AJ477" i="3" s="1"/>
  <c r="AH477" i="3"/>
  <c r="AC477" i="3"/>
  <c r="AD477" i="3" s="1"/>
  <c r="AB477" i="3"/>
  <c r="R477" i="3"/>
  <c r="Q477" i="3"/>
  <c r="P477" i="3"/>
  <c r="N477" i="3"/>
  <c r="M477" i="3"/>
  <c r="L477" i="3"/>
  <c r="AI476" i="3"/>
  <c r="AJ476" i="3" s="1"/>
  <c r="AH476" i="3"/>
  <c r="AC476" i="3"/>
  <c r="AD476" i="3" s="1"/>
  <c r="AB476" i="3"/>
  <c r="R476" i="3"/>
  <c r="Q476" i="3"/>
  <c r="P476" i="3"/>
  <c r="N476" i="3"/>
  <c r="M476" i="3"/>
  <c r="L476" i="3"/>
  <c r="AI475" i="3"/>
  <c r="AJ475" i="3" s="1"/>
  <c r="AH475" i="3"/>
  <c r="AC475" i="3"/>
  <c r="AD475" i="3" s="1"/>
  <c r="AB475" i="3"/>
  <c r="R475" i="3"/>
  <c r="Q475" i="3"/>
  <c r="P475" i="3"/>
  <c r="N475" i="3"/>
  <c r="M475" i="3"/>
  <c r="L475" i="3"/>
  <c r="AJ474" i="3"/>
  <c r="AI474" i="3"/>
  <c r="AH474" i="3"/>
  <c r="AC474" i="3"/>
  <c r="AD474" i="3" s="1"/>
  <c r="AB474" i="3"/>
  <c r="R474" i="3"/>
  <c r="Q474" i="3"/>
  <c r="P474" i="3"/>
  <c r="N474" i="3"/>
  <c r="M474" i="3"/>
  <c r="L474" i="3"/>
  <c r="AI473" i="3"/>
  <c r="AJ473" i="3" s="1"/>
  <c r="AH473" i="3"/>
  <c r="AC473" i="3"/>
  <c r="AD473" i="3" s="1"/>
  <c r="AB473" i="3"/>
  <c r="R473" i="3"/>
  <c r="Q473" i="3"/>
  <c r="P473" i="3"/>
  <c r="N473" i="3"/>
  <c r="M473" i="3"/>
  <c r="L473" i="3"/>
  <c r="AI472" i="3"/>
  <c r="AJ472" i="3" s="1"/>
  <c r="AH472" i="3"/>
  <c r="AC472" i="3"/>
  <c r="AD472" i="3" s="1"/>
  <c r="AB472" i="3"/>
  <c r="R472" i="3"/>
  <c r="Q472" i="3"/>
  <c r="P472" i="3"/>
  <c r="N472" i="3"/>
  <c r="M472" i="3"/>
  <c r="L472" i="3"/>
  <c r="AI471" i="3"/>
  <c r="AJ471" i="3" s="1"/>
  <c r="AH471" i="3"/>
  <c r="AC471" i="3"/>
  <c r="AD471" i="3" s="1"/>
  <c r="AB471" i="3"/>
  <c r="R471" i="3"/>
  <c r="Q471" i="3"/>
  <c r="P471" i="3"/>
  <c r="N471" i="3"/>
  <c r="M471" i="3"/>
  <c r="L471" i="3"/>
  <c r="AJ470" i="3"/>
  <c r="AI470" i="3"/>
  <c r="AH470" i="3"/>
  <c r="AC470" i="3"/>
  <c r="AD470" i="3" s="1"/>
  <c r="AB470" i="3"/>
  <c r="R470" i="3"/>
  <c r="Q470" i="3"/>
  <c r="P470" i="3"/>
  <c r="N470" i="3"/>
  <c r="M470" i="3"/>
  <c r="L470" i="3"/>
  <c r="AI469" i="3"/>
  <c r="AJ469" i="3" s="1"/>
  <c r="AH469" i="3"/>
  <c r="AC469" i="3"/>
  <c r="AD469" i="3" s="1"/>
  <c r="AB469" i="3"/>
  <c r="R469" i="3"/>
  <c r="Q469" i="3"/>
  <c r="P469" i="3"/>
  <c r="N469" i="3"/>
  <c r="M469" i="3"/>
  <c r="L469" i="3"/>
  <c r="AI468" i="3"/>
  <c r="AJ468" i="3" s="1"/>
  <c r="AH468" i="3"/>
  <c r="AC468" i="3"/>
  <c r="AD468" i="3" s="1"/>
  <c r="AB468" i="3"/>
  <c r="R468" i="3"/>
  <c r="Q468" i="3"/>
  <c r="P468" i="3"/>
  <c r="N468" i="3"/>
  <c r="M468" i="3"/>
  <c r="L468" i="3"/>
  <c r="AI467" i="3"/>
  <c r="AJ467" i="3" s="1"/>
  <c r="AH467" i="3"/>
  <c r="AC467" i="3"/>
  <c r="AD467" i="3" s="1"/>
  <c r="AB467" i="3"/>
  <c r="R467" i="3"/>
  <c r="Q467" i="3"/>
  <c r="P467" i="3"/>
  <c r="N467" i="3"/>
  <c r="M467" i="3"/>
  <c r="L467" i="3"/>
  <c r="AJ466" i="3"/>
  <c r="AI466" i="3"/>
  <c r="AH466" i="3"/>
  <c r="AC466" i="3"/>
  <c r="AD466" i="3" s="1"/>
  <c r="AB466" i="3"/>
  <c r="R466" i="3"/>
  <c r="Q466" i="3"/>
  <c r="P466" i="3"/>
  <c r="N466" i="3"/>
  <c r="M466" i="3"/>
  <c r="L466" i="3"/>
  <c r="AI465" i="3"/>
  <c r="AJ465" i="3" s="1"/>
  <c r="AH465" i="3"/>
  <c r="AC465" i="3"/>
  <c r="AD465" i="3" s="1"/>
  <c r="AB465" i="3"/>
  <c r="R465" i="3"/>
  <c r="Q465" i="3"/>
  <c r="P465" i="3"/>
  <c r="N465" i="3"/>
  <c r="M465" i="3"/>
  <c r="L465" i="3"/>
  <c r="AI464" i="3"/>
  <c r="AJ464" i="3" s="1"/>
  <c r="AH464" i="3"/>
  <c r="AC464" i="3"/>
  <c r="AD464" i="3" s="1"/>
  <c r="AB464" i="3"/>
  <c r="R464" i="3"/>
  <c r="Q464" i="3"/>
  <c r="P464" i="3"/>
  <c r="N464" i="3"/>
  <c r="M464" i="3"/>
  <c r="L464" i="3"/>
  <c r="AI463" i="3"/>
  <c r="AJ463" i="3" s="1"/>
  <c r="AH463" i="3"/>
  <c r="AC463" i="3"/>
  <c r="AD463" i="3" s="1"/>
  <c r="AB463" i="3"/>
  <c r="R463" i="3"/>
  <c r="Q463" i="3"/>
  <c r="P463" i="3"/>
  <c r="N463" i="3"/>
  <c r="M463" i="3"/>
  <c r="L463" i="3"/>
  <c r="AJ462" i="3"/>
  <c r="AI462" i="3"/>
  <c r="AH462" i="3"/>
  <c r="AC462" i="3"/>
  <c r="AD462" i="3" s="1"/>
  <c r="AB462" i="3"/>
  <c r="R462" i="3"/>
  <c r="Q462" i="3"/>
  <c r="P462" i="3"/>
  <c r="N462" i="3"/>
  <c r="M462" i="3"/>
  <c r="L462" i="3"/>
  <c r="AI461" i="3"/>
  <c r="AJ461" i="3" s="1"/>
  <c r="AH461" i="3"/>
  <c r="AC461" i="3"/>
  <c r="AD461" i="3" s="1"/>
  <c r="AB461" i="3"/>
  <c r="R461" i="3"/>
  <c r="Q461" i="3"/>
  <c r="P461" i="3"/>
  <c r="N461" i="3"/>
  <c r="M461" i="3"/>
  <c r="L461" i="3"/>
  <c r="AI460" i="3"/>
  <c r="AJ460" i="3" s="1"/>
  <c r="AH460" i="3"/>
  <c r="AC460" i="3"/>
  <c r="AD460" i="3" s="1"/>
  <c r="AB460" i="3"/>
  <c r="R460" i="3"/>
  <c r="Q460" i="3"/>
  <c r="P460" i="3"/>
  <c r="N460" i="3"/>
  <c r="M460" i="3"/>
  <c r="L460" i="3"/>
  <c r="AI459" i="3"/>
  <c r="AJ459" i="3" s="1"/>
  <c r="AH459" i="3"/>
  <c r="AC459" i="3"/>
  <c r="AD459" i="3" s="1"/>
  <c r="AB459" i="3"/>
  <c r="R459" i="3"/>
  <c r="Q459" i="3"/>
  <c r="P459" i="3"/>
  <c r="N459" i="3"/>
  <c r="M459" i="3"/>
  <c r="L459" i="3"/>
  <c r="AJ458" i="3"/>
  <c r="AI458" i="3"/>
  <c r="AH458" i="3"/>
  <c r="AC458" i="3"/>
  <c r="AD458" i="3" s="1"/>
  <c r="AB458" i="3"/>
  <c r="R458" i="3"/>
  <c r="Q458" i="3"/>
  <c r="P458" i="3"/>
  <c r="N458" i="3"/>
  <c r="M458" i="3"/>
  <c r="L458" i="3"/>
  <c r="AI457" i="3"/>
  <c r="AJ457" i="3" s="1"/>
  <c r="AH457" i="3"/>
  <c r="AC457" i="3"/>
  <c r="AD457" i="3" s="1"/>
  <c r="AB457" i="3"/>
  <c r="R457" i="3"/>
  <c r="Q457" i="3"/>
  <c r="P457" i="3"/>
  <c r="N457" i="3"/>
  <c r="M457" i="3"/>
  <c r="L457" i="3"/>
  <c r="AI456" i="3"/>
  <c r="AJ456" i="3" s="1"/>
  <c r="AH456" i="3"/>
  <c r="AC456" i="3"/>
  <c r="AD456" i="3" s="1"/>
  <c r="AB456" i="3"/>
  <c r="R456" i="3"/>
  <c r="Q456" i="3"/>
  <c r="P456" i="3"/>
  <c r="N456" i="3"/>
  <c r="M456" i="3"/>
  <c r="L456" i="3"/>
  <c r="AI455" i="3"/>
  <c r="AJ455" i="3" s="1"/>
  <c r="AH455" i="3"/>
  <c r="AC455" i="3"/>
  <c r="AD455" i="3" s="1"/>
  <c r="AB455" i="3"/>
  <c r="R455" i="3"/>
  <c r="Q455" i="3"/>
  <c r="P455" i="3"/>
  <c r="N455" i="3"/>
  <c r="M455" i="3"/>
  <c r="L455" i="3"/>
  <c r="AJ454" i="3"/>
  <c r="AI454" i="3"/>
  <c r="AH454" i="3"/>
  <c r="AC454" i="3"/>
  <c r="AD454" i="3" s="1"/>
  <c r="AB454" i="3"/>
  <c r="R454" i="3"/>
  <c r="Q454" i="3"/>
  <c r="P454" i="3"/>
  <c r="N454" i="3"/>
  <c r="M454" i="3"/>
  <c r="L454" i="3"/>
  <c r="AI453" i="3"/>
  <c r="AJ453" i="3" s="1"/>
  <c r="AH453" i="3"/>
  <c r="AC453" i="3"/>
  <c r="AD453" i="3" s="1"/>
  <c r="AB453" i="3"/>
  <c r="R453" i="3"/>
  <c r="Q453" i="3"/>
  <c r="P453" i="3"/>
  <c r="N453" i="3"/>
  <c r="M453" i="3"/>
  <c r="L453" i="3"/>
  <c r="AI452" i="3"/>
  <c r="AJ452" i="3" s="1"/>
  <c r="AH452" i="3"/>
  <c r="AC452" i="3"/>
  <c r="AD452" i="3" s="1"/>
  <c r="AB452" i="3"/>
  <c r="R452" i="3"/>
  <c r="Q452" i="3"/>
  <c r="P452" i="3"/>
  <c r="N452" i="3"/>
  <c r="M452" i="3"/>
  <c r="L452" i="3"/>
  <c r="AI451" i="3"/>
  <c r="AJ451" i="3" s="1"/>
  <c r="AH451" i="3"/>
  <c r="AC451" i="3"/>
  <c r="AD451" i="3" s="1"/>
  <c r="AB451" i="3"/>
  <c r="R451" i="3"/>
  <c r="Q451" i="3"/>
  <c r="P451" i="3"/>
  <c r="N451" i="3"/>
  <c r="M451" i="3"/>
  <c r="L451" i="3"/>
  <c r="AJ450" i="3"/>
  <c r="AI450" i="3"/>
  <c r="AH450" i="3"/>
  <c r="AC450" i="3"/>
  <c r="AD450" i="3" s="1"/>
  <c r="AB450" i="3"/>
  <c r="R450" i="3"/>
  <c r="Q450" i="3"/>
  <c r="P450" i="3"/>
  <c r="N450" i="3"/>
  <c r="M450" i="3"/>
  <c r="L450" i="3"/>
  <c r="AI449" i="3"/>
  <c r="AJ449" i="3" s="1"/>
  <c r="AH449" i="3"/>
  <c r="AC449" i="3"/>
  <c r="AD449" i="3" s="1"/>
  <c r="AB449" i="3"/>
  <c r="R449" i="3"/>
  <c r="Q449" i="3"/>
  <c r="P449" i="3"/>
  <c r="N449" i="3"/>
  <c r="M449" i="3"/>
  <c r="L449" i="3"/>
  <c r="AI448" i="3"/>
  <c r="AJ448" i="3" s="1"/>
  <c r="AH448" i="3"/>
  <c r="AC448" i="3"/>
  <c r="AD448" i="3" s="1"/>
  <c r="AB448" i="3"/>
  <c r="R448" i="3"/>
  <c r="Q448" i="3"/>
  <c r="P448" i="3"/>
  <c r="N448" i="3"/>
  <c r="M448" i="3"/>
  <c r="L448" i="3"/>
  <c r="AI447" i="3"/>
  <c r="AJ447" i="3" s="1"/>
  <c r="AH447" i="3"/>
  <c r="AC447" i="3"/>
  <c r="AD447" i="3" s="1"/>
  <c r="AB447" i="3"/>
  <c r="R447" i="3"/>
  <c r="Q447" i="3"/>
  <c r="P447" i="3"/>
  <c r="N447" i="3"/>
  <c r="M447" i="3"/>
  <c r="L447" i="3"/>
  <c r="AJ446" i="3"/>
  <c r="AI446" i="3"/>
  <c r="AH446" i="3"/>
  <c r="AC446" i="3"/>
  <c r="AD446" i="3" s="1"/>
  <c r="AB446" i="3"/>
  <c r="R446" i="3"/>
  <c r="Q446" i="3"/>
  <c r="P446" i="3"/>
  <c r="N446" i="3"/>
  <c r="M446" i="3"/>
  <c r="L446" i="3"/>
  <c r="AI445" i="3"/>
  <c r="AJ445" i="3" s="1"/>
  <c r="AH445" i="3"/>
  <c r="AC445" i="3"/>
  <c r="AD445" i="3" s="1"/>
  <c r="AB445" i="3"/>
  <c r="R445" i="3"/>
  <c r="Q445" i="3"/>
  <c r="P445" i="3"/>
  <c r="N445" i="3"/>
  <c r="M445" i="3"/>
  <c r="L445" i="3"/>
  <c r="AI444" i="3"/>
  <c r="AJ444" i="3" s="1"/>
  <c r="AH444" i="3"/>
  <c r="AC444" i="3"/>
  <c r="AD444" i="3" s="1"/>
  <c r="AB444" i="3"/>
  <c r="R444" i="3"/>
  <c r="Q444" i="3"/>
  <c r="P444" i="3"/>
  <c r="N444" i="3"/>
  <c r="M444" i="3"/>
  <c r="L444" i="3"/>
  <c r="AI443" i="3"/>
  <c r="AJ443" i="3" s="1"/>
  <c r="AH443" i="3"/>
  <c r="AC443" i="3"/>
  <c r="AD443" i="3" s="1"/>
  <c r="AB443" i="3"/>
  <c r="R443" i="3"/>
  <c r="Q443" i="3"/>
  <c r="P443" i="3"/>
  <c r="N443" i="3"/>
  <c r="M443" i="3"/>
  <c r="L443" i="3"/>
  <c r="AJ442" i="3"/>
  <c r="AI442" i="3"/>
  <c r="AH442" i="3"/>
  <c r="AC442" i="3"/>
  <c r="AD442" i="3" s="1"/>
  <c r="AB442" i="3"/>
  <c r="R442" i="3"/>
  <c r="Q442" i="3"/>
  <c r="P442" i="3"/>
  <c r="N442" i="3"/>
  <c r="M442" i="3"/>
  <c r="L442" i="3"/>
  <c r="AJ441" i="3"/>
  <c r="AI441" i="3"/>
  <c r="AH441" i="3"/>
  <c r="AC441" i="3"/>
  <c r="AD441" i="3" s="1"/>
  <c r="AB441" i="3"/>
  <c r="R441" i="3"/>
  <c r="Q441" i="3"/>
  <c r="P441" i="3"/>
  <c r="N441" i="3"/>
  <c r="M441" i="3"/>
  <c r="L441" i="3"/>
  <c r="AJ440" i="3"/>
  <c r="AI440" i="3"/>
  <c r="AH440" i="3"/>
  <c r="AC440" i="3"/>
  <c r="AD440" i="3" s="1"/>
  <c r="AB440" i="3"/>
  <c r="R440" i="3"/>
  <c r="Q440" i="3"/>
  <c r="P440" i="3"/>
  <c r="N440" i="3"/>
  <c r="M440" i="3"/>
  <c r="L440" i="3"/>
  <c r="AJ439" i="3"/>
  <c r="AI439" i="3"/>
  <c r="AH439" i="3"/>
  <c r="AC439" i="3"/>
  <c r="AD439" i="3" s="1"/>
  <c r="AB439" i="3"/>
  <c r="R439" i="3"/>
  <c r="Q439" i="3"/>
  <c r="P439" i="3"/>
  <c r="N439" i="3"/>
  <c r="M439" i="3"/>
  <c r="L439" i="3"/>
  <c r="AJ438" i="3"/>
  <c r="AI438" i="3"/>
  <c r="AH438" i="3"/>
  <c r="AC438" i="3"/>
  <c r="AD438" i="3" s="1"/>
  <c r="AB438" i="3"/>
  <c r="R438" i="3"/>
  <c r="Q438" i="3"/>
  <c r="P438" i="3"/>
  <c r="N438" i="3"/>
  <c r="M438" i="3"/>
  <c r="L438" i="3"/>
  <c r="AJ437" i="3"/>
  <c r="AI437" i="3"/>
  <c r="AH437" i="3"/>
  <c r="AC437" i="3"/>
  <c r="AD437" i="3" s="1"/>
  <c r="AB437" i="3"/>
  <c r="R437" i="3"/>
  <c r="Q437" i="3"/>
  <c r="P437" i="3"/>
  <c r="N437" i="3"/>
  <c r="M437" i="3"/>
  <c r="L437" i="3"/>
  <c r="AJ436" i="3"/>
  <c r="AI436" i="3"/>
  <c r="AH436" i="3"/>
  <c r="AC436" i="3"/>
  <c r="AD436" i="3" s="1"/>
  <c r="AB436" i="3"/>
  <c r="R436" i="3"/>
  <c r="Q436" i="3"/>
  <c r="P436" i="3"/>
  <c r="N436" i="3"/>
  <c r="M436" i="3"/>
  <c r="L436" i="3"/>
  <c r="AJ435" i="3"/>
  <c r="AI435" i="3"/>
  <c r="AH435" i="3"/>
  <c r="AC435" i="3"/>
  <c r="AD435" i="3" s="1"/>
  <c r="AB435" i="3"/>
  <c r="R435" i="3"/>
  <c r="Q435" i="3"/>
  <c r="P435" i="3"/>
  <c r="N435" i="3"/>
  <c r="M435" i="3"/>
  <c r="L435" i="3"/>
  <c r="AJ434" i="3"/>
  <c r="AI434" i="3"/>
  <c r="AH434" i="3"/>
  <c r="AC434" i="3"/>
  <c r="AD434" i="3" s="1"/>
  <c r="AB434" i="3"/>
  <c r="R434" i="3"/>
  <c r="Q434" i="3"/>
  <c r="P434" i="3"/>
  <c r="N434" i="3"/>
  <c r="M434" i="3"/>
  <c r="L434" i="3"/>
  <c r="AJ433" i="3"/>
  <c r="AI433" i="3"/>
  <c r="AH433" i="3"/>
  <c r="AC433" i="3"/>
  <c r="AD433" i="3" s="1"/>
  <c r="AB433" i="3"/>
  <c r="R433" i="3"/>
  <c r="Q433" i="3"/>
  <c r="P433" i="3"/>
  <c r="N433" i="3"/>
  <c r="M433" i="3"/>
  <c r="L433" i="3"/>
  <c r="AJ432" i="3"/>
  <c r="AI432" i="3"/>
  <c r="AH432" i="3"/>
  <c r="AC432" i="3"/>
  <c r="AD432" i="3" s="1"/>
  <c r="AB432" i="3"/>
  <c r="R432" i="3"/>
  <c r="Q432" i="3"/>
  <c r="P432" i="3"/>
  <c r="N432" i="3"/>
  <c r="M432" i="3"/>
  <c r="L432" i="3"/>
  <c r="AJ431" i="3"/>
  <c r="AI431" i="3"/>
  <c r="AH431" i="3"/>
  <c r="AC431" i="3"/>
  <c r="AD431" i="3" s="1"/>
  <c r="AB431" i="3"/>
  <c r="R431" i="3"/>
  <c r="Q431" i="3"/>
  <c r="P431" i="3"/>
  <c r="N431" i="3"/>
  <c r="M431" i="3"/>
  <c r="L431" i="3"/>
  <c r="AJ430" i="3"/>
  <c r="AI430" i="3"/>
  <c r="AH430" i="3"/>
  <c r="AC430" i="3"/>
  <c r="AD430" i="3" s="1"/>
  <c r="AB430" i="3"/>
  <c r="R430" i="3"/>
  <c r="Q430" i="3"/>
  <c r="P430" i="3"/>
  <c r="N430" i="3"/>
  <c r="M430" i="3"/>
  <c r="L430" i="3"/>
  <c r="AJ429" i="3"/>
  <c r="AI429" i="3"/>
  <c r="AH429" i="3"/>
  <c r="AC429" i="3"/>
  <c r="AD429" i="3" s="1"/>
  <c r="AB429" i="3"/>
  <c r="R429" i="3"/>
  <c r="Q429" i="3"/>
  <c r="P429" i="3"/>
  <c r="N429" i="3"/>
  <c r="M429" i="3"/>
  <c r="L429" i="3"/>
  <c r="AJ428" i="3"/>
  <c r="AI428" i="3"/>
  <c r="AH428" i="3"/>
  <c r="AC428" i="3"/>
  <c r="AD428" i="3" s="1"/>
  <c r="AB428" i="3"/>
  <c r="R428" i="3"/>
  <c r="Q428" i="3"/>
  <c r="P428" i="3"/>
  <c r="N428" i="3"/>
  <c r="M428" i="3"/>
  <c r="L428" i="3"/>
  <c r="AJ427" i="3"/>
  <c r="AI427" i="3"/>
  <c r="AH427" i="3"/>
  <c r="AC427" i="3"/>
  <c r="AD427" i="3" s="1"/>
  <c r="AB427" i="3"/>
  <c r="R427" i="3"/>
  <c r="Q427" i="3"/>
  <c r="P427" i="3"/>
  <c r="N427" i="3"/>
  <c r="M427" i="3"/>
  <c r="L427" i="3"/>
  <c r="AJ426" i="3"/>
  <c r="AI426" i="3"/>
  <c r="AH426" i="3"/>
  <c r="AC426" i="3"/>
  <c r="AD426" i="3" s="1"/>
  <c r="AB426" i="3"/>
  <c r="R426" i="3"/>
  <c r="Q426" i="3"/>
  <c r="P426" i="3"/>
  <c r="N426" i="3"/>
  <c r="M426" i="3"/>
  <c r="L426" i="3"/>
  <c r="AJ425" i="3"/>
  <c r="AI425" i="3"/>
  <c r="AH425" i="3"/>
  <c r="AC425" i="3"/>
  <c r="AD425" i="3" s="1"/>
  <c r="AB425" i="3"/>
  <c r="R425" i="3"/>
  <c r="Q425" i="3"/>
  <c r="P425" i="3"/>
  <c r="N425" i="3"/>
  <c r="M425" i="3"/>
  <c r="L425" i="3"/>
  <c r="AJ424" i="3"/>
  <c r="AI424" i="3"/>
  <c r="AH424" i="3"/>
  <c r="AC424" i="3"/>
  <c r="AD424" i="3" s="1"/>
  <c r="AB424" i="3"/>
  <c r="R424" i="3"/>
  <c r="Q424" i="3"/>
  <c r="P424" i="3"/>
  <c r="N424" i="3"/>
  <c r="M424" i="3"/>
  <c r="L424" i="3"/>
  <c r="AJ423" i="3"/>
  <c r="AI423" i="3"/>
  <c r="AH423" i="3"/>
  <c r="AC423" i="3"/>
  <c r="AD423" i="3" s="1"/>
  <c r="AB423" i="3"/>
  <c r="R423" i="3"/>
  <c r="Q423" i="3"/>
  <c r="P423" i="3"/>
  <c r="N423" i="3"/>
  <c r="M423" i="3"/>
  <c r="L423" i="3"/>
  <c r="AJ422" i="3"/>
  <c r="AI422" i="3"/>
  <c r="AH422" i="3"/>
  <c r="AC422" i="3"/>
  <c r="AD422" i="3" s="1"/>
  <c r="AB422" i="3"/>
  <c r="R422" i="3"/>
  <c r="Q422" i="3"/>
  <c r="P422" i="3"/>
  <c r="N422" i="3"/>
  <c r="M422" i="3"/>
  <c r="L422" i="3"/>
  <c r="AJ421" i="3"/>
  <c r="AI421" i="3"/>
  <c r="AH421" i="3"/>
  <c r="AC421" i="3"/>
  <c r="AD421" i="3" s="1"/>
  <c r="AB421" i="3"/>
  <c r="R421" i="3"/>
  <c r="Q421" i="3"/>
  <c r="P421" i="3"/>
  <c r="N421" i="3"/>
  <c r="M421" i="3"/>
  <c r="L421" i="3"/>
  <c r="AJ420" i="3"/>
  <c r="AI420" i="3"/>
  <c r="AH420" i="3"/>
  <c r="AC420" i="3"/>
  <c r="AD420" i="3" s="1"/>
  <c r="AB420" i="3"/>
  <c r="R420" i="3"/>
  <c r="Q420" i="3"/>
  <c r="P420" i="3"/>
  <c r="N420" i="3"/>
  <c r="M420" i="3"/>
  <c r="L420" i="3"/>
  <c r="AJ419" i="3"/>
  <c r="AI419" i="3"/>
  <c r="AH419" i="3"/>
  <c r="AC419" i="3"/>
  <c r="AD419" i="3" s="1"/>
  <c r="AB419" i="3"/>
  <c r="R419" i="3"/>
  <c r="Q419" i="3"/>
  <c r="P419" i="3"/>
  <c r="N419" i="3"/>
  <c r="M419" i="3"/>
  <c r="L419" i="3"/>
  <c r="AJ418" i="3"/>
  <c r="AI418" i="3"/>
  <c r="AH418" i="3"/>
  <c r="AC418" i="3"/>
  <c r="AD418" i="3" s="1"/>
  <c r="AB418" i="3"/>
  <c r="R418" i="3"/>
  <c r="Q418" i="3"/>
  <c r="P418" i="3"/>
  <c r="N418" i="3"/>
  <c r="M418" i="3"/>
  <c r="L418" i="3"/>
  <c r="AJ417" i="3"/>
  <c r="AI417" i="3"/>
  <c r="AH417" i="3"/>
  <c r="AC417" i="3"/>
  <c r="AD417" i="3" s="1"/>
  <c r="AB417" i="3"/>
  <c r="R417" i="3"/>
  <c r="Q417" i="3"/>
  <c r="P417" i="3"/>
  <c r="N417" i="3"/>
  <c r="M417" i="3"/>
  <c r="L417" i="3"/>
  <c r="AJ416" i="3"/>
  <c r="AI416" i="3"/>
  <c r="AH416" i="3"/>
  <c r="AC416" i="3"/>
  <c r="AD416" i="3" s="1"/>
  <c r="AB416" i="3"/>
  <c r="R416" i="3"/>
  <c r="Q416" i="3"/>
  <c r="P416" i="3"/>
  <c r="N416" i="3"/>
  <c r="M416" i="3"/>
  <c r="L416" i="3"/>
  <c r="AJ415" i="3"/>
  <c r="AI415" i="3"/>
  <c r="AH415" i="3"/>
  <c r="AC415" i="3"/>
  <c r="AD415" i="3" s="1"/>
  <c r="AB415" i="3"/>
  <c r="R415" i="3"/>
  <c r="Q415" i="3"/>
  <c r="P415" i="3"/>
  <c r="N415" i="3"/>
  <c r="M415" i="3"/>
  <c r="L415" i="3"/>
  <c r="AJ414" i="3"/>
  <c r="AI414" i="3"/>
  <c r="AH414" i="3"/>
  <c r="AC414" i="3"/>
  <c r="AD414" i="3" s="1"/>
  <c r="AB414" i="3"/>
  <c r="R414" i="3"/>
  <c r="Q414" i="3"/>
  <c r="P414" i="3"/>
  <c r="N414" i="3"/>
  <c r="M414" i="3"/>
  <c r="L414" i="3"/>
  <c r="AJ413" i="3"/>
  <c r="AI413" i="3"/>
  <c r="AH413" i="3"/>
  <c r="AC413" i="3"/>
  <c r="AD413" i="3" s="1"/>
  <c r="AB413" i="3"/>
  <c r="R413" i="3"/>
  <c r="Q413" i="3"/>
  <c r="P413" i="3"/>
  <c r="N413" i="3"/>
  <c r="M413" i="3"/>
  <c r="L413" i="3"/>
  <c r="AJ412" i="3"/>
  <c r="AI412" i="3"/>
  <c r="AH412" i="3"/>
  <c r="AC412" i="3"/>
  <c r="AD412" i="3" s="1"/>
  <c r="AB412" i="3"/>
  <c r="R412" i="3"/>
  <c r="Q412" i="3"/>
  <c r="P412" i="3"/>
  <c r="N412" i="3"/>
  <c r="M412" i="3"/>
  <c r="L412" i="3"/>
  <c r="AJ411" i="3"/>
  <c r="AI411" i="3"/>
  <c r="AH411" i="3"/>
  <c r="AC411" i="3"/>
  <c r="AD411" i="3" s="1"/>
  <c r="AB411" i="3"/>
  <c r="R411" i="3"/>
  <c r="Q411" i="3"/>
  <c r="P411" i="3"/>
  <c r="N411" i="3"/>
  <c r="M411" i="3"/>
  <c r="L411" i="3"/>
  <c r="AI410" i="3"/>
  <c r="AJ410" i="3" s="1"/>
  <c r="AH410" i="3"/>
  <c r="AC410" i="3"/>
  <c r="AD410" i="3" s="1"/>
  <c r="AB410" i="3"/>
  <c r="R410" i="3"/>
  <c r="Q410" i="3"/>
  <c r="P410" i="3"/>
  <c r="N410" i="3"/>
  <c r="M410" i="3"/>
  <c r="L410" i="3"/>
  <c r="AI409" i="3"/>
  <c r="AJ409" i="3" s="1"/>
  <c r="AH409" i="3"/>
  <c r="AC409" i="3"/>
  <c r="AD409" i="3" s="1"/>
  <c r="AB409" i="3"/>
  <c r="R409" i="3"/>
  <c r="Q409" i="3"/>
  <c r="P409" i="3"/>
  <c r="N409" i="3"/>
  <c r="M409" i="3"/>
  <c r="L409" i="3"/>
  <c r="AI408" i="3"/>
  <c r="AJ408" i="3" s="1"/>
  <c r="AH408" i="3"/>
  <c r="AD408" i="3"/>
  <c r="AC408" i="3"/>
  <c r="AB408" i="3"/>
  <c r="R408" i="3"/>
  <c r="Q408" i="3"/>
  <c r="P408" i="3"/>
  <c r="N408" i="3"/>
  <c r="M408" i="3"/>
  <c r="L408" i="3"/>
  <c r="AI407" i="3"/>
  <c r="AJ407" i="3" s="1"/>
  <c r="AH407" i="3"/>
  <c r="AC407" i="3"/>
  <c r="AD407" i="3" s="1"/>
  <c r="AB407" i="3"/>
  <c r="R407" i="3"/>
  <c r="Q407" i="3"/>
  <c r="P407" i="3"/>
  <c r="N407" i="3"/>
  <c r="M407" i="3"/>
  <c r="L407" i="3"/>
  <c r="AI406" i="3"/>
  <c r="AJ406" i="3" s="1"/>
  <c r="AH406" i="3"/>
  <c r="AC406" i="3"/>
  <c r="AD406" i="3" s="1"/>
  <c r="AB406" i="3"/>
  <c r="R406" i="3"/>
  <c r="Q406" i="3"/>
  <c r="P406" i="3"/>
  <c r="N406" i="3"/>
  <c r="M406" i="3"/>
  <c r="L406" i="3"/>
  <c r="AI405" i="3"/>
  <c r="AJ405" i="3" s="1"/>
  <c r="AH405" i="3"/>
  <c r="AC405" i="3"/>
  <c r="AD405" i="3" s="1"/>
  <c r="AB405" i="3"/>
  <c r="R405" i="3"/>
  <c r="Q405" i="3"/>
  <c r="P405" i="3"/>
  <c r="N405" i="3"/>
  <c r="M405" i="3"/>
  <c r="L405" i="3"/>
  <c r="AI404" i="3"/>
  <c r="AJ404" i="3" s="1"/>
  <c r="AH404" i="3"/>
  <c r="AD404" i="3"/>
  <c r="AC404" i="3"/>
  <c r="AB404" i="3"/>
  <c r="R404" i="3"/>
  <c r="Q404" i="3"/>
  <c r="P404" i="3"/>
  <c r="N404" i="3"/>
  <c r="M404" i="3"/>
  <c r="L404" i="3"/>
  <c r="AI403" i="3"/>
  <c r="AJ403" i="3" s="1"/>
  <c r="AH403" i="3"/>
  <c r="AC403" i="3"/>
  <c r="AD403" i="3" s="1"/>
  <c r="AB403" i="3"/>
  <c r="R403" i="3"/>
  <c r="Q403" i="3"/>
  <c r="P403" i="3"/>
  <c r="N403" i="3"/>
  <c r="M403" i="3"/>
  <c r="L403" i="3"/>
  <c r="AI402" i="3"/>
  <c r="AJ402" i="3" s="1"/>
  <c r="AH402" i="3"/>
  <c r="AC402" i="3"/>
  <c r="AD402" i="3" s="1"/>
  <c r="AB402" i="3"/>
  <c r="R402" i="3"/>
  <c r="Q402" i="3"/>
  <c r="P402" i="3"/>
  <c r="N402" i="3"/>
  <c r="M402" i="3"/>
  <c r="L402" i="3"/>
  <c r="AI401" i="3"/>
  <c r="AJ401" i="3" s="1"/>
  <c r="AH401" i="3"/>
  <c r="AC401" i="3"/>
  <c r="AD401" i="3" s="1"/>
  <c r="AB401" i="3"/>
  <c r="R401" i="3"/>
  <c r="Q401" i="3"/>
  <c r="P401" i="3"/>
  <c r="N401" i="3"/>
  <c r="M401" i="3"/>
  <c r="L401" i="3"/>
  <c r="AI400" i="3"/>
  <c r="AJ400" i="3" s="1"/>
  <c r="AH400" i="3"/>
  <c r="AD400" i="3"/>
  <c r="AC400" i="3"/>
  <c r="AB400" i="3"/>
  <c r="R400" i="3"/>
  <c r="Q400" i="3"/>
  <c r="P400" i="3"/>
  <c r="N400" i="3"/>
  <c r="M400" i="3"/>
  <c r="L400" i="3"/>
  <c r="AI399" i="3"/>
  <c r="AJ399" i="3" s="1"/>
  <c r="AH399" i="3"/>
  <c r="AC399" i="3"/>
  <c r="AD399" i="3" s="1"/>
  <c r="AB399" i="3"/>
  <c r="R399" i="3"/>
  <c r="Q399" i="3"/>
  <c r="P399" i="3"/>
  <c r="N399" i="3"/>
  <c r="M399" i="3"/>
  <c r="L399" i="3"/>
  <c r="AI398" i="3"/>
  <c r="AJ398" i="3" s="1"/>
  <c r="AH398" i="3"/>
  <c r="AC398" i="3"/>
  <c r="AD398" i="3" s="1"/>
  <c r="AB398" i="3"/>
  <c r="R398" i="3"/>
  <c r="Q398" i="3"/>
  <c r="P398" i="3"/>
  <c r="N398" i="3"/>
  <c r="M398" i="3"/>
  <c r="L398" i="3"/>
  <c r="AI397" i="3"/>
  <c r="AJ397" i="3" s="1"/>
  <c r="AH397" i="3"/>
  <c r="AC397" i="3"/>
  <c r="AD397" i="3" s="1"/>
  <c r="AB397" i="3"/>
  <c r="R397" i="3"/>
  <c r="Q397" i="3"/>
  <c r="P397" i="3"/>
  <c r="N397" i="3"/>
  <c r="M397" i="3"/>
  <c r="L397" i="3"/>
  <c r="AI396" i="3"/>
  <c r="AJ396" i="3" s="1"/>
  <c r="AH396" i="3"/>
  <c r="AD396" i="3"/>
  <c r="AC396" i="3"/>
  <c r="AB396" i="3"/>
  <c r="R396" i="3"/>
  <c r="Q396" i="3"/>
  <c r="P396" i="3"/>
  <c r="N396" i="3"/>
  <c r="M396" i="3"/>
  <c r="L396" i="3"/>
  <c r="AI395" i="3"/>
  <c r="AJ395" i="3" s="1"/>
  <c r="AH395" i="3"/>
  <c r="AC395" i="3"/>
  <c r="AD395" i="3" s="1"/>
  <c r="AB395" i="3"/>
  <c r="R395" i="3"/>
  <c r="Q395" i="3"/>
  <c r="P395" i="3"/>
  <c r="N395" i="3"/>
  <c r="M395" i="3"/>
  <c r="L395" i="3"/>
  <c r="AI394" i="3"/>
  <c r="AJ394" i="3" s="1"/>
  <c r="AH394" i="3"/>
  <c r="AC394" i="3"/>
  <c r="AD394" i="3" s="1"/>
  <c r="AB394" i="3"/>
  <c r="R394" i="3"/>
  <c r="Q394" i="3"/>
  <c r="P394" i="3"/>
  <c r="N394" i="3"/>
  <c r="M394" i="3"/>
  <c r="L394" i="3"/>
  <c r="AI393" i="3"/>
  <c r="AJ393" i="3" s="1"/>
  <c r="AH393" i="3"/>
  <c r="AC393" i="3"/>
  <c r="AD393" i="3" s="1"/>
  <c r="AB393" i="3"/>
  <c r="R393" i="3"/>
  <c r="Q393" i="3"/>
  <c r="P393" i="3"/>
  <c r="N393" i="3"/>
  <c r="M393" i="3"/>
  <c r="L393" i="3"/>
  <c r="AI392" i="3"/>
  <c r="AJ392" i="3" s="1"/>
  <c r="AH392" i="3"/>
  <c r="AD392" i="3"/>
  <c r="AC392" i="3"/>
  <c r="AB392" i="3"/>
  <c r="R392" i="3"/>
  <c r="Q392" i="3"/>
  <c r="P392" i="3"/>
  <c r="N392" i="3"/>
  <c r="M392" i="3"/>
  <c r="L392" i="3"/>
  <c r="AI391" i="3"/>
  <c r="AJ391" i="3" s="1"/>
  <c r="AH391" i="3"/>
  <c r="AC391" i="3"/>
  <c r="AD391" i="3" s="1"/>
  <c r="AB391" i="3"/>
  <c r="R391" i="3"/>
  <c r="Q391" i="3"/>
  <c r="P391" i="3"/>
  <c r="N391" i="3"/>
  <c r="M391" i="3"/>
  <c r="L391" i="3"/>
  <c r="AI390" i="3"/>
  <c r="AJ390" i="3" s="1"/>
  <c r="AH390" i="3"/>
  <c r="AC390" i="3"/>
  <c r="AD390" i="3" s="1"/>
  <c r="AB390" i="3"/>
  <c r="R390" i="3"/>
  <c r="Q390" i="3"/>
  <c r="P390" i="3"/>
  <c r="N390" i="3"/>
  <c r="M390" i="3"/>
  <c r="L390" i="3"/>
  <c r="AI389" i="3"/>
  <c r="AJ389" i="3" s="1"/>
  <c r="AH389" i="3"/>
  <c r="AC389" i="3"/>
  <c r="AD389" i="3" s="1"/>
  <c r="AB389" i="3"/>
  <c r="R389" i="3"/>
  <c r="Q389" i="3"/>
  <c r="P389" i="3"/>
  <c r="N389" i="3"/>
  <c r="M389" i="3"/>
  <c r="L389" i="3"/>
  <c r="AI388" i="3"/>
  <c r="AJ388" i="3" s="1"/>
  <c r="AH388" i="3"/>
  <c r="AD388" i="3"/>
  <c r="AC388" i="3"/>
  <c r="AB388" i="3"/>
  <c r="R388" i="3"/>
  <c r="Q388" i="3"/>
  <c r="P388" i="3"/>
  <c r="N388" i="3"/>
  <c r="M388" i="3"/>
  <c r="L388" i="3"/>
  <c r="AI387" i="3"/>
  <c r="AJ387" i="3" s="1"/>
  <c r="AH387" i="3"/>
  <c r="AC387" i="3"/>
  <c r="AD387" i="3" s="1"/>
  <c r="AB387" i="3"/>
  <c r="R387" i="3"/>
  <c r="Q387" i="3"/>
  <c r="P387" i="3"/>
  <c r="N387" i="3"/>
  <c r="M387" i="3"/>
  <c r="L387" i="3"/>
  <c r="AI386" i="3"/>
  <c r="AJ386" i="3" s="1"/>
  <c r="AH386" i="3"/>
  <c r="AC386" i="3"/>
  <c r="AD386" i="3" s="1"/>
  <c r="AB386" i="3"/>
  <c r="R386" i="3"/>
  <c r="Q386" i="3"/>
  <c r="P386" i="3"/>
  <c r="N386" i="3"/>
  <c r="M386" i="3"/>
  <c r="L386" i="3"/>
  <c r="AI385" i="3"/>
  <c r="AJ385" i="3" s="1"/>
  <c r="AH385" i="3"/>
  <c r="AC385" i="3"/>
  <c r="AD385" i="3" s="1"/>
  <c r="AB385" i="3"/>
  <c r="R385" i="3"/>
  <c r="Q385" i="3"/>
  <c r="P385" i="3"/>
  <c r="N385" i="3"/>
  <c r="M385" i="3"/>
  <c r="L385" i="3"/>
  <c r="AI384" i="3"/>
  <c r="AJ384" i="3" s="1"/>
  <c r="AH384" i="3"/>
  <c r="AD384" i="3"/>
  <c r="AC384" i="3"/>
  <c r="AB384" i="3"/>
  <c r="R384" i="3"/>
  <c r="Q384" i="3"/>
  <c r="P384" i="3"/>
  <c r="N384" i="3"/>
  <c r="M384" i="3"/>
  <c r="L384" i="3"/>
  <c r="AI383" i="3"/>
  <c r="AJ383" i="3" s="1"/>
  <c r="AH383" i="3"/>
  <c r="AC383" i="3"/>
  <c r="AD383" i="3" s="1"/>
  <c r="AB383" i="3"/>
  <c r="R383" i="3"/>
  <c r="Q383" i="3"/>
  <c r="P383" i="3"/>
  <c r="N383" i="3"/>
  <c r="M383" i="3"/>
  <c r="L383" i="3"/>
  <c r="AI382" i="3"/>
  <c r="AJ382" i="3" s="1"/>
  <c r="AH382" i="3"/>
  <c r="AC382" i="3"/>
  <c r="AD382" i="3" s="1"/>
  <c r="AB382" i="3"/>
  <c r="R382" i="3"/>
  <c r="Q382" i="3"/>
  <c r="P382" i="3"/>
  <c r="N382" i="3"/>
  <c r="M382" i="3"/>
  <c r="L382" i="3"/>
  <c r="AI381" i="3"/>
  <c r="AJ381" i="3" s="1"/>
  <c r="AH381" i="3"/>
  <c r="AC381" i="3"/>
  <c r="AD381" i="3" s="1"/>
  <c r="AB381" i="3"/>
  <c r="R381" i="3"/>
  <c r="Q381" i="3"/>
  <c r="P381" i="3"/>
  <c r="N381" i="3"/>
  <c r="M381" i="3"/>
  <c r="L381" i="3"/>
  <c r="AI380" i="3"/>
  <c r="AJ380" i="3" s="1"/>
  <c r="AH380" i="3"/>
  <c r="AD380" i="3"/>
  <c r="AC380" i="3"/>
  <c r="AB380" i="3"/>
  <c r="R380" i="3"/>
  <c r="Q380" i="3"/>
  <c r="P380" i="3"/>
  <c r="N380" i="3"/>
  <c r="M380" i="3"/>
  <c r="L380" i="3"/>
  <c r="AI379" i="3"/>
  <c r="AJ379" i="3" s="1"/>
  <c r="AH379" i="3"/>
  <c r="AC379" i="3"/>
  <c r="AD379" i="3" s="1"/>
  <c r="AB379" i="3"/>
  <c r="R379" i="3"/>
  <c r="Q379" i="3"/>
  <c r="P379" i="3"/>
  <c r="N379" i="3"/>
  <c r="M379" i="3"/>
  <c r="L379" i="3"/>
  <c r="AI378" i="3"/>
  <c r="AJ378" i="3" s="1"/>
  <c r="AH378" i="3"/>
  <c r="AC378" i="3"/>
  <c r="AD378" i="3" s="1"/>
  <c r="AB378" i="3"/>
  <c r="R378" i="3"/>
  <c r="Q378" i="3"/>
  <c r="P378" i="3"/>
  <c r="N378" i="3"/>
  <c r="M378" i="3"/>
  <c r="L378" i="3"/>
  <c r="AI377" i="3"/>
  <c r="AJ377" i="3" s="1"/>
  <c r="AH377" i="3"/>
  <c r="AC377" i="3"/>
  <c r="AD377" i="3" s="1"/>
  <c r="AB377" i="3"/>
  <c r="R377" i="3"/>
  <c r="Q377" i="3"/>
  <c r="P377" i="3"/>
  <c r="N377" i="3"/>
  <c r="M377" i="3"/>
  <c r="L377" i="3"/>
  <c r="AI376" i="3"/>
  <c r="AJ376" i="3" s="1"/>
  <c r="AH376" i="3"/>
  <c r="AD376" i="3"/>
  <c r="AC376" i="3"/>
  <c r="AB376" i="3"/>
  <c r="R376" i="3"/>
  <c r="Q376" i="3"/>
  <c r="P376" i="3"/>
  <c r="N376" i="3"/>
  <c r="M376" i="3"/>
  <c r="L376" i="3"/>
  <c r="AI375" i="3"/>
  <c r="AJ375" i="3" s="1"/>
  <c r="AH375" i="3"/>
  <c r="AC375" i="3"/>
  <c r="AD375" i="3" s="1"/>
  <c r="AB375" i="3"/>
  <c r="R375" i="3"/>
  <c r="Q375" i="3"/>
  <c r="P375" i="3"/>
  <c r="N375" i="3"/>
  <c r="M375" i="3"/>
  <c r="L375" i="3"/>
  <c r="AI374" i="3"/>
  <c r="AJ374" i="3" s="1"/>
  <c r="AH374" i="3"/>
  <c r="AC374" i="3"/>
  <c r="AD374" i="3" s="1"/>
  <c r="AB374" i="3"/>
  <c r="R374" i="3"/>
  <c r="Q374" i="3"/>
  <c r="P374" i="3"/>
  <c r="N374" i="3"/>
  <c r="M374" i="3"/>
  <c r="L374" i="3"/>
  <c r="AI373" i="3"/>
  <c r="AJ373" i="3" s="1"/>
  <c r="AH373" i="3"/>
  <c r="AC373" i="3"/>
  <c r="AD373" i="3" s="1"/>
  <c r="AB373" i="3"/>
  <c r="R373" i="3"/>
  <c r="Q373" i="3"/>
  <c r="P373" i="3"/>
  <c r="N373" i="3"/>
  <c r="M373" i="3"/>
  <c r="L373" i="3"/>
  <c r="AI372" i="3"/>
  <c r="AJ372" i="3" s="1"/>
  <c r="AH372" i="3"/>
  <c r="AD372" i="3"/>
  <c r="AC372" i="3"/>
  <c r="AB372" i="3"/>
  <c r="R372" i="3"/>
  <c r="Q372" i="3"/>
  <c r="P372" i="3"/>
  <c r="N372" i="3"/>
  <c r="M372" i="3"/>
  <c r="L372" i="3"/>
  <c r="AI371" i="3"/>
  <c r="AJ371" i="3" s="1"/>
  <c r="AH371" i="3"/>
  <c r="AC371" i="3"/>
  <c r="AD371" i="3" s="1"/>
  <c r="AB371" i="3"/>
  <c r="R371" i="3"/>
  <c r="Q371" i="3"/>
  <c r="P371" i="3"/>
  <c r="N371" i="3"/>
  <c r="M371" i="3"/>
  <c r="L371" i="3"/>
  <c r="AI370" i="3"/>
  <c r="AJ370" i="3" s="1"/>
  <c r="AH370" i="3"/>
  <c r="AC370" i="3"/>
  <c r="AD370" i="3" s="1"/>
  <c r="AB370" i="3"/>
  <c r="R370" i="3"/>
  <c r="Q370" i="3"/>
  <c r="P370" i="3"/>
  <c r="N370" i="3"/>
  <c r="M370" i="3"/>
  <c r="L370" i="3"/>
  <c r="AI369" i="3"/>
  <c r="AJ369" i="3" s="1"/>
  <c r="AH369" i="3"/>
  <c r="AC369" i="3"/>
  <c r="AD369" i="3" s="1"/>
  <c r="AB369" i="3"/>
  <c r="R369" i="3"/>
  <c r="Q369" i="3"/>
  <c r="P369" i="3"/>
  <c r="N369" i="3"/>
  <c r="M369" i="3"/>
  <c r="L369" i="3"/>
  <c r="AI368" i="3"/>
  <c r="AJ368" i="3" s="1"/>
  <c r="AH368" i="3"/>
  <c r="AD368" i="3"/>
  <c r="AC368" i="3"/>
  <c r="AB368" i="3"/>
  <c r="R368" i="3"/>
  <c r="Q368" i="3"/>
  <c r="P368" i="3"/>
  <c r="N368" i="3"/>
  <c r="M368" i="3"/>
  <c r="L368" i="3"/>
  <c r="AI367" i="3"/>
  <c r="AJ367" i="3" s="1"/>
  <c r="AH367" i="3"/>
  <c r="AC367" i="3"/>
  <c r="AD367" i="3" s="1"/>
  <c r="AB367" i="3"/>
  <c r="R367" i="3"/>
  <c r="Q367" i="3"/>
  <c r="P367" i="3"/>
  <c r="N367" i="3"/>
  <c r="M367" i="3"/>
  <c r="L367" i="3"/>
  <c r="AI366" i="3"/>
  <c r="AJ366" i="3" s="1"/>
  <c r="AH366" i="3"/>
  <c r="AC366" i="3"/>
  <c r="AD366" i="3" s="1"/>
  <c r="AB366" i="3"/>
  <c r="R366" i="3"/>
  <c r="Q366" i="3"/>
  <c r="P366" i="3"/>
  <c r="N366" i="3"/>
  <c r="M366" i="3"/>
  <c r="L366" i="3"/>
  <c r="AI365" i="3"/>
  <c r="AJ365" i="3" s="1"/>
  <c r="AH365" i="3"/>
  <c r="AC365" i="3"/>
  <c r="AD365" i="3" s="1"/>
  <c r="AB365" i="3"/>
  <c r="R365" i="3"/>
  <c r="Q365" i="3"/>
  <c r="P365" i="3"/>
  <c r="N365" i="3"/>
  <c r="M365" i="3"/>
  <c r="L365" i="3"/>
  <c r="AI364" i="3"/>
  <c r="AJ364" i="3" s="1"/>
  <c r="AH364" i="3"/>
  <c r="AD364" i="3"/>
  <c r="AC364" i="3"/>
  <c r="AB364" i="3"/>
  <c r="R364" i="3"/>
  <c r="Q364" i="3"/>
  <c r="P364" i="3"/>
  <c r="N364" i="3"/>
  <c r="M364" i="3"/>
  <c r="L364" i="3"/>
  <c r="AI363" i="3"/>
  <c r="AJ363" i="3" s="1"/>
  <c r="AH363" i="3"/>
  <c r="AC363" i="3"/>
  <c r="AD363" i="3" s="1"/>
  <c r="AB363" i="3"/>
  <c r="R363" i="3"/>
  <c r="Q363" i="3"/>
  <c r="P363" i="3"/>
  <c r="N363" i="3"/>
  <c r="M363" i="3"/>
  <c r="L363" i="3"/>
  <c r="AI362" i="3"/>
  <c r="AJ362" i="3" s="1"/>
  <c r="AH362" i="3"/>
  <c r="AC362" i="3"/>
  <c r="AD362" i="3" s="1"/>
  <c r="AB362" i="3"/>
  <c r="R362" i="3"/>
  <c r="Q362" i="3"/>
  <c r="P362" i="3"/>
  <c r="N362" i="3"/>
  <c r="M362" i="3"/>
  <c r="L362" i="3"/>
  <c r="AI361" i="3"/>
  <c r="AJ361" i="3" s="1"/>
  <c r="AH361" i="3"/>
  <c r="AC361" i="3"/>
  <c r="AD361" i="3" s="1"/>
  <c r="AB361" i="3"/>
  <c r="R361" i="3"/>
  <c r="Q361" i="3"/>
  <c r="P361" i="3"/>
  <c r="N361" i="3"/>
  <c r="M361" i="3"/>
  <c r="L361" i="3"/>
  <c r="AI360" i="3"/>
  <c r="AJ360" i="3" s="1"/>
  <c r="AH360" i="3"/>
  <c r="AD360" i="3"/>
  <c r="AC360" i="3"/>
  <c r="AB360" i="3"/>
  <c r="R360" i="3"/>
  <c r="Q360" i="3"/>
  <c r="P360" i="3"/>
  <c r="N360" i="3"/>
  <c r="M360" i="3"/>
  <c r="L360" i="3"/>
  <c r="AI359" i="3"/>
  <c r="AJ359" i="3" s="1"/>
  <c r="AH359" i="3"/>
  <c r="AC359" i="3"/>
  <c r="AD359" i="3" s="1"/>
  <c r="AB359" i="3"/>
  <c r="R359" i="3"/>
  <c r="Q359" i="3"/>
  <c r="P359" i="3"/>
  <c r="N359" i="3"/>
  <c r="M359" i="3"/>
  <c r="L359" i="3"/>
  <c r="AI358" i="3"/>
  <c r="AJ358" i="3" s="1"/>
  <c r="AH358" i="3"/>
  <c r="AC358" i="3"/>
  <c r="AD358" i="3" s="1"/>
  <c r="AB358" i="3"/>
  <c r="R358" i="3"/>
  <c r="Q358" i="3"/>
  <c r="P358" i="3"/>
  <c r="N358" i="3"/>
  <c r="M358" i="3"/>
  <c r="L358" i="3"/>
  <c r="AI357" i="3"/>
  <c r="AJ357" i="3" s="1"/>
  <c r="AH357" i="3"/>
  <c r="AC357" i="3"/>
  <c r="AD357" i="3" s="1"/>
  <c r="AB357" i="3"/>
  <c r="R357" i="3"/>
  <c r="Q357" i="3"/>
  <c r="P357" i="3"/>
  <c r="N357" i="3"/>
  <c r="M357" i="3"/>
  <c r="L357" i="3"/>
  <c r="AI356" i="3"/>
  <c r="AJ356" i="3" s="1"/>
  <c r="AH356" i="3"/>
  <c r="AD356" i="3"/>
  <c r="AC356" i="3"/>
  <c r="AB356" i="3"/>
  <c r="R356" i="3"/>
  <c r="Q356" i="3"/>
  <c r="P356" i="3"/>
  <c r="N356" i="3"/>
  <c r="M356" i="3"/>
  <c r="L356" i="3"/>
  <c r="AI355" i="3"/>
  <c r="AJ355" i="3" s="1"/>
  <c r="AH355" i="3"/>
  <c r="AC355" i="3"/>
  <c r="AD355" i="3" s="1"/>
  <c r="AB355" i="3"/>
  <c r="R355" i="3"/>
  <c r="Q355" i="3"/>
  <c r="P355" i="3"/>
  <c r="N355" i="3"/>
  <c r="M355" i="3"/>
  <c r="L355" i="3"/>
  <c r="AI354" i="3"/>
  <c r="AJ354" i="3" s="1"/>
  <c r="AH354" i="3"/>
  <c r="AC354" i="3"/>
  <c r="AD354" i="3" s="1"/>
  <c r="AB354" i="3"/>
  <c r="R354" i="3"/>
  <c r="Q354" i="3"/>
  <c r="P354" i="3"/>
  <c r="N354" i="3"/>
  <c r="M354" i="3"/>
  <c r="L354" i="3"/>
  <c r="AI353" i="3"/>
  <c r="AJ353" i="3" s="1"/>
  <c r="AH353" i="3"/>
  <c r="AC353" i="3"/>
  <c r="AD353" i="3" s="1"/>
  <c r="AB353" i="3"/>
  <c r="R353" i="3"/>
  <c r="Q353" i="3"/>
  <c r="P353" i="3"/>
  <c r="N353" i="3"/>
  <c r="M353" i="3"/>
  <c r="L353" i="3"/>
  <c r="AI352" i="3"/>
  <c r="AJ352" i="3" s="1"/>
  <c r="AH352" i="3"/>
  <c r="AD352" i="3"/>
  <c r="AC352" i="3"/>
  <c r="AB352" i="3"/>
  <c r="R352" i="3"/>
  <c r="Q352" i="3"/>
  <c r="P352" i="3"/>
  <c r="N352" i="3"/>
  <c r="M352" i="3"/>
  <c r="L352" i="3"/>
  <c r="AI351" i="3"/>
  <c r="AJ351" i="3" s="1"/>
  <c r="AH351" i="3"/>
  <c r="AC351" i="3"/>
  <c r="AD351" i="3" s="1"/>
  <c r="AB351" i="3"/>
  <c r="R351" i="3"/>
  <c r="Q351" i="3"/>
  <c r="P351" i="3"/>
  <c r="N351" i="3"/>
  <c r="M351" i="3"/>
  <c r="L351" i="3"/>
  <c r="AI350" i="3"/>
  <c r="AJ350" i="3" s="1"/>
  <c r="AH350" i="3"/>
  <c r="AC350" i="3"/>
  <c r="AD350" i="3" s="1"/>
  <c r="AB350" i="3"/>
  <c r="R350" i="3"/>
  <c r="Q350" i="3"/>
  <c r="P350" i="3"/>
  <c r="N350" i="3"/>
  <c r="M350" i="3"/>
  <c r="L350" i="3"/>
  <c r="AI349" i="3"/>
  <c r="AJ349" i="3" s="1"/>
  <c r="AH349" i="3"/>
  <c r="AC349" i="3"/>
  <c r="AD349" i="3" s="1"/>
  <c r="AB349" i="3"/>
  <c r="R349" i="3"/>
  <c r="Q349" i="3"/>
  <c r="P349" i="3"/>
  <c r="N349" i="3"/>
  <c r="M349" i="3"/>
  <c r="L349" i="3"/>
  <c r="AI348" i="3"/>
  <c r="AJ348" i="3" s="1"/>
  <c r="AH348" i="3"/>
  <c r="AD348" i="3"/>
  <c r="AC348" i="3"/>
  <c r="AB348" i="3"/>
  <c r="R348" i="3"/>
  <c r="Q348" i="3"/>
  <c r="P348" i="3"/>
  <c r="N348" i="3"/>
  <c r="M348" i="3"/>
  <c r="L348" i="3"/>
  <c r="AI347" i="3"/>
  <c r="AJ347" i="3" s="1"/>
  <c r="AH347" i="3"/>
  <c r="AC347" i="3"/>
  <c r="AD347" i="3" s="1"/>
  <c r="AB347" i="3"/>
  <c r="R347" i="3"/>
  <c r="Q347" i="3"/>
  <c r="P347" i="3"/>
  <c r="N347" i="3"/>
  <c r="M347" i="3"/>
  <c r="L347" i="3"/>
  <c r="AI346" i="3"/>
  <c r="AJ346" i="3" s="1"/>
  <c r="AH346" i="3"/>
  <c r="AC346" i="3"/>
  <c r="AD346" i="3" s="1"/>
  <c r="AB346" i="3"/>
  <c r="R346" i="3"/>
  <c r="Q346" i="3"/>
  <c r="P346" i="3"/>
  <c r="N346" i="3"/>
  <c r="M346" i="3"/>
  <c r="L346" i="3"/>
  <c r="AI345" i="3"/>
  <c r="AJ345" i="3" s="1"/>
  <c r="AH345" i="3"/>
  <c r="AC345" i="3"/>
  <c r="AD345" i="3" s="1"/>
  <c r="AB345" i="3"/>
  <c r="R345" i="3"/>
  <c r="Q345" i="3"/>
  <c r="P345" i="3"/>
  <c r="N345" i="3"/>
  <c r="M345" i="3"/>
  <c r="L345" i="3"/>
  <c r="AI344" i="3"/>
  <c r="AJ344" i="3" s="1"/>
  <c r="AH344" i="3"/>
  <c r="AD344" i="3"/>
  <c r="AC344" i="3"/>
  <c r="AB344" i="3"/>
  <c r="R344" i="3"/>
  <c r="Q344" i="3"/>
  <c r="P344" i="3"/>
  <c r="N344" i="3"/>
  <c r="M344" i="3"/>
  <c r="L344" i="3"/>
  <c r="AI343" i="3"/>
  <c r="AJ343" i="3" s="1"/>
  <c r="AH343" i="3"/>
  <c r="AC343" i="3"/>
  <c r="AD343" i="3" s="1"/>
  <c r="AB343" i="3"/>
  <c r="R343" i="3"/>
  <c r="Q343" i="3"/>
  <c r="P343" i="3"/>
  <c r="N343" i="3"/>
  <c r="M343" i="3"/>
  <c r="L343" i="3"/>
  <c r="AI342" i="3"/>
  <c r="AJ342" i="3" s="1"/>
  <c r="AH342" i="3"/>
  <c r="AC342" i="3"/>
  <c r="AD342" i="3" s="1"/>
  <c r="AB342" i="3"/>
  <c r="R342" i="3"/>
  <c r="Q342" i="3"/>
  <c r="P342" i="3"/>
  <c r="N342" i="3"/>
  <c r="M342" i="3"/>
  <c r="L342" i="3"/>
  <c r="AI341" i="3"/>
  <c r="AJ341" i="3" s="1"/>
  <c r="AH341" i="3"/>
  <c r="AC341" i="3"/>
  <c r="AD341" i="3" s="1"/>
  <c r="AB341" i="3"/>
  <c r="R341" i="3"/>
  <c r="Q341" i="3"/>
  <c r="P341" i="3"/>
  <c r="N341" i="3"/>
  <c r="M341" i="3"/>
  <c r="L341" i="3"/>
  <c r="AI340" i="3"/>
  <c r="AJ340" i="3" s="1"/>
  <c r="AH340" i="3"/>
  <c r="AD340" i="3"/>
  <c r="AC340" i="3"/>
  <c r="AB340" i="3"/>
  <c r="R340" i="3"/>
  <c r="Q340" i="3"/>
  <c r="P340" i="3"/>
  <c r="N340" i="3"/>
  <c r="M340" i="3"/>
  <c r="L340" i="3"/>
  <c r="AI339" i="3"/>
  <c r="AJ339" i="3" s="1"/>
  <c r="AH339" i="3"/>
  <c r="AC339" i="3"/>
  <c r="AD339" i="3" s="1"/>
  <c r="AB339" i="3"/>
  <c r="R339" i="3"/>
  <c r="Q339" i="3"/>
  <c r="P339" i="3"/>
  <c r="N339" i="3"/>
  <c r="M339" i="3"/>
  <c r="L339" i="3"/>
  <c r="AI338" i="3"/>
  <c r="AJ338" i="3" s="1"/>
  <c r="AH338" i="3"/>
  <c r="AC338" i="3"/>
  <c r="AD338" i="3" s="1"/>
  <c r="AB338" i="3"/>
  <c r="R338" i="3"/>
  <c r="Q338" i="3"/>
  <c r="P338" i="3"/>
  <c r="N338" i="3"/>
  <c r="M338" i="3"/>
  <c r="L338" i="3"/>
  <c r="AI337" i="3"/>
  <c r="AJ337" i="3" s="1"/>
  <c r="AH337" i="3"/>
  <c r="AC337" i="3"/>
  <c r="AD337" i="3" s="1"/>
  <c r="AB337" i="3"/>
  <c r="R337" i="3"/>
  <c r="Q337" i="3"/>
  <c r="P337" i="3"/>
  <c r="N337" i="3"/>
  <c r="M337" i="3"/>
  <c r="L337" i="3"/>
  <c r="AI336" i="3"/>
  <c r="AJ336" i="3" s="1"/>
  <c r="AH336" i="3"/>
  <c r="AD336" i="3"/>
  <c r="AC336" i="3"/>
  <c r="AB336" i="3"/>
  <c r="R336" i="3"/>
  <c r="Q336" i="3"/>
  <c r="P336" i="3"/>
  <c r="N336" i="3"/>
  <c r="M336" i="3"/>
  <c r="L336" i="3"/>
  <c r="AI335" i="3"/>
  <c r="AJ335" i="3" s="1"/>
  <c r="AH335" i="3"/>
  <c r="AC335" i="3"/>
  <c r="AD335" i="3" s="1"/>
  <c r="AB335" i="3"/>
  <c r="R335" i="3"/>
  <c r="Q335" i="3"/>
  <c r="P335" i="3"/>
  <c r="N335" i="3"/>
  <c r="M335" i="3"/>
  <c r="L335" i="3"/>
  <c r="AI334" i="3"/>
  <c r="AJ334" i="3" s="1"/>
  <c r="AH334" i="3"/>
  <c r="AC334" i="3"/>
  <c r="AD334" i="3" s="1"/>
  <c r="AB334" i="3"/>
  <c r="R334" i="3"/>
  <c r="Q334" i="3"/>
  <c r="P334" i="3"/>
  <c r="N334" i="3"/>
  <c r="M334" i="3"/>
  <c r="L334" i="3"/>
  <c r="AI333" i="3"/>
  <c r="AJ333" i="3" s="1"/>
  <c r="AH333" i="3"/>
  <c r="AC333" i="3"/>
  <c r="AD333" i="3" s="1"/>
  <c r="AB333" i="3"/>
  <c r="R333" i="3"/>
  <c r="Q333" i="3"/>
  <c r="P333" i="3"/>
  <c r="N333" i="3"/>
  <c r="M333" i="3"/>
  <c r="L333" i="3"/>
  <c r="AI332" i="3"/>
  <c r="AJ332" i="3" s="1"/>
  <c r="AH332" i="3"/>
  <c r="AD332" i="3"/>
  <c r="AC332" i="3"/>
  <c r="AB332" i="3"/>
  <c r="R332" i="3"/>
  <c r="Q332" i="3"/>
  <c r="P332" i="3"/>
  <c r="N332" i="3"/>
  <c r="M332" i="3"/>
  <c r="L332" i="3"/>
  <c r="AI331" i="3"/>
  <c r="AJ331" i="3" s="1"/>
  <c r="AH331" i="3"/>
  <c r="AC331" i="3"/>
  <c r="AD331" i="3" s="1"/>
  <c r="AB331" i="3"/>
  <c r="R331" i="3"/>
  <c r="Q331" i="3"/>
  <c r="P331" i="3"/>
  <c r="N331" i="3"/>
  <c r="M331" i="3"/>
  <c r="L331" i="3"/>
  <c r="AI330" i="3"/>
  <c r="AJ330" i="3" s="1"/>
  <c r="AH330" i="3"/>
  <c r="AC330" i="3"/>
  <c r="AD330" i="3" s="1"/>
  <c r="AB330" i="3"/>
  <c r="R330" i="3"/>
  <c r="Q330" i="3"/>
  <c r="P330" i="3"/>
  <c r="N330" i="3"/>
  <c r="M330" i="3"/>
  <c r="L330" i="3"/>
  <c r="AI329" i="3"/>
  <c r="AJ329" i="3" s="1"/>
  <c r="AH329" i="3"/>
  <c r="AC329" i="3"/>
  <c r="AD329" i="3" s="1"/>
  <c r="AB329" i="3"/>
  <c r="R329" i="3"/>
  <c r="Q329" i="3"/>
  <c r="P329" i="3"/>
  <c r="N329" i="3"/>
  <c r="M329" i="3"/>
  <c r="L329" i="3"/>
  <c r="AI328" i="3"/>
  <c r="AJ328" i="3" s="1"/>
  <c r="AH328" i="3"/>
  <c r="AD328" i="3"/>
  <c r="AC328" i="3"/>
  <c r="AB328" i="3"/>
  <c r="R328" i="3"/>
  <c r="Q328" i="3"/>
  <c r="P328" i="3"/>
  <c r="N328" i="3"/>
  <c r="M328" i="3"/>
  <c r="L328" i="3"/>
  <c r="AI327" i="3"/>
  <c r="AJ327" i="3" s="1"/>
  <c r="AH327" i="3"/>
  <c r="AC327" i="3"/>
  <c r="AD327" i="3" s="1"/>
  <c r="AB327" i="3"/>
  <c r="R327" i="3"/>
  <c r="Q327" i="3"/>
  <c r="P327" i="3"/>
  <c r="N327" i="3"/>
  <c r="M327" i="3"/>
  <c r="L327" i="3"/>
  <c r="AI326" i="3"/>
  <c r="AJ326" i="3" s="1"/>
  <c r="AH326" i="3"/>
  <c r="AC326" i="3"/>
  <c r="AD326" i="3" s="1"/>
  <c r="AB326" i="3"/>
  <c r="R326" i="3"/>
  <c r="Q326" i="3"/>
  <c r="P326" i="3"/>
  <c r="N326" i="3"/>
  <c r="M326" i="3"/>
  <c r="L326" i="3"/>
  <c r="AI325" i="3"/>
  <c r="AJ325" i="3" s="1"/>
  <c r="AH325" i="3"/>
  <c r="AC325" i="3"/>
  <c r="AD325" i="3" s="1"/>
  <c r="AB325" i="3"/>
  <c r="R325" i="3"/>
  <c r="Q325" i="3"/>
  <c r="P325" i="3"/>
  <c r="N325" i="3"/>
  <c r="M325" i="3"/>
  <c r="L325" i="3"/>
  <c r="AI324" i="3"/>
  <c r="AJ324" i="3" s="1"/>
  <c r="AH324" i="3"/>
  <c r="AD324" i="3"/>
  <c r="AC324" i="3"/>
  <c r="AB324" i="3"/>
  <c r="R324" i="3"/>
  <c r="Q324" i="3"/>
  <c r="P324" i="3"/>
  <c r="N324" i="3"/>
  <c r="M324" i="3"/>
  <c r="L324" i="3"/>
  <c r="AI323" i="3"/>
  <c r="AJ323" i="3" s="1"/>
  <c r="AH323" i="3"/>
  <c r="AD323" i="3"/>
  <c r="AC323" i="3"/>
  <c r="AB323" i="3"/>
  <c r="R323" i="3"/>
  <c r="Q323" i="3"/>
  <c r="P323" i="3"/>
  <c r="N323" i="3"/>
  <c r="M323" i="3"/>
  <c r="L323" i="3"/>
  <c r="AI322" i="3"/>
  <c r="AJ322" i="3" s="1"/>
  <c r="AH322" i="3"/>
  <c r="AC322" i="3"/>
  <c r="AD322" i="3" s="1"/>
  <c r="AB322" i="3"/>
  <c r="R322" i="3"/>
  <c r="Q322" i="3"/>
  <c r="P322" i="3"/>
  <c r="N322" i="3"/>
  <c r="M322" i="3"/>
  <c r="L322" i="3"/>
  <c r="AI321" i="3"/>
  <c r="AJ321" i="3" s="1"/>
  <c r="AH321" i="3"/>
  <c r="AC321" i="3"/>
  <c r="AD321" i="3" s="1"/>
  <c r="AB321" i="3"/>
  <c r="R321" i="3"/>
  <c r="Q321" i="3"/>
  <c r="P321" i="3"/>
  <c r="N321" i="3"/>
  <c r="M321" i="3"/>
  <c r="L321" i="3"/>
  <c r="AI320" i="3"/>
  <c r="AJ320" i="3" s="1"/>
  <c r="AH320" i="3"/>
  <c r="AD320" i="3"/>
  <c r="AC320" i="3"/>
  <c r="AB320" i="3"/>
  <c r="R320" i="3"/>
  <c r="Q320" i="3"/>
  <c r="P320" i="3"/>
  <c r="N320" i="3"/>
  <c r="M320" i="3"/>
  <c r="L320" i="3"/>
  <c r="AI319" i="3"/>
  <c r="AJ319" i="3" s="1"/>
  <c r="AH319" i="3"/>
  <c r="AC319" i="3"/>
  <c r="AD319" i="3" s="1"/>
  <c r="AB319" i="3"/>
  <c r="R319" i="3"/>
  <c r="Q319" i="3"/>
  <c r="P319" i="3"/>
  <c r="N319" i="3"/>
  <c r="M319" i="3"/>
  <c r="L319" i="3"/>
  <c r="AI318" i="3"/>
  <c r="AJ318" i="3" s="1"/>
  <c r="AH318" i="3"/>
  <c r="AC318" i="3"/>
  <c r="AD318" i="3" s="1"/>
  <c r="AB318" i="3"/>
  <c r="R318" i="3"/>
  <c r="Q318" i="3"/>
  <c r="P318" i="3"/>
  <c r="N318" i="3"/>
  <c r="M318" i="3"/>
  <c r="L318" i="3"/>
  <c r="AI317" i="3"/>
  <c r="AJ317" i="3" s="1"/>
  <c r="AH317" i="3"/>
  <c r="AC317" i="3"/>
  <c r="AD317" i="3" s="1"/>
  <c r="AB317" i="3"/>
  <c r="R317" i="3"/>
  <c r="Q317" i="3"/>
  <c r="P317" i="3"/>
  <c r="N317" i="3"/>
  <c r="M317" i="3"/>
  <c r="L317" i="3"/>
  <c r="AI316" i="3"/>
  <c r="AJ316" i="3" s="1"/>
  <c r="AH316" i="3"/>
  <c r="AD316" i="3"/>
  <c r="AC316" i="3"/>
  <c r="AB316" i="3"/>
  <c r="R316" i="3"/>
  <c r="Q316" i="3"/>
  <c r="P316" i="3"/>
  <c r="N316" i="3"/>
  <c r="M316" i="3"/>
  <c r="L316" i="3"/>
  <c r="AI315" i="3"/>
  <c r="AJ315" i="3" s="1"/>
  <c r="AH315" i="3"/>
  <c r="AD315" i="3"/>
  <c r="AC315" i="3"/>
  <c r="AB315" i="3"/>
  <c r="R315" i="3"/>
  <c r="Q315" i="3"/>
  <c r="P315" i="3"/>
  <c r="N315" i="3"/>
  <c r="M315" i="3"/>
  <c r="L315" i="3"/>
  <c r="AI314" i="3"/>
  <c r="AJ314" i="3" s="1"/>
  <c r="AH314" i="3"/>
  <c r="AC314" i="3"/>
  <c r="AD314" i="3" s="1"/>
  <c r="AB314" i="3"/>
  <c r="R314" i="3"/>
  <c r="Q314" i="3"/>
  <c r="P314" i="3"/>
  <c r="N314" i="3"/>
  <c r="M314" i="3"/>
  <c r="L314" i="3"/>
  <c r="AI313" i="3"/>
  <c r="AJ313" i="3" s="1"/>
  <c r="AH313" i="3"/>
  <c r="AC313" i="3"/>
  <c r="AD313" i="3" s="1"/>
  <c r="AB313" i="3"/>
  <c r="R313" i="3"/>
  <c r="Q313" i="3"/>
  <c r="P313" i="3"/>
  <c r="N313" i="3"/>
  <c r="M313" i="3"/>
  <c r="L313" i="3"/>
  <c r="AI312" i="3"/>
  <c r="AJ312" i="3" s="1"/>
  <c r="AH312" i="3"/>
  <c r="AD312" i="3"/>
  <c r="AC312" i="3"/>
  <c r="AB312" i="3"/>
  <c r="R312" i="3"/>
  <c r="Q312" i="3"/>
  <c r="P312" i="3"/>
  <c r="N312" i="3"/>
  <c r="M312" i="3"/>
  <c r="L312" i="3"/>
  <c r="AI311" i="3"/>
  <c r="AJ311" i="3" s="1"/>
  <c r="AH311" i="3"/>
  <c r="AC311" i="3"/>
  <c r="AD311" i="3" s="1"/>
  <c r="AB311" i="3"/>
  <c r="R311" i="3"/>
  <c r="Q311" i="3"/>
  <c r="P311" i="3"/>
  <c r="N311" i="3"/>
  <c r="M311" i="3"/>
  <c r="L311" i="3"/>
  <c r="AI310" i="3"/>
  <c r="AJ310" i="3" s="1"/>
  <c r="AH310" i="3"/>
  <c r="AC310" i="3"/>
  <c r="AD310" i="3" s="1"/>
  <c r="AB310" i="3"/>
  <c r="R310" i="3"/>
  <c r="Q310" i="3"/>
  <c r="P310" i="3"/>
  <c r="N310" i="3"/>
  <c r="M310" i="3"/>
  <c r="L310" i="3"/>
  <c r="AI309" i="3"/>
  <c r="AJ309" i="3" s="1"/>
  <c r="AH309" i="3"/>
  <c r="AC309" i="3"/>
  <c r="AD309" i="3" s="1"/>
  <c r="AB309" i="3"/>
  <c r="R309" i="3"/>
  <c r="Q309" i="3"/>
  <c r="P309" i="3"/>
  <c r="N309" i="3"/>
  <c r="M309" i="3"/>
  <c r="L309" i="3"/>
  <c r="AI308" i="3"/>
  <c r="AJ308" i="3" s="1"/>
  <c r="AH308" i="3"/>
  <c r="AD308" i="3"/>
  <c r="AC308" i="3"/>
  <c r="AB308" i="3"/>
  <c r="R308" i="3"/>
  <c r="Q308" i="3"/>
  <c r="P308" i="3"/>
  <c r="N308" i="3"/>
  <c r="M308" i="3"/>
  <c r="L308" i="3"/>
  <c r="AI307" i="3"/>
  <c r="AJ307" i="3" s="1"/>
  <c r="AH307" i="3"/>
  <c r="AD307" i="3"/>
  <c r="AC307" i="3"/>
  <c r="AB307" i="3"/>
  <c r="R307" i="3"/>
  <c r="Q307" i="3"/>
  <c r="P307" i="3"/>
  <c r="N307" i="3"/>
  <c r="M307" i="3"/>
  <c r="L307" i="3"/>
  <c r="AI306" i="3"/>
  <c r="AJ306" i="3" s="1"/>
  <c r="AH306" i="3"/>
  <c r="AC306" i="3"/>
  <c r="AD306" i="3" s="1"/>
  <c r="AB306" i="3"/>
  <c r="R306" i="3"/>
  <c r="Q306" i="3"/>
  <c r="P306" i="3"/>
  <c r="N306" i="3"/>
  <c r="M306" i="3"/>
  <c r="L306" i="3"/>
  <c r="AI305" i="3"/>
  <c r="AJ305" i="3" s="1"/>
  <c r="AH305" i="3"/>
  <c r="AC305" i="3"/>
  <c r="AD305" i="3" s="1"/>
  <c r="AB305" i="3"/>
  <c r="R305" i="3"/>
  <c r="Q305" i="3"/>
  <c r="P305" i="3"/>
  <c r="N305" i="3"/>
  <c r="M305" i="3"/>
  <c r="L305" i="3"/>
  <c r="AI304" i="3"/>
  <c r="AJ304" i="3" s="1"/>
  <c r="AH304" i="3"/>
  <c r="AD304" i="3"/>
  <c r="AC304" i="3"/>
  <c r="AB304" i="3"/>
  <c r="R304" i="3"/>
  <c r="Q304" i="3"/>
  <c r="P304" i="3"/>
  <c r="N304" i="3"/>
  <c r="M304" i="3"/>
  <c r="L304" i="3"/>
  <c r="AI303" i="3"/>
  <c r="AJ303" i="3" s="1"/>
  <c r="AH303" i="3"/>
  <c r="AC303" i="3"/>
  <c r="AD303" i="3" s="1"/>
  <c r="AB303" i="3"/>
  <c r="R303" i="3"/>
  <c r="Q303" i="3"/>
  <c r="P303" i="3"/>
  <c r="N303" i="3"/>
  <c r="M303" i="3"/>
  <c r="L303" i="3"/>
  <c r="AI302" i="3"/>
  <c r="AJ302" i="3" s="1"/>
  <c r="AH302" i="3"/>
  <c r="AC302" i="3"/>
  <c r="AD302" i="3" s="1"/>
  <c r="AB302" i="3"/>
  <c r="R302" i="3"/>
  <c r="Q302" i="3"/>
  <c r="P302" i="3"/>
  <c r="N302" i="3"/>
  <c r="M302" i="3"/>
  <c r="L302" i="3"/>
  <c r="AI301" i="3"/>
  <c r="AJ301" i="3" s="1"/>
  <c r="AH301" i="3"/>
  <c r="AC301" i="3"/>
  <c r="AD301" i="3" s="1"/>
  <c r="AB301" i="3"/>
  <c r="R301" i="3"/>
  <c r="Q301" i="3"/>
  <c r="P301" i="3"/>
  <c r="N301" i="3"/>
  <c r="M301" i="3"/>
  <c r="L301" i="3"/>
  <c r="AI300" i="3"/>
  <c r="AJ300" i="3" s="1"/>
  <c r="AH300" i="3"/>
  <c r="AD300" i="3"/>
  <c r="AC300" i="3"/>
  <c r="AB300" i="3"/>
  <c r="R300" i="3"/>
  <c r="Q300" i="3"/>
  <c r="P300" i="3"/>
  <c r="N300" i="3"/>
  <c r="M300" i="3"/>
  <c r="L300" i="3"/>
  <c r="AI299" i="3"/>
  <c r="AJ299" i="3" s="1"/>
  <c r="AH299" i="3"/>
  <c r="AD299" i="3"/>
  <c r="AC299" i="3"/>
  <c r="AB299" i="3"/>
  <c r="R299" i="3"/>
  <c r="Q299" i="3"/>
  <c r="P299" i="3"/>
  <c r="N299" i="3"/>
  <c r="M299" i="3"/>
  <c r="L299" i="3"/>
  <c r="AI298" i="3"/>
  <c r="AJ298" i="3" s="1"/>
  <c r="AH298" i="3"/>
  <c r="AC298" i="3"/>
  <c r="AD298" i="3" s="1"/>
  <c r="AB298" i="3"/>
  <c r="R298" i="3"/>
  <c r="Q298" i="3"/>
  <c r="P298" i="3"/>
  <c r="N298" i="3"/>
  <c r="M298" i="3"/>
  <c r="L298" i="3"/>
  <c r="AI297" i="3"/>
  <c r="AJ297" i="3" s="1"/>
  <c r="AH297" i="3"/>
  <c r="AC297" i="3"/>
  <c r="AD297" i="3" s="1"/>
  <c r="AB297" i="3"/>
  <c r="R297" i="3"/>
  <c r="Q297" i="3"/>
  <c r="P297" i="3"/>
  <c r="N297" i="3"/>
  <c r="M297" i="3"/>
  <c r="L297" i="3"/>
  <c r="AI296" i="3"/>
  <c r="AJ296" i="3" s="1"/>
  <c r="AH296" i="3"/>
  <c r="AD296" i="3"/>
  <c r="AC296" i="3"/>
  <c r="AB296" i="3"/>
  <c r="R296" i="3"/>
  <c r="Q296" i="3"/>
  <c r="P296" i="3"/>
  <c r="N296" i="3"/>
  <c r="M296" i="3"/>
  <c r="L296" i="3"/>
  <c r="AI295" i="3"/>
  <c r="AJ295" i="3" s="1"/>
  <c r="AH295" i="3"/>
  <c r="AC295" i="3"/>
  <c r="AD295" i="3" s="1"/>
  <c r="AB295" i="3"/>
  <c r="R295" i="3"/>
  <c r="Q295" i="3"/>
  <c r="P295" i="3"/>
  <c r="N295" i="3"/>
  <c r="M295" i="3"/>
  <c r="L295" i="3"/>
  <c r="AI294" i="3"/>
  <c r="AJ294" i="3" s="1"/>
  <c r="AH294" i="3"/>
  <c r="AC294" i="3"/>
  <c r="AD294" i="3" s="1"/>
  <c r="AB294" i="3"/>
  <c r="R294" i="3"/>
  <c r="Q294" i="3"/>
  <c r="P294" i="3"/>
  <c r="N294" i="3"/>
  <c r="M294" i="3"/>
  <c r="L294" i="3"/>
  <c r="AI293" i="3"/>
  <c r="AJ293" i="3" s="1"/>
  <c r="AH293" i="3"/>
  <c r="AC293" i="3"/>
  <c r="AD293" i="3" s="1"/>
  <c r="AB293" i="3"/>
  <c r="R293" i="3"/>
  <c r="Q293" i="3"/>
  <c r="P293" i="3"/>
  <c r="N293" i="3"/>
  <c r="M293" i="3"/>
  <c r="L293" i="3"/>
  <c r="AI292" i="3"/>
  <c r="AJ292" i="3" s="1"/>
  <c r="AH292" i="3"/>
  <c r="AD292" i="3"/>
  <c r="AC292" i="3"/>
  <c r="AB292" i="3"/>
  <c r="R292" i="3"/>
  <c r="Q292" i="3"/>
  <c r="P292" i="3"/>
  <c r="N292" i="3"/>
  <c r="M292" i="3"/>
  <c r="L292" i="3"/>
  <c r="AI291" i="3"/>
  <c r="AJ291" i="3" s="1"/>
  <c r="AH291" i="3"/>
  <c r="AD291" i="3"/>
  <c r="AC291" i="3"/>
  <c r="AB291" i="3"/>
  <c r="R291" i="3"/>
  <c r="Q291" i="3"/>
  <c r="P291" i="3"/>
  <c r="N291" i="3"/>
  <c r="M291" i="3"/>
  <c r="L291" i="3"/>
  <c r="AI290" i="3"/>
  <c r="AJ290" i="3" s="1"/>
  <c r="AH290" i="3"/>
  <c r="AC290" i="3"/>
  <c r="AD290" i="3" s="1"/>
  <c r="AB290" i="3"/>
  <c r="R290" i="3"/>
  <c r="Q290" i="3"/>
  <c r="P290" i="3"/>
  <c r="N290" i="3"/>
  <c r="M290" i="3"/>
  <c r="L290" i="3"/>
  <c r="AI289" i="3"/>
  <c r="AJ289" i="3" s="1"/>
  <c r="AH289" i="3"/>
  <c r="AC289" i="3"/>
  <c r="AD289" i="3" s="1"/>
  <c r="AB289" i="3"/>
  <c r="R289" i="3"/>
  <c r="Q289" i="3"/>
  <c r="P289" i="3"/>
  <c r="N289" i="3"/>
  <c r="M289" i="3"/>
  <c r="L289" i="3"/>
  <c r="AI288" i="3"/>
  <c r="AJ288" i="3" s="1"/>
  <c r="AH288" i="3"/>
  <c r="AD288" i="3"/>
  <c r="AC288" i="3"/>
  <c r="AB288" i="3"/>
  <c r="R288" i="3"/>
  <c r="Q288" i="3"/>
  <c r="P288" i="3"/>
  <c r="N288" i="3"/>
  <c r="M288" i="3"/>
  <c r="L288" i="3"/>
  <c r="AI287" i="3"/>
  <c r="AJ287" i="3" s="1"/>
  <c r="AH287" i="3"/>
  <c r="AC287" i="3"/>
  <c r="AD287" i="3" s="1"/>
  <c r="AB287" i="3"/>
  <c r="R287" i="3"/>
  <c r="Q287" i="3"/>
  <c r="P287" i="3"/>
  <c r="N287" i="3"/>
  <c r="M287" i="3"/>
  <c r="L287" i="3"/>
  <c r="AI286" i="3"/>
  <c r="AJ286" i="3" s="1"/>
  <c r="AH286" i="3"/>
  <c r="AC286" i="3"/>
  <c r="AD286" i="3" s="1"/>
  <c r="AB286" i="3"/>
  <c r="R286" i="3"/>
  <c r="Q286" i="3"/>
  <c r="P286" i="3"/>
  <c r="N286" i="3"/>
  <c r="M286" i="3"/>
  <c r="L286" i="3"/>
  <c r="AI285" i="3"/>
  <c r="AJ285" i="3" s="1"/>
  <c r="AH285" i="3"/>
  <c r="AC285" i="3"/>
  <c r="AD285" i="3" s="1"/>
  <c r="AB285" i="3"/>
  <c r="R285" i="3"/>
  <c r="Q285" i="3"/>
  <c r="P285" i="3"/>
  <c r="N285" i="3"/>
  <c r="M285" i="3"/>
  <c r="L285" i="3"/>
  <c r="AI284" i="3"/>
  <c r="AJ284" i="3" s="1"/>
  <c r="AH284" i="3"/>
  <c r="AD284" i="3"/>
  <c r="AC284" i="3"/>
  <c r="AB284" i="3"/>
  <c r="R284" i="3"/>
  <c r="Q284" i="3"/>
  <c r="P284" i="3"/>
  <c r="N284" i="3"/>
  <c r="M284" i="3"/>
  <c r="L284" i="3"/>
  <c r="AI283" i="3"/>
  <c r="AJ283" i="3" s="1"/>
  <c r="AH283" i="3"/>
  <c r="AD283" i="3"/>
  <c r="AC283" i="3"/>
  <c r="AB283" i="3"/>
  <c r="R283" i="3"/>
  <c r="Q283" i="3"/>
  <c r="P283" i="3"/>
  <c r="N283" i="3"/>
  <c r="M283" i="3"/>
  <c r="L283" i="3"/>
  <c r="AI282" i="3"/>
  <c r="AJ282" i="3" s="1"/>
  <c r="AH282" i="3"/>
  <c r="AC282" i="3"/>
  <c r="AD282" i="3" s="1"/>
  <c r="AB282" i="3"/>
  <c r="R282" i="3"/>
  <c r="Q282" i="3"/>
  <c r="P282" i="3"/>
  <c r="N282" i="3"/>
  <c r="M282" i="3"/>
  <c r="L282" i="3"/>
  <c r="AI281" i="3"/>
  <c r="AJ281" i="3" s="1"/>
  <c r="AH281" i="3"/>
  <c r="AC281" i="3"/>
  <c r="AD281" i="3" s="1"/>
  <c r="AB281" i="3"/>
  <c r="R281" i="3"/>
  <c r="Q281" i="3"/>
  <c r="P281" i="3"/>
  <c r="N281" i="3"/>
  <c r="M281" i="3"/>
  <c r="L281" i="3"/>
  <c r="AI280" i="3"/>
  <c r="AJ280" i="3" s="1"/>
  <c r="AH280" i="3"/>
  <c r="AD280" i="3"/>
  <c r="AC280" i="3"/>
  <c r="AB280" i="3"/>
  <c r="R280" i="3"/>
  <c r="Q280" i="3"/>
  <c r="P280" i="3"/>
  <c r="N280" i="3"/>
  <c r="M280" i="3"/>
  <c r="L280" i="3"/>
  <c r="AI279" i="3"/>
  <c r="AJ279" i="3" s="1"/>
  <c r="AH279" i="3"/>
  <c r="AC279" i="3"/>
  <c r="AD279" i="3" s="1"/>
  <c r="AB279" i="3"/>
  <c r="R279" i="3"/>
  <c r="Q279" i="3"/>
  <c r="P279" i="3"/>
  <c r="N279" i="3"/>
  <c r="M279" i="3"/>
  <c r="L279" i="3"/>
  <c r="AI278" i="3"/>
  <c r="AJ278" i="3" s="1"/>
  <c r="AH278" i="3"/>
  <c r="AC278" i="3"/>
  <c r="AD278" i="3" s="1"/>
  <c r="AB278" i="3"/>
  <c r="R278" i="3"/>
  <c r="Q278" i="3"/>
  <c r="P278" i="3"/>
  <c r="N278" i="3"/>
  <c r="M278" i="3"/>
  <c r="L278" i="3"/>
  <c r="AI277" i="3"/>
  <c r="AJ277" i="3" s="1"/>
  <c r="AH277" i="3"/>
  <c r="AC277" i="3"/>
  <c r="AD277" i="3" s="1"/>
  <c r="AB277" i="3"/>
  <c r="R277" i="3"/>
  <c r="Q277" i="3"/>
  <c r="P277" i="3"/>
  <c r="N277" i="3"/>
  <c r="M277" i="3"/>
  <c r="L277" i="3"/>
  <c r="AI276" i="3"/>
  <c r="AJ276" i="3" s="1"/>
  <c r="AH276" i="3"/>
  <c r="AD276" i="3"/>
  <c r="AC276" i="3"/>
  <c r="AB276" i="3"/>
  <c r="R276" i="3"/>
  <c r="Q276" i="3"/>
  <c r="P276" i="3"/>
  <c r="N276" i="3"/>
  <c r="M276" i="3"/>
  <c r="L276" i="3"/>
  <c r="AI275" i="3"/>
  <c r="AJ275" i="3" s="1"/>
  <c r="AH275" i="3"/>
  <c r="AD275" i="3"/>
  <c r="AC275" i="3"/>
  <c r="AB275" i="3"/>
  <c r="R275" i="3"/>
  <c r="Q275" i="3"/>
  <c r="P275" i="3"/>
  <c r="N275" i="3"/>
  <c r="M275" i="3"/>
  <c r="L275" i="3"/>
  <c r="AI274" i="3"/>
  <c r="AJ274" i="3" s="1"/>
  <c r="AH274" i="3"/>
  <c r="AC274" i="3"/>
  <c r="AD274" i="3" s="1"/>
  <c r="AB274" i="3"/>
  <c r="R274" i="3"/>
  <c r="Q274" i="3"/>
  <c r="P274" i="3"/>
  <c r="N274" i="3"/>
  <c r="M274" i="3"/>
  <c r="L274" i="3"/>
  <c r="AI273" i="3"/>
  <c r="AJ273" i="3" s="1"/>
  <c r="AH273" i="3"/>
  <c r="AC273" i="3"/>
  <c r="AD273" i="3" s="1"/>
  <c r="AB273" i="3"/>
  <c r="R273" i="3"/>
  <c r="Q273" i="3"/>
  <c r="P273" i="3"/>
  <c r="N273" i="3"/>
  <c r="M273" i="3"/>
  <c r="L273" i="3"/>
  <c r="AI272" i="3"/>
  <c r="AJ272" i="3" s="1"/>
  <c r="AH272" i="3"/>
  <c r="AD272" i="3"/>
  <c r="AC272" i="3"/>
  <c r="AB272" i="3"/>
  <c r="R272" i="3"/>
  <c r="Q272" i="3"/>
  <c r="P272" i="3"/>
  <c r="N272" i="3"/>
  <c r="M272" i="3"/>
  <c r="L272" i="3"/>
  <c r="AI271" i="3"/>
  <c r="AJ271" i="3" s="1"/>
  <c r="AH271" i="3"/>
  <c r="AC271" i="3"/>
  <c r="AD271" i="3" s="1"/>
  <c r="AB271" i="3"/>
  <c r="R271" i="3"/>
  <c r="Q271" i="3"/>
  <c r="P271" i="3"/>
  <c r="N271" i="3"/>
  <c r="M271" i="3"/>
  <c r="L271" i="3"/>
  <c r="AI270" i="3"/>
  <c r="AJ270" i="3" s="1"/>
  <c r="AH270" i="3"/>
  <c r="AC270" i="3"/>
  <c r="AD270" i="3" s="1"/>
  <c r="AB270" i="3"/>
  <c r="R270" i="3"/>
  <c r="Q270" i="3"/>
  <c r="P270" i="3"/>
  <c r="N270" i="3"/>
  <c r="M270" i="3"/>
  <c r="L270" i="3"/>
  <c r="AI269" i="3"/>
  <c r="AJ269" i="3" s="1"/>
  <c r="AH269" i="3"/>
  <c r="AC269" i="3"/>
  <c r="AD269" i="3" s="1"/>
  <c r="AB269" i="3"/>
  <c r="R269" i="3"/>
  <c r="Q269" i="3"/>
  <c r="P269" i="3"/>
  <c r="N269" i="3"/>
  <c r="M269" i="3"/>
  <c r="L269" i="3"/>
  <c r="AI268" i="3"/>
  <c r="AJ268" i="3" s="1"/>
  <c r="AH268" i="3"/>
  <c r="AD268" i="3"/>
  <c r="AC268" i="3"/>
  <c r="AB268" i="3"/>
  <c r="R268" i="3"/>
  <c r="Q268" i="3"/>
  <c r="P268" i="3"/>
  <c r="N268" i="3"/>
  <c r="M268" i="3"/>
  <c r="L268" i="3"/>
  <c r="AI267" i="3"/>
  <c r="AJ267" i="3" s="1"/>
  <c r="AH267" i="3"/>
  <c r="AD267" i="3"/>
  <c r="AC267" i="3"/>
  <c r="AB267" i="3"/>
  <c r="R267" i="3"/>
  <c r="Q267" i="3"/>
  <c r="P267" i="3"/>
  <c r="N267" i="3"/>
  <c r="M267" i="3"/>
  <c r="L267" i="3"/>
  <c r="AI266" i="3"/>
  <c r="AJ266" i="3" s="1"/>
  <c r="AH266" i="3"/>
  <c r="AC266" i="3"/>
  <c r="AD266" i="3" s="1"/>
  <c r="AB266" i="3"/>
  <c r="R266" i="3"/>
  <c r="Q266" i="3"/>
  <c r="P266" i="3"/>
  <c r="N266" i="3"/>
  <c r="M266" i="3"/>
  <c r="L266" i="3"/>
  <c r="AI265" i="3"/>
  <c r="AJ265" i="3" s="1"/>
  <c r="AH265" i="3"/>
  <c r="AC265" i="3"/>
  <c r="AD265" i="3" s="1"/>
  <c r="AB265" i="3"/>
  <c r="R265" i="3"/>
  <c r="Q265" i="3"/>
  <c r="P265" i="3"/>
  <c r="N265" i="3"/>
  <c r="M265" i="3"/>
  <c r="L265" i="3"/>
  <c r="AI264" i="3"/>
  <c r="AJ264" i="3" s="1"/>
  <c r="AH264" i="3"/>
  <c r="AD264" i="3"/>
  <c r="AC264" i="3"/>
  <c r="AB264" i="3"/>
  <c r="R264" i="3"/>
  <c r="Q264" i="3"/>
  <c r="P264" i="3"/>
  <c r="N264" i="3"/>
  <c r="M264" i="3"/>
  <c r="L264" i="3"/>
  <c r="AI263" i="3"/>
  <c r="AJ263" i="3" s="1"/>
  <c r="AH263" i="3"/>
  <c r="AC263" i="3"/>
  <c r="AD263" i="3" s="1"/>
  <c r="AB263" i="3"/>
  <c r="R263" i="3"/>
  <c r="Q263" i="3"/>
  <c r="P263" i="3"/>
  <c r="N263" i="3"/>
  <c r="M263" i="3"/>
  <c r="L263" i="3"/>
  <c r="AI262" i="3"/>
  <c r="AJ262" i="3" s="1"/>
  <c r="AH262" i="3"/>
  <c r="AC262" i="3"/>
  <c r="AD262" i="3" s="1"/>
  <c r="AB262" i="3"/>
  <c r="R262" i="3"/>
  <c r="Q262" i="3"/>
  <c r="P262" i="3"/>
  <c r="N262" i="3"/>
  <c r="M262" i="3"/>
  <c r="L262" i="3"/>
  <c r="AI261" i="3"/>
  <c r="AJ261" i="3" s="1"/>
  <c r="AH261" i="3"/>
  <c r="AC261" i="3"/>
  <c r="AD261" i="3" s="1"/>
  <c r="AB261" i="3"/>
  <c r="R261" i="3"/>
  <c r="Q261" i="3"/>
  <c r="P261" i="3"/>
  <c r="N261" i="3"/>
  <c r="M261" i="3"/>
  <c r="L261" i="3"/>
  <c r="AI260" i="3"/>
  <c r="AJ260" i="3" s="1"/>
  <c r="AH260" i="3"/>
  <c r="AD260" i="3"/>
  <c r="AC260" i="3"/>
  <c r="AB260" i="3"/>
  <c r="R260" i="3"/>
  <c r="Q260" i="3"/>
  <c r="P260" i="3"/>
  <c r="N260" i="3"/>
  <c r="M260" i="3"/>
  <c r="L260" i="3"/>
  <c r="AI259" i="3"/>
  <c r="AJ259" i="3" s="1"/>
  <c r="AH259" i="3"/>
  <c r="AD259" i="3"/>
  <c r="AC259" i="3"/>
  <c r="AB259" i="3"/>
  <c r="R259" i="3"/>
  <c r="Q259" i="3"/>
  <c r="P259" i="3"/>
  <c r="N259" i="3"/>
  <c r="M259" i="3"/>
  <c r="L259" i="3"/>
  <c r="AI258" i="3"/>
  <c r="AJ258" i="3" s="1"/>
  <c r="AH258" i="3"/>
  <c r="AC258" i="3"/>
  <c r="AD258" i="3" s="1"/>
  <c r="AB258" i="3"/>
  <c r="R258" i="3"/>
  <c r="Q258" i="3"/>
  <c r="P258" i="3"/>
  <c r="N258" i="3"/>
  <c r="M258" i="3"/>
  <c r="L258" i="3"/>
  <c r="AI257" i="3"/>
  <c r="AJ257" i="3" s="1"/>
  <c r="AH257" i="3"/>
  <c r="AC257" i="3"/>
  <c r="AD257" i="3" s="1"/>
  <c r="AB257" i="3"/>
  <c r="R257" i="3"/>
  <c r="Q257" i="3"/>
  <c r="P257" i="3"/>
  <c r="N257" i="3"/>
  <c r="M257" i="3"/>
  <c r="L257" i="3"/>
  <c r="AI256" i="3"/>
  <c r="AJ256" i="3" s="1"/>
  <c r="AH256" i="3"/>
  <c r="AD256" i="3"/>
  <c r="AC256" i="3"/>
  <c r="AB256" i="3"/>
  <c r="R256" i="3"/>
  <c r="Q256" i="3"/>
  <c r="P256" i="3"/>
  <c r="N256" i="3"/>
  <c r="M256" i="3"/>
  <c r="L256" i="3"/>
  <c r="AI255" i="3"/>
  <c r="AJ255" i="3" s="1"/>
  <c r="AH255" i="3"/>
  <c r="AC255" i="3"/>
  <c r="AD255" i="3" s="1"/>
  <c r="AB255" i="3"/>
  <c r="R255" i="3"/>
  <c r="Q255" i="3"/>
  <c r="P255" i="3"/>
  <c r="N255" i="3"/>
  <c r="M255" i="3"/>
  <c r="L255" i="3"/>
  <c r="AI254" i="3"/>
  <c r="AJ254" i="3" s="1"/>
  <c r="AH254" i="3"/>
  <c r="AC254" i="3"/>
  <c r="AD254" i="3" s="1"/>
  <c r="AB254" i="3"/>
  <c r="R254" i="3"/>
  <c r="Q254" i="3"/>
  <c r="P254" i="3"/>
  <c r="N254" i="3"/>
  <c r="M254" i="3"/>
  <c r="L254" i="3"/>
  <c r="AI253" i="3"/>
  <c r="AJ253" i="3" s="1"/>
  <c r="AH253" i="3"/>
  <c r="AC253" i="3"/>
  <c r="AD253" i="3" s="1"/>
  <c r="AB253" i="3"/>
  <c r="R253" i="3"/>
  <c r="Q253" i="3"/>
  <c r="P253" i="3"/>
  <c r="N253" i="3"/>
  <c r="M253" i="3"/>
  <c r="L253" i="3"/>
  <c r="AI252" i="3"/>
  <c r="AJ252" i="3" s="1"/>
  <c r="AH252" i="3"/>
  <c r="AD252" i="3"/>
  <c r="AC252" i="3"/>
  <c r="AB252" i="3"/>
  <c r="R252" i="3"/>
  <c r="Q252" i="3"/>
  <c r="P252" i="3"/>
  <c r="N252" i="3"/>
  <c r="M252" i="3"/>
  <c r="L252" i="3"/>
  <c r="AI251" i="3"/>
  <c r="AJ251" i="3" s="1"/>
  <c r="AH251" i="3"/>
  <c r="AD251" i="3"/>
  <c r="AC251" i="3"/>
  <c r="AB251" i="3"/>
  <c r="R251" i="3"/>
  <c r="Q251" i="3"/>
  <c r="P251" i="3"/>
  <c r="N251" i="3"/>
  <c r="M251" i="3"/>
  <c r="L251" i="3"/>
  <c r="AI250" i="3"/>
  <c r="AJ250" i="3" s="1"/>
  <c r="AH250" i="3"/>
  <c r="AC250" i="3"/>
  <c r="AD250" i="3" s="1"/>
  <c r="AB250" i="3"/>
  <c r="R250" i="3"/>
  <c r="Q250" i="3"/>
  <c r="P250" i="3"/>
  <c r="N250" i="3"/>
  <c r="M250" i="3"/>
  <c r="L250" i="3"/>
  <c r="AI249" i="3"/>
  <c r="AJ249" i="3" s="1"/>
  <c r="AH249" i="3"/>
  <c r="AC249" i="3"/>
  <c r="AD249" i="3" s="1"/>
  <c r="AB249" i="3"/>
  <c r="R249" i="3"/>
  <c r="Q249" i="3"/>
  <c r="P249" i="3"/>
  <c r="N249" i="3"/>
  <c r="M249" i="3"/>
  <c r="L249" i="3"/>
  <c r="AI248" i="3"/>
  <c r="AJ248" i="3" s="1"/>
  <c r="AH248" i="3"/>
  <c r="AD248" i="3"/>
  <c r="AC248" i="3"/>
  <c r="AB248" i="3"/>
  <c r="R248" i="3"/>
  <c r="Q248" i="3"/>
  <c r="P248" i="3"/>
  <c r="N248" i="3"/>
  <c r="M248" i="3"/>
  <c r="L248" i="3"/>
  <c r="AI247" i="3"/>
  <c r="AJ247" i="3" s="1"/>
  <c r="AH247" i="3"/>
  <c r="AC247" i="3"/>
  <c r="AD247" i="3" s="1"/>
  <c r="AB247" i="3"/>
  <c r="R247" i="3"/>
  <c r="Q247" i="3"/>
  <c r="P247" i="3"/>
  <c r="N247" i="3"/>
  <c r="M247" i="3"/>
  <c r="L247" i="3"/>
  <c r="AI246" i="3"/>
  <c r="AJ246" i="3" s="1"/>
  <c r="AH246" i="3"/>
  <c r="AC246" i="3"/>
  <c r="AD246" i="3" s="1"/>
  <c r="AB246" i="3"/>
  <c r="R246" i="3"/>
  <c r="Q246" i="3"/>
  <c r="P246" i="3"/>
  <c r="N246" i="3"/>
  <c r="M246" i="3"/>
  <c r="L246" i="3"/>
  <c r="AI245" i="3"/>
  <c r="AJ245" i="3" s="1"/>
  <c r="AH245" i="3"/>
  <c r="AC245" i="3"/>
  <c r="AD245" i="3" s="1"/>
  <c r="AB245" i="3"/>
  <c r="R245" i="3"/>
  <c r="Q245" i="3"/>
  <c r="P245" i="3"/>
  <c r="N245" i="3"/>
  <c r="M245" i="3"/>
  <c r="L245" i="3"/>
  <c r="AI244" i="3"/>
  <c r="AJ244" i="3" s="1"/>
  <c r="AH244" i="3"/>
  <c r="AD244" i="3"/>
  <c r="AC244" i="3"/>
  <c r="AB244" i="3"/>
  <c r="R244" i="3"/>
  <c r="Q244" i="3"/>
  <c r="P244" i="3"/>
  <c r="N244" i="3"/>
  <c r="M244" i="3"/>
  <c r="L244" i="3"/>
  <c r="AI243" i="3"/>
  <c r="AJ243" i="3" s="1"/>
  <c r="AH243" i="3"/>
  <c r="AD243" i="3"/>
  <c r="AC243" i="3"/>
  <c r="AB243" i="3"/>
  <c r="R243" i="3"/>
  <c r="Q243" i="3"/>
  <c r="P243" i="3"/>
  <c r="N243" i="3"/>
  <c r="M243" i="3"/>
  <c r="L243" i="3"/>
  <c r="AI242" i="3"/>
  <c r="AJ242" i="3" s="1"/>
  <c r="AH242" i="3"/>
  <c r="AC242" i="3"/>
  <c r="AD242" i="3" s="1"/>
  <c r="AB242" i="3"/>
  <c r="R242" i="3"/>
  <c r="Q242" i="3"/>
  <c r="P242" i="3"/>
  <c r="N242" i="3"/>
  <c r="M242" i="3"/>
  <c r="L242" i="3"/>
  <c r="AI241" i="3"/>
  <c r="AJ241" i="3" s="1"/>
  <c r="AH241" i="3"/>
  <c r="AC241" i="3"/>
  <c r="AD241" i="3" s="1"/>
  <c r="AB241" i="3"/>
  <c r="R241" i="3"/>
  <c r="Q241" i="3"/>
  <c r="P241" i="3"/>
  <c r="N241" i="3"/>
  <c r="M241" i="3"/>
  <c r="L241" i="3"/>
  <c r="AI240" i="3"/>
  <c r="AJ240" i="3" s="1"/>
  <c r="AH240" i="3"/>
  <c r="AC240" i="3"/>
  <c r="AD240" i="3" s="1"/>
  <c r="AB240" i="3"/>
  <c r="R240" i="3"/>
  <c r="Q240" i="3"/>
  <c r="P240" i="3"/>
  <c r="N240" i="3"/>
  <c r="M240" i="3"/>
  <c r="L240" i="3"/>
  <c r="AI239" i="3"/>
  <c r="AJ239" i="3" s="1"/>
  <c r="AH239" i="3"/>
  <c r="AC239" i="3"/>
  <c r="AD239" i="3" s="1"/>
  <c r="AB239" i="3"/>
  <c r="R239" i="3"/>
  <c r="Q239" i="3"/>
  <c r="P239" i="3"/>
  <c r="N239" i="3"/>
  <c r="M239" i="3"/>
  <c r="L239" i="3"/>
  <c r="AI238" i="3"/>
  <c r="AJ238" i="3" s="1"/>
  <c r="AH238" i="3"/>
  <c r="AC238" i="3"/>
  <c r="AD238" i="3" s="1"/>
  <c r="AB238" i="3"/>
  <c r="R238" i="3"/>
  <c r="Q238" i="3"/>
  <c r="P238" i="3"/>
  <c r="N238" i="3"/>
  <c r="M238" i="3"/>
  <c r="L238" i="3"/>
  <c r="AI237" i="3"/>
  <c r="AJ237" i="3" s="1"/>
  <c r="AH237" i="3"/>
  <c r="AC237" i="3"/>
  <c r="AD237" i="3" s="1"/>
  <c r="AB237" i="3"/>
  <c r="R237" i="3"/>
  <c r="Q237" i="3"/>
  <c r="P237" i="3"/>
  <c r="N237" i="3"/>
  <c r="M237" i="3"/>
  <c r="L237" i="3"/>
  <c r="AI236" i="3"/>
  <c r="AJ236" i="3" s="1"/>
  <c r="AH236" i="3"/>
  <c r="AC236" i="3"/>
  <c r="AD236" i="3" s="1"/>
  <c r="AB236" i="3"/>
  <c r="R236" i="3"/>
  <c r="Q236" i="3"/>
  <c r="P236" i="3"/>
  <c r="N236" i="3"/>
  <c r="M236" i="3"/>
  <c r="L236" i="3"/>
  <c r="AI235" i="3"/>
  <c r="AJ235" i="3" s="1"/>
  <c r="AH235" i="3"/>
  <c r="AC235" i="3"/>
  <c r="AD235" i="3" s="1"/>
  <c r="AB235" i="3"/>
  <c r="R235" i="3"/>
  <c r="Q235" i="3"/>
  <c r="P235" i="3"/>
  <c r="N235" i="3"/>
  <c r="M235" i="3"/>
  <c r="L235" i="3"/>
  <c r="AI234" i="3"/>
  <c r="AJ234" i="3" s="1"/>
  <c r="AH234" i="3"/>
  <c r="AC234" i="3"/>
  <c r="AD234" i="3" s="1"/>
  <c r="AB234" i="3"/>
  <c r="R234" i="3"/>
  <c r="Q234" i="3"/>
  <c r="P234" i="3"/>
  <c r="N234" i="3"/>
  <c r="M234" i="3"/>
  <c r="L234" i="3"/>
  <c r="AI233" i="3"/>
  <c r="AJ233" i="3" s="1"/>
  <c r="AH233" i="3"/>
  <c r="AC233" i="3"/>
  <c r="AD233" i="3" s="1"/>
  <c r="AB233" i="3"/>
  <c r="R233" i="3"/>
  <c r="Q233" i="3"/>
  <c r="P233" i="3"/>
  <c r="N233" i="3"/>
  <c r="M233" i="3"/>
  <c r="L233" i="3"/>
  <c r="AI232" i="3"/>
  <c r="AJ232" i="3" s="1"/>
  <c r="AH232" i="3"/>
  <c r="AC232" i="3"/>
  <c r="AD232" i="3" s="1"/>
  <c r="AB232" i="3"/>
  <c r="R232" i="3"/>
  <c r="Q232" i="3"/>
  <c r="P232" i="3"/>
  <c r="N232" i="3"/>
  <c r="M232" i="3"/>
  <c r="L232" i="3"/>
  <c r="AI231" i="3"/>
  <c r="AJ231" i="3" s="1"/>
  <c r="AH231" i="3"/>
  <c r="AC231" i="3"/>
  <c r="AD231" i="3" s="1"/>
  <c r="AB231" i="3"/>
  <c r="R231" i="3"/>
  <c r="Q231" i="3"/>
  <c r="P231" i="3"/>
  <c r="N231" i="3"/>
  <c r="M231" i="3"/>
  <c r="L231" i="3"/>
  <c r="AI230" i="3"/>
  <c r="AJ230" i="3" s="1"/>
  <c r="AH230" i="3"/>
  <c r="AC230" i="3"/>
  <c r="AD230" i="3" s="1"/>
  <c r="AB230" i="3"/>
  <c r="R230" i="3"/>
  <c r="Q230" i="3"/>
  <c r="P230" i="3"/>
  <c r="N230" i="3"/>
  <c r="M230" i="3"/>
  <c r="L230" i="3"/>
  <c r="AI229" i="3"/>
  <c r="AJ229" i="3" s="1"/>
  <c r="AH229" i="3"/>
  <c r="AC229" i="3"/>
  <c r="AD229" i="3" s="1"/>
  <c r="AB229" i="3"/>
  <c r="R229" i="3"/>
  <c r="Q229" i="3"/>
  <c r="P229" i="3"/>
  <c r="N229" i="3"/>
  <c r="M229" i="3"/>
  <c r="L229" i="3"/>
  <c r="AI228" i="3"/>
  <c r="AJ228" i="3" s="1"/>
  <c r="AH228" i="3"/>
  <c r="AC228" i="3"/>
  <c r="AD228" i="3" s="1"/>
  <c r="AB228" i="3"/>
  <c r="R228" i="3"/>
  <c r="Q228" i="3"/>
  <c r="P228" i="3"/>
  <c r="N228" i="3"/>
  <c r="M228" i="3"/>
  <c r="L228" i="3"/>
  <c r="AI227" i="3"/>
  <c r="AJ227" i="3" s="1"/>
  <c r="AH227" i="3"/>
  <c r="AC227" i="3"/>
  <c r="AD227" i="3" s="1"/>
  <c r="AB227" i="3"/>
  <c r="R227" i="3"/>
  <c r="Q227" i="3"/>
  <c r="P227" i="3"/>
  <c r="N227" i="3"/>
  <c r="M227" i="3"/>
  <c r="L227" i="3"/>
  <c r="AI226" i="3"/>
  <c r="AJ226" i="3" s="1"/>
  <c r="AH226" i="3"/>
  <c r="AC226" i="3"/>
  <c r="AD226" i="3" s="1"/>
  <c r="AB226" i="3"/>
  <c r="R226" i="3"/>
  <c r="Q226" i="3"/>
  <c r="P226" i="3"/>
  <c r="N226" i="3"/>
  <c r="M226" i="3"/>
  <c r="L226" i="3"/>
  <c r="AI225" i="3"/>
  <c r="AJ225" i="3" s="1"/>
  <c r="AH225" i="3"/>
  <c r="AD225" i="3"/>
  <c r="AC225" i="3"/>
  <c r="AB225" i="3"/>
  <c r="R225" i="3"/>
  <c r="Q225" i="3"/>
  <c r="P225" i="3"/>
  <c r="N225" i="3"/>
  <c r="M225" i="3"/>
  <c r="L225" i="3"/>
  <c r="AI224" i="3"/>
  <c r="AJ224" i="3" s="1"/>
  <c r="AH224" i="3"/>
  <c r="AD224" i="3"/>
  <c r="AC224" i="3"/>
  <c r="AB224" i="3"/>
  <c r="R224" i="3"/>
  <c r="Q224" i="3"/>
  <c r="P224" i="3"/>
  <c r="N224" i="3"/>
  <c r="M224" i="3"/>
  <c r="L224" i="3"/>
  <c r="AI223" i="3"/>
  <c r="AJ223" i="3" s="1"/>
  <c r="AH223" i="3"/>
  <c r="AC223" i="3"/>
  <c r="AD223" i="3" s="1"/>
  <c r="AB223" i="3"/>
  <c r="R223" i="3"/>
  <c r="Q223" i="3"/>
  <c r="P223" i="3"/>
  <c r="N223" i="3"/>
  <c r="M223" i="3"/>
  <c r="L223" i="3"/>
  <c r="AI222" i="3"/>
  <c r="AJ222" i="3" s="1"/>
  <c r="AH222" i="3"/>
  <c r="AC222" i="3"/>
  <c r="AD222" i="3" s="1"/>
  <c r="AB222" i="3"/>
  <c r="R222" i="3"/>
  <c r="Q222" i="3"/>
  <c r="P222" i="3"/>
  <c r="N222" i="3"/>
  <c r="M222" i="3"/>
  <c r="L222" i="3"/>
  <c r="AI221" i="3"/>
  <c r="AJ221" i="3" s="1"/>
  <c r="AH221" i="3"/>
  <c r="AD221" i="3"/>
  <c r="AC221" i="3"/>
  <c r="AB221" i="3"/>
  <c r="R221" i="3"/>
  <c r="Q221" i="3"/>
  <c r="P221" i="3"/>
  <c r="N221" i="3"/>
  <c r="M221" i="3"/>
  <c r="L221" i="3"/>
  <c r="AI220" i="3"/>
  <c r="AJ220" i="3" s="1"/>
  <c r="AH220" i="3"/>
  <c r="AC220" i="3"/>
  <c r="AD220" i="3" s="1"/>
  <c r="AB220" i="3"/>
  <c r="R220" i="3"/>
  <c r="Q220" i="3"/>
  <c r="P220" i="3"/>
  <c r="N220" i="3"/>
  <c r="M220" i="3"/>
  <c r="L220" i="3"/>
  <c r="AI219" i="3"/>
  <c r="AJ219" i="3" s="1"/>
  <c r="AH219" i="3"/>
  <c r="AC219" i="3"/>
  <c r="AD219" i="3" s="1"/>
  <c r="AB219" i="3"/>
  <c r="R219" i="3"/>
  <c r="Q219" i="3"/>
  <c r="P219" i="3"/>
  <c r="N219" i="3"/>
  <c r="M219" i="3"/>
  <c r="L219" i="3"/>
  <c r="AI218" i="3"/>
  <c r="AJ218" i="3" s="1"/>
  <c r="AH218" i="3"/>
  <c r="AC218" i="3"/>
  <c r="AD218" i="3" s="1"/>
  <c r="AB218" i="3"/>
  <c r="R218" i="3"/>
  <c r="Q218" i="3"/>
  <c r="P218" i="3"/>
  <c r="N218" i="3"/>
  <c r="M218" i="3"/>
  <c r="L218" i="3"/>
  <c r="AI217" i="3"/>
  <c r="AJ217" i="3" s="1"/>
  <c r="AH217" i="3"/>
  <c r="AD217" i="3"/>
  <c r="AC217" i="3"/>
  <c r="AB217" i="3"/>
  <c r="R217" i="3"/>
  <c r="Q217" i="3"/>
  <c r="P217" i="3"/>
  <c r="N217" i="3"/>
  <c r="M217" i="3"/>
  <c r="L217" i="3"/>
  <c r="AI216" i="3"/>
  <c r="AJ216" i="3" s="1"/>
  <c r="AH216" i="3"/>
  <c r="AD216" i="3"/>
  <c r="AC216" i="3"/>
  <c r="AB216" i="3"/>
  <c r="R216" i="3"/>
  <c r="Q216" i="3"/>
  <c r="P216" i="3"/>
  <c r="N216" i="3"/>
  <c r="M216" i="3"/>
  <c r="L216" i="3"/>
  <c r="AI215" i="3"/>
  <c r="AJ215" i="3" s="1"/>
  <c r="AH215" i="3"/>
  <c r="AC215" i="3"/>
  <c r="AD215" i="3" s="1"/>
  <c r="AB215" i="3"/>
  <c r="R215" i="3"/>
  <c r="Q215" i="3"/>
  <c r="P215" i="3"/>
  <c r="N215" i="3"/>
  <c r="M215" i="3"/>
  <c r="L215" i="3"/>
  <c r="AI214" i="3"/>
  <c r="AJ214" i="3" s="1"/>
  <c r="AH214" i="3"/>
  <c r="AC214" i="3"/>
  <c r="AD214" i="3" s="1"/>
  <c r="AB214" i="3"/>
  <c r="R214" i="3"/>
  <c r="Q214" i="3"/>
  <c r="P214" i="3"/>
  <c r="N214" i="3"/>
  <c r="M214" i="3"/>
  <c r="L214" i="3"/>
  <c r="AI213" i="3"/>
  <c r="AJ213" i="3" s="1"/>
  <c r="AH213" i="3"/>
  <c r="AD213" i="3"/>
  <c r="AC213" i="3"/>
  <c r="AB213" i="3"/>
  <c r="R213" i="3"/>
  <c r="Q213" i="3"/>
  <c r="P213" i="3"/>
  <c r="N213" i="3"/>
  <c r="M213" i="3"/>
  <c r="L213" i="3"/>
  <c r="AI212" i="3"/>
  <c r="AJ212" i="3" s="1"/>
  <c r="AH212" i="3"/>
  <c r="AC212" i="3"/>
  <c r="AD212" i="3" s="1"/>
  <c r="AB212" i="3"/>
  <c r="R212" i="3"/>
  <c r="Q212" i="3"/>
  <c r="P212" i="3"/>
  <c r="N212" i="3"/>
  <c r="M212" i="3"/>
  <c r="L212" i="3"/>
  <c r="AI211" i="3"/>
  <c r="AJ211" i="3" s="1"/>
  <c r="AH211" i="3"/>
  <c r="AC211" i="3"/>
  <c r="AD211" i="3" s="1"/>
  <c r="AB211" i="3"/>
  <c r="R211" i="3"/>
  <c r="Q211" i="3"/>
  <c r="P211" i="3"/>
  <c r="N211" i="3"/>
  <c r="M211" i="3"/>
  <c r="L211" i="3"/>
  <c r="AI210" i="3"/>
  <c r="AJ210" i="3" s="1"/>
  <c r="AH210" i="3"/>
  <c r="AC210" i="3"/>
  <c r="AD210" i="3" s="1"/>
  <c r="AB210" i="3"/>
  <c r="R210" i="3"/>
  <c r="Q210" i="3"/>
  <c r="P210" i="3"/>
  <c r="N210" i="3"/>
  <c r="M210" i="3"/>
  <c r="L210" i="3"/>
  <c r="AI209" i="3"/>
  <c r="AJ209" i="3" s="1"/>
  <c r="AH209" i="3"/>
  <c r="AD209" i="3"/>
  <c r="AC209" i="3"/>
  <c r="AB209" i="3"/>
  <c r="R209" i="3"/>
  <c r="Q209" i="3"/>
  <c r="P209" i="3"/>
  <c r="N209" i="3"/>
  <c r="M209" i="3"/>
  <c r="L209" i="3"/>
  <c r="AI208" i="3"/>
  <c r="AJ208" i="3" s="1"/>
  <c r="AH208" i="3"/>
  <c r="AD208" i="3"/>
  <c r="AC208" i="3"/>
  <c r="AB208" i="3"/>
  <c r="R208" i="3"/>
  <c r="Q208" i="3"/>
  <c r="P208" i="3"/>
  <c r="N208" i="3"/>
  <c r="M208" i="3"/>
  <c r="L208" i="3"/>
  <c r="AI207" i="3"/>
  <c r="AJ207" i="3" s="1"/>
  <c r="AH207" i="3"/>
  <c r="AC207" i="3"/>
  <c r="AD207" i="3" s="1"/>
  <c r="AB207" i="3"/>
  <c r="R207" i="3"/>
  <c r="Q207" i="3"/>
  <c r="P207" i="3"/>
  <c r="N207" i="3"/>
  <c r="M207" i="3"/>
  <c r="L207" i="3"/>
  <c r="AI206" i="3"/>
  <c r="AJ206" i="3" s="1"/>
  <c r="AH206" i="3"/>
  <c r="AC206" i="3"/>
  <c r="AD206" i="3" s="1"/>
  <c r="AB206" i="3"/>
  <c r="R206" i="3"/>
  <c r="Q206" i="3"/>
  <c r="P206" i="3"/>
  <c r="N206" i="3"/>
  <c r="M206" i="3"/>
  <c r="L206" i="3"/>
  <c r="AI205" i="3"/>
  <c r="AJ205" i="3" s="1"/>
  <c r="AH205" i="3"/>
  <c r="AD205" i="3"/>
  <c r="AC205" i="3"/>
  <c r="AB205" i="3"/>
  <c r="R205" i="3"/>
  <c r="Q205" i="3"/>
  <c r="P205" i="3"/>
  <c r="N205" i="3"/>
  <c r="M205" i="3"/>
  <c r="L205" i="3"/>
  <c r="AI204" i="3"/>
  <c r="AJ204" i="3" s="1"/>
  <c r="AH204" i="3"/>
  <c r="AC204" i="3"/>
  <c r="AD204" i="3" s="1"/>
  <c r="AB204" i="3"/>
  <c r="R204" i="3"/>
  <c r="Q204" i="3"/>
  <c r="P204" i="3"/>
  <c r="N204" i="3"/>
  <c r="M204" i="3"/>
  <c r="L204" i="3"/>
  <c r="AI203" i="3"/>
  <c r="AJ203" i="3" s="1"/>
  <c r="AH203" i="3"/>
  <c r="AC203" i="3"/>
  <c r="AD203" i="3" s="1"/>
  <c r="AB203" i="3"/>
  <c r="R203" i="3"/>
  <c r="Q203" i="3"/>
  <c r="P203" i="3"/>
  <c r="N203" i="3"/>
  <c r="M203" i="3"/>
  <c r="L203" i="3"/>
  <c r="AI202" i="3"/>
  <c r="AJ202" i="3" s="1"/>
  <c r="AH202" i="3"/>
  <c r="AC202" i="3"/>
  <c r="AD202" i="3" s="1"/>
  <c r="AB202" i="3"/>
  <c r="R202" i="3"/>
  <c r="Q202" i="3"/>
  <c r="P202" i="3"/>
  <c r="N202" i="3"/>
  <c r="M202" i="3"/>
  <c r="L202" i="3"/>
  <c r="AI201" i="3"/>
  <c r="AJ201" i="3" s="1"/>
  <c r="AH201" i="3"/>
  <c r="AD201" i="3"/>
  <c r="AC201" i="3"/>
  <c r="AB201" i="3"/>
  <c r="R201" i="3"/>
  <c r="Q201" i="3"/>
  <c r="P201" i="3"/>
  <c r="N201" i="3"/>
  <c r="M201" i="3"/>
  <c r="L201" i="3"/>
  <c r="AI200" i="3"/>
  <c r="AJ200" i="3" s="1"/>
  <c r="AH200" i="3"/>
  <c r="AD200" i="3"/>
  <c r="AC200" i="3"/>
  <c r="AB200" i="3"/>
  <c r="R200" i="3"/>
  <c r="Q200" i="3"/>
  <c r="P200" i="3"/>
  <c r="N200" i="3"/>
  <c r="M200" i="3"/>
  <c r="L200" i="3"/>
  <c r="AI199" i="3"/>
  <c r="AJ199" i="3" s="1"/>
  <c r="AH199" i="3"/>
  <c r="AC199" i="3"/>
  <c r="AD199" i="3" s="1"/>
  <c r="AB199" i="3"/>
  <c r="R199" i="3"/>
  <c r="Q199" i="3"/>
  <c r="P199" i="3"/>
  <c r="N199" i="3"/>
  <c r="M199" i="3"/>
  <c r="L199" i="3"/>
  <c r="AI198" i="3"/>
  <c r="AJ198" i="3" s="1"/>
  <c r="AH198" i="3"/>
  <c r="AC198" i="3"/>
  <c r="AD198" i="3" s="1"/>
  <c r="AB198" i="3"/>
  <c r="R198" i="3"/>
  <c r="Q198" i="3"/>
  <c r="P198" i="3"/>
  <c r="N198" i="3"/>
  <c r="M198" i="3"/>
  <c r="L198" i="3"/>
  <c r="AI197" i="3"/>
  <c r="AJ197" i="3" s="1"/>
  <c r="AH197" i="3"/>
  <c r="AD197" i="3"/>
  <c r="AC197" i="3"/>
  <c r="AB197" i="3"/>
  <c r="R197" i="3"/>
  <c r="Q197" i="3"/>
  <c r="P197" i="3"/>
  <c r="N197" i="3"/>
  <c r="M197" i="3"/>
  <c r="L197" i="3"/>
  <c r="AI196" i="3"/>
  <c r="AJ196" i="3" s="1"/>
  <c r="AH196" i="3"/>
  <c r="AC196" i="3"/>
  <c r="AD196" i="3" s="1"/>
  <c r="AB196" i="3"/>
  <c r="R196" i="3"/>
  <c r="Q196" i="3"/>
  <c r="P196" i="3"/>
  <c r="N196" i="3"/>
  <c r="M196" i="3"/>
  <c r="L196" i="3"/>
  <c r="AI195" i="3"/>
  <c r="AJ195" i="3" s="1"/>
  <c r="AH195" i="3"/>
  <c r="AC195" i="3"/>
  <c r="AD195" i="3" s="1"/>
  <c r="AB195" i="3"/>
  <c r="R195" i="3"/>
  <c r="Q195" i="3"/>
  <c r="P195" i="3"/>
  <c r="N195" i="3"/>
  <c r="M195" i="3"/>
  <c r="L195" i="3"/>
  <c r="AI194" i="3"/>
  <c r="AJ194" i="3" s="1"/>
  <c r="AH194" i="3"/>
  <c r="AC194" i="3"/>
  <c r="AD194" i="3" s="1"/>
  <c r="AB194" i="3"/>
  <c r="R194" i="3"/>
  <c r="Q194" i="3"/>
  <c r="P194" i="3"/>
  <c r="N194" i="3"/>
  <c r="M194" i="3"/>
  <c r="L194" i="3"/>
  <c r="AI193" i="3"/>
  <c r="AJ193" i="3" s="1"/>
  <c r="AH193" i="3"/>
  <c r="AD193" i="3"/>
  <c r="AC193" i="3"/>
  <c r="AB193" i="3"/>
  <c r="R193" i="3"/>
  <c r="Q193" i="3"/>
  <c r="P193" i="3"/>
  <c r="N193" i="3"/>
  <c r="M193" i="3"/>
  <c r="L193" i="3"/>
  <c r="AI192" i="3"/>
  <c r="AJ192" i="3" s="1"/>
  <c r="AH192" i="3"/>
  <c r="AD192" i="3"/>
  <c r="AC192" i="3"/>
  <c r="AB192" i="3"/>
  <c r="R192" i="3"/>
  <c r="Q192" i="3"/>
  <c r="P192" i="3"/>
  <c r="N192" i="3"/>
  <c r="M192" i="3"/>
  <c r="L192" i="3"/>
  <c r="AI191" i="3"/>
  <c r="AJ191" i="3" s="1"/>
  <c r="AH191" i="3"/>
  <c r="AC191" i="3"/>
  <c r="AD191" i="3" s="1"/>
  <c r="AB191" i="3"/>
  <c r="R191" i="3"/>
  <c r="Q191" i="3"/>
  <c r="P191" i="3"/>
  <c r="N191" i="3"/>
  <c r="M191" i="3"/>
  <c r="L191" i="3"/>
  <c r="AI190" i="3"/>
  <c r="AJ190" i="3" s="1"/>
  <c r="AH190" i="3"/>
  <c r="AC190" i="3"/>
  <c r="AD190" i="3" s="1"/>
  <c r="AB190" i="3"/>
  <c r="R190" i="3"/>
  <c r="Q190" i="3"/>
  <c r="P190" i="3"/>
  <c r="N190" i="3"/>
  <c r="M190" i="3"/>
  <c r="L190" i="3"/>
  <c r="AI189" i="3"/>
  <c r="AJ189" i="3" s="1"/>
  <c r="AH189" i="3"/>
  <c r="AD189" i="3"/>
  <c r="AC189" i="3"/>
  <c r="AB189" i="3"/>
  <c r="R189" i="3"/>
  <c r="Q189" i="3"/>
  <c r="P189" i="3"/>
  <c r="N189" i="3"/>
  <c r="M189" i="3"/>
  <c r="L189" i="3"/>
  <c r="AI188" i="3"/>
  <c r="AJ188" i="3" s="1"/>
  <c r="AH188" i="3"/>
  <c r="AC188" i="3"/>
  <c r="AD188" i="3" s="1"/>
  <c r="AB188" i="3"/>
  <c r="R188" i="3"/>
  <c r="Q188" i="3"/>
  <c r="P188" i="3"/>
  <c r="N188" i="3"/>
  <c r="M188" i="3"/>
  <c r="L188" i="3"/>
  <c r="AI187" i="3"/>
  <c r="AJ187" i="3" s="1"/>
  <c r="AH187" i="3"/>
  <c r="AC187" i="3"/>
  <c r="AD187" i="3" s="1"/>
  <c r="AB187" i="3"/>
  <c r="R187" i="3"/>
  <c r="Q187" i="3"/>
  <c r="P187" i="3"/>
  <c r="N187" i="3"/>
  <c r="M187" i="3"/>
  <c r="L187" i="3"/>
  <c r="AI186" i="3"/>
  <c r="AJ186" i="3" s="1"/>
  <c r="AH186" i="3"/>
  <c r="AC186" i="3"/>
  <c r="AD186" i="3" s="1"/>
  <c r="AB186" i="3"/>
  <c r="R186" i="3"/>
  <c r="Q186" i="3"/>
  <c r="P186" i="3"/>
  <c r="N186" i="3"/>
  <c r="M186" i="3"/>
  <c r="L186" i="3"/>
  <c r="AI185" i="3"/>
  <c r="AJ185" i="3" s="1"/>
  <c r="AH185" i="3"/>
  <c r="AD185" i="3"/>
  <c r="AC185" i="3"/>
  <c r="AB185" i="3"/>
  <c r="R185" i="3"/>
  <c r="Q185" i="3"/>
  <c r="P185" i="3"/>
  <c r="N185" i="3"/>
  <c r="M185" i="3"/>
  <c r="L185" i="3"/>
  <c r="AI184" i="3"/>
  <c r="AJ184" i="3" s="1"/>
  <c r="AH184" i="3"/>
  <c r="AD184" i="3"/>
  <c r="AC184" i="3"/>
  <c r="AB184" i="3"/>
  <c r="R184" i="3"/>
  <c r="Q184" i="3"/>
  <c r="P184" i="3"/>
  <c r="N184" i="3"/>
  <c r="M184" i="3"/>
  <c r="L184" i="3"/>
  <c r="AI183" i="3"/>
  <c r="AJ183" i="3" s="1"/>
  <c r="AH183" i="3"/>
  <c r="AD183" i="3"/>
  <c r="AC183" i="3"/>
  <c r="AB183" i="3"/>
  <c r="R183" i="3"/>
  <c r="Q183" i="3"/>
  <c r="P183" i="3"/>
  <c r="N183" i="3"/>
  <c r="M183" i="3"/>
  <c r="L183" i="3"/>
  <c r="AI182" i="3"/>
  <c r="AJ182" i="3" s="1"/>
  <c r="AH182" i="3"/>
  <c r="AC182" i="3"/>
  <c r="AD182" i="3" s="1"/>
  <c r="AB182" i="3"/>
  <c r="R182" i="3"/>
  <c r="Q182" i="3"/>
  <c r="P182" i="3"/>
  <c r="N182" i="3"/>
  <c r="M182" i="3"/>
  <c r="L182" i="3"/>
  <c r="AI181" i="3"/>
  <c r="AJ181" i="3" s="1"/>
  <c r="AH181" i="3"/>
  <c r="AC181" i="3"/>
  <c r="AD181" i="3" s="1"/>
  <c r="AB181" i="3"/>
  <c r="R181" i="3"/>
  <c r="Q181" i="3"/>
  <c r="P181" i="3"/>
  <c r="N181" i="3"/>
  <c r="M181" i="3"/>
  <c r="L181" i="3"/>
  <c r="AI180" i="3"/>
  <c r="AJ180" i="3" s="1"/>
  <c r="AH180" i="3"/>
  <c r="AD180" i="3"/>
  <c r="AC180" i="3"/>
  <c r="AB180" i="3"/>
  <c r="R180" i="3"/>
  <c r="Q180" i="3"/>
  <c r="P180" i="3"/>
  <c r="N180" i="3"/>
  <c r="M180" i="3"/>
  <c r="L180" i="3"/>
  <c r="AI179" i="3"/>
  <c r="AJ179" i="3" s="1"/>
  <c r="AH179" i="3"/>
  <c r="AD179" i="3"/>
  <c r="AC179" i="3"/>
  <c r="AB179" i="3"/>
  <c r="R179" i="3"/>
  <c r="Q179" i="3"/>
  <c r="P179" i="3"/>
  <c r="N179" i="3"/>
  <c r="M179" i="3"/>
  <c r="L179" i="3"/>
  <c r="AI178" i="3"/>
  <c r="AJ178" i="3" s="1"/>
  <c r="AH178" i="3"/>
  <c r="AC178" i="3"/>
  <c r="AD178" i="3" s="1"/>
  <c r="AB178" i="3"/>
  <c r="R178" i="3"/>
  <c r="Q178" i="3"/>
  <c r="P178" i="3"/>
  <c r="N178" i="3"/>
  <c r="M178" i="3"/>
  <c r="L178" i="3"/>
  <c r="AI177" i="3"/>
  <c r="AJ177" i="3" s="1"/>
  <c r="AH177" i="3"/>
  <c r="AC177" i="3"/>
  <c r="AD177" i="3" s="1"/>
  <c r="AB177" i="3"/>
  <c r="R177" i="3"/>
  <c r="Q177" i="3"/>
  <c r="P177" i="3"/>
  <c r="N177" i="3"/>
  <c r="M177" i="3"/>
  <c r="L177" i="3"/>
  <c r="AI176" i="3"/>
  <c r="AJ176" i="3" s="1"/>
  <c r="AH176" i="3"/>
  <c r="AD176" i="3"/>
  <c r="AC176" i="3"/>
  <c r="AB176" i="3"/>
  <c r="R176" i="3"/>
  <c r="Q176" i="3"/>
  <c r="P176" i="3"/>
  <c r="N176" i="3"/>
  <c r="M176" i="3"/>
  <c r="L176" i="3"/>
  <c r="AI175" i="3"/>
  <c r="AJ175" i="3" s="1"/>
  <c r="AH175" i="3"/>
  <c r="AD175" i="3"/>
  <c r="AC175" i="3"/>
  <c r="AB175" i="3"/>
  <c r="R175" i="3"/>
  <c r="Q175" i="3"/>
  <c r="P175" i="3"/>
  <c r="N175" i="3"/>
  <c r="M175" i="3"/>
  <c r="L175" i="3"/>
  <c r="AI174" i="3"/>
  <c r="AJ174" i="3" s="1"/>
  <c r="AH174" i="3"/>
  <c r="AC174" i="3"/>
  <c r="AD174" i="3" s="1"/>
  <c r="AB174" i="3"/>
  <c r="R174" i="3"/>
  <c r="Q174" i="3"/>
  <c r="P174" i="3"/>
  <c r="N174" i="3"/>
  <c r="M174" i="3"/>
  <c r="L174" i="3"/>
  <c r="AI173" i="3"/>
  <c r="AJ173" i="3" s="1"/>
  <c r="AH173" i="3"/>
  <c r="AC173" i="3"/>
  <c r="AD173" i="3" s="1"/>
  <c r="AB173" i="3"/>
  <c r="R173" i="3"/>
  <c r="Q173" i="3"/>
  <c r="P173" i="3"/>
  <c r="N173" i="3"/>
  <c r="M173" i="3"/>
  <c r="L173" i="3"/>
  <c r="AI172" i="3"/>
  <c r="AJ172" i="3" s="1"/>
  <c r="AH172" i="3"/>
  <c r="AD172" i="3"/>
  <c r="AC172" i="3"/>
  <c r="AB172" i="3"/>
  <c r="R172" i="3"/>
  <c r="Q172" i="3"/>
  <c r="P172" i="3"/>
  <c r="N172" i="3"/>
  <c r="M172" i="3"/>
  <c r="L172" i="3"/>
  <c r="AI171" i="3"/>
  <c r="AJ171" i="3" s="1"/>
  <c r="AH171" i="3"/>
  <c r="AD171" i="3"/>
  <c r="AC171" i="3"/>
  <c r="AB171" i="3"/>
  <c r="R171" i="3"/>
  <c r="Q171" i="3"/>
  <c r="P171" i="3"/>
  <c r="N171" i="3"/>
  <c r="M171" i="3"/>
  <c r="L171" i="3"/>
  <c r="AI170" i="3"/>
  <c r="AJ170" i="3" s="1"/>
  <c r="AH170" i="3"/>
  <c r="AC170" i="3"/>
  <c r="AD170" i="3" s="1"/>
  <c r="AB170" i="3"/>
  <c r="R170" i="3"/>
  <c r="Q170" i="3"/>
  <c r="P170" i="3"/>
  <c r="N170" i="3"/>
  <c r="M170" i="3"/>
  <c r="L170" i="3"/>
  <c r="AI169" i="3"/>
  <c r="AJ169" i="3" s="1"/>
  <c r="AH169" i="3"/>
  <c r="AC169" i="3"/>
  <c r="AD169" i="3" s="1"/>
  <c r="AB169" i="3"/>
  <c r="R169" i="3"/>
  <c r="Q169" i="3"/>
  <c r="P169" i="3"/>
  <c r="N169" i="3"/>
  <c r="M169" i="3"/>
  <c r="L169" i="3"/>
  <c r="AI168" i="3"/>
  <c r="AJ168" i="3" s="1"/>
  <c r="AH168" i="3"/>
  <c r="AD168" i="3"/>
  <c r="AC168" i="3"/>
  <c r="AB168" i="3"/>
  <c r="R168" i="3"/>
  <c r="Q168" i="3"/>
  <c r="P168" i="3"/>
  <c r="N168" i="3"/>
  <c r="M168" i="3"/>
  <c r="L168" i="3"/>
  <c r="AI167" i="3"/>
  <c r="AJ167" i="3" s="1"/>
  <c r="AH167" i="3"/>
  <c r="AD167" i="3"/>
  <c r="AC167" i="3"/>
  <c r="AB167" i="3"/>
  <c r="R167" i="3"/>
  <c r="Q167" i="3"/>
  <c r="P167" i="3"/>
  <c r="N167" i="3"/>
  <c r="M167" i="3"/>
  <c r="L167" i="3"/>
  <c r="AI166" i="3"/>
  <c r="AJ166" i="3" s="1"/>
  <c r="AH166" i="3"/>
  <c r="AC166" i="3"/>
  <c r="AD166" i="3" s="1"/>
  <c r="AB166" i="3"/>
  <c r="R166" i="3"/>
  <c r="Q166" i="3"/>
  <c r="P166" i="3"/>
  <c r="N166" i="3"/>
  <c r="M166" i="3"/>
  <c r="L166" i="3"/>
  <c r="AI165" i="3"/>
  <c r="AJ165" i="3" s="1"/>
  <c r="AH165" i="3"/>
  <c r="AC165" i="3"/>
  <c r="AD165" i="3" s="1"/>
  <c r="AB165" i="3"/>
  <c r="R165" i="3"/>
  <c r="Q165" i="3"/>
  <c r="P165" i="3"/>
  <c r="N165" i="3"/>
  <c r="M165" i="3"/>
  <c r="L165" i="3"/>
  <c r="AI164" i="3"/>
  <c r="AJ164" i="3" s="1"/>
  <c r="AH164" i="3"/>
  <c r="AD164" i="3"/>
  <c r="AC164" i="3"/>
  <c r="AB164" i="3"/>
  <c r="R164" i="3"/>
  <c r="Q164" i="3"/>
  <c r="P164" i="3"/>
  <c r="N164" i="3"/>
  <c r="M164" i="3"/>
  <c r="L164" i="3"/>
  <c r="AI163" i="3"/>
  <c r="AJ163" i="3" s="1"/>
  <c r="AH163" i="3"/>
  <c r="AD163" i="3"/>
  <c r="AC163" i="3"/>
  <c r="AB163" i="3"/>
  <c r="R163" i="3"/>
  <c r="Q163" i="3"/>
  <c r="P163" i="3"/>
  <c r="N163" i="3"/>
  <c r="M163" i="3"/>
  <c r="L163" i="3"/>
  <c r="AI162" i="3"/>
  <c r="AJ162" i="3" s="1"/>
  <c r="AH162" i="3"/>
  <c r="AC162" i="3"/>
  <c r="AD162" i="3" s="1"/>
  <c r="AB162" i="3"/>
  <c r="R162" i="3"/>
  <c r="Q162" i="3"/>
  <c r="P162" i="3"/>
  <c r="N162" i="3"/>
  <c r="M162" i="3"/>
  <c r="L162" i="3"/>
  <c r="AI161" i="3"/>
  <c r="AJ161" i="3" s="1"/>
  <c r="AH161" i="3"/>
  <c r="AC161" i="3"/>
  <c r="AD161" i="3" s="1"/>
  <c r="AB161" i="3"/>
  <c r="R161" i="3"/>
  <c r="Q161" i="3"/>
  <c r="P161" i="3"/>
  <c r="N161" i="3"/>
  <c r="M161" i="3"/>
  <c r="L161" i="3"/>
  <c r="AI160" i="3"/>
  <c r="AJ160" i="3" s="1"/>
  <c r="AH160" i="3"/>
  <c r="AD160" i="3"/>
  <c r="AC160" i="3"/>
  <c r="AB160" i="3"/>
  <c r="R160" i="3"/>
  <c r="Q160" i="3"/>
  <c r="P160" i="3"/>
  <c r="N160" i="3"/>
  <c r="M160" i="3"/>
  <c r="L160" i="3"/>
  <c r="AI159" i="3"/>
  <c r="AJ159" i="3" s="1"/>
  <c r="AH159" i="3"/>
  <c r="AD159" i="3"/>
  <c r="AC159" i="3"/>
  <c r="AB159" i="3"/>
  <c r="R159" i="3"/>
  <c r="Q159" i="3"/>
  <c r="P159" i="3"/>
  <c r="N159" i="3"/>
  <c r="M159" i="3"/>
  <c r="L159" i="3"/>
  <c r="AI158" i="3"/>
  <c r="AJ158" i="3" s="1"/>
  <c r="AH158" i="3"/>
  <c r="AC158" i="3"/>
  <c r="AD158" i="3" s="1"/>
  <c r="AB158" i="3"/>
  <c r="R158" i="3"/>
  <c r="Q158" i="3"/>
  <c r="P158" i="3"/>
  <c r="N158" i="3"/>
  <c r="M158" i="3"/>
  <c r="L158" i="3"/>
  <c r="AI157" i="3"/>
  <c r="AJ157" i="3" s="1"/>
  <c r="AH157" i="3"/>
  <c r="AC157" i="3"/>
  <c r="AD157" i="3" s="1"/>
  <c r="AB157" i="3"/>
  <c r="R157" i="3"/>
  <c r="Q157" i="3"/>
  <c r="P157" i="3"/>
  <c r="N157" i="3"/>
  <c r="M157" i="3"/>
  <c r="L157" i="3"/>
  <c r="AI156" i="3"/>
  <c r="AJ156" i="3" s="1"/>
  <c r="AH156" i="3"/>
  <c r="AD156" i="3"/>
  <c r="AC156" i="3"/>
  <c r="AB156" i="3"/>
  <c r="R156" i="3"/>
  <c r="Q156" i="3"/>
  <c r="P156" i="3"/>
  <c r="N156" i="3"/>
  <c r="M156" i="3"/>
  <c r="L156" i="3"/>
  <c r="AI155" i="3"/>
  <c r="AJ155" i="3" s="1"/>
  <c r="AH155" i="3"/>
  <c r="AD155" i="3"/>
  <c r="AC155" i="3"/>
  <c r="AB155" i="3"/>
  <c r="R155" i="3"/>
  <c r="Q155" i="3"/>
  <c r="P155" i="3"/>
  <c r="N155" i="3"/>
  <c r="M155" i="3"/>
  <c r="L155" i="3"/>
  <c r="AI154" i="3"/>
  <c r="AJ154" i="3" s="1"/>
  <c r="AH154" i="3"/>
  <c r="AC154" i="3"/>
  <c r="AD154" i="3" s="1"/>
  <c r="AB154" i="3"/>
  <c r="R154" i="3"/>
  <c r="Q154" i="3"/>
  <c r="P154" i="3"/>
  <c r="N154" i="3"/>
  <c r="M154" i="3"/>
  <c r="L154" i="3"/>
  <c r="AI153" i="3"/>
  <c r="AJ153" i="3" s="1"/>
  <c r="AH153" i="3"/>
  <c r="AC153" i="3"/>
  <c r="AD153" i="3" s="1"/>
  <c r="AB153" i="3"/>
  <c r="R153" i="3"/>
  <c r="Q153" i="3"/>
  <c r="P153" i="3"/>
  <c r="N153" i="3"/>
  <c r="M153" i="3"/>
  <c r="L153" i="3"/>
  <c r="AI152" i="3"/>
  <c r="AJ152" i="3" s="1"/>
  <c r="AH152" i="3"/>
  <c r="AD152" i="3"/>
  <c r="AC152" i="3"/>
  <c r="AB152" i="3"/>
  <c r="R152" i="3"/>
  <c r="Q152" i="3"/>
  <c r="P152" i="3"/>
  <c r="N152" i="3"/>
  <c r="M152" i="3"/>
  <c r="L152" i="3"/>
  <c r="AI151" i="3"/>
  <c r="AJ151" i="3" s="1"/>
  <c r="AH151" i="3"/>
  <c r="AD151" i="3"/>
  <c r="AC151" i="3"/>
  <c r="AB151" i="3"/>
  <c r="R151" i="3"/>
  <c r="Q151" i="3"/>
  <c r="P151" i="3"/>
  <c r="N151" i="3"/>
  <c r="M151" i="3"/>
  <c r="L151" i="3"/>
  <c r="AI150" i="3"/>
  <c r="AJ150" i="3" s="1"/>
  <c r="AH150" i="3"/>
  <c r="AC150" i="3"/>
  <c r="AD150" i="3" s="1"/>
  <c r="AB150" i="3"/>
  <c r="R150" i="3"/>
  <c r="Q150" i="3"/>
  <c r="P150" i="3"/>
  <c r="N150" i="3"/>
  <c r="M150" i="3"/>
  <c r="L150" i="3"/>
  <c r="AI149" i="3"/>
  <c r="AJ149" i="3" s="1"/>
  <c r="AH149" i="3"/>
  <c r="AC149" i="3"/>
  <c r="AD149" i="3" s="1"/>
  <c r="AB149" i="3"/>
  <c r="R149" i="3"/>
  <c r="Q149" i="3"/>
  <c r="P149" i="3"/>
  <c r="N149" i="3"/>
  <c r="M149" i="3"/>
  <c r="L149" i="3"/>
  <c r="AI148" i="3"/>
  <c r="AJ148" i="3" s="1"/>
  <c r="AH148" i="3"/>
  <c r="AD148" i="3"/>
  <c r="AC148" i="3"/>
  <c r="AB148" i="3"/>
  <c r="R148" i="3"/>
  <c r="Q148" i="3"/>
  <c r="P148" i="3"/>
  <c r="N148" i="3"/>
  <c r="M148" i="3"/>
  <c r="L148" i="3"/>
  <c r="AI147" i="3"/>
  <c r="AJ147" i="3" s="1"/>
  <c r="AH147" i="3"/>
  <c r="AD147" i="3"/>
  <c r="AC147" i="3"/>
  <c r="AB147" i="3"/>
  <c r="R147" i="3"/>
  <c r="Q147" i="3"/>
  <c r="P147" i="3"/>
  <c r="N147" i="3"/>
  <c r="M147" i="3"/>
  <c r="L147" i="3"/>
  <c r="AI146" i="3"/>
  <c r="AJ146" i="3" s="1"/>
  <c r="AH146" i="3"/>
  <c r="AC146" i="3"/>
  <c r="AD146" i="3" s="1"/>
  <c r="AB146" i="3"/>
  <c r="R146" i="3"/>
  <c r="Q146" i="3"/>
  <c r="P146" i="3"/>
  <c r="N146" i="3"/>
  <c r="M146" i="3"/>
  <c r="L146" i="3"/>
  <c r="AI145" i="3"/>
  <c r="AJ145" i="3" s="1"/>
  <c r="AH145" i="3"/>
  <c r="AC145" i="3"/>
  <c r="AD145" i="3" s="1"/>
  <c r="AB145" i="3"/>
  <c r="R145" i="3"/>
  <c r="Q145" i="3"/>
  <c r="P145" i="3"/>
  <c r="N145" i="3"/>
  <c r="M145" i="3"/>
  <c r="L145" i="3"/>
  <c r="AI144" i="3"/>
  <c r="AJ144" i="3" s="1"/>
  <c r="AH144" i="3"/>
  <c r="AD144" i="3"/>
  <c r="AC144" i="3"/>
  <c r="AB144" i="3"/>
  <c r="R144" i="3"/>
  <c r="Q144" i="3"/>
  <c r="P144" i="3"/>
  <c r="N144" i="3"/>
  <c r="M144" i="3"/>
  <c r="L144" i="3"/>
  <c r="AI143" i="3"/>
  <c r="AJ143" i="3" s="1"/>
  <c r="AH143" i="3"/>
  <c r="AD143" i="3"/>
  <c r="AC143" i="3"/>
  <c r="AB143" i="3"/>
  <c r="R143" i="3"/>
  <c r="Q143" i="3"/>
  <c r="P143" i="3"/>
  <c r="N143" i="3"/>
  <c r="M143" i="3"/>
  <c r="L143" i="3"/>
  <c r="AI142" i="3"/>
  <c r="AJ142" i="3" s="1"/>
  <c r="AH142" i="3"/>
  <c r="AC142" i="3"/>
  <c r="AD142" i="3" s="1"/>
  <c r="AB142" i="3"/>
  <c r="R142" i="3"/>
  <c r="Q142" i="3"/>
  <c r="P142" i="3"/>
  <c r="N142" i="3"/>
  <c r="M142" i="3"/>
  <c r="L142" i="3"/>
  <c r="AI141" i="3"/>
  <c r="AJ141" i="3" s="1"/>
  <c r="AH141" i="3"/>
  <c r="AC141" i="3"/>
  <c r="AD141" i="3" s="1"/>
  <c r="AB141" i="3"/>
  <c r="R141" i="3"/>
  <c r="Q141" i="3"/>
  <c r="P141" i="3"/>
  <c r="N141" i="3"/>
  <c r="M141" i="3"/>
  <c r="L141" i="3"/>
  <c r="AI140" i="3"/>
  <c r="AJ140" i="3" s="1"/>
  <c r="AH140" i="3"/>
  <c r="AD140" i="3"/>
  <c r="AC140" i="3"/>
  <c r="AB140" i="3"/>
  <c r="R140" i="3"/>
  <c r="Q140" i="3"/>
  <c r="P140" i="3"/>
  <c r="N140" i="3"/>
  <c r="M140" i="3"/>
  <c r="L140" i="3"/>
  <c r="AI139" i="3"/>
  <c r="AJ139" i="3" s="1"/>
  <c r="AH139" i="3"/>
  <c r="AD139" i="3"/>
  <c r="AC139" i="3"/>
  <c r="AB139" i="3"/>
  <c r="R139" i="3"/>
  <c r="Q139" i="3"/>
  <c r="P139" i="3"/>
  <c r="N139" i="3"/>
  <c r="M139" i="3"/>
  <c r="L139" i="3"/>
  <c r="AI138" i="3"/>
  <c r="AJ138" i="3" s="1"/>
  <c r="AH138" i="3"/>
  <c r="AC138" i="3"/>
  <c r="AD138" i="3" s="1"/>
  <c r="AB138" i="3"/>
  <c r="R138" i="3"/>
  <c r="Q138" i="3"/>
  <c r="P138" i="3"/>
  <c r="N138" i="3"/>
  <c r="M138" i="3"/>
  <c r="L138" i="3"/>
  <c r="AI137" i="3"/>
  <c r="AJ137" i="3" s="1"/>
  <c r="AH137" i="3"/>
  <c r="AC137" i="3"/>
  <c r="AD137" i="3" s="1"/>
  <c r="AB137" i="3"/>
  <c r="R137" i="3"/>
  <c r="Q137" i="3"/>
  <c r="P137" i="3"/>
  <c r="N137" i="3"/>
  <c r="M137" i="3"/>
  <c r="L137" i="3"/>
  <c r="AI136" i="3"/>
  <c r="AJ136" i="3" s="1"/>
  <c r="AH136" i="3"/>
  <c r="AD136" i="3"/>
  <c r="AC136" i="3"/>
  <c r="AB136" i="3"/>
  <c r="R136" i="3"/>
  <c r="Q136" i="3"/>
  <c r="P136" i="3"/>
  <c r="N136" i="3"/>
  <c r="M136" i="3"/>
  <c r="L136" i="3"/>
  <c r="AI135" i="3"/>
  <c r="AJ135" i="3" s="1"/>
  <c r="AH135" i="3"/>
  <c r="AD135" i="3"/>
  <c r="AC135" i="3"/>
  <c r="AB135" i="3"/>
  <c r="R135" i="3"/>
  <c r="Q135" i="3"/>
  <c r="P135" i="3"/>
  <c r="N135" i="3"/>
  <c r="M135" i="3"/>
  <c r="L135" i="3"/>
  <c r="AI134" i="3"/>
  <c r="AJ134" i="3" s="1"/>
  <c r="AH134" i="3"/>
  <c r="AC134" i="3"/>
  <c r="AD134" i="3" s="1"/>
  <c r="AB134" i="3"/>
  <c r="R134" i="3"/>
  <c r="Q134" i="3"/>
  <c r="P134" i="3"/>
  <c r="N134" i="3"/>
  <c r="M134" i="3"/>
  <c r="L134" i="3"/>
  <c r="AI133" i="3"/>
  <c r="AJ133" i="3" s="1"/>
  <c r="AH133" i="3"/>
  <c r="AC133" i="3"/>
  <c r="AD133" i="3" s="1"/>
  <c r="AB133" i="3"/>
  <c r="R133" i="3"/>
  <c r="Q133" i="3"/>
  <c r="P133" i="3"/>
  <c r="N133" i="3"/>
  <c r="M133" i="3"/>
  <c r="L133" i="3"/>
  <c r="AI132" i="3"/>
  <c r="AJ132" i="3" s="1"/>
  <c r="AH132" i="3"/>
  <c r="AD132" i="3"/>
  <c r="AC132" i="3"/>
  <c r="AB132" i="3"/>
  <c r="R132" i="3"/>
  <c r="Q132" i="3"/>
  <c r="P132" i="3"/>
  <c r="N132" i="3"/>
  <c r="M132" i="3"/>
  <c r="L132" i="3"/>
  <c r="AI131" i="3"/>
  <c r="AJ131" i="3" s="1"/>
  <c r="AH131" i="3"/>
  <c r="AD131" i="3"/>
  <c r="AC131" i="3"/>
  <c r="AB131" i="3"/>
  <c r="R131" i="3"/>
  <c r="Q131" i="3"/>
  <c r="P131" i="3"/>
  <c r="N131" i="3"/>
  <c r="M131" i="3"/>
  <c r="L131" i="3"/>
  <c r="AI130" i="3"/>
  <c r="AJ130" i="3" s="1"/>
  <c r="AH130" i="3"/>
  <c r="AC130" i="3"/>
  <c r="AD130" i="3" s="1"/>
  <c r="AB130" i="3"/>
  <c r="R130" i="3"/>
  <c r="Q130" i="3"/>
  <c r="P130" i="3"/>
  <c r="N130" i="3"/>
  <c r="M130" i="3"/>
  <c r="L130" i="3"/>
  <c r="AI129" i="3"/>
  <c r="AJ129" i="3" s="1"/>
  <c r="AH129" i="3"/>
  <c r="AC129" i="3"/>
  <c r="AD129" i="3" s="1"/>
  <c r="AB129" i="3"/>
  <c r="R129" i="3"/>
  <c r="Q129" i="3"/>
  <c r="P129" i="3"/>
  <c r="N129" i="3"/>
  <c r="M129" i="3"/>
  <c r="L129" i="3"/>
  <c r="AI128" i="3"/>
  <c r="AJ128" i="3" s="1"/>
  <c r="AH128" i="3"/>
  <c r="AD128" i="3"/>
  <c r="AC128" i="3"/>
  <c r="AB128" i="3"/>
  <c r="R128" i="3"/>
  <c r="Q128" i="3"/>
  <c r="P128" i="3"/>
  <c r="N128" i="3"/>
  <c r="M128" i="3"/>
  <c r="L128" i="3"/>
  <c r="AI127" i="3"/>
  <c r="AJ127" i="3" s="1"/>
  <c r="AH127" i="3"/>
  <c r="AD127" i="3"/>
  <c r="AC127" i="3"/>
  <c r="AB127" i="3"/>
  <c r="R127" i="3"/>
  <c r="Q127" i="3"/>
  <c r="P127" i="3"/>
  <c r="N127" i="3"/>
  <c r="M127" i="3"/>
  <c r="L127" i="3"/>
  <c r="AI126" i="3"/>
  <c r="AJ126" i="3" s="1"/>
  <c r="AH126" i="3"/>
  <c r="AC126" i="3"/>
  <c r="AD126" i="3" s="1"/>
  <c r="AB126" i="3"/>
  <c r="R126" i="3"/>
  <c r="Q126" i="3"/>
  <c r="P126" i="3"/>
  <c r="N126" i="3"/>
  <c r="M126" i="3"/>
  <c r="L126" i="3"/>
  <c r="AI125" i="3"/>
  <c r="AJ125" i="3" s="1"/>
  <c r="AH125" i="3"/>
  <c r="AC125" i="3"/>
  <c r="AD125" i="3" s="1"/>
  <c r="AB125" i="3"/>
  <c r="R125" i="3"/>
  <c r="Q125" i="3"/>
  <c r="P125" i="3"/>
  <c r="N125" i="3"/>
  <c r="M125" i="3"/>
  <c r="L125" i="3"/>
  <c r="AI124" i="3"/>
  <c r="AJ124" i="3" s="1"/>
  <c r="AH124" i="3"/>
  <c r="AD124" i="3"/>
  <c r="AC124" i="3"/>
  <c r="AB124" i="3"/>
  <c r="R124" i="3"/>
  <c r="Q124" i="3"/>
  <c r="P124" i="3"/>
  <c r="N124" i="3"/>
  <c r="M124" i="3"/>
  <c r="L124" i="3"/>
  <c r="AI123" i="3"/>
  <c r="AJ123" i="3" s="1"/>
  <c r="AH123" i="3"/>
  <c r="AD123" i="3"/>
  <c r="AC123" i="3"/>
  <c r="AB123" i="3"/>
  <c r="R123" i="3"/>
  <c r="Q123" i="3"/>
  <c r="P123" i="3"/>
  <c r="N123" i="3"/>
  <c r="M123" i="3"/>
  <c r="L123" i="3"/>
  <c r="AI122" i="3"/>
  <c r="AJ122" i="3" s="1"/>
  <c r="AH122" i="3"/>
  <c r="AC122" i="3"/>
  <c r="AD122" i="3" s="1"/>
  <c r="AB122" i="3"/>
  <c r="R122" i="3"/>
  <c r="Q122" i="3"/>
  <c r="P122" i="3"/>
  <c r="N122" i="3"/>
  <c r="M122" i="3"/>
  <c r="L122" i="3"/>
  <c r="AI121" i="3"/>
  <c r="AJ121" i="3" s="1"/>
  <c r="AH121" i="3"/>
  <c r="AC121" i="3"/>
  <c r="AD121" i="3" s="1"/>
  <c r="AB121" i="3"/>
  <c r="R121" i="3"/>
  <c r="Q121" i="3"/>
  <c r="P121" i="3"/>
  <c r="N121" i="3"/>
  <c r="M121" i="3"/>
  <c r="L121" i="3"/>
  <c r="AI120" i="3"/>
  <c r="AJ120" i="3" s="1"/>
  <c r="AH120" i="3"/>
  <c r="AD120" i="3"/>
  <c r="AC120" i="3"/>
  <c r="AB120" i="3"/>
  <c r="R120" i="3"/>
  <c r="Q120" i="3"/>
  <c r="P120" i="3"/>
  <c r="N120" i="3"/>
  <c r="M120" i="3"/>
  <c r="L120" i="3"/>
  <c r="AI119" i="3"/>
  <c r="AJ119" i="3" s="1"/>
  <c r="AH119" i="3"/>
  <c r="AD119" i="3"/>
  <c r="AC119" i="3"/>
  <c r="AB119" i="3"/>
  <c r="R119" i="3"/>
  <c r="Q119" i="3"/>
  <c r="P119" i="3"/>
  <c r="N119" i="3"/>
  <c r="M119" i="3"/>
  <c r="L119" i="3"/>
  <c r="AI118" i="3"/>
  <c r="AJ118" i="3" s="1"/>
  <c r="AH118" i="3"/>
  <c r="AC118" i="3"/>
  <c r="AD118" i="3" s="1"/>
  <c r="AB118" i="3"/>
  <c r="R118" i="3"/>
  <c r="Q118" i="3"/>
  <c r="P118" i="3"/>
  <c r="N118" i="3"/>
  <c r="M118" i="3"/>
  <c r="L118" i="3"/>
  <c r="AI117" i="3"/>
  <c r="AJ117" i="3" s="1"/>
  <c r="AH117" i="3"/>
  <c r="AC117" i="3"/>
  <c r="AD117" i="3" s="1"/>
  <c r="AB117" i="3"/>
  <c r="R117" i="3"/>
  <c r="Q117" i="3"/>
  <c r="P117" i="3"/>
  <c r="N117" i="3"/>
  <c r="M117" i="3"/>
  <c r="L117" i="3"/>
  <c r="AI116" i="3"/>
  <c r="AJ116" i="3" s="1"/>
  <c r="AH116" i="3"/>
  <c r="AD116" i="3"/>
  <c r="AC116" i="3"/>
  <c r="AB116" i="3"/>
  <c r="R116" i="3"/>
  <c r="Q116" i="3"/>
  <c r="P116" i="3"/>
  <c r="N116" i="3"/>
  <c r="M116" i="3"/>
  <c r="L116" i="3"/>
  <c r="AI115" i="3"/>
  <c r="AJ115" i="3" s="1"/>
  <c r="AH115" i="3"/>
  <c r="AD115" i="3"/>
  <c r="AC115" i="3"/>
  <c r="AB115" i="3"/>
  <c r="R115" i="3"/>
  <c r="Q115" i="3"/>
  <c r="P115" i="3"/>
  <c r="N115" i="3"/>
  <c r="M115" i="3"/>
  <c r="L115" i="3"/>
  <c r="AI114" i="3"/>
  <c r="AJ114" i="3" s="1"/>
  <c r="AH114" i="3"/>
  <c r="AC114" i="3"/>
  <c r="AD114" i="3" s="1"/>
  <c r="AB114" i="3"/>
  <c r="R114" i="3"/>
  <c r="Q114" i="3"/>
  <c r="P114" i="3"/>
  <c r="N114" i="3"/>
  <c r="M114" i="3"/>
  <c r="L114" i="3"/>
  <c r="AI113" i="3"/>
  <c r="AJ113" i="3" s="1"/>
  <c r="AH113" i="3"/>
  <c r="AC113" i="3"/>
  <c r="AD113" i="3" s="1"/>
  <c r="AB113" i="3"/>
  <c r="R113" i="3"/>
  <c r="Q113" i="3"/>
  <c r="P113" i="3"/>
  <c r="N113" i="3"/>
  <c r="M113" i="3"/>
  <c r="L113" i="3"/>
  <c r="AI112" i="3"/>
  <c r="AJ112" i="3" s="1"/>
  <c r="AH112" i="3"/>
  <c r="AD112" i="3"/>
  <c r="AC112" i="3"/>
  <c r="AB112" i="3"/>
  <c r="R112" i="3"/>
  <c r="Q112" i="3"/>
  <c r="P112" i="3"/>
  <c r="N112" i="3"/>
  <c r="M112" i="3"/>
  <c r="L112" i="3"/>
  <c r="AI111" i="3"/>
  <c r="AJ111" i="3" s="1"/>
  <c r="AH111" i="3"/>
  <c r="AD111" i="3"/>
  <c r="AC111" i="3"/>
  <c r="AB111" i="3"/>
  <c r="R111" i="3"/>
  <c r="Q111" i="3"/>
  <c r="P111" i="3"/>
  <c r="N111" i="3"/>
  <c r="M111" i="3"/>
  <c r="L111" i="3"/>
  <c r="AI110" i="3"/>
  <c r="AJ110" i="3" s="1"/>
  <c r="AH110" i="3"/>
  <c r="AC110" i="3"/>
  <c r="AD110" i="3" s="1"/>
  <c r="AB110" i="3"/>
  <c r="R110" i="3"/>
  <c r="Q110" i="3"/>
  <c r="P110" i="3"/>
  <c r="N110" i="3"/>
  <c r="M110" i="3"/>
  <c r="L110" i="3"/>
  <c r="AI109" i="3"/>
  <c r="AJ109" i="3" s="1"/>
  <c r="AH109" i="3"/>
  <c r="AC109" i="3"/>
  <c r="AD109" i="3" s="1"/>
  <c r="AB109" i="3"/>
  <c r="R109" i="3"/>
  <c r="Q109" i="3"/>
  <c r="P109" i="3"/>
  <c r="N109" i="3"/>
  <c r="M109" i="3"/>
  <c r="L109" i="3"/>
  <c r="AI108" i="3"/>
  <c r="AJ108" i="3" s="1"/>
  <c r="AH108" i="3"/>
  <c r="AD108" i="3"/>
  <c r="AC108" i="3"/>
  <c r="AB108" i="3"/>
  <c r="R108" i="3"/>
  <c r="Q108" i="3"/>
  <c r="P108" i="3"/>
  <c r="N108" i="3"/>
  <c r="M108" i="3"/>
  <c r="L108" i="3"/>
  <c r="AI107" i="3"/>
  <c r="AJ107" i="3" s="1"/>
  <c r="AH107" i="3"/>
  <c r="AD107" i="3"/>
  <c r="AC107" i="3"/>
  <c r="AB107" i="3"/>
  <c r="R107" i="3"/>
  <c r="Q107" i="3"/>
  <c r="P107" i="3"/>
  <c r="N107" i="3"/>
  <c r="M107" i="3"/>
  <c r="L107" i="3"/>
  <c r="AI106" i="3"/>
  <c r="AJ106" i="3" s="1"/>
  <c r="AH106" i="3"/>
  <c r="AC106" i="3"/>
  <c r="AD106" i="3" s="1"/>
  <c r="AB106" i="3"/>
  <c r="R106" i="3"/>
  <c r="Q106" i="3"/>
  <c r="P106" i="3"/>
  <c r="N106" i="3"/>
  <c r="M106" i="3"/>
  <c r="L106" i="3"/>
  <c r="AI105" i="3"/>
  <c r="AJ105" i="3" s="1"/>
  <c r="AH105" i="3"/>
  <c r="AC105" i="3"/>
  <c r="AD105" i="3" s="1"/>
  <c r="AB105" i="3"/>
  <c r="R105" i="3"/>
  <c r="Q105" i="3"/>
  <c r="P105" i="3"/>
  <c r="N105" i="3"/>
  <c r="M105" i="3"/>
  <c r="L105" i="3"/>
  <c r="AI104" i="3"/>
  <c r="AJ104" i="3" s="1"/>
  <c r="AH104" i="3"/>
  <c r="AD104" i="3"/>
  <c r="AC104" i="3"/>
  <c r="AB104" i="3"/>
  <c r="R104" i="3"/>
  <c r="Q104" i="3"/>
  <c r="P104" i="3"/>
  <c r="N104" i="3"/>
  <c r="M104" i="3"/>
  <c r="L104" i="3"/>
  <c r="AI103" i="3"/>
  <c r="AJ103" i="3" s="1"/>
  <c r="AH103" i="3"/>
  <c r="AD103" i="3"/>
  <c r="AC103" i="3"/>
  <c r="AB103" i="3"/>
  <c r="R103" i="3"/>
  <c r="Q103" i="3"/>
  <c r="P103" i="3"/>
  <c r="N103" i="3"/>
  <c r="M103" i="3"/>
  <c r="L103" i="3"/>
  <c r="AI102" i="3"/>
  <c r="AJ102" i="3" s="1"/>
  <c r="AH102" i="3"/>
  <c r="AC102" i="3"/>
  <c r="AD102" i="3" s="1"/>
  <c r="AB102" i="3"/>
  <c r="R102" i="3"/>
  <c r="Q102" i="3"/>
  <c r="P102" i="3"/>
  <c r="N102" i="3"/>
  <c r="M102" i="3"/>
  <c r="L102" i="3"/>
  <c r="AI101" i="3"/>
  <c r="AJ101" i="3" s="1"/>
  <c r="AH101" i="3"/>
  <c r="AC101" i="3"/>
  <c r="AD101" i="3" s="1"/>
  <c r="AB101" i="3"/>
  <c r="R101" i="3"/>
  <c r="Q101" i="3"/>
  <c r="P101" i="3"/>
  <c r="N101" i="3"/>
  <c r="M101" i="3"/>
  <c r="L101" i="3"/>
  <c r="AI100" i="3"/>
  <c r="AJ100" i="3" s="1"/>
  <c r="AH100" i="3"/>
  <c r="AD100" i="3"/>
  <c r="AC100" i="3"/>
  <c r="AB100" i="3"/>
  <c r="R100" i="3"/>
  <c r="Q100" i="3"/>
  <c r="P100" i="3"/>
  <c r="N100" i="3"/>
  <c r="M100" i="3"/>
  <c r="L100" i="3"/>
  <c r="AI99" i="3"/>
  <c r="AJ99" i="3" s="1"/>
  <c r="AH99" i="3"/>
  <c r="AD99" i="3"/>
  <c r="AC99" i="3"/>
  <c r="AB99" i="3"/>
  <c r="R99" i="3"/>
  <c r="Q99" i="3"/>
  <c r="P99" i="3"/>
  <c r="N99" i="3"/>
  <c r="M99" i="3"/>
  <c r="L99" i="3"/>
  <c r="AI98" i="3"/>
  <c r="AJ98" i="3" s="1"/>
  <c r="AH98" i="3"/>
  <c r="AC98" i="3"/>
  <c r="AD98" i="3" s="1"/>
  <c r="AB98" i="3"/>
  <c r="R98" i="3"/>
  <c r="Q98" i="3"/>
  <c r="P98" i="3"/>
  <c r="N98" i="3"/>
  <c r="M98" i="3"/>
  <c r="L98" i="3"/>
  <c r="AI97" i="3"/>
  <c r="AJ97" i="3" s="1"/>
  <c r="AH97" i="3"/>
  <c r="AC97" i="3"/>
  <c r="AD97" i="3" s="1"/>
  <c r="AB97" i="3"/>
  <c r="R97" i="3"/>
  <c r="Q97" i="3"/>
  <c r="P97" i="3"/>
  <c r="N97" i="3"/>
  <c r="M97" i="3"/>
  <c r="L97" i="3"/>
  <c r="AI96" i="3"/>
  <c r="AJ96" i="3" s="1"/>
  <c r="AH96" i="3"/>
  <c r="AD96" i="3"/>
  <c r="AC96" i="3"/>
  <c r="AB96" i="3"/>
  <c r="R96" i="3"/>
  <c r="Q96" i="3"/>
  <c r="P96" i="3"/>
  <c r="N96" i="3"/>
  <c r="M96" i="3"/>
  <c r="L96" i="3"/>
  <c r="AI95" i="3"/>
  <c r="AJ95" i="3" s="1"/>
  <c r="AH95" i="3"/>
  <c r="AD95" i="3"/>
  <c r="AC95" i="3"/>
  <c r="AB95" i="3"/>
  <c r="R95" i="3"/>
  <c r="Q95" i="3"/>
  <c r="P95" i="3"/>
  <c r="N95" i="3"/>
  <c r="M95" i="3"/>
  <c r="L95" i="3"/>
  <c r="AI94" i="3"/>
  <c r="AJ94" i="3" s="1"/>
  <c r="AH94" i="3"/>
  <c r="AC94" i="3"/>
  <c r="AD94" i="3" s="1"/>
  <c r="AB94" i="3"/>
  <c r="R94" i="3"/>
  <c r="Q94" i="3"/>
  <c r="P94" i="3"/>
  <c r="N94" i="3"/>
  <c r="M94" i="3"/>
  <c r="L94" i="3"/>
  <c r="AI93" i="3"/>
  <c r="AJ93" i="3" s="1"/>
  <c r="AH93" i="3"/>
  <c r="AC93" i="3"/>
  <c r="AD93" i="3" s="1"/>
  <c r="AB93" i="3"/>
  <c r="R93" i="3"/>
  <c r="Q93" i="3"/>
  <c r="P93" i="3"/>
  <c r="N93" i="3"/>
  <c r="M93" i="3"/>
  <c r="L93" i="3"/>
  <c r="AI92" i="3"/>
  <c r="AJ92" i="3" s="1"/>
  <c r="AH92" i="3"/>
  <c r="AD92" i="3"/>
  <c r="AC92" i="3"/>
  <c r="AB92" i="3"/>
  <c r="R92" i="3"/>
  <c r="Q92" i="3"/>
  <c r="P92" i="3"/>
  <c r="N92" i="3"/>
  <c r="M92" i="3"/>
  <c r="L92" i="3"/>
  <c r="AI91" i="3"/>
  <c r="AJ91" i="3" s="1"/>
  <c r="AH91" i="3"/>
  <c r="AD91" i="3"/>
  <c r="AC91" i="3"/>
  <c r="AB91" i="3"/>
  <c r="R91" i="3"/>
  <c r="Q91" i="3"/>
  <c r="P91" i="3"/>
  <c r="N91" i="3"/>
  <c r="M91" i="3"/>
  <c r="L91" i="3"/>
  <c r="AI90" i="3"/>
  <c r="AJ90" i="3" s="1"/>
  <c r="AH90" i="3"/>
  <c r="AC90" i="3"/>
  <c r="AD90" i="3" s="1"/>
  <c r="AB90" i="3"/>
  <c r="R90" i="3"/>
  <c r="Q90" i="3"/>
  <c r="P90" i="3"/>
  <c r="N90" i="3"/>
  <c r="M90" i="3"/>
  <c r="L90" i="3"/>
  <c r="AI89" i="3"/>
  <c r="AJ89" i="3" s="1"/>
  <c r="AH89" i="3"/>
  <c r="AC89" i="3"/>
  <c r="AD89" i="3" s="1"/>
  <c r="AB89" i="3"/>
  <c r="R89" i="3"/>
  <c r="Q89" i="3"/>
  <c r="P89" i="3"/>
  <c r="N89" i="3"/>
  <c r="M89" i="3"/>
  <c r="L89" i="3"/>
  <c r="AI88" i="3"/>
  <c r="AJ88" i="3" s="1"/>
  <c r="AH88" i="3"/>
  <c r="AD88" i="3"/>
  <c r="AC88" i="3"/>
  <c r="AB88" i="3"/>
  <c r="R88" i="3"/>
  <c r="Q88" i="3"/>
  <c r="P88" i="3"/>
  <c r="N88" i="3"/>
  <c r="M88" i="3"/>
  <c r="L88" i="3"/>
  <c r="AI87" i="3"/>
  <c r="AJ87" i="3" s="1"/>
  <c r="AH87" i="3"/>
  <c r="AD87" i="3"/>
  <c r="AC87" i="3"/>
  <c r="AB87" i="3"/>
  <c r="R87" i="3"/>
  <c r="Q87" i="3"/>
  <c r="P87" i="3"/>
  <c r="N87" i="3"/>
  <c r="M87" i="3"/>
  <c r="L87" i="3"/>
  <c r="AI86" i="3"/>
  <c r="AJ86" i="3" s="1"/>
  <c r="AH86" i="3"/>
  <c r="AC86" i="3"/>
  <c r="AD86" i="3" s="1"/>
  <c r="AB86" i="3"/>
  <c r="R86" i="3"/>
  <c r="Q86" i="3"/>
  <c r="P86" i="3"/>
  <c r="N86" i="3"/>
  <c r="M86" i="3"/>
  <c r="L86" i="3"/>
  <c r="AI85" i="3"/>
  <c r="AJ85" i="3" s="1"/>
  <c r="AH85" i="3"/>
  <c r="AC85" i="3"/>
  <c r="AD85" i="3" s="1"/>
  <c r="AB85" i="3"/>
  <c r="R85" i="3"/>
  <c r="Q85" i="3"/>
  <c r="P85" i="3"/>
  <c r="N85" i="3"/>
  <c r="M85" i="3"/>
  <c r="L85" i="3"/>
  <c r="AI84" i="3"/>
  <c r="AJ84" i="3" s="1"/>
  <c r="AH84" i="3"/>
  <c r="AD84" i="3"/>
  <c r="AC84" i="3"/>
  <c r="AB84" i="3"/>
  <c r="R84" i="3"/>
  <c r="Q84" i="3"/>
  <c r="P84" i="3"/>
  <c r="N84" i="3"/>
  <c r="M84" i="3"/>
  <c r="L84" i="3"/>
  <c r="AI83" i="3"/>
  <c r="AJ83" i="3" s="1"/>
  <c r="AH83" i="3"/>
  <c r="AD83" i="3"/>
  <c r="AC83" i="3"/>
  <c r="AB83" i="3"/>
  <c r="R83" i="3"/>
  <c r="Q83" i="3"/>
  <c r="P83" i="3"/>
  <c r="N83" i="3"/>
  <c r="M83" i="3"/>
  <c r="L83" i="3"/>
  <c r="AI82" i="3"/>
  <c r="AJ82" i="3" s="1"/>
  <c r="AH82" i="3"/>
  <c r="AC82" i="3"/>
  <c r="AD82" i="3" s="1"/>
  <c r="AB82" i="3"/>
  <c r="R82" i="3"/>
  <c r="Q82" i="3"/>
  <c r="P82" i="3"/>
  <c r="N82" i="3"/>
  <c r="M82" i="3"/>
  <c r="L82" i="3"/>
  <c r="AI81" i="3"/>
  <c r="AJ81" i="3" s="1"/>
  <c r="AH81" i="3"/>
  <c r="AC81" i="3"/>
  <c r="AD81" i="3" s="1"/>
  <c r="AB81" i="3"/>
  <c r="R81" i="3"/>
  <c r="Q81" i="3"/>
  <c r="P81" i="3"/>
  <c r="N81" i="3"/>
  <c r="M81" i="3"/>
  <c r="L81" i="3"/>
  <c r="AI80" i="3"/>
  <c r="AJ80" i="3" s="1"/>
  <c r="AH80" i="3"/>
  <c r="AD80" i="3"/>
  <c r="AC80" i="3"/>
  <c r="AB80" i="3"/>
  <c r="R80" i="3"/>
  <c r="Q80" i="3"/>
  <c r="P80" i="3"/>
  <c r="N80" i="3"/>
  <c r="M80" i="3"/>
  <c r="L80" i="3"/>
  <c r="AI79" i="3"/>
  <c r="AJ79" i="3" s="1"/>
  <c r="AH79" i="3"/>
  <c r="AD79" i="3"/>
  <c r="AC79" i="3"/>
  <c r="AB79" i="3"/>
  <c r="R79" i="3"/>
  <c r="Q79" i="3"/>
  <c r="P79" i="3"/>
  <c r="N79" i="3"/>
  <c r="M79" i="3"/>
  <c r="L79" i="3"/>
  <c r="AI78" i="3"/>
  <c r="AJ78" i="3" s="1"/>
  <c r="AH78" i="3"/>
  <c r="AC78" i="3"/>
  <c r="AD78" i="3" s="1"/>
  <c r="AB78" i="3"/>
  <c r="R78" i="3"/>
  <c r="Q78" i="3"/>
  <c r="P78" i="3"/>
  <c r="N78" i="3"/>
  <c r="M78" i="3"/>
  <c r="L78" i="3"/>
  <c r="AI77" i="3"/>
  <c r="AJ77" i="3" s="1"/>
  <c r="AH77" i="3"/>
  <c r="AC77" i="3"/>
  <c r="AD77" i="3" s="1"/>
  <c r="AB77" i="3"/>
  <c r="R77" i="3"/>
  <c r="Q77" i="3"/>
  <c r="P77" i="3"/>
  <c r="N77" i="3"/>
  <c r="M77" i="3"/>
  <c r="L77" i="3"/>
  <c r="AI76" i="3"/>
  <c r="AJ76" i="3" s="1"/>
  <c r="AH76" i="3"/>
  <c r="AD76" i="3"/>
  <c r="AC76" i="3"/>
  <c r="AB76" i="3"/>
  <c r="R76" i="3"/>
  <c r="Q76" i="3"/>
  <c r="P76" i="3"/>
  <c r="N76" i="3"/>
  <c r="M76" i="3"/>
  <c r="L76" i="3"/>
  <c r="AI75" i="3"/>
  <c r="AJ75" i="3" s="1"/>
  <c r="AH75" i="3"/>
  <c r="AD75" i="3"/>
  <c r="AC75" i="3"/>
  <c r="AB75" i="3"/>
  <c r="R75" i="3"/>
  <c r="Q75" i="3"/>
  <c r="P75" i="3"/>
  <c r="N75" i="3"/>
  <c r="M75" i="3"/>
  <c r="L75" i="3"/>
  <c r="AI74" i="3"/>
  <c r="AJ74" i="3" s="1"/>
  <c r="AH74" i="3"/>
  <c r="AC74" i="3"/>
  <c r="AD74" i="3" s="1"/>
  <c r="AB74" i="3"/>
  <c r="R74" i="3"/>
  <c r="Q74" i="3"/>
  <c r="P74" i="3"/>
  <c r="N74" i="3"/>
  <c r="M74" i="3"/>
  <c r="L74" i="3"/>
  <c r="AI73" i="3"/>
  <c r="AJ73" i="3" s="1"/>
  <c r="AH73" i="3"/>
  <c r="AC73" i="3"/>
  <c r="AD73" i="3" s="1"/>
  <c r="AB73" i="3"/>
  <c r="R73" i="3"/>
  <c r="Q73" i="3"/>
  <c r="P73" i="3"/>
  <c r="N73" i="3"/>
  <c r="M73" i="3"/>
  <c r="L73" i="3"/>
  <c r="AI72" i="3"/>
  <c r="AJ72" i="3" s="1"/>
  <c r="AH72" i="3"/>
  <c r="AD72" i="3"/>
  <c r="AC72" i="3"/>
  <c r="AB72" i="3"/>
  <c r="R72" i="3"/>
  <c r="Q72" i="3"/>
  <c r="P72" i="3"/>
  <c r="N72" i="3"/>
  <c r="M72" i="3"/>
  <c r="L72" i="3"/>
  <c r="AI71" i="3"/>
  <c r="AJ71" i="3" s="1"/>
  <c r="AH71" i="3"/>
  <c r="AD71" i="3"/>
  <c r="AC71" i="3"/>
  <c r="AB71" i="3"/>
  <c r="R71" i="3"/>
  <c r="Q71" i="3"/>
  <c r="P71" i="3"/>
  <c r="N71" i="3"/>
  <c r="M71" i="3"/>
  <c r="L71" i="3"/>
  <c r="AI70" i="3"/>
  <c r="AJ70" i="3" s="1"/>
  <c r="AH70" i="3"/>
  <c r="AC70" i="3"/>
  <c r="AD70" i="3" s="1"/>
  <c r="AB70" i="3"/>
  <c r="R70" i="3"/>
  <c r="Q70" i="3"/>
  <c r="P70" i="3"/>
  <c r="N70" i="3"/>
  <c r="M70" i="3"/>
  <c r="L70" i="3"/>
  <c r="AI69" i="3"/>
  <c r="AJ69" i="3" s="1"/>
  <c r="AH69" i="3"/>
  <c r="AC69" i="3"/>
  <c r="AD69" i="3" s="1"/>
  <c r="AB69" i="3"/>
  <c r="R69" i="3"/>
  <c r="Q69" i="3"/>
  <c r="P69" i="3"/>
  <c r="N69" i="3"/>
  <c r="M69" i="3"/>
  <c r="L69" i="3"/>
  <c r="AI68" i="3"/>
  <c r="AJ68" i="3" s="1"/>
  <c r="AH68" i="3"/>
  <c r="AD68" i="3"/>
  <c r="AC68" i="3"/>
  <c r="AB68" i="3"/>
  <c r="R68" i="3"/>
  <c r="Q68" i="3"/>
  <c r="P68" i="3"/>
  <c r="N68" i="3"/>
  <c r="M68" i="3"/>
  <c r="L68" i="3"/>
  <c r="AI67" i="3"/>
  <c r="AJ67" i="3" s="1"/>
  <c r="AH67" i="3"/>
  <c r="AD67" i="3"/>
  <c r="AC67" i="3"/>
  <c r="AB67" i="3"/>
  <c r="R67" i="3"/>
  <c r="Q67" i="3"/>
  <c r="P67" i="3"/>
  <c r="N67" i="3"/>
  <c r="M67" i="3"/>
  <c r="L67" i="3"/>
  <c r="AI66" i="3"/>
  <c r="AJ66" i="3" s="1"/>
  <c r="AH66" i="3"/>
  <c r="AC66" i="3"/>
  <c r="AD66" i="3" s="1"/>
  <c r="AB66" i="3"/>
  <c r="R66" i="3"/>
  <c r="Q66" i="3"/>
  <c r="P66" i="3"/>
  <c r="N66" i="3"/>
  <c r="M66" i="3"/>
  <c r="L66" i="3"/>
  <c r="AI65" i="3"/>
  <c r="AJ65" i="3" s="1"/>
  <c r="AH65" i="3"/>
  <c r="AC65" i="3"/>
  <c r="AD65" i="3" s="1"/>
  <c r="AB65" i="3"/>
  <c r="R65" i="3"/>
  <c r="Q65" i="3"/>
  <c r="P65" i="3"/>
  <c r="N65" i="3"/>
  <c r="M65" i="3"/>
  <c r="L65" i="3"/>
  <c r="AI64" i="3"/>
  <c r="AJ64" i="3" s="1"/>
  <c r="AH64" i="3"/>
  <c r="AD64" i="3"/>
  <c r="AC64" i="3"/>
  <c r="AB64" i="3"/>
  <c r="R64" i="3"/>
  <c r="Q64" i="3"/>
  <c r="P64" i="3"/>
  <c r="N64" i="3"/>
  <c r="M64" i="3"/>
  <c r="L64" i="3"/>
  <c r="AI63" i="3"/>
  <c r="AJ63" i="3" s="1"/>
  <c r="AH63" i="3"/>
  <c r="AD63" i="3"/>
  <c r="AC63" i="3"/>
  <c r="AB63" i="3"/>
  <c r="R63" i="3"/>
  <c r="Q63" i="3"/>
  <c r="P63" i="3"/>
  <c r="N63" i="3"/>
  <c r="M63" i="3"/>
  <c r="L63" i="3"/>
  <c r="AI62" i="3"/>
  <c r="AJ62" i="3" s="1"/>
  <c r="AH62" i="3"/>
  <c r="AC62" i="3"/>
  <c r="AD62" i="3" s="1"/>
  <c r="AB62" i="3"/>
  <c r="R62" i="3"/>
  <c r="Q62" i="3"/>
  <c r="P62" i="3"/>
  <c r="N62" i="3"/>
  <c r="M62" i="3"/>
  <c r="L62" i="3"/>
  <c r="AI61" i="3"/>
  <c r="AJ61" i="3" s="1"/>
  <c r="AH61" i="3"/>
  <c r="AC61" i="3"/>
  <c r="AD61" i="3" s="1"/>
  <c r="AB61" i="3"/>
  <c r="R61" i="3"/>
  <c r="Q61" i="3"/>
  <c r="P61" i="3"/>
  <c r="N61" i="3"/>
  <c r="M61" i="3"/>
  <c r="L61" i="3"/>
  <c r="AI60" i="3"/>
  <c r="AJ60" i="3" s="1"/>
  <c r="AH60" i="3"/>
  <c r="AD60" i="3"/>
  <c r="AC60" i="3"/>
  <c r="AB60" i="3"/>
  <c r="R60" i="3"/>
  <c r="Q60" i="3"/>
  <c r="P60" i="3"/>
  <c r="N60" i="3"/>
  <c r="M60" i="3"/>
  <c r="L60" i="3"/>
  <c r="AI59" i="3"/>
  <c r="AJ59" i="3" s="1"/>
  <c r="AH59" i="3"/>
  <c r="AD59" i="3"/>
  <c r="AC59" i="3"/>
  <c r="AB59" i="3"/>
  <c r="R59" i="3"/>
  <c r="Q59" i="3"/>
  <c r="P59" i="3"/>
  <c r="N59" i="3"/>
  <c r="M59" i="3"/>
  <c r="L59" i="3"/>
  <c r="AI58" i="3"/>
  <c r="AJ58" i="3" s="1"/>
  <c r="AH58" i="3"/>
  <c r="AC58" i="3"/>
  <c r="AD58" i="3" s="1"/>
  <c r="AB58" i="3"/>
  <c r="R58" i="3"/>
  <c r="Q58" i="3"/>
  <c r="P58" i="3"/>
  <c r="N58" i="3"/>
  <c r="M58" i="3"/>
  <c r="L58" i="3"/>
  <c r="AI57" i="3"/>
  <c r="AJ57" i="3" s="1"/>
  <c r="AH57" i="3"/>
  <c r="AC57" i="3"/>
  <c r="AD57" i="3" s="1"/>
  <c r="AB57" i="3"/>
  <c r="R57" i="3"/>
  <c r="Q57" i="3"/>
  <c r="P57" i="3"/>
  <c r="N57" i="3"/>
  <c r="M57" i="3"/>
  <c r="L57" i="3"/>
  <c r="AI56" i="3"/>
  <c r="AJ56" i="3" s="1"/>
  <c r="AH56" i="3"/>
  <c r="AD56" i="3"/>
  <c r="AC56" i="3"/>
  <c r="AB56" i="3"/>
  <c r="R56" i="3"/>
  <c r="Q56" i="3"/>
  <c r="P56" i="3"/>
  <c r="N56" i="3"/>
  <c r="M56" i="3"/>
  <c r="L56" i="3"/>
  <c r="AI55" i="3"/>
  <c r="AJ55" i="3" s="1"/>
  <c r="AH55" i="3"/>
  <c r="AD55" i="3"/>
  <c r="AC55" i="3"/>
  <c r="AB55" i="3"/>
  <c r="R55" i="3"/>
  <c r="Q55" i="3"/>
  <c r="P55" i="3"/>
  <c r="N55" i="3"/>
  <c r="M55" i="3"/>
  <c r="L55" i="3"/>
  <c r="AI54" i="3"/>
  <c r="AJ54" i="3" s="1"/>
  <c r="AH54" i="3"/>
  <c r="AC54" i="3"/>
  <c r="AD54" i="3" s="1"/>
  <c r="AB54" i="3"/>
  <c r="R54" i="3"/>
  <c r="Q54" i="3"/>
  <c r="P54" i="3"/>
  <c r="N54" i="3"/>
  <c r="M54" i="3"/>
  <c r="L54" i="3"/>
  <c r="AI53" i="3"/>
  <c r="AJ53" i="3" s="1"/>
  <c r="AH53" i="3"/>
  <c r="AC53" i="3"/>
  <c r="AD53" i="3" s="1"/>
  <c r="AB53" i="3"/>
  <c r="R53" i="3"/>
  <c r="Q53" i="3"/>
  <c r="P53" i="3"/>
  <c r="N53" i="3"/>
  <c r="M53" i="3"/>
  <c r="L53" i="3"/>
  <c r="AI52" i="3"/>
  <c r="AJ52" i="3" s="1"/>
  <c r="AH52" i="3"/>
  <c r="AD52" i="3"/>
  <c r="AC52" i="3"/>
  <c r="AB52" i="3"/>
  <c r="R52" i="3"/>
  <c r="Q52" i="3"/>
  <c r="P52" i="3"/>
  <c r="N52" i="3"/>
  <c r="M52" i="3"/>
  <c r="L52" i="3"/>
  <c r="AI51" i="3"/>
  <c r="AJ51" i="3" s="1"/>
  <c r="AH51" i="3"/>
  <c r="AD51" i="3"/>
  <c r="AC51" i="3"/>
  <c r="AB51" i="3"/>
  <c r="R51" i="3"/>
  <c r="Q51" i="3"/>
  <c r="P51" i="3"/>
  <c r="N51" i="3"/>
  <c r="M51" i="3"/>
  <c r="L51" i="3"/>
  <c r="AI50" i="3"/>
  <c r="AJ50" i="3" s="1"/>
  <c r="AH50" i="3"/>
  <c r="AC50" i="3"/>
  <c r="AD50" i="3" s="1"/>
  <c r="AB50" i="3"/>
  <c r="R50" i="3"/>
  <c r="Q50" i="3"/>
  <c r="P50" i="3"/>
  <c r="N50" i="3"/>
  <c r="M50" i="3"/>
  <c r="L50" i="3"/>
  <c r="AI49" i="3"/>
  <c r="AJ49" i="3" s="1"/>
  <c r="AH49" i="3"/>
  <c r="AC49" i="3"/>
  <c r="AD49" i="3" s="1"/>
  <c r="AB49" i="3"/>
  <c r="R49" i="3"/>
  <c r="Q49" i="3"/>
  <c r="P49" i="3"/>
  <c r="N49" i="3"/>
  <c r="M49" i="3"/>
  <c r="L49" i="3"/>
  <c r="AI48" i="3"/>
  <c r="AJ48" i="3" s="1"/>
  <c r="AH48" i="3"/>
  <c r="AD48" i="3"/>
  <c r="AC48" i="3"/>
  <c r="AB48" i="3"/>
  <c r="R48" i="3"/>
  <c r="Q48" i="3"/>
  <c r="P48" i="3"/>
  <c r="N48" i="3"/>
  <c r="M48" i="3"/>
  <c r="L48" i="3"/>
  <c r="AI47" i="3"/>
  <c r="AJ47" i="3" s="1"/>
  <c r="AH47" i="3"/>
  <c r="AD47" i="3"/>
  <c r="AC47" i="3"/>
  <c r="AB47" i="3"/>
  <c r="R47" i="3"/>
  <c r="Q47" i="3"/>
  <c r="P47" i="3"/>
  <c r="N47" i="3"/>
  <c r="M47" i="3"/>
  <c r="L47" i="3"/>
  <c r="AI46" i="3"/>
  <c r="AJ46" i="3" s="1"/>
  <c r="AH46" i="3"/>
  <c r="AC46" i="3"/>
  <c r="AD46" i="3" s="1"/>
  <c r="AB46" i="3"/>
  <c r="R46" i="3"/>
  <c r="Q46" i="3"/>
  <c r="P46" i="3"/>
  <c r="N46" i="3"/>
  <c r="M46" i="3"/>
  <c r="L46" i="3"/>
  <c r="AI45" i="3"/>
  <c r="AJ45" i="3" s="1"/>
  <c r="AH45" i="3"/>
  <c r="AC45" i="3"/>
  <c r="AD45" i="3" s="1"/>
  <c r="AB45" i="3"/>
  <c r="R45" i="3"/>
  <c r="Q45" i="3"/>
  <c r="P45" i="3"/>
  <c r="N45" i="3"/>
  <c r="M45" i="3"/>
  <c r="L45" i="3"/>
  <c r="AI44" i="3"/>
  <c r="AJ44" i="3" s="1"/>
  <c r="AH44" i="3"/>
  <c r="AD44" i="3"/>
  <c r="AC44" i="3"/>
  <c r="AB44" i="3"/>
  <c r="R44" i="3"/>
  <c r="Q44" i="3"/>
  <c r="P44" i="3"/>
  <c r="N44" i="3"/>
  <c r="M44" i="3"/>
  <c r="L44" i="3"/>
  <c r="AI43" i="3"/>
  <c r="AJ43" i="3" s="1"/>
  <c r="AH43" i="3"/>
  <c r="AD43" i="3"/>
  <c r="AC43" i="3"/>
  <c r="AB43" i="3"/>
  <c r="R43" i="3"/>
  <c r="Q43" i="3"/>
  <c r="P43" i="3"/>
  <c r="N43" i="3"/>
  <c r="M43" i="3"/>
  <c r="L43" i="3"/>
  <c r="AI42" i="3"/>
  <c r="AJ42" i="3" s="1"/>
  <c r="AH42" i="3"/>
  <c r="AC42" i="3"/>
  <c r="AD42" i="3" s="1"/>
  <c r="AB42" i="3"/>
  <c r="R42" i="3"/>
  <c r="Q42" i="3"/>
  <c r="P42" i="3"/>
  <c r="N42" i="3"/>
  <c r="M42" i="3"/>
  <c r="L42" i="3"/>
  <c r="AI41" i="3"/>
  <c r="AJ41" i="3" s="1"/>
  <c r="AH41" i="3"/>
  <c r="AC41" i="3"/>
  <c r="AD41" i="3" s="1"/>
  <c r="AB41" i="3"/>
  <c r="R41" i="3"/>
  <c r="Q41" i="3"/>
  <c r="P41" i="3"/>
  <c r="N41" i="3"/>
  <c r="M41" i="3"/>
  <c r="L41" i="3"/>
  <c r="AI40" i="3"/>
  <c r="AJ40" i="3" s="1"/>
  <c r="AH40" i="3"/>
  <c r="AD40" i="3"/>
  <c r="AC40" i="3"/>
  <c r="AB40" i="3"/>
  <c r="R40" i="3"/>
  <c r="Q40" i="3"/>
  <c r="P40" i="3"/>
  <c r="N40" i="3"/>
  <c r="M40" i="3"/>
  <c r="L40" i="3"/>
  <c r="AI39" i="3"/>
  <c r="AJ39" i="3" s="1"/>
  <c r="AH39" i="3"/>
  <c r="AD39" i="3"/>
  <c r="AC39" i="3"/>
  <c r="AB39" i="3"/>
  <c r="R39" i="3"/>
  <c r="Q39" i="3"/>
  <c r="P39" i="3"/>
  <c r="N39" i="3"/>
  <c r="M39" i="3"/>
  <c r="L39" i="3"/>
  <c r="AI38" i="3"/>
  <c r="AJ38" i="3" s="1"/>
  <c r="AH38" i="3"/>
  <c r="AC38" i="3"/>
  <c r="AD38" i="3" s="1"/>
  <c r="AB38" i="3"/>
  <c r="R38" i="3"/>
  <c r="Q38" i="3"/>
  <c r="P38" i="3"/>
  <c r="N38" i="3"/>
  <c r="M38" i="3"/>
  <c r="L38" i="3"/>
  <c r="AI37" i="3"/>
  <c r="AJ37" i="3" s="1"/>
  <c r="AH37" i="3"/>
  <c r="AC37" i="3"/>
  <c r="AD37" i="3" s="1"/>
  <c r="AB37" i="3"/>
  <c r="R37" i="3"/>
  <c r="Q37" i="3"/>
  <c r="P37" i="3"/>
  <c r="N37" i="3"/>
  <c r="M37" i="3"/>
  <c r="L37" i="3"/>
  <c r="AI36" i="3"/>
  <c r="AJ36" i="3" s="1"/>
  <c r="AH36" i="3"/>
  <c r="AD36" i="3"/>
  <c r="AC36" i="3"/>
  <c r="AB36" i="3"/>
  <c r="R36" i="3"/>
  <c r="Q36" i="3"/>
  <c r="P36" i="3"/>
  <c r="N36" i="3"/>
  <c r="M36" i="3"/>
  <c r="L36" i="3"/>
  <c r="AI35" i="3"/>
  <c r="AJ35" i="3" s="1"/>
  <c r="AH35" i="3"/>
  <c r="AD35" i="3"/>
  <c r="AC35" i="3"/>
  <c r="AB35" i="3"/>
  <c r="R35" i="3"/>
  <c r="Q35" i="3"/>
  <c r="P35" i="3"/>
  <c r="N35" i="3"/>
  <c r="M35" i="3"/>
  <c r="L35" i="3"/>
  <c r="AI34" i="3"/>
  <c r="AJ34" i="3" s="1"/>
  <c r="AH34" i="3"/>
  <c r="AC34" i="3"/>
  <c r="AD34" i="3" s="1"/>
  <c r="AB34" i="3"/>
  <c r="R34" i="3"/>
  <c r="Q34" i="3"/>
  <c r="P34" i="3"/>
  <c r="N34" i="3"/>
  <c r="M34" i="3"/>
  <c r="L34" i="3"/>
  <c r="AI33" i="3"/>
  <c r="AJ33" i="3" s="1"/>
  <c r="AH33" i="3"/>
  <c r="AC33" i="3"/>
  <c r="AD33" i="3" s="1"/>
  <c r="AB33" i="3"/>
  <c r="R33" i="3"/>
  <c r="Q33" i="3"/>
  <c r="P33" i="3"/>
  <c r="N33" i="3"/>
  <c r="M33" i="3"/>
  <c r="L33" i="3"/>
  <c r="AI32" i="3"/>
  <c r="AJ32" i="3" s="1"/>
  <c r="AH32" i="3"/>
  <c r="AD32" i="3"/>
  <c r="AC32" i="3"/>
  <c r="AB32" i="3"/>
  <c r="R32" i="3"/>
  <c r="Q32" i="3"/>
  <c r="P32" i="3"/>
  <c r="N32" i="3"/>
  <c r="M32" i="3"/>
  <c r="L32" i="3"/>
  <c r="AI31" i="3"/>
  <c r="AJ31" i="3" s="1"/>
  <c r="AH31" i="3"/>
  <c r="AD31" i="3"/>
  <c r="AC31" i="3"/>
  <c r="AB31" i="3"/>
  <c r="R31" i="3"/>
  <c r="Q31" i="3"/>
  <c r="P31" i="3"/>
  <c r="N31" i="3"/>
  <c r="M31" i="3"/>
  <c r="L31" i="3"/>
  <c r="AI30" i="3"/>
  <c r="AJ30" i="3" s="1"/>
  <c r="AH30" i="3"/>
  <c r="AC30" i="3"/>
  <c r="AD30" i="3" s="1"/>
  <c r="AB30" i="3"/>
  <c r="R30" i="3"/>
  <c r="Q30" i="3"/>
  <c r="P30" i="3"/>
  <c r="N30" i="3"/>
  <c r="M30" i="3"/>
  <c r="L30" i="3"/>
  <c r="AI29" i="3"/>
  <c r="AJ29" i="3" s="1"/>
  <c r="AH29" i="3"/>
  <c r="AC29" i="3"/>
  <c r="AD29" i="3" s="1"/>
  <c r="AB29" i="3"/>
  <c r="R29" i="3"/>
  <c r="Q29" i="3"/>
  <c r="P29" i="3"/>
  <c r="N29" i="3"/>
  <c r="M29" i="3"/>
  <c r="L29" i="3"/>
  <c r="AI28" i="3"/>
  <c r="AJ28" i="3" s="1"/>
  <c r="AH28" i="3"/>
  <c r="AD28" i="3"/>
  <c r="AC28" i="3"/>
  <c r="AB28" i="3"/>
  <c r="R28" i="3"/>
  <c r="Q28" i="3"/>
  <c r="P28" i="3"/>
  <c r="N28" i="3"/>
  <c r="M28" i="3"/>
  <c r="L28" i="3"/>
  <c r="AI27" i="3"/>
  <c r="AJ27" i="3" s="1"/>
  <c r="AH27" i="3"/>
  <c r="AD27" i="3"/>
  <c r="AC27" i="3"/>
  <c r="AB27" i="3"/>
  <c r="R27" i="3"/>
  <c r="Q27" i="3"/>
  <c r="P27" i="3"/>
  <c r="N27" i="3"/>
  <c r="M27" i="3"/>
  <c r="L27" i="3"/>
  <c r="AI26" i="3"/>
  <c r="AJ26" i="3" s="1"/>
  <c r="AH26" i="3"/>
  <c r="AC26" i="3"/>
  <c r="AD26" i="3" s="1"/>
  <c r="AB26" i="3"/>
  <c r="R26" i="3"/>
  <c r="Q26" i="3"/>
  <c r="P26" i="3"/>
  <c r="N26" i="3"/>
  <c r="M26" i="3"/>
  <c r="L26" i="3"/>
  <c r="AI25" i="3"/>
  <c r="AJ25" i="3" s="1"/>
  <c r="AH25" i="3"/>
  <c r="AC25" i="3"/>
  <c r="AD25" i="3" s="1"/>
  <c r="AB25" i="3"/>
  <c r="R25" i="3"/>
  <c r="Q25" i="3"/>
  <c r="P25" i="3"/>
  <c r="N25" i="3"/>
  <c r="M25" i="3"/>
  <c r="L25" i="3"/>
  <c r="AI24" i="3"/>
  <c r="AJ24" i="3" s="1"/>
  <c r="AH24" i="3"/>
  <c r="AD24" i="3"/>
  <c r="AC24" i="3"/>
  <c r="AB24" i="3"/>
  <c r="R24" i="3"/>
  <c r="Q24" i="3"/>
  <c r="P24" i="3"/>
  <c r="N24" i="3"/>
  <c r="M24" i="3"/>
  <c r="L24" i="3"/>
  <c r="AI23" i="3"/>
  <c r="AJ23" i="3" s="1"/>
  <c r="AH23" i="3"/>
  <c r="AD23" i="3"/>
  <c r="AC23" i="3"/>
  <c r="AB23" i="3"/>
  <c r="R23" i="3"/>
  <c r="Q23" i="3"/>
  <c r="P23" i="3"/>
  <c r="N23" i="3"/>
  <c r="M23" i="3"/>
  <c r="L23" i="3"/>
  <c r="AI22" i="3"/>
  <c r="AJ22" i="3" s="1"/>
  <c r="AH22" i="3"/>
  <c r="AC22" i="3"/>
  <c r="AD22" i="3" s="1"/>
  <c r="AB22" i="3"/>
  <c r="R22" i="3"/>
  <c r="Q22" i="3"/>
  <c r="P22" i="3"/>
  <c r="N22" i="3"/>
  <c r="M22" i="3"/>
  <c r="L22" i="3"/>
  <c r="AI21" i="3"/>
  <c r="AJ21" i="3" s="1"/>
  <c r="AH21" i="3"/>
  <c r="AC21" i="3"/>
  <c r="AD21" i="3" s="1"/>
  <c r="AB21" i="3"/>
  <c r="R21" i="3"/>
  <c r="Q21" i="3"/>
  <c r="P21" i="3"/>
  <c r="N21" i="3"/>
  <c r="M21" i="3"/>
  <c r="L21" i="3"/>
  <c r="AI20" i="3"/>
  <c r="AJ20" i="3" s="1"/>
  <c r="AH20" i="3"/>
  <c r="AD20" i="3"/>
  <c r="AC20" i="3"/>
  <c r="AB20" i="3"/>
  <c r="R20" i="3"/>
  <c r="Q20" i="3"/>
  <c r="P20" i="3"/>
  <c r="N20" i="3"/>
  <c r="M20" i="3"/>
  <c r="L20" i="3"/>
  <c r="AI19" i="3"/>
  <c r="AJ19" i="3" s="1"/>
  <c r="AH19" i="3"/>
  <c r="AD19" i="3"/>
  <c r="AC19" i="3"/>
  <c r="AB19" i="3"/>
  <c r="R19" i="3"/>
  <c r="Q19" i="3"/>
  <c r="P19" i="3"/>
  <c r="N19" i="3"/>
  <c r="M19" i="3"/>
  <c r="L19" i="3"/>
  <c r="AI18" i="3"/>
  <c r="AJ18" i="3" s="1"/>
  <c r="AH18" i="3"/>
  <c r="AC18" i="3"/>
  <c r="AD18" i="3" s="1"/>
  <c r="AB18" i="3"/>
  <c r="R18" i="3"/>
  <c r="Q18" i="3"/>
  <c r="P18" i="3"/>
  <c r="N18" i="3"/>
  <c r="M18" i="3"/>
  <c r="L18" i="3"/>
  <c r="AI17" i="3"/>
  <c r="AJ17" i="3" s="1"/>
  <c r="AH17" i="3"/>
  <c r="AC17" i="3"/>
  <c r="AD17" i="3" s="1"/>
  <c r="AB17" i="3"/>
  <c r="R17" i="3"/>
  <c r="Q17" i="3"/>
  <c r="P17" i="3"/>
  <c r="N17" i="3"/>
  <c r="M17" i="3"/>
  <c r="L17" i="3"/>
  <c r="AI16" i="3"/>
  <c r="AJ16" i="3" s="1"/>
  <c r="AH16" i="3"/>
  <c r="AD16" i="3"/>
  <c r="AC16" i="3"/>
  <c r="AB16" i="3"/>
  <c r="R16" i="3"/>
  <c r="Q16" i="3"/>
  <c r="P16" i="3"/>
  <c r="N16" i="3"/>
  <c r="M16" i="3"/>
  <c r="L16" i="3"/>
  <c r="AI15" i="3"/>
  <c r="AJ15" i="3" s="1"/>
  <c r="AH15" i="3"/>
  <c r="AD15" i="3"/>
  <c r="AC15" i="3"/>
  <c r="AB15" i="3"/>
  <c r="R15" i="3"/>
  <c r="Q15" i="3"/>
  <c r="P15" i="3"/>
  <c r="N15" i="3"/>
  <c r="M15" i="3"/>
  <c r="L15" i="3"/>
  <c r="AI14" i="3"/>
  <c r="AJ14" i="3" s="1"/>
  <c r="AH14" i="3"/>
  <c r="AC14" i="3"/>
  <c r="AD14" i="3" s="1"/>
  <c r="AB14" i="3"/>
  <c r="R14" i="3"/>
  <c r="Q14" i="3"/>
  <c r="P14" i="3"/>
  <c r="N14" i="3"/>
  <c r="M14" i="3"/>
  <c r="L14" i="3"/>
  <c r="AI13" i="3"/>
  <c r="AJ13" i="3" s="1"/>
  <c r="AH13" i="3"/>
  <c r="AC13" i="3"/>
  <c r="AD13" i="3" s="1"/>
  <c r="AB13" i="3"/>
  <c r="R13" i="3"/>
  <c r="Q13" i="3"/>
  <c r="P13" i="3"/>
  <c r="N13" i="3"/>
  <c r="M13" i="3"/>
  <c r="L13" i="3"/>
  <c r="AI12" i="3"/>
  <c r="AJ12" i="3" s="1"/>
  <c r="AH12" i="3"/>
  <c r="AD12" i="3"/>
  <c r="AC12" i="3"/>
  <c r="AB12" i="3"/>
  <c r="R12" i="3"/>
  <c r="Q12" i="3"/>
  <c r="P12" i="3"/>
  <c r="N12" i="3"/>
  <c r="M12" i="3"/>
  <c r="L12" i="3"/>
  <c r="AI11" i="3"/>
  <c r="AJ11" i="3" s="1"/>
  <c r="AH11" i="3"/>
  <c r="AD11" i="3"/>
  <c r="AC11" i="3"/>
  <c r="AB11" i="3"/>
  <c r="R11" i="3"/>
  <c r="Q11" i="3"/>
  <c r="P11" i="3"/>
  <c r="N11" i="3"/>
  <c r="M11" i="3"/>
  <c r="L11" i="3"/>
  <c r="AI10" i="3"/>
  <c r="AJ10" i="3" s="1"/>
  <c r="AH10" i="3"/>
  <c r="AC10" i="3"/>
  <c r="AD10" i="3" s="1"/>
  <c r="AB10" i="3"/>
  <c r="R10" i="3"/>
  <c r="Q10" i="3"/>
  <c r="P10" i="3"/>
  <c r="N10" i="3"/>
  <c r="M10" i="3"/>
  <c r="L10" i="3"/>
  <c r="AI9" i="3"/>
  <c r="AJ9" i="3" s="1"/>
  <c r="AH9" i="3"/>
  <c r="AC9" i="3"/>
  <c r="AD9" i="3" s="1"/>
  <c r="AB9" i="3"/>
  <c r="R9" i="3"/>
  <c r="Q9" i="3"/>
  <c r="P9" i="3"/>
  <c r="N9" i="3"/>
  <c r="M9" i="3"/>
  <c r="L9" i="3"/>
  <c r="AI8" i="3"/>
  <c r="AJ8" i="3" s="1"/>
  <c r="AH8" i="3"/>
  <c r="AD8" i="3"/>
  <c r="AC8" i="3"/>
  <c r="AB8" i="3"/>
  <c r="R8" i="3"/>
  <c r="Q8" i="3"/>
  <c r="P8" i="3"/>
  <c r="N8" i="3"/>
  <c r="M8" i="3"/>
  <c r="L8" i="3"/>
  <c r="AI7" i="3"/>
  <c r="AJ7" i="3" s="1"/>
  <c r="AH7" i="3"/>
  <c r="AD7" i="3"/>
  <c r="AC7" i="3"/>
  <c r="AB7" i="3"/>
  <c r="R7" i="3"/>
  <c r="Q7" i="3"/>
  <c r="P7" i="3"/>
  <c r="N7" i="3"/>
  <c r="M7" i="3"/>
  <c r="L7" i="3"/>
  <c r="AI6" i="3"/>
  <c r="AJ6" i="3" s="1"/>
  <c r="AH6" i="3"/>
  <c r="AC6" i="3"/>
  <c r="AD6" i="3" s="1"/>
  <c r="AB6" i="3"/>
  <c r="R6" i="3"/>
  <c r="Q6" i="3"/>
  <c r="P6" i="3"/>
  <c r="N6" i="3"/>
  <c r="M6" i="3"/>
  <c r="L6" i="3"/>
  <c r="AI5" i="3"/>
  <c r="AJ5" i="3" s="1"/>
  <c r="AH5" i="3"/>
  <c r="AC5" i="3"/>
  <c r="AD5" i="3" s="1"/>
  <c r="AB5" i="3"/>
  <c r="R5" i="3"/>
  <c r="Q5" i="3"/>
  <c r="P5" i="3"/>
  <c r="N5" i="3"/>
  <c r="M5" i="3"/>
  <c r="L5" i="3"/>
  <c r="AI4" i="3"/>
  <c r="AJ4" i="3" s="1"/>
  <c r="AH4" i="3"/>
  <c r="AD4" i="3"/>
  <c r="AC4" i="3"/>
  <c r="AB4" i="3"/>
  <c r="R4" i="3"/>
  <c r="Q4" i="3"/>
  <c r="P4" i="3"/>
  <c r="N4" i="3"/>
  <c r="M4" i="3"/>
  <c r="L4" i="3"/>
  <c r="AI3" i="3"/>
  <c r="AJ3" i="3" s="1"/>
  <c r="AH3" i="3"/>
  <c r="AD3" i="3"/>
  <c r="AC3" i="3"/>
  <c r="AB3" i="3"/>
  <c r="R3" i="3"/>
  <c r="Q3" i="3"/>
  <c r="P3" i="3"/>
  <c r="N3" i="3"/>
  <c r="M3" i="3"/>
  <c r="L3" i="3"/>
  <c r="AI2" i="3"/>
  <c r="AJ2" i="3" s="1"/>
  <c r="AH2" i="3"/>
  <c r="AC2" i="3"/>
  <c r="AD2" i="3" s="1"/>
  <c r="AB2" i="3"/>
  <c r="R2" i="3"/>
  <c r="Q2" i="3"/>
  <c r="P2" i="3"/>
  <c r="N2" i="3"/>
  <c r="M2" i="3"/>
  <c r="L2" i="3"/>
  <c r="AB2" i="1"/>
  <c r="AC2" i="1"/>
  <c r="AD2" i="1" s="1"/>
  <c r="AB3" i="1"/>
  <c r="AC3" i="1"/>
  <c r="AD3" i="1" s="1"/>
  <c r="AH2" i="1"/>
  <c r="AI2" i="1"/>
  <c r="AJ2" i="1" s="1"/>
  <c r="AH3" i="1"/>
  <c r="AI3" i="1"/>
  <c r="AJ3" i="1" s="1"/>
  <c r="P161" i="1"/>
  <c r="Q161" i="1"/>
  <c r="R161" i="1"/>
  <c r="P162" i="1"/>
  <c r="Q162" i="1"/>
  <c r="R162" i="1"/>
  <c r="P163" i="1"/>
  <c r="Q163" i="1"/>
  <c r="R163" i="1"/>
  <c r="P164" i="1"/>
  <c r="Q164" i="1"/>
  <c r="R164" i="1"/>
  <c r="P165" i="1"/>
  <c r="Q165" i="1"/>
  <c r="R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R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2" i="1"/>
  <c r="Q2" i="1"/>
  <c r="R2" i="1"/>
  <c r="P3" i="1"/>
  <c r="Q3" i="1"/>
  <c r="R3" i="1"/>
  <c r="P4" i="1"/>
  <c r="Q4" i="1"/>
  <c r="R4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Q186" i="1"/>
  <c r="R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R194" i="1"/>
  <c r="P195" i="1"/>
  <c r="Q195" i="1"/>
  <c r="R195" i="1"/>
  <c r="P196" i="1"/>
  <c r="Q196" i="1"/>
  <c r="R196" i="1"/>
  <c r="P197" i="1"/>
  <c r="Q197" i="1"/>
  <c r="R197" i="1"/>
  <c r="P198" i="1"/>
  <c r="Q198" i="1"/>
  <c r="R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P5" i="1"/>
  <c r="Q5" i="1"/>
  <c r="R5" i="1"/>
  <c r="P6" i="1"/>
  <c r="Q6" i="1"/>
  <c r="R6" i="1"/>
  <c r="P7" i="1"/>
  <c r="Q7" i="1"/>
  <c r="R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8" i="1"/>
  <c r="Q8" i="1"/>
  <c r="R8" i="1"/>
  <c r="P9" i="1"/>
  <c r="Q9" i="1"/>
  <c r="R9" i="1"/>
  <c r="P213" i="1"/>
  <c r="Q213" i="1"/>
  <c r="R213" i="1"/>
  <c r="P214" i="1"/>
  <c r="Q214" i="1"/>
  <c r="R214" i="1"/>
  <c r="P215" i="1"/>
  <c r="Q215" i="1"/>
  <c r="R215" i="1"/>
  <c r="P216" i="1"/>
  <c r="Q216" i="1"/>
  <c r="R216" i="1"/>
  <c r="P217" i="1"/>
  <c r="Q217" i="1"/>
  <c r="R217" i="1"/>
  <c r="P218" i="1"/>
  <c r="Q218" i="1"/>
  <c r="R218" i="1"/>
  <c r="P10" i="1"/>
  <c r="Q10" i="1"/>
  <c r="R10" i="1"/>
  <c r="P219" i="1"/>
  <c r="Q219" i="1"/>
  <c r="R219" i="1"/>
  <c r="P220" i="1"/>
  <c r="Q220" i="1"/>
  <c r="R220" i="1"/>
  <c r="P221" i="1"/>
  <c r="Q221" i="1"/>
  <c r="R221" i="1"/>
  <c r="P222" i="1"/>
  <c r="Q222" i="1"/>
  <c r="R222" i="1"/>
  <c r="P223" i="1"/>
  <c r="Q223" i="1"/>
  <c r="R223" i="1"/>
  <c r="P224" i="1"/>
  <c r="Q224" i="1"/>
  <c r="R224" i="1"/>
  <c r="P225" i="1"/>
  <c r="Q225" i="1"/>
  <c r="R225" i="1"/>
  <c r="P226" i="1"/>
  <c r="Q226" i="1"/>
  <c r="R226" i="1"/>
  <c r="P227" i="1"/>
  <c r="Q227" i="1"/>
  <c r="R227" i="1"/>
  <c r="P228" i="1"/>
  <c r="Q228" i="1"/>
  <c r="R228" i="1"/>
  <c r="P11" i="1"/>
  <c r="Q11" i="1"/>
  <c r="R11" i="1"/>
  <c r="P229" i="1"/>
  <c r="Q229" i="1"/>
  <c r="R229" i="1"/>
  <c r="P230" i="1"/>
  <c r="Q230" i="1"/>
  <c r="R230" i="1"/>
  <c r="P231" i="1"/>
  <c r="Q231" i="1"/>
  <c r="R231" i="1"/>
  <c r="P12" i="1"/>
  <c r="Q12" i="1"/>
  <c r="R12" i="1"/>
  <c r="P232" i="1"/>
  <c r="Q232" i="1"/>
  <c r="R232" i="1"/>
  <c r="P233" i="1"/>
  <c r="Q233" i="1"/>
  <c r="R233" i="1"/>
  <c r="P234" i="1"/>
  <c r="Q234" i="1"/>
  <c r="R234" i="1"/>
  <c r="P13" i="1"/>
  <c r="Q13" i="1"/>
  <c r="R13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P241" i="1"/>
  <c r="Q241" i="1"/>
  <c r="R241" i="1"/>
  <c r="P242" i="1"/>
  <c r="Q242" i="1"/>
  <c r="R242" i="1"/>
  <c r="P243" i="1"/>
  <c r="Q243" i="1"/>
  <c r="R243" i="1"/>
  <c r="P244" i="1"/>
  <c r="Q244" i="1"/>
  <c r="R244" i="1"/>
  <c r="P245" i="1"/>
  <c r="Q245" i="1"/>
  <c r="R245" i="1"/>
  <c r="P246" i="1"/>
  <c r="Q246" i="1"/>
  <c r="R246" i="1"/>
  <c r="P247" i="1"/>
  <c r="Q247" i="1"/>
  <c r="R247" i="1"/>
  <c r="P248" i="1"/>
  <c r="Q248" i="1"/>
  <c r="R248" i="1"/>
  <c r="P249" i="1"/>
  <c r="Q249" i="1"/>
  <c r="R249" i="1"/>
  <c r="P250" i="1"/>
  <c r="Q250" i="1"/>
  <c r="R250" i="1"/>
  <c r="P251" i="1"/>
  <c r="Q251" i="1"/>
  <c r="R251" i="1"/>
  <c r="P14" i="1"/>
  <c r="Q14" i="1"/>
  <c r="R14" i="1"/>
  <c r="P252" i="1"/>
  <c r="Q252" i="1"/>
  <c r="R252" i="1"/>
  <c r="P15" i="1"/>
  <c r="Q15" i="1"/>
  <c r="R15" i="1"/>
  <c r="P253" i="1"/>
  <c r="Q253" i="1"/>
  <c r="R253" i="1"/>
  <c r="P254" i="1"/>
  <c r="Q254" i="1"/>
  <c r="R254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55" i="1"/>
  <c r="Q255" i="1"/>
  <c r="R255" i="1"/>
  <c r="P256" i="1"/>
  <c r="Q256" i="1"/>
  <c r="R256" i="1"/>
  <c r="P257" i="1"/>
  <c r="Q257" i="1"/>
  <c r="R257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258" i="1"/>
  <c r="Q258" i="1"/>
  <c r="R258" i="1"/>
  <c r="P35" i="1"/>
  <c r="Q35" i="1"/>
  <c r="R35" i="1"/>
  <c r="P259" i="1"/>
  <c r="Q259" i="1"/>
  <c r="R259" i="1"/>
  <c r="P36" i="1"/>
  <c r="Q36" i="1"/>
  <c r="R36" i="1"/>
  <c r="P37" i="1"/>
  <c r="Q37" i="1"/>
  <c r="R37" i="1"/>
  <c r="P38" i="1"/>
  <c r="Q38" i="1"/>
  <c r="R38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265" i="1"/>
  <c r="Q265" i="1"/>
  <c r="R265" i="1"/>
  <c r="P266" i="1"/>
  <c r="Q266" i="1"/>
  <c r="R266" i="1"/>
  <c r="P267" i="1"/>
  <c r="Q267" i="1"/>
  <c r="R267" i="1"/>
  <c r="P268" i="1"/>
  <c r="Q268" i="1"/>
  <c r="R268" i="1"/>
  <c r="P46" i="1"/>
  <c r="Q46" i="1"/>
  <c r="R46" i="1"/>
  <c r="P269" i="1"/>
  <c r="Q269" i="1"/>
  <c r="R269" i="1"/>
  <c r="P270" i="1"/>
  <c r="Q270" i="1"/>
  <c r="R270" i="1"/>
  <c r="P47" i="1"/>
  <c r="Q47" i="1"/>
  <c r="R47" i="1"/>
  <c r="P271" i="1"/>
  <c r="Q271" i="1"/>
  <c r="R271" i="1"/>
  <c r="P272" i="1"/>
  <c r="Q272" i="1"/>
  <c r="R272" i="1"/>
  <c r="P273" i="1"/>
  <c r="Q273" i="1"/>
  <c r="R273" i="1"/>
  <c r="P48" i="1"/>
  <c r="Q48" i="1"/>
  <c r="R48" i="1"/>
  <c r="P274" i="1"/>
  <c r="Q274" i="1"/>
  <c r="R274" i="1"/>
  <c r="P275" i="1"/>
  <c r="Q275" i="1"/>
  <c r="R275" i="1"/>
  <c r="P276" i="1"/>
  <c r="Q276" i="1"/>
  <c r="R276" i="1"/>
  <c r="P49" i="1"/>
  <c r="Q49" i="1"/>
  <c r="R49" i="1"/>
  <c r="P277" i="1"/>
  <c r="Q277" i="1"/>
  <c r="R277" i="1"/>
  <c r="P50" i="1"/>
  <c r="Q50" i="1"/>
  <c r="R50" i="1"/>
  <c r="P51" i="1"/>
  <c r="Q51" i="1"/>
  <c r="R51" i="1"/>
  <c r="P278" i="1"/>
  <c r="Q278" i="1"/>
  <c r="R278" i="1"/>
  <c r="P279" i="1"/>
  <c r="Q279" i="1"/>
  <c r="R279" i="1"/>
  <c r="P280" i="1"/>
  <c r="Q280" i="1"/>
  <c r="R280" i="1"/>
  <c r="P281" i="1"/>
  <c r="Q281" i="1"/>
  <c r="R281" i="1"/>
  <c r="P52" i="1"/>
  <c r="Q52" i="1"/>
  <c r="R52" i="1"/>
  <c r="P53" i="1"/>
  <c r="Q53" i="1"/>
  <c r="R53" i="1"/>
  <c r="P282" i="1"/>
  <c r="Q282" i="1"/>
  <c r="R282" i="1"/>
  <c r="P283" i="1"/>
  <c r="Q283" i="1"/>
  <c r="R283" i="1"/>
  <c r="P284" i="1"/>
  <c r="Q284" i="1"/>
  <c r="R284" i="1"/>
  <c r="P54" i="1"/>
  <c r="Q54" i="1"/>
  <c r="R54" i="1"/>
  <c r="P285" i="1"/>
  <c r="Q285" i="1"/>
  <c r="R285" i="1"/>
  <c r="P286" i="1"/>
  <c r="Q286" i="1"/>
  <c r="R286" i="1"/>
  <c r="P287" i="1"/>
  <c r="Q287" i="1"/>
  <c r="R287" i="1"/>
  <c r="P288" i="1"/>
  <c r="Q288" i="1"/>
  <c r="R288" i="1"/>
  <c r="P289" i="1"/>
  <c r="Q289" i="1"/>
  <c r="R289" i="1"/>
  <c r="P290" i="1"/>
  <c r="Q290" i="1"/>
  <c r="R290" i="1"/>
  <c r="P291" i="1"/>
  <c r="Q291" i="1"/>
  <c r="R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P296" i="1"/>
  <c r="Q296" i="1"/>
  <c r="R296" i="1"/>
  <c r="P297" i="1"/>
  <c r="Q297" i="1"/>
  <c r="R297" i="1"/>
  <c r="P298" i="1"/>
  <c r="Q298" i="1"/>
  <c r="R298" i="1"/>
  <c r="P299" i="1"/>
  <c r="Q299" i="1"/>
  <c r="R299" i="1"/>
  <c r="P55" i="1"/>
  <c r="Q55" i="1"/>
  <c r="R55" i="1"/>
  <c r="P56" i="1"/>
  <c r="Q56" i="1"/>
  <c r="R56" i="1"/>
  <c r="P300" i="1"/>
  <c r="Q300" i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57" i="1"/>
  <c r="Q57" i="1"/>
  <c r="R57" i="1"/>
  <c r="P305" i="1"/>
  <c r="Q305" i="1"/>
  <c r="R305" i="1"/>
  <c r="P306" i="1"/>
  <c r="Q306" i="1"/>
  <c r="R306" i="1"/>
  <c r="P307" i="1"/>
  <c r="Q307" i="1"/>
  <c r="R307" i="1"/>
  <c r="P308" i="1"/>
  <c r="Q308" i="1"/>
  <c r="R308" i="1"/>
  <c r="P309" i="1"/>
  <c r="Q309" i="1"/>
  <c r="R309" i="1"/>
  <c r="P310" i="1"/>
  <c r="Q310" i="1"/>
  <c r="R310" i="1"/>
  <c r="P311" i="1"/>
  <c r="Q311" i="1"/>
  <c r="R311" i="1"/>
  <c r="P312" i="1"/>
  <c r="Q312" i="1"/>
  <c r="R312" i="1"/>
  <c r="P313" i="1"/>
  <c r="Q313" i="1"/>
  <c r="R313" i="1"/>
  <c r="P314" i="1"/>
  <c r="Q314" i="1"/>
  <c r="R314" i="1"/>
  <c r="P315" i="1"/>
  <c r="Q315" i="1"/>
  <c r="R315" i="1"/>
  <c r="P316" i="1"/>
  <c r="Q316" i="1"/>
  <c r="R316" i="1"/>
  <c r="P317" i="1"/>
  <c r="Q317" i="1"/>
  <c r="R317" i="1"/>
  <c r="P318" i="1"/>
  <c r="Q318" i="1"/>
  <c r="R318" i="1"/>
  <c r="P319" i="1"/>
  <c r="Q319" i="1"/>
  <c r="R319" i="1"/>
  <c r="P320" i="1"/>
  <c r="Q320" i="1"/>
  <c r="R320" i="1"/>
  <c r="P321" i="1"/>
  <c r="Q321" i="1"/>
  <c r="R321" i="1"/>
  <c r="P322" i="1"/>
  <c r="Q322" i="1"/>
  <c r="R322" i="1"/>
  <c r="P323" i="1"/>
  <c r="Q323" i="1"/>
  <c r="R323" i="1"/>
  <c r="P324" i="1"/>
  <c r="Q324" i="1"/>
  <c r="R324" i="1"/>
  <c r="P325" i="1"/>
  <c r="Q325" i="1"/>
  <c r="R325" i="1"/>
  <c r="P326" i="1"/>
  <c r="Q326" i="1"/>
  <c r="R326" i="1"/>
  <c r="P327" i="1"/>
  <c r="Q327" i="1"/>
  <c r="R327" i="1"/>
  <c r="P328" i="1"/>
  <c r="Q328" i="1"/>
  <c r="R328" i="1"/>
  <c r="P329" i="1"/>
  <c r="Q329" i="1"/>
  <c r="R329" i="1"/>
  <c r="P330" i="1"/>
  <c r="Q330" i="1"/>
  <c r="R330" i="1"/>
  <c r="P58" i="1"/>
  <c r="Q58" i="1"/>
  <c r="R58" i="1"/>
  <c r="P331" i="1"/>
  <c r="Q331" i="1"/>
  <c r="R331" i="1"/>
  <c r="P332" i="1"/>
  <c r="Q332" i="1"/>
  <c r="R332" i="1"/>
  <c r="P333" i="1"/>
  <c r="Q333" i="1"/>
  <c r="R333" i="1"/>
  <c r="P334" i="1"/>
  <c r="Q334" i="1"/>
  <c r="R334" i="1"/>
  <c r="P335" i="1"/>
  <c r="Q335" i="1"/>
  <c r="R335" i="1"/>
  <c r="P336" i="1"/>
  <c r="Q336" i="1"/>
  <c r="R336" i="1"/>
  <c r="P337" i="1"/>
  <c r="Q337" i="1"/>
  <c r="R337" i="1"/>
  <c r="P338" i="1"/>
  <c r="Q338" i="1"/>
  <c r="R338" i="1"/>
  <c r="P59" i="1"/>
  <c r="Q59" i="1"/>
  <c r="R59" i="1"/>
  <c r="P339" i="1"/>
  <c r="Q339" i="1"/>
  <c r="R339" i="1"/>
  <c r="P340" i="1"/>
  <c r="Q340" i="1"/>
  <c r="R340" i="1"/>
  <c r="P341" i="1"/>
  <c r="Q341" i="1"/>
  <c r="R341" i="1"/>
  <c r="P342" i="1"/>
  <c r="Q342" i="1"/>
  <c r="R342" i="1"/>
  <c r="P343" i="1"/>
  <c r="Q343" i="1"/>
  <c r="R343" i="1"/>
  <c r="P344" i="1"/>
  <c r="Q344" i="1"/>
  <c r="R344" i="1"/>
  <c r="P345" i="1"/>
  <c r="Q345" i="1"/>
  <c r="R345" i="1"/>
  <c r="P346" i="1"/>
  <c r="Q346" i="1"/>
  <c r="R346" i="1"/>
  <c r="P347" i="1"/>
  <c r="Q347" i="1"/>
  <c r="R347" i="1"/>
  <c r="P348" i="1"/>
  <c r="Q348" i="1"/>
  <c r="R348" i="1"/>
  <c r="P349" i="1"/>
  <c r="Q349" i="1"/>
  <c r="R349" i="1"/>
  <c r="P350" i="1"/>
  <c r="Q350" i="1"/>
  <c r="R350" i="1"/>
  <c r="P351" i="1"/>
  <c r="Q351" i="1"/>
  <c r="R351" i="1"/>
  <c r="P60" i="1"/>
  <c r="Q60" i="1"/>
  <c r="R60" i="1"/>
  <c r="P352" i="1"/>
  <c r="Q352" i="1"/>
  <c r="R352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353" i="1"/>
  <c r="Q353" i="1"/>
  <c r="R353" i="1"/>
  <c r="P67" i="1"/>
  <c r="Q67" i="1"/>
  <c r="R67" i="1"/>
  <c r="P68" i="1"/>
  <c r="Q68" i="1"/>
  <c r="R68" i="1"/>
  <c r="P69" i="1"/>
  <c r="Q69" i="1"/>
  <c r="R69" i="1"/>
  <c r="P70" i="1"/>
  <c r="Q70" i="1"/>
  <c r="R70" i="1"/>
  <c r="P354" i="1"/>
  <c r="Q354" i="1"/>
  <c r="R354" i="1"/>
  <c r="P71" i="1"/>
  <c r="Q71" i="1"/>
  <c r="R71" i="1"/>
  <c r="P355" i="1"/>
  <c r="Q355" i="1"/>
  <c r="R355" i="1"/>
  <c r="P356" i="1"/>
  <c r="Q356" i="1"/>
  <c r="R356" i="1"/>
  <c r="P357" i="1"/>
  <c r="Q357" i="1"/>
  <c r="R357" i="1"/>
  <c r="P72" i="1"/>
  <c r="Q72" i="1"/>
  <c r="R72" i="1"/>
  <c r="P358" i="1"/>
  <c r="Q358" i="1"/>
  <c r="R358" i="1"/>
  <c r="P359" i="1"/>
  <c r="Q359" i="1"/>
  <c r="R359" i="1"/>
  <c r="P360" i="1"/>
  <c r="Q360" i="1"/>
  <c r="R360" i="1"/>
  <c r="P361" i="1"/>
  <c r="Q361" i="1"/>
  <c r="R361" i="1"/>
  <c r="P362" i="1"/>
  <c r="Q362" i="1"/>
  <c r="R362" i="1"/>
  <c r="P363" i="1"/>
  <c r="Q363" i="1"/>
  <c r="R363" i="1"/>
  <c r="P364" i="1"/>
  <c r="Q364" i="1"/>
  <c r="R364" i="1"/>
  <c r="P365" i="1"/>
  <c r="Q365" i="1"/>
  <c r="R365" i="1"/>
  <c r="P366" i="1"/>
  <c r="Q366" i="1"/>
  <c r="R366" i="1"/>
  <c r="P367" i="1"/>
  <c r="Q367" i="1"/>
  <c r="R367" i="1"/>
  <c r="P368" i="1"/>
  <c r="Q368" i="1"/>
  <c r="R368" i="1"/>
  <c r="P369" i="1"/>
  <c r="Q369" i="1"/>
  <c r="R369" i="1"/>
  <c r="P73" i="1"/>
  <c r="Q73" i="1"/>
  <c r="R73" i="1"/>
  <c r="P370" i="1"/>
  <c r="Q370" i="1"/>
  <c r="R370" i="1"/>
  <c r="P371" i="1"/>
  <c r="Q371" i="1"/>
  <c r="R371" i="1"/>
  <c r="P372" i="1"/>
  <c r="Q372" i="1"/>
  <c r="R372" i="1"/>
  <c r="P74" i="1"/>
  <c r="Q74" i="1"/>
  <c r="R74" i="1"/>
  <c r="P373" i="1"/>
  <c r="Q373" i="1"/>
  <c r="R373" i="1"/>
  <c r="P374" i="1"/>
  <c r="Q374" i="1"/>
  <c r="R374" i="1"/>
  <c r="P75" i="1"/>
  <c r="Q75" i="1"/>
  <c r="R75" i="1"/>
  <c r="P375" i="1"/>
  <c r="Q375" i="1"/>
  <c r="R375" i="1"/>
  <c r="P376" i="1"/>
  <c r="Q376" i="1"/>
  <c r="R376" i="1"/>
  <c r="P377" i="1"/>
  <c r="Q377" i="1"/>
  <c r="R377" i="1"/>
  <c r="P378" i="1"/>
  <c r="Q378" i="1"/>
  <c r="R378" i="1"/>
  <c r="P379" i="1"/>
  <c r="Q379" i="1"/>
  <c r="R379" i="1"/>
  <c r="P380" i="1"/>
  <c r="Q380" i="1"/>
  <c r="R380" i="1"/>
  <c r="P76" i="1"/>
  <c r="Q76" i="1"/>
  <c r="R76" i="1"/>
  <c r="P381" i="1"/>
  <c r="Q381" i="1"/>
  <c r="R381" i="1"/>
  <c r="P382" i="1"/>
  <c r="Q382" i="1"/>
  <c r="R382" i="1"/>
  <c r="P383" i="1"/>
  <c r="Q383" i="1"/>
  <c r="R383" i="1"/>
  <c r="P384" i="1"/>
  <c r="Q384" i="1"/>
  <c r="R384" i="1"/>
  <c r="P385" i="1"/>
  <c r="Q385" i="1"/>
  <c r="R385" i="1"/>
  <c r="P386" i="1"/>
  <c r="Q386" i="1"/>
  <c r="R386" i="1"/>
  <c r="P387" i="1"/>
  <c r="Q387" i="1"/>
  <c r="R387" i="1"/>
  <c r="P388" i="1"/>
  <c r="Q388" i="1"/>
  <c r="R388" i="1"/>
  <c r="P389" i="1"/>
  <c r="Q389" i="1"/>
  <c r="R389" i="1"/>
  <c r="P77" i="1"/>
  <c r="Q77" i="1"/>
  <c r="R77" i="1"/>
  <c r="P390" i="1"/>
  <c r="Q390" i="1"/>
  <c r="R390" i="1"/>
  <c r="P391" i="1"/>
  <c r="Q391" i="1"/>
  <c r="R391" i="1"/>
  <c r="P392" i="1"/>
  <c r="Q392" i="1"/>
  <c r="R392" i="1"/>
  <c r="P393" i="1"/>
  <c r="Q393" i="1"/>
  <c r="R393" i="1"/>
  <c r="P78" i="1"/>
  <c r="Q78" i="1"/>
  <c r="R78" i="1"/>
  <c r="P394" i="1"/>
  <c r="Q394" i="1"/>
  <c r="R394" i="1"/>
  <c r="P395" i="1"/>
  <c r="Q395" i="1"/>
  <c r="R395" i="1"/>
  <c r="P396" i="1"/>
  <c r="Q396" i="1"/>
  <c r="R396" i="1"/>
  <c r="P397" i="1"/>
  <c r="Q397" i="1"/>
  <c r="R397" i="1"/>
  <c r="P398" i="1"/>
  <c r="Q398" i="1"/>
  <c r="R398" i="1"/>
  <c r="P399" i="1"/>
  <c r="Q399" i="1"/>
  <c r="R399" i="1"/>
  <c r="P400" i="1"/>
  <c r="Q400" i="1"/>
  <c r="R400" i="1"/>
  <c r="P79" i="1"/>
  <c r="Q79" i="1"/>
  <c r="R79" i="1"/>
  <c r="P401" i="1"/>
  <c r="Q401" i="1"/>
  <c r="R401" i="1"/>
  <c r="P402" i="1"/>
  <c r="Q402" i="1"/>
  <c r="R402" i="1"/>
  <c r="P80" i="1"/>
  <c r="Q80" i="1"/>
  <c r="R80" i="1"/>
  <c r="P403" i="1"/>
  <c r="Q403" i="1"/>
  <c r="R403" i="1"/>
  <c r="P404" i="1"/>
  <c r="Q404" i="1"/>
  <c r="R404" i="1"/>
  <c r="P405" i="1"/>
  <c r="Q405" i="1"/>
  <c r="R405" i="1"/>
  <c r="P406" i="1"/>
  <c r="Q406" i="1"/>
  <c r="R406" i="1"/>
  <c r="P81" i="1"/>
  <c r="Q81" i="1"/>
  <c r="R81" i="1"/>
  <c r="P82" i="1"/>
  <c r="Q82" i="1"/>
  <c r="R82" i="1"/>
  <c r="P407" i="1"/>
  <c r="Q407" i="1"/>
  <c r="R407" i="1"/>
  <c r="P408" i="1"/>
  <c r="Q408" i="1"/>
  <c r="R408" i="1"/>
  <c r="P409" i="1"/>
  <c r="Q409" i="1"/>
  <c r="R409" i="1"/>
  <c r="P83" i="1"/>
  <c r="Q83" i="1"/>
  <c r="R83" i="1"/>
  <c r="P410" i="1"/>
  <c r="Q410" i="1"/>
  <c r="R410" i="1"/>
  <c r="P411" i="1"/>
  <c r="Q411" i="1"/>
  <c r="R411" i="1"/>
  <c r="P84" i="1"/>
  <c r="Q84" i="1"/>
  <c r="R84" i="1"/>
  <c r="P412" i="1"/>
  <c r="Q412" i="1"/>
  <c r="R412" i="1"/>
  <c r="P413" i="1"/>
  <c r="Q413" i="1"/>
  <c r="R413" i="1"/>
  <c r="P85" i="1"/>
  <c r="Q85" i="1"/>
  <c r="R85" i="1"/>
  <c r="P414" i="1"/>
  <c r="Q414" i="1"/>
  <c r="R414" i="1"/>
  <c r="P415" i="1"/>
  <c r="Q415" i="1"/>
  <c r="R415" i="1"/>
  <c r="P416" i="1"/>
  <c r="Q416" i="1"/>
  <c r="R416" i="1"/>
  <c r="P86" i="1"/>
  <c r="Q86" i="1"/>
  <c r="R86" i="1"/>
  <c r="P87" i="1"/>
  <c r="Q87" i="1"/>
  <c r="R87" i="1"/>
  <c r="P88" i="1"/>
  <c r="Q88" i="1"/>
  <c r="R88" i="1"/>
  <c r="P417" i="1"/>
  <c r="Q417" i="1"/>
  <c r="R417" i="1"/>
  <c r="P89" i="1"/>
  <c r="Q89" i="1"/>
  <c r="R89" i="1"/>
  <c r="P90" i="1"/>
  <c r="Q90" i="1"/>
  <c r="R90" i="1"/>
  <c r="P418" i="1"/>
  <c r="Q418" i="1"/>
  <c r="R418" i="1"/>
  <c r="P419" i="1"/>
  <c r="Q419" i="1"/>
  <c r="R419" i="1"/>
  <c r="P420" i="1"/>
  <c r="Q420" i="1"/>
  <c r="R420" i="1"/>
  <c r="P421" i="1"/>
  <c r="Q421" i="1"/>
  <c r="R421" i="1"/>
  <c r="P422" i="1"/>
  <c r="Q422" i="1"/>
  <c r="R422" i="1"/>
  <c r="P423" i="1"/>
  <c r="Q423" i="1"/>
  <c r="R423" i="1"/>
  <c r="P424" i="1"/>
  <c r="Q424" i="1"/>
  <c r="R424" i="1"/>
  <c r="P425" i="1"/>
  <c r="Q425" i="1"/>
  <c r="R425" i="1"/>
  <c r="P426" i="1"/>
  <c r="Q426" i="1"/>
  <c r="R426" i="1"/>
  <c r="P427" i="1"/>
  <c r="Q427" i="1"/>
  <c r="R427" i="1"/>
  <c r="P428" i="1"/>
  <c r="Q428" i="1"/>
  <c r="R428" i="1"/>
  <c r="P429" i="1"/>
  <c r="Q429" i="1"/>
  <c r="R429" i="1"/>
  <c r="P430" i="1"/>
  <c r="Q430" i="1"/>
  <c r="R430" i="1"/>
  <c r="P431" i="1"/>
  <c r="Q431" i="1"/>
  <c r="R431" i="1"/>
  <c r="P432" i="1"/>
  <c r="Q432" i="1"/>
  <c r="R432" i="1"/>
  <c r="P433" i="1"/>
  <c r="Q433" i="1"/>
  <c r="R433" i="1"/>
  <c r="P434" i="1"/>
  <c r="Q434" i="1"/>
  <c r="R434" i="1"/>
  <c r="P435" i="1"/>
  <c r="Q435" i="1"/>
  <c r="R435" i="1"/>
  <c r="P436" i="1"/>
  <c r="Q436" i="1"/>
  <c r="R436" i="1"/>
  <c r="P437" i="1"/>
  <c r="Q437" i="1"/>
  <c r="R437" i="1"/>
  <c r="P438" i="1"/>
  <c r="Q438" i="1"/>
  <c r="R438" i="1"/>
  <c r="P439" i="1"/>
  <c r="Q439" i="1"/>
  <c r="R439" i="1"/>
  <c r="P440" i="1"/>
  <c r="Q440" i="1"/>
  <c r="R440" i="1"/>
  <c r="P441" i="1"/>
  <c r="Q441" i="1"/>
  <c r="R441" i="1"/>
  <c r="P442" i="1"/>
  <c r="Q442" i="1"/>
  <c r="R442" i="1"/>
  <c r="P443" i="1"/>
  <c r="Q443" i="1"/>
  <c r="R443" i="1"/>
  <c r="P444" i="1"/>
  <c r="Q444" i="1"/>
  <c r="R444" i="1"/>
  <c r="P445" i="1"/>
  <c r="Q445" i="1"/>
  <c r="R445" i="1"/>
  <c r="P446" i="1"/>
  <c r="Q446" i="1"/>
  <c r="R446" i="1"/>
  <c r="P447" i="1"/>
  <c r="Q447" i="1"/>
  <c r="R447" i="1"/>
  <c r="P448" i="1"/>
  <c r="Q448" i="1"/>
  <c r="R448" i="1"/>
  <c r="P449" i="1"/>
  <c r="Q449" i="1"/>
  <c r="R449" i="1"/>
  <c r="P450" i="1"/>
  <c r="Q450" i="1"/>
  <c r="R450" i="1"/>
  <c r="P451" i="1"/>
  <c r="Q451" i="1"/>
  <c r="R451" i="1"/>
  <c r="P452" i="1"/>
  <c r="Q452" i="1"/>
  <c r="R452" i="1"/>
  <c r="P453" i="1"/>
  <c r="Q453" i="1"/>
  <c r="R453" i="1"/>
  <c r="P454" i="1"/>
  <c r="Q454" i="1"/>
  <c r="R454" i="1"/>
  <c r="P455" i="1"/>
  <c r="Q455" i="1"/>
  <c r="R455" i="1"/>
  <c r="P456" i="1"/>
  <c r="Q456" i="1"/>
  <c r="R456" i="1"/>
  <c r="P457" i="1"/>
  <c r="Q457" i="1"/>
  <c r="R457" i="1"/>
  <c r="P458" i="1"/>
  <c r="Q458" i="1"/>
  <c r="R458" i="1"/>
  <c r="P91" i="1"/>
  <c r="Q91" i="1"/>
  <c r="R91" i="1"/>
  <c r="P459" i="1"/>
  <c r="Q459" i="1"/>
  <c r="R459" i="1"/>
  <c r="P460" i="1"/>
  <c r="Q460" i="1"/>
  <c r="R460" i="1"/>
  <c r="P461" i="1"/>
  <c r="Q461" i="1"/>
  <c r="R461" i="1"/>
  <c r="P462" i="1"/>
  <c r="Q462" i="1"/>
  <c r="R462" i="1"/>
  <c r="P463" i="1"/>
  <c r="Q463" i="1"/>
  <c r="R463" i="1"/>
  <c r="P464" i="1"/>
  <c r="Q464" i="1"/>
  <c r="R464" i="1"/>
  <c r="P465" i="1"/>
  <c r="Q465" i="1"/>
  <c r="R465" i="1"/>
  <c r="P466" i="1"/>
  <c r="Q466" i="1"/>
  <c r="R466" i="1"/>
  <c r="P467" i="1"/>
  <c r="Q467" i="1"/>
  <c r="R467" i="1"/>
  <c r="P468" i="1"/>
  <c r="Q468" i="1"/>
  <c r="R468" i="1"/>
  <c r="P469" i="1"/>
  <c r="Q469" i="1"/>
  <c r="R469" i="1"/>
  <c r="P470" i="1"/>
  <c r="Q470" i="1"/>
  <c r="R470" i="1"/>
  <c r="P471" i="1"/>
  <c r="Q471" i="1"/>
  <c r="R471" i="1"/>
  <c r="P472" i="1"/>
  <c r="Q472" i="1"/>
  <c r="R472" i="1"/>
  <c r="P473" i="1"/>
  <c r="Q473" i="1"/>
  <c r="R473" i="1"/>
  <c r="P474" i="1"/>
  <c r="Q474" i="1"/>
  <c r="R474" i="1"/>
  <c r="P475" i="1"/>
  <c r="Q475" i="1"/>
  <c r="R475" i="1"/>
  <c r="P92" i="1"/>
  <c r="Q92" i="1"/>
  <c r="R92" i="1"/>
  <c r="P93" i="1"/>
  <c r="Q93" i="1"/>
  <c r="R93" i="1"/>
  <c r="P476" i="1"/>
  <c r="Q476" i="1"/>
  <c r="R476" i="1"/>
  <c r="P477" i="1"/>
  <c r="Q477" i="1"/>
  <c r="R477" i="1"/>
  <c r="P478" i="1"/>
  <c r="Q478" i="1"/>
  <c r="R478" i="1"/>
  <c r="P479" i="1"/>
  <c r="Q479" i="1"/>
  <c r="R479" i="1"/>
  <c r="P480" i="1"/>
  <c r="Q480" i="1"/>
  <c r="R480" i="1"/>
  <c r="P481" i="1"/>
  <c r="Q481" i="1"/>
  <c r="R481" i="1"/>
  <c r="P94" i="1"/>
  <c r="Q94" i="1"/>
  <c r="R94" i="1"/>
  <c r="P95" i="1"/>
  <c r="Q95" i="1"/>
  <c r="R95" i="1"/>
  <c r="P96" i="1"/>
  <c r="Q96" i="1"/>
  <c r="R96" i="1"/>
  <c r="P482" i="1"/>
  <c r="Q482" i="1"/>
  <c r="R482" i="1"/>
  <c r="P483" i="1"/>
  <c r="Q483" i="1"/>
  <c r="R483" i="1"/>
  <c r="P484" i="1"/>
  <c r="Q484" i="1"/>
  <c r="R484" i="1"/>
  <c r="P485" i="1"/>
  <c r="Q485" i="1"/>
  <c r="R485" i="1"/>
  <c r="P486" i="1"/>
  <c r="Q486" i="1"/>
  <c r="R486" i="1"/>
  <c r="P97" i="1"/>
  <c r="Q97" i="1"/>
  <c r="R97" i="1"/>
  <c r="P487" i="1"/>
  <c r="Q487" i="1"/>
  <c r="R487" i="1"/>
  <c r="P488" i="1"/>
  <c r="Q488" i="1"/>
  <c r="R488" i="1"/>
  <c r="P489" i="1"/>
  <c r="Q489" i="1"/>
  <c r="R489" i="1"/>
  <c r="P98" i="1"/>
  <c r="Q98" i="1"/>
  <c r="R98" i="1"/>
  <c r="P99" i="1"/>
  <c r="Q99" i="1"/>
  <c r="R99" i="1"/>
  <c r="P100" i="1"/>
  <c r="Q100" i="1"/>
  <c r="R100" i="1"/>
  <c r="P490" i="1"/>
  <c r="Q490" i="1"/>
  <c r="R490" i="1"/>
  <c r="P491" i="1"/>
  <c r="Q491" i="1"/>
  <c r="R491" i="1"/>
  <c r="P101" i="1"/>
  <c r="Q101" i="1"/>
  <c r="R101" i="1"/>
  <c r="P102" i="1"/>
  <c r="Q102" i="1"/>
  <c r="R102" i="1"/>
  <c r="P103" i="1"/>
  <c r="Q103" i="1"/>
  <c r="R103" i="1"/>
  <c r="P492" i="1"/>
  <c r="Q492" i="1"/>
  <c r="R492" i="1"/>
  <c r="P493" i="1"/>
  <c r="Q493" i="1"/>
  <c r="R493" i="1"/>
  <c r="P104" i="1"/>
  <c r="Q104" i="1"/>
  <c r="R104" i="1"/>
  <c r="P494" i="1"/>
  <c r="Q494" i="1"/>
  <c r="R494" i="1"/>
  <c r="P495" i="1"/>
  <c r="Q495" i="1"/>
  <c r="R495" i="1"/>
  <c r="P496" i="1"/>
  <c r="Q496" i="1"/>
  <c r="R496" i="1"/>
  <c r="P497" i="1"/>
  <c r="Q497" i="1"/>
  <c r="R497" i="1"/>
  <c r="P105" i="1"/>
  <c r="Q105" i="1"/>
  <c r="R105" i="1"/>
  <c r="P106" i="1"/>
  <c r="Q106" i="1"/>
  <c r="R106" i="1"/>
  <c r="P498" i="1"/>
  <c r="Q498" i="1"/>
  <c r="R498" i="1"/>
  <c r="P107" i="1"/>
  <c r="Q107" i="1"/>
  <c r="R107" i="1"/>
  <c r="P499" i="1"/>
  <c r="Q499" i="1"/>
  <c r="R499" i="1"/>
  <c r="P500" i="1"/>
  <c r="Q500" i="1"/>
  <c r="R500" i="1"/>
  <c r="P501" i="1"/>
  <c r="Q501" i="1"/>
  <c r="R501" i="1"/>
  <c r="P502" i="1"/>
  <c r="Q502" i="1"/>
  <c r="R502" i="1"/>
  <c r="P503" i="1"/>
  <c r="Q503" i="1"/>
  <c r="R503" i="1"/>
  <c r="P504" i="1"/>
  <c r="Q504" i="1"/>
  <c r="R504" i="1"/>
  <c r="P505" i="1"/>
  <c r="Q505" i="1"/>
  <c r="R505" i="1"/>
  <c r="P506" i="1"/>
  <c r="Q506" i="1"/>
  <c r="R506" i="1"/>
  <c r="P507" i="1"/>
  <c r="Q507" i="1"/>
  <c r="R507" i="1"/>
  <c r="P508" i="1"/>
  <c r="Q508" i="1"/>
  <c r="R508" i="1"/>
  <c r="P509" i="1"/>
  <c r="Q509" i="1"/>
  <c r="R509" i="1"/>
  <c r="P510" i="1"/>
  <c r="Q510" i="1"/>
  <c r="R510" i="1"/>
  <c r="P511" i="1"/>
  <c r="Q511" i="1"/>
  <c r="R511" i="1"/>
  <c r="P512" i="1"/>
  <c r="Q512" i="1"/>
  <c r="R512" i="1"/>
  <c r="P513" i="1"/>
  <c r="Q513" i="1"/>
  <c r="R513" i="1"/>
  <c r="P108" i="1"/>
  <c r="Q108" i="1"/>
  <c r="R108" i="1"/>
  <c r="P514" i="1"/>
  <c r="Q514" i="1"/>
  <c r="R514" i="1"/>
  <c r="P515" i="1"/>
  <c r="Q515" i="1"/>
  <c r="R515" i="1"/>
  <c r="P516" i="1"/>
  <c r="Q516" i="1"/>
  <c r="R516" i="1"/>
  <c r="P517" i="1"/>
  <c r="Q517" i="1"/>
  <c r="R517" i="1"/>
  <c r="P518" i="1"/>
  <c r="Q518" i="1"/>
  <c r="R518" i="1"/>
  <c r="P519" i="1"/>
  <c r="Q519" i="1"/>
  <c r="R519" i="1"/>
  <c r="P520" i="1"/>
  <c r="Q520" i="1"/>
  <c r="R520" i="1"/>
  <c r="P109" i="1"/>
  <c r="Q109" i="1"/>
  <c r="R109" i="1"/>
  <c r="P521" i="1"/>
  <c r="Q521" i="1"/>
  <c r="R521" i="1"/>
  <c r="P522" i="1"/>
  <c r="Q522" i="1"/>
  <c r="R522" i="1"/>
  <c r="P523" i="1"/>
  <c r="Q523" i="1"/>
  <c r="R523" i="1"/>
  <c r="P524" i="1"/>
  <c r="Q524" i="1"/>
  <c r="R524" i="1"/>
  <c r="P525" i="1"/>
  <c r="Q525" i="1"/>
  <c r="R525" i="1"/>
  <c r="P526" i="1"/>
  <c r="Q526" i="1"/>
  <c r="R526" i="1"/>
  <c r="P527" i="1"/>
  <c r="Q527" i="1"/>
  <c r="R527" i="1"/>
  <c r="P528" i="1"/>
  <c r="Q528" i="1"/>
  <c r="R528" i="1"/>
  <c r="P529" i="1"/>
  <c r="Q529" i="1"/>
  <c r="R529" i="1"/>
  <c r="P530" i="1"/>
  <c r="Q530" i="1"/>
  <c r="R530" i="1"/>
  <c r="P531" i="1"/>
  <c r="Q531" i="1"/>
  <c r="R531" i="1"/>
  <c r="P532" i="1"/>
  <c r="Q532" i="1"/>
  <c r="R532" i="1"/>
  <c r="P533" i="1"/>
  <c r="Q533" i="1"/>
  <c r="R533" i="1"/>
  <c r="P110" i="1"/>
  <c r="Q110" i="1"/>
  <c r="R110" i="1"/>
  <c r="P534" i="1"/>
  <c r="Q534" i="1"/>
  <c r="R534" i="1"/>
  <c r="P535" i="1"/>
  <c r="Q535" i="1"/>
  <c r="R535" i="1"/>
  <c r="P536" i="1"/>
  <c r="Q536" i="1"/>
  <c r="R536" i="1"/>
  <c r="P537" i="1"/>
  <c r="Q537" i="1"/>
  <c r="R537" i="1"/>
  <c r="P111" i="1"/>
  <c r="Q111" i="1"/>
  <c r="R111" i="1"/>
  <c r="P538" i="1"/>
  <c r="Q538" i="1"/>
  <c r="R538" i="1"/>
  <c r="P539" i="1"/>
  <c r="Q539" i="1"/>
  <c r="R539" i="1"/>
  <c r="P540" i="1"/>
  <c r="Q540" i="1"/>
  <c r="R540" i="1"/>
  <c r="P541" i="1"/>
  <c r="Q541" i="1"/>
  <c r="R541" i="1"/>
  <c r="P542" i="1"/>
  <c r="Q542" i="1"/>
  <c r="R542" i="1"/>
  <c r="P543" i="1"/>
  <c r="Q543" i="1"/>
  <c r="R543" i="1"/>
  <c r="P544" i="1"/>
  <c r="Q544" i="1"/>
  <c r="R544" i="1"/>
  <c r="P545" i="1"/>
  <c r="Q545" i="1"/>
  <c r="R545" i="1"/>
  <c r="P546" i="1"/>
  <c r="Q546" i="1"/>
  <c r="R546" i="1"/>
  <c r="P547" i="1"/>
  <c r="Q547" i="1"/>
  <c r="R547" i="1"/>
  <c r="P548" i="1"/>
  <c r="Q548" i="1"/>
  <c r="R548" i="1"/>
  <c r="P549" i="1"/>
  <c r="Q549" i="1"/>
  <c r="R549" i="1"/>
  <c r="P550" i="1"/>
  <c r="Q550" i="1"/>
  <c r="R550" i="1"/>
  <c r="P551" i="1"/>
  <c r="Q551" i="1"/>
  <c r="R551" i="1"/>
  <c r="P552" i="1"/>
  <c r="Q552" i="1"/>
  <c r="R552" i="1"/>
  <c r="P553" i="1"/>
  <c r="Q553" i="1"/>
  <c r="R553" i="1"/>
  <c r="P554" i="1"/>
  <c r="Q554" i="1"/>
  <c r="R554" i="1"/>
  <c r="P555" i="1"/>
  <c r="Q555" i="1"/>
  <c r="R555" i="1"/>
  <c r="P556" i="1"/>
  <c r="Q556" i="1"/>
  <c r="R556" i="1"/>
  <c r="P557" i="1"/>
  <c r="Q557" i="1"/>
  <c r="R557" i="1"/>
  <c r="P112" i="1"/>
  <c r="Q112" i="1"/>
  <c r="R112" i="1"/>
  <c r="P558" i="1"/>
  <c r="Q558" i="1"/>
  <c r="R558" i="1"/>
  <c r="P113" i="1"/>
  <c r="Q113" i="1"/>
  <c r="R113" i="1"/>
  <c r="P114" i="1"/>
  <c r="Q114" i="1"/>
  <c r="R114" i="1"/>
  <c r="P115" i="1"/>
  <c r="Q115" i="1"/>
  <c r="R115" i="1"/>
  <c r="P559" i="1"/>
  <c r="Q559" i="1"/>
  <c r="R559" i="1"/>
  <c r="P560" i="1"/>
  <c r="Q560" i="1"/>
  <c r="R560" i="1"/>
  <c r="P561" i="1"/>
  <c r="Q561" i="1"/>
  <c r="R561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562" i="1"/>
  <c r="Q562" i="1"/>
  <c r="R562" i="1"/>
  <c r="P121" i="1"/>
  <c r="Q121" i="1"/>
  <c r="R121" i="1"/>
  <c r="P563" i="1"/>
  <c r="Q563" i="1"/>
  <c r="R563" i="1"/>
  <c r="P122" i="1"/>
  <c r="Q122" i="1"/>
  <c r="R122" i="1"/>
  <c r="P564" i="1"/>
  <c r="Q564" i="1"/>
  <c r="R564" i="1"/>
  <c r="P565" i="1"/>
  <c r="Q565" i="1"/>
  <c r="R565" i="1"/>
  <c r="P566" i="1"/>
  <c r="Q566" i="1"/>
  <c r="R566" i="1"/>
  <c r="P567" i="1"/>
  <c r="Q567" i="1"/>
  <c r="R567" i="1"/>
  <c r="P568" i="1"/>
  <c r="Q568" i="1"/>
  <c r="R568" i="1"/>
  <c r="P123" i="1"/>
  <c r="Q123" i="1"/>
  <c r="R123" i="1"/>
  <c r="P569" i="1"/>
  <c r="Q569" i="1"/>
  <c r="R569" i="1"/>
  <c r="P570" i="1"/>
  <c r="Q570" i="1"/>
  <c r="R570" i="1"/>
  <c r="P571" i="1"/>
  <c r="Q571" i="1"/>
  <c r="R571" i="1"/>
  <c r="P572" i="1"/>
  <c r="Q572" i="1"/>
  <c r="R572" i="1"/>
  <c r="P573" i="1"/>
  <c r="Q573" i="1"/>
  <c r="R573" i="1"/>
  <c r="P574" i="1"/>
  <c r="Q574" i="1"/>
  <c r="R574" i="1"/>
  <c r="P575" i="1"/>
  <c r="Q575" i="1"/>
  <c r="R575" i="1"/>
  <c r="P124" i="1"/>
  <c r="Q124" i="1"/>
  <c r="R124" i="1"/>
  <c r="P125" i="1"/>
  <c r="Q125" i="1"/>
  <c r="R125" i="1"/>
  <c r="P576" i="1"/>
  <c r="Q576" i="1"/>
  <c r="R576" i="1"/>
  <c r="P577" i="1"/>
  <c r="Q577" i="1"/>
  <c r="R577" i="1"/>
  <c r="P578" i="1"/>
  <c r="Q578" i="1"/>
  <c r="R578" i="1"/>
  <c r="P579" i="1"/>
  <c r="Q579" i="1"/>
  <c r="R579" i="1"/>
  <c r="P580" i="1"/>
  <c r="Q580" i="1"/>
  <c r="R580" i="1"/>
  <c r="P581" i="1"/>
  <c r="Q581" i="1"/>
  <c r="R581" i="1"/>
  <c r="P582" i="1"/>
  <c r="Q582" i="1"/>
  <c r="R582" i="1"/>
  <c r="P583" i="1"/>
  <c r="Q583" i="1"/>
  <c r="R583" i="1"/>
  <c r="P584" i="1"/>
  <c r="Q584" i="1"/>
  <c r="R584" i="1"/>
  <c r="P585" i="1"/>
  <c r="Q585" i="1"/>
  <c r="R585" i="1"/>
  <c r="P586" i="1"/>
  <c r="Q586" i="1"/>
  <c r="R586" i="1"/>
  <c r="P587" i="1"/>
  <c r="Q587" i="1"/>
  <c r="R587" i="1"/>
  <c r="P588" i="1"/>
  <c r="Q588" i="1"/>
  <c r="R588" i="1"/>
  <c r="P589" i="1"/>
  <c r="Q589" i="1"/>
  <c r="R589" i="1"/>
  <c r="P590" i="1"/>
  <c r="Q590" i="1"/>
  <c r="R590" i="1"/>
  <c r="P591" i="1"/>
  <c r="Q591" i="1"/>
  <c r="R591" i="1"/>
  <c r="P592" i="1"/>
  <c r="Q592" i="1"/>
  <c r="R592" i="1"/>
  <c r="P593" i="1"/>
  <c r="Q593" i="1"/>
  <c r="R593" i="1"/>
  <c r="P594" i="1"/>
  <c r="Q594" i="1"/>
  <c r="R594" i="1"/>
  <c r="P595" i="1"/>
  <c r="Q595" i="1"/>
  <c r="R595" i="1"/>
  <c r="P596" i="1"/>
  <c r="Q596" i="1"/>
  <c r="R596" i="1"/>
  <c r="P597" i="1"/>
  <c r="Q597" i="1"/>
  <c r="R597" i="1"/>
  <c r="P598" i="1"/>
  <c r="Q598" i="1"/>
  <c r="R598" i="1"/>
  <c r="P599" i="1"/>
  <c r="Q599" i="1"/>
  <c r="R599" i="1"/>
  <c r="P600" i="1"/>
  <c r="Q600" i="1"/>
  <c r="R600" i="1"/>
  <c r="P601" i="1"/>
  <c r="Q601" i="1"/>
  <c r="R601" i="1"/>
  <c r="P602" i="1"/>
  <c r="Q602" i="1"/>
  <c r="R602" i="1"/>
  <c r="P603" i="1"/>
  <c r="Q603" i="1"/>
  <c r="R603" i="1"/>
  <c r="P604" i="1"/>
  <c r="Q604" i="1"/>
  <c r="R604" i="1"/>
  <c r="P605" i="1"/>
  <c r="Q605" i="1"/>
  <c r="R605" i="1"/>
  <c r="P606" i="1"/>
  <c r="Q606" i="1"/>
  <c r="R606" i="1"/>
  <c r="P607" i="1"/>
  <c r="Q607" i="1"/>
  <c r="R607" i="1"/>
  <c r="P608" i="1"/>
  <c r="Q608" i="1"/>
  <c r="R608" i="1"/>
  <c r="P609" i="1"/>
  <c r="Q609" i="1"/>
  <c r="R609" i="1"/>
  <c r="P610" i="1"/>
  <c r="Q610" i="1"/>
  <c r="R610" i="1"/>
  <c r="P611" i="1"/>
  <c r="Q611" i="1"/>
  <c r="R611" i="1"/>
  <c r="P612" i="1"/>
  <c r="Q612" i="1"/>
  <c r="R612" i="1"/>
  <c r="P613" i="1"/>
  <c r="Q613" i="1"/>
  <c r="R613" i="1"/>
  <c r="P126" i="1"/>
  <c r="Q126" i="1"/>
  <c r="R126" i="1"/>
  <c r="P614" i="1"/>
  <c r="Q614" i="1"/>
  <c r="R614" i="1"/>
  <c r="P615" i="1"/>
  <c r="Q615" i="1"/>
  <c r="R615" i="1"/>
  <c r="P616" i="1"/>
  <c r="Q616" i="1"/>
  <c r="R616" i="1"/>
  <c r="P617" i="1"/>
  <c r="Q617" i="1"/>
  <c r="R617" i="1"/>
  <c r="P618" i="1"/>
  <c r="Q618" i="1"/>
  <c r="R618" i="1"/>
  <c r="P619" i="1"/>
  <c r="Q619" i="1"/>
  <c r="R619" i="1"/>
  <c r="P620" i="1"/>
  <c r="Q620" i="1"/>
  <c r="R620" i="1"/>
  <c r="P621" i="1"/>
  <c r="Q621" i="1"/>
  <c r="R621" i="1"/>
  <c r="P622" i="1"/>
  <c r="Q622" i="1"/>
  <c r="R622" i="1"/>
  <c r="P623" i="1"/>
  <c r="Q623" i="1"/>
  <c r="R623" i="1"/>
  <c r="P624" i="1"/>
  <c r="Q624" i="1"/>
  <c r="R624" i="1"/>
  <c r="P625" i="1"/>
  <c r="Q625" i="1"/>
  <c r="R625" i="1"/>
  <c r="P626" i="1"/>
  <c r="Q626" i="1"/>
  <c r="R626" i="1"/>
  <c r="P627" i="1"/>
  <c r="Q627" i="1"/>
  <c r="R627" i="1"/>
  <c r="P628" i="1"/>
  <c r="Q628" i="1"/>
  <c r="R628" i="1"/>
  <c r="P629" i="1"/>
  <c r="Q629" i="1"/>
  <c r="R629" i="1"/>
  <c r="P630" i="1"/>
  <c r="Q630" i="1"/>
  <c r="R630" i="1"/>
  <c r="P631" i="1"/>
  <c r="Q631" i="1"/>
  <c r="R631" i="1"/>
  <c r="P632" i="1"/>
  <c r="Q632" i="1"/>
  <c r="R632" i="1"/>
  <c r="P633" i="1"/>
  <c r="Q633" i="1"/>
  <c r="R633" i="1"/>
  <c r="P127" i="1"/>
  <c r="Q127" i="1"/>
  <c r="R127" i="1"/>
  <c r="P634" i="1"/>
  <c r="Q634" i="1"/>
  <c r="R634" i="1"/>
  <c r="P635" i="1"/>
  <c r="Q635" i="1"/>
  <c r="R635" i="1"/>
  <c r="P636" i="1"/>
  <c r="Q636" i="1"/>
  <c r="R636" i="1"/>
  <c r="P637" i="1"/>
  <c r="Q637" i="1"/>
  <c r="R63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638" i="1"/>
  <c r="Q638" i="1"/>
  <c r="R638" i="1"/>
  <c r="P136" i="1"/>
  <c r="Q136" i="1"/>
  <c r="R136" i="1"/>
  <c r="P137" i="1"/>
  <c r="Q137" i="1"/>
  <c r="R137" i="1"/>
  <c r="P639" i="1"/>
  <c r="Q639" i="1"/>
  <c r="R639" i="1"/>
  <c r="P640" i="1"/>
  <c r="Q640" i="1"/>
  <c r="R640" i="1"/>
  <c r="P641" i="1"/>
  <c r="Q641" i="1"/>
  <c r="R641" i="1"/>
  <c r="P138" i="1"/>
  <c r="Q138" i="1"/>
  <c r="R138" i="1"/>
  <c r="P139" i="1"/>
  <c r="Q139" i="1"/>
  <c r="R139" i="1"/>
  <c r="P642" i="1"/>
  <c r="Q642" i="1"/>
  <c r="R642" i="1"/>
  <c r="P140" i="1"/>
  <c r="Q140" i="1"/>
  <c r="R140" i="1"/>
  <c r="P643" i="1"/>
  <c r="Q643" i="1"/>
  <c r="R643" i="1"/>
  <c r="P644" i="1"/>
  <c r="Q644" i="1"/>
  <c r="R644" i="1"/>
  <c r="P645" i="1"/>
  <c r="Q645" i="1"/>
  <c r="R645" i="1"/>
  <c r="P646" i="1"/>
  <c r="Q646" i="1"/>
  <c r="R646" i="1"/>
  <c r="P647" i="1"/>
  <c r="Q647" i="1"/>
  <c r="R647" i="1"/>
  <c r="P648" i="1"/>
  <c r="Q648" i="1"/>
  <c r="R648" i="1"/>
  <c r="P649" i="1"/>
  <c r="Q649" i="1"/>
  <c r="R649" i="1"/>
  <c r="P650" i="1"/>
  <c r="Q650" i="1"/>
  <c r="R650" i="1"/>
  <c r="P141" i="1"/>
  <c r="Q141" i="1"/>
  <c r="R141" i="1"/>
  <c r="P651" i="1"/>
  <c r="Q651" i="1"/>
  <c r="R651" i="1"/>
  <c r="P652" i="1"/>
  <c r="Q652" i="1"/>
  <c r="R652" i="1"/>
  <c r="P653" i="1"/>
  <c r="Q653" i="1"/>
  <c r="R653" i="1"/>
  <c r="P654" i="1"/>
  <c r="Q654" i="1"/>
  <c r="R654" i="1"/>
  <c r="P655" i="1"/>
  <c r="Q655" i="1"/>
  <c r="R655" i="1"/>
  <c r="P656" i="1"/>
  <c r="Q656" i="1"/>
  <c r="R656" i="1"/>
  <c r="P657" i="1"/>
  <c r="Q657" i="1"/>
  <c r="R657" i="1"/>
  <c r="P658" i="1"/>
  <c r="Q658" i="1"/>
  <c r="R658" i="1"/>
  <c r="P659" i="1"/>
  <c r="Q659" i="1"/>
  <c r="R659" i="1"/>
  <c r="P660" i="1"/>
  <c r="Q660" i="1"/>
  <c r="R660" i="1"/>
  <c r="P661" i="1"/>
  <c r="Q661" i="1"/>
  <c r="R661" i="1"/>
  <c r="P662" i="1"/>
  <c r="Q662" i="1"/>
  <c r="R662" i="1"/>
  <c r="P663" i="1"/>
  <c r="Q663" i="1"/>
  <c r="R663" i="1"/>
  <c r="P664" i="1"/>
  <c r="Q664" i="1"/>
  <c r="R664" i="1"/>
  <c r="P665" i="1"/>
  <c r="Q665" i="1"/>
  <c r="R665" i="1"/>
  <c r="P666" i="1"/>
  <c r="Q666" i="1"/>
  <c r="R666" i="1"/>
  <c r="P142" i="1"/>
  <c r="Q142" i="1"/>
  <c r="R142" i="1"/>
  <c r="P143" i="1"/>
  <c r="Q143" i="1"/>
  <c r="R143" i="1"/>
  <c r="P667" i="1"/>
  <c r="Q667" i="1"/>
  <c r="R667" i="1"/>
  <c r="P668" i="1"/>
  <c r="Q668" i="1"/>
  <c r="R668" i="1"/>
  <c r="P669" i="1"/>
  <c r="Q669" i="1"/>
  <c r="R669" i="1"/>
  <c r="P670" i="1"/>
  <c r="Q670" i="1"/>
  <c r="R670" i="1"/>
  <c r="P671" i="1"/>
  <c r="Q671" i="1"/>
  <c r="R671" i="1"/>
  <c r="P672" i="1"/>
  <c r="Q672" i="1"/>
  <c r="R672" i="1"/>
  <c r="P673" i="1"/>
  <c r="Q673" i="1"/>
  <c r="R673" i="1"/>
  <c r="P674" i="1"/>
  <c r="Q674" i="1"/>
  <c r="R674" i="1"/>
  <c r="P675" i="1"/>
  <c r="Q675" i="1"/>
  <c r="R675" i="1"/>
  <c r="P676" i="1"/>
  <c r="Q676" i="1"/>
  <c r="R676" i="1"/>
  <c r="P677" i="1"/>
  <c r="Q677" i="1"/>
  <c r="R677" i="1"/>
  <c r="P678" i="1"/>
  <c r="Q678" i="1"/>
  <c r="R678" i="1"/>
  <c r="P679" i="1"/>
  <c r="Q679" i="1"/>
  <c r="R679" i="1"/>
  <c r="P680" i="1"/>
  <c r="Q680" i="1"/>
  <c r="R680" i="1"/>
  <c r="P681" i="1"/>
  <c r="Q681" i="1"/>
  <c r="R681" i="1"/>
  <c r="P682" i="1"/>
  <c r="Q682" i="1"/>
  <c r="R682" i="1"/>
  <c r="P683" i="1"/>
  <c r="Q683" i="1"/>
  <c r="R683" i="1"/>
  <c r="P684" i="1"/>
  <c r="Q684" i="1"/>
  <c r="R684" i="1"/>
  <c r="P685" i="1"/>
  <c r="Q685" i="1"/>
  <c r="R685" i="1"/>
  <c r="P686" i="1"/>
  <c r="Q686" i="1"/>
  <c r="R686" i="1"/>
  <c r="P687" i="1"/>
  <c r="Q687" i="1"/>
  <c r="R687" i="1"/>
  <c r="P688" i="1"/>
  <c r="Q688" i="1"/>
  <c r="R688" i="1"/>
  <c r="P689" i="1"/>
  <c r="Q689" i="1"/>
  <c r="R689" i="1"/>
  <c r="P690" i="1"/>
  <c r="Q690" i="1"/>
  <c r="R690" i="1"/>
  <c r="P691" i="1"/>
  <c r="Q691" i="1"/>
  <c r="R691" i="1"/>
  <c r="P692" i="1"/>
  <c r="Q692" i="1"/>
  <c r="R692" i="1"/>
  <c r="P693" i="1"/>
  <c r="Q693" i="1"/>
  <c r="R693" i="1"/>
  <c r="P694" i="1"/>
  <c r="Q694" i="1"/>
  <c r="R694" i="1"/>
  <c r="P695" i="1"/>
  <c r="Q695" i="1"/>
  <c r="R695" i="1"/>
  <c r="P696" i="1"/>
  <c r="Q696" i="1"/>
  <c r="R696" i="1"/>
  <c r="P697" i="1"/>
  <c r="Q697" i="1"/>
  <c r="R697" i="1"/>
  <c r="P698" i="1"/>
  <c r="Q698" i="1"/>
  <c r="R698" i="1"/>
  <c r="P699" i="1"/>
  <c r="Q699" i="1"/>
  <c r="R699" i="1"/>
  <c r="P700" i="1"/>
  <c r="Q700" i="1"/>
  <c r="R700" i="1"/>
  <c r="P701" i="1"/>
  <c r="Q701" i="1"/>
  <c r="R701" i="1"/>
  <c r="P702" i="1"/>
  <c r="Q702" i="1"/>
  <c r="R702" i="1"/>
  <c r="P703" i="1"/>
  <c r="Q703" i="1"/>
  <c r="R703" i="1"/>
  <c r="P704" i="1"/>
  <c r="Q704" i="1"/>
  <c r="R704" i="1"/>
  <c r="P705" i="1"/>
  <c r="Q705" i="1"/>
  <c r="R705" i="1"/>
  <c r="P706" i="1"/>
  <c r="Q706" i="1"/>
  <c r="R706" i="1"/>
  <c r="P707" i="1"/>
  <c r="Q707" i="1"/>
  <c r="R707" i="1"/>
  <c r="P708" i="1"/>
  <c r="Q708" i="1"/>
  <c r="R708" i="1"/>
  <c r="P709" i="1"/>
  <c r="Q709" i="1"/>
  <c r="R709" i="1"/>
  <c r="P710" i="1"/>
  <c r="Q710" i="1"/>
  <c r="R710" i="1"/>
  <c r="P711" i="1"/>
  <c r="Q711" i="1"/>
  <c r="R711" i="1"/>
  <c r="P712" i="1"/>
  <c r="Q712" i="1"/>
  <c r="R712" i="1"/>
  <c r="P713" i="1"/>
  <c r="Q713" i="1"/>
  <c r="R713" i="1"/>
  <c r="P714" i="1"/>
  <c r="Q714" i="1"/>
  <c r="R714" i="1"/>
  <c r="P715" i="1"/>
  <c r="Q715" i="1"/>
  <c r="R715" i="1"/>
  <c r="P716" i="1"/>
  <c r="Q716" i="1"/>
  <c r="R716" i="1"/>
  <c r="P144" i="1"/>
  <c r="Q144" i="1"/>
  <c r="R144" i="1"/>
  <c r="P717" i="1"/>
  <c r="Q717" i="1"/>
  <c r="R717" i="1"/>
  <c r="P718" i="1"/>
  <c r="Q718" i="1"/>
  <c r="R718" i="1"/>
  <c r="P145" i="1"/>
  <c r="Q145" i="1"/>
  <c r="R145" i="1"/>
  <c r="P719" i="1"/>
  <c r="Q719" i="1"/>
  <c r="R719" i="1"/>
  <c r="P720" i="1"/>
  <c r="Q720" i="1"/>
  <c r="R720" i="1"/>
  <c r="P721" i="1"/>
  <c r="Q721" i="1"/>
  <c r="R721" i="1"/>
  <c r="P722" i="1"/>
  <c r="Q722" i="1"/>
  <c r="R722" i="1"/>
  <c r="P723" i="1"/>
  <c r="Q723" i="1"/>
  <c r="R723" i="1"/>
  <c r="P724" i="1"/>
  <c r="Q724" i="1"/>
  <c r="R724" i="1"/>
  <c r="P725" i="1"/>
  <c r="Q725" i="1"/>
  <c r="R725" i="1"/>
  <c r="P726" i="1"/>
  <c r="Q726" i="1"/>
  <c r="R726" i="1"/>
  <c r="P727" i="1"/>
  <c r="Q727" i="1"/>
  <c r="R727" i="1"/>
  <c r="P728" i="1"/>
  <c r="Q728" i="1"/>
  <c r="R728" i="1"/>
  <c r="P729" i="1"/>
  <c r="Q729" i="1"/>
  <c r="R729" i="1"/>
  <c r="P730" i="1"/>
  <c r="Q730" i="1"/>
  <c r="R730" i="1"/>
  <c r="P731" i="1"/>
  <c r="Q731" i="1"/>
  <c r="R731" i="1"/>
  <c r="P732" i="1"/>
  <c r="Q732" i="1"/>
  <c r="R732" i="1"/>
  <c r="P146" i="1"/>
  <c r="Q146" i="1"/>
  <c r="R146" i="1"/>
  <c r="P147" i="1"/>
  <c r="Q147" i="1"/>
  <c r="R147" i="1"/>
  <c r="P148" i="1"/>
  <c r="Q148" i="1"/>
  <c r="R148" i="1"/>
  <c r="P149" i="1"/>
  <c r="Q149" i="1"/>
  <c r="R149" i="1"/>
  <c r="P733" i="1"/>
  <c r="Q733" i="1"/>
  <c r="R733" i="1"/>
  <c r="P150" i="1"/>
  <c r="Q150" i="1"/>
  <c r="R150" i="1"/>
  <c r="P151" i="1"/>
  <c r="Q151" i="1"/>
  <c r="R151" i="1"/>
  <c r="P734" i="1"/>
  <c r="Q734" i="1"/>
  <c r="R734" i="1"/>
  <c r="P735" i="1"/>
  <c r="Q735" i="1"/>
  <c r="R735" i="1"/>
  <c r="P736" i="1"/>
  <c r="Q736" i="1"/>
  <c r="R736" i="1"/>
  <c r="P737" i="1"/>
  <c r="Q737" i="1"/>
  <c r="R737" i="1"/>
  <c r="P738" i="1"/>
  <c r="Q738" i="1"/>
  <c r="R738" i="1"/>
  <c r="P152" i="1"/>
  <c r="Q152" i="1"/>
  <c r="R152" i="1"/>
  <c r="P153" i="1"/>
  <c r="Q153" i="1"/>
  <c r="R153" i="1"/>
  <c r="P739" i="1"/>
  <c r="Q739" i="1"/>
  <c r="R739" i="1"/>
  <c r="P740" i="1"/>
  <c r="Q740" i="1"/>
  <c r="R740" i="1"/>
  <c r="P154" i="1"/>
  <c r="Q154" i="1"/>
  <c r="R154" i="1"/>
  <c r="P741" i="1"/>
  <c r="Q741" i="1"/>
  <c r="R741" i="1"/>
  <c r="P742" i="1"/>
  <c r="Q742" i="1"/>
  <c r="R742" i="1"/>
  <c r="P743" i="1"/>
  <c r="Q743" i="1"/>
  <c r="R743" i="1"/>
  <c r="P744" i="1"/>
  <c r="Q744" i="1"/>
  <c r="R744" i="1"/>
  <c r="P745" i="1"/>
  <c r="Q745" i="1"/>
  <c r="R745" i="1"/>
  <c r="P155" i="1"/>
  <c r="Q155" i="1"/>
  <c r="R155" i="1"/>
  <c r="P156" i="1"/>
  <c r="Q156" i="1"/>
  <c r="R156" i="1"/>
  <c r="P746" i="1"/>
  <c r="Q746" i="1"/>
  <c r="R746" i="1"/>
  <c r="P747" i="1"/>
  <c r="Q747" i="1"/>
  <c r="R747" i="1"/>
  <c r="P748" i="1"/>
  <c r="Q748" i="1"/>
  <c r="R748" i="1"/>
  <c r="P749" i="1"/>
  <c r="Q749" i="1"/>
  <c r="R749" i="1"/>
  <c r="P750" i="1"/>
  <c r="Q750" i="1"/>
  <c r="R750" i="1"/>
  <c r="P751" i="1"/>
  <c r="Q751" i="1"/>
  <c r="R751" i="1"/>
  <c r="P752" i="1"/>
  <c r="Q752" i="1"/>
  <c r="R752" i="1"/>
  <c r="P753" i="1"/>
  <c r="Q753" i="1"/>
  <c r="R753" i="1"/>
  <c r="P754" i="1"/>
  <c r="Q754" i="1"/>
  <c r="R754" i="1"/>
  <c r="P755" i="1"/>
  <c r="Q755" i="1"/>
  <c r="R755" i="1"/>
  <c r="P756" i="1"/>
  <c r="Q756" i="1"/>
  <c r="R756" i="1"/>
  <c r="P757" i="1"/>
  <c r="Q757" i="1"/>
  <c r="R757" i="1"/>
  <c r="P758" i="1"/>
  <c r="Q758" i="1"/>
  <c r="R758" i="1"/>
  <c r="P759" i="1"/>
  <c r="Q759" i="1"/>
  <c r="R759" i="1"/>
  <c r="P760" i="1"/>
  <c r="Q760" i="1"/>
  <c r="R760" i="1"/>
  <c r="P761" i="1"/>
  <c r="Q761" i="1"/>
  <c r="R761" i="1"/>
  <c r="P762" i="1"/>
  <c r="Q762" i="1"/>
  <c r="R762" i="1"/>
  <c r="P763" i="1"/>
  <c r="Q763" i="1"/>
  <c r="R763" i="1"/>
  <c r="P764" i="1"/>
  <c r="Q764" i="1"/>
  <c r="R764" i="1"/>
  <c r="P765" i="1"/>
  <c r="Q765" i="1"/>
  <c r="R765" i="1"/>
  <c r="P766" i="1"/>
  <c r="Q766" i="1"/>
  <c r="R766" i="1"/>
  <c r="P157" i="1"/>
  <c r="Q157" i="1"/>
  <c r="R157" i="1"/>
  <c r="P767" i="1"/>
  <c r="Q767" i="1"/>
  <c r="R767" i="1"/>
  <c r="P768" i="1"/>
  <c r="Q768" i="1"/>
  <c r="R768" i="1"/>
  <c r="P769" i="1"/>
  <c r="Q769" i="1"/>
  <c r="R769" i="1"/>
  <c r="P770" i="1"/>
  <c r="Q770" i="1"/>
  <c r="R770" i="1"/>
  <c r="P771" i="1"/>
  <c r="Q771" i="1"/>
  <c r="R771" i="1"/>
  <c r="P772" i="1"/>
  <c r="Q772" i="1"/>
  <c r="R772" i="1"/>
  <c r="P773" i="1"/>
  <c r="Q773" i="1"/>
  <c r="R773" i="1"/>
  <c r="P774" i="1"/>
  <c r="Q774" i="1"/>
  <c r="R774" i="1"/>
  <c r="P775" i="1"/>
  <c r="Q775" i="1"/>
  <c r="R775" i="1"/>
  <c r="P776" i="1"/>
  <c r="Q776" i="1"/>
  <c r="R776" i="1"/>
  <c r="P777" i="1"/>
  <c r="Q777" i="1"/>
  <c r="R777" i="1"/>
  <c r="P778" i="1"/>
  <c r="Q778" i="1"/>
  <c r="R778" i="1"/>
  <c r="P779" i="1"/>
  <c r="Q779" i="1"/>
  <c r="R779" i="1"/>
  <c r="P780" i="1"/>
  <c r="Q780" i="1"/>
  <c r="R780" i="1"/>
  <c r="P781" i="1"/>
  <c r="Q781" i="1"/>
  <c r="R781" i="1"/>
  <c r="P782" i="1"/>
  <c r="Q782" i="1"/>
  <c r="R782" i="1"/>
  <c r="P783" i="1"/>
  <c r="Q783" i="1"/>
  <c r="R783" i="1"/>
  <c r="P784" i="1"/>
  <c r="Q784" i="1"/>
  <c r="R784" i="1"/>
  <c r="P785" i="1"/>
  <c r="Q785" i="1"/>
  <c r="R785" i="1"/>
  <c r="P786" i="1"/>
  <c r="Q786" i="1"/>
  <c r="R786" i="1"/>
  <c r="P158" i="1"/>
  <c r="Q158" i="1"/>
  <c r="R158" i="1"/>
  <c r="P787" i="1"/>
  <c r="Q787" i="1"/>
  <c r="R787" i="1"/>
  <c r="P788" i="1"/>
  <c r="Q788" i="1"/>
  <c r="R788" i="1"/>
  <c r="P789" i="1"/>
  <c r="Q789" i="1"/>
  <c r="R789" i="1"/>
  <c r="P790" i="1"/>
  <c r="Q790" i="1"/>
  <c r="R790" i="1"/>
  <c r="P791" i="1"/>
  <c r="Q791" i="1"/>
  <c r="R791" i="1"/>
  <c r="P792" i="1"/>
  <c r="Q792" i="1"/>
  <c r="R792" i="1"/>
  <c r="P793" i="1"/>
  <c r="Q793" i="1"/>
  <c r="R793" i="1"/>
  <c r="P794" i="1"/>
  <c r="Q794" i="1"/>
  <c r="R794" i="1"/>
  <c r="P795" i="1"/>
  <c r="Q795" i="1"/>
  <c r="R795" i="1"/>
  <c r="P796" i="1"/>
  <c r="Q796" i="1"/>
  <c r="R796" i="1"/>
  <c r="P797" i="1"/>
  <c r="Q797" i="1"/>
  <c r="R797" i="1"/>
  <c r="P798" i="1"/>
  <c r="Q798" i="1"/>
  <c r="R798" i="1"/>
  <c r="P799" i="1"/>
  <c r="Q799" i="1"/>
  <c r="R799" i="1"/>
  <c r="P800" i="1"/>
  <c r="Q800" i="1"/>
  <c r="R800" i="1"/>
  <c r="P801" i="1"/>
  <c r="Q801" i="1"/>
  <c r="R801" i="1"/>
  <c r="P159" i="1"/>
  <c r="Q159" i="1"/>
  <c r="R159" i="1"/>
  <c r="P802" i="1"/>
  <c r="Q802" i="1"/>
  <c r="R802" i="1"/>
  <c r="P803" i="1"/>
  <c r="Q803" i="1"/>
  <c r="R803" i="1"/>
  <c r="P804" i="1"/>
  <c r="Q804" i="1"/>
  <c r="R804" i="1"/>
  <c r="P805" i="1"/>
  <c r="Q805" i="1"/>
  <c r="R805" i="1"/>
  <c r="P806" i="1"/>
  <c r="Q806" i="1"/>
  <c r="R806" i="1"/>
  <c r="P807" i="1"/>
  <c r="Q807" i="1"/>
  <c r="R807" i="1"/>
  <c r="P808" i="1"/>
  <c r="Q808" i="1"/>
  <c r="R808" i="1"/>
  <c r="P809" i="1"/>
  <c r="Q809" i="1"/>
  <c r="R809" i="1"/>
  <c r="P810" i="1"/>
  <c r="Q810" i="1"/>
  <c r="R810" i="1"/>
  <c r="P160" i="1"/>
  <c r="Q160" i="1"/>
  <c r="R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2" i="1"/>
  <c r="M2" i="1"/>
  <c r="N2" i="1"/>
  <c r="L3" i="1"/>
  <c r="M3" i="1"/>
  <c r="N3" i="1"/>
  <c r="L4" i="1"/>
  <c r="M4" i="1"/>
  <c r="N4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5" i="1"/>
  <c r="M5" i="1"/>
  <c r="N5" i="1"/>
  <c r="L6" i="1"/>
  <c r="M6" i="1"/>
  <c r="N6" i="1"/>
  <c r="L7" i="1"/>
  <c r="M7" i="1"/>
  <c r="N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8" i="1"/>
  <c r="M8" i="1"/>
  <c r="N8" i="1"/>
  <c r="L9" i="1"/>
  <c r="M9" i="1"/>
  <c r="N9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10" i="1"/>
  <c r="M10" i="1"/>
  <c r="N10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11" i="1"/>
  <c r="M11" i="1"/>
  <c r="N11" i="1"/>
  <c r="L229" i="1"/>
  <c r="M229" i="1"/>
  <c r="N229" i="1"/>
  <c r="L230" i="1"/>
  <c r="M230" i="1"/>
  <c r="N230" i="1"/>
  <c r="L231" i="1"/>
  <c r="M231" i="1"/>
  <c r="N231" i="1"/>
  <c r="L12" i="1"/>
  <c r="M12" i="1"/>
  <c r="N12" i="1"/>
  <c r="L232" i="1"/>
  <c r="M232" i="1"/>
  <c r="N232" i="1"/>
  <c r="L233" i="1"/>
  <c r="M233" i="1"/>
  <c r="N233" i="1"/>
  <c r="L234" i="1"/>
  <c r="M234" i="1"/>
  <c r="N234" i="1"/>
  <c r="L13" i="1"/>
  <c r="M13" i="1"/>
  <c r="N13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14" i="1"/>
  <c r="M14" i="1"/>
  <c r="N14" i="1"/>
  <c r="L252" i="1"/>
  <c r="M252" i="1"/>
  <c r="N252" i="1"/>
  <c r="L15" i="1"/>
  <c r="M15" i="1"/>
  <c r="N15" i="1"/>
  <c r="L253" i="1"/>
  <c r="M253" i="1"/>
  <c r="N253" i="1"/>
  <c r="L254" i="1"/>
  <c r="M254" i="1"/>
  <c r="N254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55" i="1"/>
  <c r="M255" i="1"/>
  <c r="N255" i="1"/>
  <c r="L256" i="1"/>
  <c r="M256" i="1"/>
  <c r="N256" i="1"/>
  <c r="L257" i="1"/>
  <c r="M257" i="1"/>
  <c r="N257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258" i="1"/>
  <c r="M258" i="1"/>
  <c r="N258" i="1"/>
  <c r="L35" i="1"/>
  <c r="M35" i="1"/>
  <c r="N35" i="1"/>
  <c r="L259" i="1"/>
  <c r="M259" i="1"/>
  <c r="N259" i="1"/>
  <c r="L36" i="1"/>
  <c r="M36" i="1"/>
  <c r="N36" i="1"/>
  <c r="L37" i="1"/>
  <c r="M37" i="1"/>
  <c r="N37" i="1"/>
  <c r="L38" i="1"/>
  <c r="M38" i="1"/>
  <c r="N38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46" i="1"/>
  <c r="M46" i="1"/>
  <c r="N46" i="1"/>
  <c r="L269" i="1"/>
  <c r="M269" i="1"/>
  <c r="N269" i="1"/>
  <c r="L270" i="1"/>
  <c r="M270" i="1"/>
  <c r="N270" i="1"/>
  <c r="L47" i="1"/>
  <c r="M47" i="1"/>
  <c r="N47" i="1"/>
  <c r="L271" i="1"/>
  <c r="M271" i="1"/>
  <c r="N271" i="1"/>
  <c r="L272" i="1"/>
  <c r="M272" i="1"/>
  <c r="N272" i="1"/>
  <c r="L273" i="1"/>
  <c r="M273" i="1"/>
  <c r="N273" i="1"/>
  <c r="L48" i="1"/>
  <c r="M48" i="1"/>
  <c r="N48" i="1"/>
  <c r="L274" i="1"/>
  <c r="M274" i="1"/>
  <c r="N274" i="1"/>
  <c r="L275" i="1"/>
  <c r="M275" i="1"/>
  <c r="N275" i="1"/>
  <c r="L276" i="1"/>
  <c r="M276" i="1"/>
  <c r="N276" i="1"/>
  <c r="L49" i="1"/>
  <c r="M49" i="1"/>
  <c r="N49" i="1"/>
  <c r="L277" i="1"/>
  <c r="M277" i="1"/>
  <c r="N277" i="1"/>
  <c r="L50" i="1"/>
  <c r="M50" i="1"/>
  <c r="N50" i="1"/>
  <c r="L51" i="1"/>
  <c r="M51" i="1"/>
  <c r="N51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52" i="1"/>
  <c r="M52" i="1"/>
  <c r="N52" i="1"/>
  <c r="L53" i="1"/>
  <c r="M53" i="1"/>
  <c r="N53" i="1"/>
  <c r="L282" i="1"/>
  <c r="M282" i="1"/>
  <c r="N282" i="1"/>
  <c r="L283" i="1"/>
  <c r="M283" i="1"/>
  <c r="N283" i="1"/>
  <c r="L284" i="1"/>
  <c r="M284" i="1"/>
  <c r="N284" i="1"/>
  <c r="L54" i="1"/>
  <c r="M54" i="1"/>
  <c r="N5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55" i="1"/>
  <c r="M55" i="1"/>
  <c r="N55" i="1"/>
  <c r="L56" i="1"/>
  <c r="M56" i="1"/>
  <c r="N56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57" i="1"/>
  <c r="M57" i="1"/>
  <c r="N57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58" i="1"/>
  <c r="M58" i="1"/>
  <c r="N58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59" i="1"/>
  <c r="M59" i="1"/>
  <c r="N59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60" i="1"/>
  <c r="M60" i="1"/>
  <c r="N60" i="1"/>
  <c r="L352" i="1"/>
  <c r="M352" i="1"/>
  <c r="N352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353" i="1"/>
  <c r="M353" i="1"/>
  <c r="N353" i="1"/>
  <c r="L67" i="1"/>
  <c r="M67" i="1"/>
  <c r="N67" i="1"/>
  <c r="L68" i="1"/>
  <c r="M68" i="1"/>
  <c r="N68" i="1"/>
  <c r="L69" i="1"/>
  <c r="M69" i="1"/>
  <c r="N69" i="1"/>
  <c r="L70" i="1"/>
  <c r="M70" i="1"/>
  <c r="N70" i="1"/>
  <c r="L354" i="1"/>
  <c r="M354" i="1"/>
  <c r="N354" i="1"/>
  <c r="L71" i="1"/>
  <c r="M71" i="1"/>
  <c r="N71" i="1"/>
  <c r="L355" i="1"/>
  <c r="M355" i="1"/>
  <c r="N355" i="1"/>
  <c r="L356" i="1"/>
  <c r="M356" i="1"/>
  <c r="N356" i="1"/>
  <c r="L357" i="1"/>
  <c r="M357" i="1"/>
  <c r="N357" i="1"/>
  <c r="L72" i="1"/>
  <c r="M72" i="1"/>
  <c r="N72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73" i="1"/>
  <c r="M73" i="1"/>
  <c r="N73" i="1"/>
  <c r="L370" i="1"/>
  <c r="M370" i="1"/>
  <c r="N370" i="1"/>
  <c r="L371" i="1"/>
  <c r="M371" i="1"/>
  <c r="N371" i="1"/>
  <c r="L372" i="1"/>
  <c r="M372" i="1"/>
  <c r="N372" i="1"/>
  <c r="L74" i="1"/>
  <c r="M74" i="1"/>
  <c r="N74" i="1"/>
  <c r="L373" i="1"/>
  <c r="M373" i="1"/>
  <c r="N373" i="1"/>
  <c r="L374" i="1"/>
  <c r="M374" i="1"/>
  <c r="N374" i="1"/>
  <c r="L75" i="1"/>
  <c r="M75" i="1"/>
  <c r="N75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76" i="1"/>
  <c r="M76" i="1"/>
  <c r="N76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77" i="1"/>
  <c r="M77" i="1"/>
  <c r="N77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78" i="1"/>
  <c r="M78" i="1"/>
  <c r="N78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79" i="1"/>
  <c r="M79" i="1"/>
  <c r="N79" i="1"/>
  <c r="L401" i="1"/>
  <c r="M401" i="1"/>
  <c r="N401" i="1"/>
  <c r="L402" i="1"/>
  <c r="M402" i="1"/>
  <c r="N402" i="1"/>
  <c r="L80" i="1"/>
  <c r="M80" i="1"/>
  <c r="N80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81" i="1"/>
  <c r="M81" i="1"/>
  <c r="N81" i="1"/>
  <c r="L82" i="1"/>
  <c r="M82" i="1"/>
  <c r="N82" i="1"/>
  <c r="L407" i="1"/>
  <c r="M407" i="1"/>
  <c r="N407" i="1"/>
  <c r="L408" i="1"/>
  <c r="M408" i="1"/>
  <c r="N408" i="1"/>
  <c r="L409" i="1"/>
  <c r="M409" i="1"/>
  <c r="N409" i="1"/>
  <c r="L83" i="1"/>
  <c r="M83" i="1"/>
  <c r="N83" i="1"/>
  <c r="L410" i="1"/>
  <c r="M410" i="1"/>
  <c r="N410" i="1"/>
  <c r="L411" i="1"/>
  <c r="M411" i="1"/>
  <c r="N411" i="1"/>
  <c r="L84" i="1"/>
  <c r="M84" i="1"/>
  <c r="N84" i="1"/>
  <c r="L412" i="1"/>
  <c r="M412" i="1"/>
  <c r="N412" i="1"/>
  <c r="L413" i="1"/>
  <c r="M413" i="1"/>
  <c r="N413" i="1"/>
  <c r="L85" i="1"/>
  <c r="M85" i="1"/>
  <c r="N85" i="1"/>
  <c r="L414" i="1"/>
  <c r="M414" i="1"/>
  <c r="N414" i="1"/>
  <c r="L415" i="1"/>
  <c r="M415" i="1"/>
  <c r="N415" i="1"/>
  <c r="L416" i="1"/>
  <c r="M416" i="1"/>
  <c r="N416" i="1"/>
  <c r="L86" i="1"/>
  <c r="M86" i="1"/>
  <c r="N86" i="1"/>
  <c r="L87" i="1"/>
  <c r="M87" i="1"/>
  <c r="N87" i="1"/>
  <c r="L88" i="1"/>
  <c r="M88" i="1"/>
  <c r="N88" i="1"/>
  <c r="L417" i="1"/>
  <c r="M417" i="1"/>
  <c r="N417" i="1"/>
  <c r="L89" i="1"/>
  <c r="M89" i="1"/>
  <c r="N89" i="1"/>
  <c r="L90" i="1"/>
  <c r="M90" i="1"/>
  <c r="N90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91" i="1"/>
  <c r="M91" i="1"/>
  <c r="N91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92" i="1"/>
  <c r="M92" i="1"/>
  <c r="N92" i="1"/>
  <c r="L93" i="1"/>
  <c r="M93" i="1"/>
  <c r="N93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94" i="1"/>
  <c r="M94" i="1"/>
  <c r="N94" i="1"/>
  <c r="L95" i="1"/>
  <c r="M95" i="1"/>
  <c r="N95" i="1"/>
  <c r="L96" i="1"/>
  <c r="M96" i="1"/>
  <c r="N96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97" i="1"/>
  <c r="M97" i="1"/>
  <c r="N97" i="1"/>
  <c r="L487" i="1"/>
  <c r="M487" i="1"/>
  <c r="N487" i="1"/>
  <c r="L488" i="1"/>
  <c r="M488" i="1"/>
  <c r="N488" i="1"/>
  <c r="L489" i="1"/>
  <c r="M489" i="1"/>
  <c r="N489" i="1"/>
  <c r="L98" i="1"/>
  <c r="M98" i="1"/>
  <c r="N98" i="1"/>
  <c r="L99" i="1"/>
  <c r="M99" i="1"/>
  <c r="N99" i="1"/>
  <c r="L100" i="1"/>
  <c r="M100" i="1"/>
  <c r="N100" i="1"/>
  <c r="L490" i="1"/>
  <c r="M490" i="1"/>
  <c r="N490" i="1"/>
  <c r="L491" i="1"/>
  <c r="M491" i="1"/>
  <c r="N491" i="1"/>
  <c r="L101" i="1"/>
  <c r="M101" i="1"/>
  <c r="N101" i="1"/>
  <c r="L102" i="1"/>
  <c r="M102" i="1"/>
  <c r="N102" i="1"/>
  <c r="L103" i="1"/>
  <c r="M103" i="1"/>
  <c r="N103" i="1"/>
  <c r="L492" i="1"/>
  <c r="M492" i="1"/>
  <c r="N492" i="1"/>
  <c r="L493" i="1"/>
  <c r="M493" i="1"/>
  <c r="N493" i="1"/>
  <c r="L104" i="1"/>
  <c r="M104" i="1"/>
  <c r="N104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105" i="1"/>
  <c r="M105" i="1"/>
  <c r="N105" i="1"/>
  <c r="L106" i="1"/>
  <c r="M106" i="1"/>
  <c r="N106" i="1"/>
  <c r="L498" i="1"/>
  <c r="M498" i="1"/>
  <c r="N498" i="1"/>
  <c r="L107" i="1"/>
  <c r="M107" i="1"/>
  <c r="N107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N512" i="1"/>
  <c r="L513" i="1"/>
  <c r="M513" i="1"/>
  <c r="N513" i="1"/>
  <c r="L108" i="1"/>
  <c r="M108" i="1"/>
  <c r="N108" i="1"/>
  <c r="L514" i="1"/>
  <c r="M514" i="1"/>
  <c r="N514" i="1"/>
  <c r="L515" i="1"/>
  <c r="M515" i="1"/>
  <c r="N515" i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N520" i="1"/>
  <c r="L109" i="1"/>
  <c r="M109" i="1"/>
  <c r="N109" i="1"/>
  <c r="L521" i="1"/>
  <c r="M521" i="1"/>
  <c r="N521" i="1"/>
  <c r="L522" i="1"/>
  <c r="M522" i="1"/>
  <c r="N522" i="1"/>
  <c r="L523" i="1"/>
  <c r="M523" i="1"/>
  <c r="N523" i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L533" i="1"/>
  <c r="M533" i="1"/>
  <c r="N533" i="1"/>
  <c r="L110" i="1"/>
  <c r="M110" i="1"/>
  <c r="N110" i="1"/>
  <c r="L534" i="1"/>
  <c r="M534" i="1"/>
  <c r="N534" i="1"/>
  <c r="L535" i="1"/>
  <c r="M535" i="1"/>
  <c r="N535" i="1"/>
  <c r="L536" i="1"/>
  <c r="M536" i="1"/>
  <c r="N536" i="1"/>
  <c r="L537" i="1"/>
  <c r="M537" i="1"/>
  <c r="N537" i="1"/>
  <c r="L111" i="1"/>
  <c r="M111" i="1"/>
  <c r="N111" i="1"/>
  <c r="L538" i="1"/>
  <c r="M538" i="1"/>
  <c r="N538" i="1"/>
  <c r="L539" i="1"/>
  <c r="M539" i="1"/>
  <c r="N539" i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N544" i="1"/>
  <c r="L545" i="1"/>
  <c r="M545" i="1"/>
  <c r="N545" i="1"/>
  <c r="L546" i="1"/>
  <c r="M546" i="1"/>
  <c r="N546" i="1"/>
  <c r="L547" i="1"/>
  <c r="M547" i="1"/>
  <c r="N547" i="1"/>
  <c r="L548" i="1"/>
  <c r="M548" i="1"/>
  <c r="N548" i="1"/>
  <c r="L549" i="1"/>
  <c r="M549" i="1"/>
  <c r="N549" i="1"/>
  <c r="L550" i="1"/>
  <c r="M550" i="1"/>
  <c r="N550" i="1"/>
  <c r="L551" i="1"/>
  <c r="M551" i="1"/>
  <c r="N551" i="1"/>
  <c r="L552" i="1"/>
  <c r="M552" i="1"/>
  <c r="N552" i="1"/>
  <c r="L553" i="1"/>
  <c r="M553" i="1"/>
  <c r="N553" i="1"/>
  <c r="L554" i="1"/>
  <c r="M554" i="1"/>
  <c r="N554" i="1"/>
  <c r="L555" i="1"/>
  <c r="M555" i="1"/>
  <c r="N555" i="1"/>
  <c r="L556" i="1"/>
  <c r="M556" i="1"/>
  <c r="N556" i="1"/>
  <c r="L557" i="1"/>
  <c r="M557" i="1"/>
  <c r="N557" i="1"/>
  <c r="L112" i="1"/>
  <c r="M112" i="1"/>
  <c r="N112" i="1"/>
  <c r="L558" i="1"/>
  <c r="M558" i="1"/>
  <c r="N558" i="1"/>
  <c r="L113" i="1"/>
  <c r="M113" i="1"/>
  <c r="N113" i="1"/>
  <c r="L114" i="1"/>
  <c r="M114" i="1"/>
  <c r="N114" i="1"/>
  <c r="L115" i="1"/>
  <c r="M115" i="1"/>
  <c r="N115" i="1"/>
  <c r="L559" i="1"/>
  <c r="M559" i="1"/>
  <c r="N559" i="1"/>
  <c r="L560" i="1"/>
  <c r="M560" i="1"/>
  <c r="N560" i="1"/>
  <c r="L561" i="1"/>
  <c r="M561" i="1"/>
  <c r="N561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562" i="1"/>
  <c r="M562" i="1"/>
  <c r="N562" i="1"/>
  <c r="L121" i="1"/>
  <c r="M121" i="1"/>
  <c r="N121" i="1"/>
  <c r="L563" i="1"/>
  <c r="M563" i="1"/>
  <c r="N563" i="1"/>
  <c r="L122" i="1"/>
  <c r="M122" i="1"/>
  <c r="N122" i="1"/>
  <c r="L564" i="1"/>
  <c r="M564" i="1"/>
  <c r="N564" i="1"/>
  <c r="L565" i="1"/>
  <c r="M565" i="1"/>
  <c r="N565" i="1"/>
  <c r="L566" i="1"/>
  <c r="M566" i="1"/>
  <c r="N566" i="1"/>
  <c r="L567" i="1"/>
  <c r="M567" i="1"/>
  <c r="N567" i="1"/>
  <c r="L568" i="1"/>
  <c r="M568" i="1"/>
  <c r="N568" i="1"/>
  <c r="L123" i="1"/>
  <c r="M123" i="1"/>
  <c r="N123" i="1"/>
  <c r="L569" i="1"/>
  <c r="M569" i="1"/>
  <c r="N569" i="1"/>
  <c r="L570" i="1"/>
  <c r="M570" i="1"/>
  <c r="N570" i="1"/>
  <c r="L571" i="1"/>
  <c r="M571" i="1"/>
  <c r="N571" i="1"/>
  <c r="L572" i="1"/>
  <c r="M572" i="1"/>
  <c r="N572" i="1"/>
  <c r="L573" i="1"/>
  <c r="M573" i="1"/>
  <c r="N573" i="1"/>
  <c r="L574" i="1"/>
  <c r="M574" i="1"/>
  <c r="N574" i="1"/>
  <c r="L575" i="1"/>
  <c r="M575" i="1"/>
  <c r="N575" i="1"/>
  <c r="L124" i="1"/>
  <c r="M124" i="1"/>
  <c r="N124" i="1"/>
  <c r="L125" i="1"/>
  <c r="M125" i="1"/>
  <c r="N125" i="1"/>
  <c r="L576" i="1"/>
  <c r="M576" i="1"/>
  <c r="N576" i="1"/>
  <c r="L577" i="1"/>
  <c r="M577" i="1"/>
  <c r="N577" i="1"/>
  <c r="L578" i="1"/>
  <c r="M578" i="1"/>
  <c r="N578" i="1"/>
  <c r="L579" i="1"/>
  <c r="M579" i="1"/>
  <c r="N579" i="1"/>
  <c r="L580" i="1"/>
  <c r="M580" i="1"/>
  <c r="N580" i="1"/>
  <c r="L581" i="1"/>
  <c r="M581" i="1"/>
  <c r="N581" i="1"/>
  <c r="L582" i="1"/>
  <c r="M582" i="1"/>
  <c r="N582" i="1"/>
  <c r="L583" i="1"/>
  <c r="M583" i="1"/>
  <c r="N583" i="1"/>
  <c r="L584" i="1"/>
  <c r="M584" i="1"/>
  <c r="N584" i="1"/>
  <c r="L585" i="1"/>
  <c r="M585" i="1"/>
  <c r="N585" i="1"/>
  <c r="L586" i="1"/>
  <c r="M586" i="1"/>
  <c r="N586" i="1"/>
  <c r="L587" i="1"/>
  <c r="M587" i="1"/>
  <c r="N587" i="1"/>
  <c r="L588" i="1"/>
  <c r="M588" i="1"/>
  <c r="N588" i="1"/>
  <c r="L589" i="1"/>
  <c r="M589" i="1"/>
  <c r="N589" i="1"/>
  <c r="L590" i="1"/>
  <c r="M590" i="1"/>
  <c r="N590" i="1"/>
  <c r="L591" i="1"/>
  <c r="M591" i="1"/>
  <c r="N591" i="1"/>
  <c r="L592" i="1"/>
  <c r="M592" i="1"/>
  <c r="N592" i="1"/>
  <c r="L593" i="1"/>
  <c r="M593" i="1"/>
  <c r="N593" i="1"/>
  <c r="L594" i="1"/>
  <c r="M594" i="1"/>
  <c r="N594" i="1"/>
  <c r="L595" i="1"/>
  <c r="M595" i="1"/>
  <c r="N595" i="1"/>
  <c r="L596" i="1"/>
  <c r="M596" i="1"/>
  <c r="N596" i="1"/>
  <c r="L597" i="1"/>
  <c r="M597" i="1"/>
  <c r="N597" i="1"/>
  <c r="L598" i="1"/>
  <c r="M598" i="1"/>
  <c r="N598" i="1"/>
  <c r="L599" i="1"/>
  <c r="M599" i="1"/>
  <c r="N599" i="1"/>
  <c r="L600" i="1"/>
  <c r="M600" i="1"/>
  <c r="N600" i="1"/>
  <c r="L601" i="1"/>
  <c r="M601" i="1"/>
  <c r="N601" i="1"/>
  <c r="L602" i="1"/>
  <c r="M602" i="1"/>
  <c r="N602" i="1"/>
  <c r="L603" i="1"/>
  <c r="M603" i="1"/>
  <c r="N603" i="1"/>
  <c r="L604" i="1"/>
  <c r="M604" i="1"/>
  <c r="N604" i="1"/>
  <c r="L605" i="1"/>
  <c r="M605" i="1"/>
  <c r="N605" i="1"/>
  <c r="L606" i="1"/>
  <c r="M606" i="1"/>
  <c r="N606" i="1"/>
  <c r="L607" i="1"/>
  <c r="M607" i="1"/>
  <c r="N607" i="1"/>
  <c r="L608" i="1"/>
  <c r="M608" i="1"/>
  <c r="N608" i="1"/>
  <c r="L609" i="1"/>
  <c r="M609" i="1"/>
  <c r="N609" i="1"/>
  <c r="L610" i="1"/>
  <c r="M610" i="1"/>
  <c r="N610" i="1"/>
  <c r="L611" i="1"/>
  <c r="M611" i="1"/>
  <c r="N611" i="1"/>
  <c r="L612" i="1"/>
  <c r="M612" i="1"/>
  <c r="N612" i="1"/>
  <c r="L613" i="1"/>
  <c r="M613" i="1"/>
  <c r="N613" i="1"/>
  <c r="L126" i="1"/>
  <c r="M126" i="1"/>
  <c r="N126" i="1"/>
  <c r="L614" i="1"/>
  <c r="M614" i="1"/>
  <c r="N614" i="1"/>
  <c r="L615" i="1"/>
  <c r="M615" i="1"/>
  <c r="N615" i="1"/>
  <c r="L616" i="1"/>
  <c r="M616" i="1"/>
  <c r="N616" i="1"/>
  <c r="L617" i="1"/>
  <c r="M617" i="1"/>
  <c r="N617" i="1"/>
  <c r="L618" i="1"/>
  <c r="M618" i="1"/>
  <c r="N618" i="1"/>
  <c r="L619" i="1"/>
  <c r="M619" i="1"/>
  <c r="N619" i="1"/>
  <c r="L620" i="1"/>
  <c r="M620" i="1"/>
  <c r="N620" i="1"/>
  <c r="L621" i="1"/>
  <c r="M621" i="1"/>
  <c r="N621" i="1"/>
  <c r="L622" i="1"/>
  <c r="M622" i="1"/>
  <c r="N622" i="1"/>
  <c r="L623" i="1"/>
  <c r="M623" i="1"/>
  <c r="N623" i="1"/>
  <c r="L624" i="1"/>
  <c r="M624" i="1"/>
  <c r="N624" i="1"/>
  <c r="L625" i="1"/>
  <c r="M625" i="1"/>
  <c r="N625" i="1"/>
  <c r="L626" i="1"/>
  <c r="M626" i="1"/>
  <c r="N626" i="1"/>
  <c r="L627" i="1"/>
  <c r="M627" i="1"/>
  <c r="N627" i="1"/>
  <c r="L628" i="1"/>
  <c r="M628" i="1"/>
  <c r="N628" i="1"/>
  <c r="L629" i="1"/>
  <c r="M629" i="1"/>
  <c r="N629" i="1"/>
  <c r="L630" i="1"/>
  <c r="M630" i="1"/>
  <c r="N630" i="1"/>
  <c r="L631" i="1"/>
  <c r="M631" i="1"/>
  <c r="N631" i="1"/>
  <c r="L632" i="1"/>
  <c r="M632" i="1"/>
  <c r="N632" i="1"/>
  <c r="L633" i="1"/>
  <c r="M633" i="1"/>
  <c r="N633" i="1"/>
  <c r="L127" i="1"/>
  <c r="M127" i="1"/>
  <c r="N127" i="1"/>
  <c r="L634" i="1"/>
  <c r="M634" i="1"/>
  <c r="N634" i="1"/>
  <c r="L635" i="1"/>
  <c r="M635" i="1"/>
  <c r="N635" i="1"/>
  <c r="L636" i="1"/>
  <c r="M636" i="1"/>
  <c r="N636" i="1"/>
  <c r="L637" i="1"/>
  <c r="M637" i="1"/>
  <c r="N63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638" i="1"/>
  <c r="M638" i="1"/>
  <c r="N638" i="1"/>
  <c r="L136" i="1"/>
  <c r="M136" i="1"/>
  <c r="N136" i="1"/>
  <c r="L137" i="1"/>
  <c r="M137" i="1"/>
  <c r="N137" i="1"/>
  <c r="L639" i="1"/>
  <c r="M639" i="1"/>
  <c r="N639" i="1"/>
  <c r="L640" i="1"/>
  <c r="M640" i="1"/>
  <c r="N640" i="1"/>
  <c r="L641" i="1"/>
  <c r="M641" i="1"/>
  <c r="N641" i="1"/>
  <c r="L138" i="1"/>
  <c r="M138" i="1"/>
  <c r="N138" i="1"/>
  <c r="L139" i="1"/>
  <c r="M139" i="1"/>
  <c r="N139" i="1"/>
  <c r="L642" i="1"/>
  <c r="M642" i="1"/>
  <c r="N642" i="1"/>
  <c r="L140" i="1"/>
  <c r="M140" i="1"/>
  <c r="N140" i="1"/>
  <c r="L643" i="1"/>
  <c r="M643" i="1"/>
  <c r="N643" i="1"/>
  <c r="L644" i="1"/>
  <c r="M644" i="1"/>
  <c r="N644" i="1"/>
  <c r="L645" i="1"/>
  <c r="M645" i="1"/>
  <c r="N645" i="1"/>
  <c r="L646" i="1"/>
  <c r="M646" i="1"/>
  <c r="N646" i="1"/>
  <c r="L647" i="1"/>
  <c r="M647" i="1"/>
  <c r="N647" i="1"/>
  <c r="L648" i="1"/>
  <c r="M648" i="1"/>
  <c r="N648" i="1"/>
  <c r="L649" i="1"/>
  <c r="M649" i="1"/>
  <c r="N649" i="1"/>
  <c r="L650" i="1"/>
  <c r="M650" i="1"/>
  <c r="N650" i="1"/>
  <c r="L141" i="1"/>
  <c r="M141" i="1"/>
  <c r="N141" i="1"/>
  <c r="L651" i="1"/>
  <c r="M651" i="1"/>
  <c r="N651" i="1"/>
  <c r="L652" i="1"/>
  <c r="M652" i="1"/>
  <c r="N652" i="1"/>
  <c r="L653" i="1"/>
  <c r="M653" i="1"/>
  <c r="N653" i="1"/>
  <c r="L654" i="1"/>
  <c r="M654" i="1"/>
  <c r="N654" i="1"/>
  <c r="L655" i="1"/>
  <c r="M655" i="1"/>
  <c r="N655" i="1"/>
  <c r="L656" i="1"/>
  <c r="M656" i="1"/>
  <c r="N656" i="1"/>
  <c r="L657" i="1"/>
  <c r="M657" i="1"/>
  <c r="N657" i="1"/>
  <c r="L658" i="1"/>
  <c r="M658" i="1"/>
  <c r="N658" i="1"/>
  <c r="L659" i="1"/>
  <c r="M659" i="1"/>
  <c r="N659" i="1"/>
  <c r="L660" i="1"/>
  <c r="M660" i="1"/>
  <c r="N660" i="1"/>
  <c r="L661" i="1"/>
  <c r="M661" i="1"/>
  <c r="N661" i="1"/>
  <c r="L662" i="1"/>
  <c r="M662" i="1"/>
  <c r="N662" i="1"/>
  <c r="L663" i="1"/>
  <c r="M663" i="1"/>
  <c r="N663" i="1"/>
  <c r="L664" i="1"/>
  <c r="M664" i="1"/>
  <c r="N664" i="1"/>
  <c r="L665" i="1"/>
  <c r="M665" i="1"/>
  <c r="N665" i="1"/>
  <c r="L666" i="1"/>
  <c r="M666" i="1"/>
  <c r="N666" i="1"/>
  <c r="L142" i="1"/>
  <c r="M142" i="1"/>
  <c r="N142" i="1"/>
  <c r="L143" i="1"/>
  <c r="M143" i="1"/>
  <c r="N143" i="1"/>
  <c r="L667" i="1"/>
  <c r="M667" i="1"/>
  <c r="N667" i="1"/>
  <c r="L668" i="1"/>
  <c r="M668" i="1"/>
  <c r="N668" i="1"/>
  <c r="L669" i="1"/>
  <c r="M669" i="1"/>
  <c r="N669" i="1"/>
  <c r="L670" i="1"/>
  <c r="M670" i="1"/>
  <c r="N670" i="1"/>
  <c r="L671" i="1"/>
  <c r="M671" i="1"/>
  <c r="N671" i="1"/>
  <c r="L672" i="1"/>
  <c r="M672" i="1"/>
  <c r="N672" i="1"/>
  <c r="L673" i="1"/>
  <c r="M673" i="1"/>
  <c r="N673" i="1"/>
  <c r="L674" i="1"/>
  <c r="M674" i="1"/>
  <c r="N674" i="1"/>
  <c r="L675" i="1"/>
  <c r="M675" i="1"/>
  <c r="N675" i="1"/>
  <c r="L676" i="1"/>
  <c r="M676" i="1"/>
  <c r="N676" i="1"/>
  <c r="L677" i="1"/>
  <c r="M677" i="1"/>
  <c r="N677" i="1"/>
  <c r="L678" i="1"/>
  <c r="M678" i="1"/>
  <c r="N678" i="1"/>
  <c r="L679" i="1"/>
  <c r="M679" i="1"/>
  <c r="N679" i="1"/>
  <c r="L680" i="1"/>
  <c r="M680" i="1"/>
  <c r="N680" i="1"/>
  <c r="L681" i="1"/>
  <c r="M681" i="1"/>
  <c r="N681" i="1"/>
  <c r="L682" i="1"/>
  <c r="M682" i="1"/>
  <c r="N682" i="1"/>
  <c r="L683" i="1"/>
  <c r="M683" i="1"/>
  <c r="N683" i="1"/>
  <c r="L684" i="1"/>
  <c r="M684" i="1"/>
  <c r="N684" i="1"/>
  <c r="L685" i="1"/>
  <c r="M685" i="1"/>
  <c r="N685" i="1"/>
  <c r="L686" i="1"/>
  <c r="M686" i="1"/>
  <c r="N686" i="1"/>
  <c r="L687" i="1"/>
  <c r="M687" i="1"/>
  <c r="N687" i="1"/>
  <c r="L688" i="1"/>
  <c r="M688" i="1"/>
  <c r="N688" i="1"/>
  <c r="L689" i="1"/>
  <c r="M689" i="1"/>
  <c r="N689" i="1"/>
  <c r="L690" i="1"/>
  <c r="M690" i="1"/>
  <c r="N690" i="1"/>
  <c r="L691" i="1"/>
  <c r="M691" i="1"/>
  <c r="N691" i="1"/>
  <c r="L692" i="1"/>
  <c r="M692" i="1"/>
  <c r="N692" i="1"/>
  <c r="L693" i="1"/>
  <c r="M693" i="1"/>
  <c r="N693" i="1"/>
  <c r="L694" i="1"/>
  <c r="M694" i="1"/>
  <c r="N694" i="1"/>
  <c r="L695" i="1"/>
  <c r="M695" i="1"/>
  <c r="N695" i="1"/>
  <c r="L696" i="1"/>
  <c r="M696" i="1"/>
  <c r="N696" i="1"/>
  <c r="L697" i="1"/>
  <c r="M697" i="1"/>
  <c r="N697" i="1"/>
  <c r="L698" i="1"/>
  <c r="M698" i="1"/>
  <c r="N698" i="1"/>
  <c r="L699" i="1"/>
  <c r="M699" i="1"/>
  <c r="N699" i="1"/>
  <c r="L700" i="1"/>
  <c r="M700" i="1"/>
  <c r="N700" i="1"/>
  <c r="L701" i="1"/>
  <c r="M701" i="1"/>
  <c r="N701" i="1"/>
  <c r="L702" i="1"/>
  <c r="M702" i="1"/>
  <c r="N702" i="1"/>
  <c r="L703" i="1"/>
  <c r="M703" i="1"/>
  <c r="N703" i="1"/>
  <c r="L704" i="1"/>
  <c r="M704" i="1"/>
  <c r="N704" i="1"/>
  <c r="L705" i="1"/>
  <c r="M705" i="1"/>
  <c r="N705" i="1"/>
  <c r="L706" i="1"/>
  <c r="M706" i="1"/>
  <c r="N706" i="1"/>
  <c r="L707" i="1"/>
  <c r="M707" i="1"/>
  <c r="N707" i="1"/>
  <c r="L708" i="1"/>
  <c r="M708" i="1"/>
  <c r="N708" i="1"/>
  <c r="L709" i="1"/>
  <c r="M709" i="1"/>
  <c r="N709" i="1"/>
  <c r="L710" i="1"/>
  <c r="M710" i="1"/>
  <c r="N710" i="1"/>
  <c r="L711" i="1"/>
  <c r="M711" i="1"/>
  <c r="N711" i="1"/>
  <c r="L712" i="1"/>
  <c r="M712" i="1"/>
  <c r="N712" i="1"/>
  <c r="L713" i="1"/>
  <c r="M713" i="1"/>
  <c r="N713" i="1"/>
  <c r="L714" i="1"/>
  <c r="M714" i="1"/>
  <c r="N714" i="1"/>
  <c r="L715" i="1"/>
  <c r="M715" i="1"/>
  <c r="N715" i="1"/>
  <c r="L716" i="1"/>
  <c r="M716" i="1"/>
  <c r="N716" i="1"/>
  <c r="L144" i="1"/>
  <c r="M144" i="1"/>
  <c r="N144" i="1"/>
  <c r="L717" i="1"/>
  <c r="M717" i="1"/>
  <c r="N717" i="1"/>
  <c r="L718" i="1"/>
  <c r="M718" i="1"/>
  <c r="N718" i="1"/>
  <c r="L145" i="1"/>
  <c r="M145" i="1"/>
  <c r="N145" i="1"/>
  <c r="L719" i="1"/>
  <c r="M719" i="1"/>
  <c r="N719" i="1"/>
  <c r="L720" i="1"/>
  <c r="M720" i="1"/>
  <c r="N720" i="1"/>
  <c r="L721" i="1"/>
  <c r="M721" i="1"/>
  <c r="N721" i="1"/>
  <c r="L722" i="1"/>
  <c r="M722" i="1"/>
  <c r="N722" i="1"/>
  <c r="L723" i="1"/>
  <c r="M723" i="1"/>
  <c r="N723" i="1"/>
  <c r="L724" i="1"/>
  <c r="M724" i="1"/>
  <c r="N724" i="1"/>
  <c r="L725" i="1"/>
  <c r="M725" i="1"/>
  <c r="N725" i="1"/>
  <c r="L726" i="1"/>
  <c r="M726" i="1"/>
  <c r="N726" i="1"/>
  <c r="L727" i="1"/>
  <c r="M727" i="1"/>
  <c r="N727" i="1"/>
  <c r="L728" i="1"/>
  <c r="M728" i="1"/>
  <c r="N728" i="1"/>
  <c r="L729" i="1"/>
  <c r="M729" i="1"/>
  <c r="N729" i="1"/>
  <c r="L730" i="1"/>
  <c r="M730" i="1"/>
  <c r="N730" i="1"/>
  <c r="L731" i="1"/>
  <c r="M731" i="1"/>
  <c r="N731" i="1"/>
  <c r="L732" i="1"/>
  <c r="M732" i="1"/>
  <c r="N732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733" i="1"/>
  <c r="M733" i="1"/>
  <c r="N733" i="1"/>
  <c r="L150" i="1"/>
  <c r="M150" i="1"/>
  <c r="N150" i="1"/>
  <c r="L151" i="1"/>
  <c r="M151" i="1"/>
  <c r="N151" i="1"/>
  <c r="L734" i="1"/>
  <c r="M734" i="1"/>
  <c r="N734" i="1"/>
  <c r="L735" i="1"/>
  <c r="M735" i="1"/>
  <c r="N735" i="1"/>
  <c r="L736" i="1"/>
  <c r="M736" i="1"/>
  <c r="N736" i="1"/>
  <c r="L737" i="1"/>
  <c r="M737" i="1"/>
  <c r="N737" i="1"/>
  <c r="L738" i="1"/>
  <c r="M738" i="1"/>
  <c r="N738" i="1"/>
  <c r="L152" i="1"/>
  <c r="M152" i="1"/>
  <c r="N152" i="1"/>
  <c r="L153" i="1"/>
  <c r="M153" i="1"/>
  <c r="N153" i="1"/>
  <c r="L739" i="1"/>
  <c r="M739" i="1"/>
  <c r="N739" i="1"/>
  <c r="L740" i="1"/>
  <c r="M740" i="1"/>
  <c r="N740" i="1"/>
  <c r="L154" i="1"/>
  <c r="M154" i="1"/>
  <c r="N154" i="1"/>
  <c r="L741" i="1"/>
  <c r="M741" i="1"/>
  <c r="N741" i="1"/>
  <c r="L742" i="1"/>
  <c r="M742" i="1"/>
  <c r="N742" i="1"/>
  <c r="L743" i="1"/>
  <c r="M743" i="1"/>
  <c r="N743" i="1"/>
  <c r="L744" i="1"/>
  <c r="M744" i="1"/>
  <c r="N744" i="1"/>
  <c r="L745" i="1"/>
  <c r="M745" i="1"/>
  <c r="N745" i="1"/>
  <c r="L155" i="1"/>
  <c r="M155" i="1"/>
  <c r="N155" i="1"/>
  <c r="L156" i="1"/>
  <c r="M156" i="1"/>
  <c r="N156" i="1"/>
  <c r="L746" i="1"/>
  <c r="M746" i="1"/>
  <c r="N746" i="1"/>
  <c r="L747" i="1"/>
  <c r="M747" i="1"/>
  <c r="N747" i="1"/>
  <c r="L748" i="1"/>
  <c r="M748" i="1"/>
  <c r="N748" i="1"/>
  <c r="L749" i="1"/>
  <c r="M749" i="1"/>
  <c r="N749" i="1"/>
  <c r="L750" i="1"/>
  <c r="M750" i="1"/>
  <c r="N750" i="1"/>
  <c r="L751" i="1"/>
  <c r="M751" i="1"/>
  <c r="N751" i="1"/>
  <c r="L752" i="1"/>
  <c r="M752" i="1"/>
  <c r="N752" i="1"/>
  <c r="L753" i="1"/>
  <c r="M753" i="1"/>
  <c r="N753" i="1"/>
  <c r="L754" i="1"/>
  <c r="M754" i="1"/>
  <c r="N754" i="1"/>
  <c r="L755" i="1"/>
  <c r="M755" i="1"/>
  <c r="N755" i="1"/>
  <c r="L756" i="1"/>
  <c r="M756" i="1"/>
  <c r="N756" i="1"/>
  <c r="L757" i="1"/>
  <c r="M757" i="1"/>
  <c r="N757" i="1"/>
  <c r="L758" i="1"/>
  <c r="M758" i="1"/>
  <c r="N758" i="1"/>
  <c r="L759" i="1"/>
  <c r="M759" i="1"/>
  <c r="N759" i="1"/>
  <c r="L760" i="1"/>
  <c r="M760" i="1"/>
  <c r="N760" i="1"/>
  <c r="L761" i="1"/>
  <c r="M761" i="1"/>
  <c r="N761" i="1"/>
  <c r="L762" i="1"/>
  <c r="M762" i="1"/>
  <c r="N762" i="1"/>
  <c r="L763" i="1"/>
  <c r="M763" i="1"/>
  <c r="N763" i="1"/>
  <c r="L764" i="1"/>
  <c r="M764" i="1"/>
  <c r="N764" i="1"/>
  <c r="L765" i="1"/>
  <c r="M765" i="1"/>
  <c r="N765" i="1"/>
  <c r="L766" i="1"/>
  <c r="M766" i="1"/>
  <c r="N766" i="1"/>
  <c r="L157" i="1"/>
  <c r="M157" i="1"/>
  <c r="N157" i="1"/>
  <c r="L767" i="1"/>
  <c r="M767" i="1"/>
  <c r="N767" i="1"/>
  <c r="L768" i="1"/>
  <c r="M768" i="1"/>
  <c r="N768" i="1"/>
  <c r="L769" i="1"/>
  <c r="M769" i="1"/>
  <c r="N769" i="1"/>
  <c r="L770" i="1"/>
  <c r="M770" i="1"/>
  <c r="N770" i="1"/>
  <c r="L771" i="1"/>
  <c r="M771" i="1"/>
  <c r="N771" i="1"/>
  <c r="L772" i="1"/>
  <c r="M772" i="1"/>
  <c r="N772" i="1"/>
  <c r="L773" i="1"/>
  <c r="M773" i="1"/>
  <c r="N773" i="1"/>
  <c r="L774" i="1"/>
  <c r="M774" i="1"/>
  <c r="N774" i="1"/>
  <c r="L775" i="1"/>
  <c r="M775" i="1"/>
  <c r="N775" i="1"/>
  <c r="L776" i="1"/>
  <c r="M776" i="1"/>
  <c r="N776" i="1"/>
  <c r="L777" i="1"/>
  <c r="M777" i="1"/>
  <c r="N777" i="1"/>
  <c r="L778" i="1"/>
  <c r="M778" i="1"/>
  <c r="N778" i="1"/>
  <c r="L779" i="1"/>
  <c r="M779" i="1"/>
  <c r="N779" i="1"/>
  <c r="L780" i="1"/>
  <c r="M780" i="1"/>
  <c r="N780" i="1"/>
  <c r="L781" i="1"/>
  <c r="M781" i="1"/>
  <c r="N781" i="1"/>
  <c r="L782" i="1"/>
  <c r="M782" i="1"/>
  <c r="N782" i="1"/>
  <c r="L783" i="1"/>
  <c r="M783" i="1"/>
  <c r="N783" i="1"/>
  <c r="L784" i="1"/>
  <c r="M784" i="1"/>
  <c r="N784" i="1"/>
  <c r="L785" i="1"/>
  <c r="M785" i="1"/>
  <c r="N785" i="1"/>
  <c r="L786" i="1"/>
  <c r="M786" i="1"/>
  <c r="N786" i="1"/>
  <c r="L158" i="1"/>
  <c r="M158" i="1"/>
  <c r="N158" i="1"/>
  <c r="L787" i="1"/>
  <c r="M787" i="1"/>
  <c r="N787" i="1"/>
  <c r="L788" i="1"/>
  <c r="M788" i="1"/>
  <c r="N788" i="1"/>
  <c r="L789" i="1"/>
  <c r="M789" i="1"/>
  <c r="N789" i="1"/>
  <c r="L790" i="1"/>
  <c r="M790" i="1"/>
  <c r="N790" i="1"/>
  <c r="L791" i="1"/>
  <c r="M791" i="1"/>
  <c r="N791" i="1"/>
  <c r="L792" i="1"/>
  <c r="M792" i="1"/>
  <c r="N792" i="1"/>
  <c r="L793" i="1"/>
  <c r="M793" i="1"/>
  <c r="N793" i="1"/>
  <c r="L794" i="1"/>
  <c r="M794" i="1"/>
  <c r="N794" i="1"/>
  <c r="L795" i="1"/>
  <c r="M795" i="1"/>
  <c r="N795" i="1"/>
  <c r="L796" i="1"/>
  <c r="M796" i="1"/>
  <c r="N796" i="1"/>
  <c r="L797" i="1"/>
  <c r="M797" i="1"/>
  <c r="N797" i="1"/>
  <c r="L798" i="1"/>
  <c r="M798" i="1"/>
  <c r="N798" i="1"/>
  <c r="L799" i="1"/>
  <c r="M799" i="1"/>
  <c r="N799" i="1"/>
  <c r="L800" i="1"/>
  <c r="M800" i="1"/>
  <c r="N800" i="1"/>
  <c r="L801" i="1"/>
  <c r="M801" i="1"/>
  <c r="N801" i="1"/>
  <c r="L159" i="1"/>
  <c r="M159" i="1"/>
  <c r="N159" i="1"/>
  <c r="L802" i="1"/>
  <c r="M802" i="1"/>
  <c r="N802" i="1"/>
  <c r="L803" i="1"/>
  <c r="M803" i="1"/>
  <c r="N803" i="1"/>
  <c r="L804" i="1"/>
  <c r="M804" i="1"/>
  <c r="N804" i="1"/>
  <c r="L805" i="1"/>
  <c r="M805" i="1"/>
  <c r="N805" i="1"/>
  <c r="L806" i="1"/>
  <c r="M806" i="1"/>
  <c r="N806" i="1"/>
  <c r="L807" i="1"/>
  <c r="M807" i="1"/>
  <c r="N807" i="1"/>
  <c r="L808" i="1"/>
  <c r="M808" i="1"/>
  <c r="N808" i="1"/>
  <c r="L809" i="1"/>
  <c r="M809" i="1"/>
  <c r="N809" i="1"/>
  <c r="L810" i="1"/>
  <c r="M810" i="1"/>
  <c r="N810" i="1"/>
  <c r="L160" i="1"/>
  <c r="M160" i="1"/>
  <c r="N160" i="1"/>
</calcChain>
</file>

<file path=xl/sharedStrings.xml><?xml version="1.0" encoding="utf-8"?>
<sst xmlns="http://schemas.openxmlformats.org/spreadsheetml/2006/main" count="18326" uniqueCount="239">
  <si>
    <t>UserProgramName</t>
  </si>
  <si>
    <t>UserId</t>
  </si>
  <si>
    <t>UserRole</t>
  </si>
  <si>
    <t>UserCity</t>
  </si>
  <si>
    <t>UserState</t>
  </si>
  <si>
    <t>UserZip</t>
  </si>
  <si>
    <t>UserCountry</t>
  </si>
  <si>
    <t>MembershipType</t>
  </si>
  <si>
    <t>Bike</t>
  </si>
  <si>
    <t>BikeType</t>
  </si>
  <si>
    <t>CheckoutKioskName</t>
  </si>
  <si>
    <t>ReturnKioskName</t>
  </si>
  <si>
    <t>DurationMins</t>
  </si>
  <si>
    <t>AdjustedDurationMins</t>
  </si>
  <si>
    <t>UsageFee</t>
  </si>
  <si>
    <t>AdjustmentFlag</t>
  </si>
  <si>
    <t>Distance</t>
  </si>
  <si>
    <t>EstimatedCarbonOffset</t>
  </si>
  <si>
    <t>EstimatedCaloriesBurned</t>
  </si>
  <si>
    <t>CheckoutDateLocal</t>
  </si>
  <si>
    <t>ReturnDateLocal</t>
  </si>
  <si>
    <t>CheckoutTimeLocal</t>
  </si>
  <si>
    <t>ReturnTimeLocal</t>
  </si>
  <si>
    <t>TripOver30Mins</t>
  </si>
  <si>
    <t>LocalProgramFlag</t>
  </si>
  <si>
    <t>TripRouteCategory</t>
  </si>
  <si>
    <t>TripProgramName</t>
  </si>
  <si>
    <t>Bublr Bikes</t>
  </si>
  <si>
    <t>Maintenance</t>
  </si>
  <si>
    <t>UNITED STATES</t>
  </si>
  <si>
    <t>Standard</t>
  </si>
  <si>
    <t xml:space="preserve">411 East Wisconsin </t>
  </si>
  <si>
    <t xml:space="preserve">Public Museum </t>
  </si>
  <si>
    <t>N</t>
  </si>
  <si>
    <t>Y</t>
  </si>
  <si>
    <t>One Way</t>
  </si>
  <si>
    <t>US Bank Center</t>
  </si>
  <si>
    <t>RFID Card Member</t>
  </si>
  <si>
    <t>Milwaukee</t>
  </si>
  <si>
    <t>WI</t>
  </si>
  <si>
    <t>Annual Pass</t>
  </si>
  <si>
    <t>Red Arrow Park</t>
  </si>
  <si>
    <t xml:space="preserve">S. 2nd/Freshwater </t>
  </si>
  <si>
    <t>Water/Wisconsin</t>
  </si>
  <si>
    <t>Round Trip</t>
  </si>
  <si>
    <t>Broadway/St Paul</t>
  </si>
  <si>
    <t>Garaged</t>
  </si>
  <si>
    <t>W. Wisconsin Ave / N. Plankinton Ave.</t>
  </si>
  <si>
    <t>Intermodal Station</t>
  </si>
  <si>
    <t>W. North Ave. / N. 56th St.</t>
  </si>
  <si>
    <t>City Lights Brewery</t>
  </si>
  <si>
    <t>Trestle Park</t>
  </si>
  <si>
    <t>Zeidler Union Square Park</t>
  </si>
  <si>
    <t>MCTS HQ</t>
  </si>
  <si>
    <t>Zillman Park</t>
  </si>
  <si>
    <t>Ogden/Marshall</t>
  </si>
  <si>
    <t>Humboldt/Commerce</t>
  </si>
  <si>
    <t>Astor/Juneau</t>
  </si>
  <si>
    <t xml:space="preserve">Brady/Prospect </t>
  </si>
  <si>
    <t>Burns Commons</t>
  </si>
  <si>
    <t>Ogden/Jackson</t>
  </si>
  <si>
    <t>S. 2nd/Virginia</t>
  </si>
  <si>
    <t>S. 2nd/Washington</t>
  </si>
  <si>
    <t>Metro Market</t>
  </si>
  <si>
    <t>N Oakland Ave &amp; E Shorewood Blvd</t>
  </si>
  <si>
    <t>Downer/Park Place</t>
  </si>
  <si>
    <t>North/Lake</t>
  </si>
  <si>
    <t>North/Cambridge</t>
  </si>
  <si>
    <t>Riverview</t>
  </si>
  <si>
    <t>N Oakland Ave &amp; E Edgewood Ave</t>
  </si>
  <si>
    <t>Oakland/Kenwood</t>
  </si>
  <si>
    <t xml:space="preserve">UWM Student Union </t>
  </si>
  <si>
    <t>Wisconsin Center</t>
  </si>
  <si>
    <t>N. Wilson Dr. &amp; E. Capitol Dr</t>
  </si>
  <si>
    <t>Cathedral Square</t>
  </si>
  <si>
    <t>Oakland/Bradford</t>
  </si>
  <si>
    <t>Lakefront Brewery</t>
  </si>
  <si>
    <t>Pleasant/Commerce</t>
  </si>
  <si>
    <t>Aurora</t>
  </si>
  <si>
    <t>Sandburg Hall</t>
  </si>
  <si>
    <t xml:space="preserve">Water/Pleasant </t>
  </si>
  <si>
    <t>Schlitz Park</t>
  </si>
  <si>
    <t>Central Library</t>
  </si>
  <si>
    <t>Demo Member</t>
  </si>
  <si>
    <t xml:space="preserve">6th/Reservoir </t>
  </si>
  <si>
    <t>milwaukee</t>
  </si>
  <si>
    <t>Pay as You Go Pass</t>
  </si>
  <si>
    <t>Dock Block #4</t>
  </si>
  <si>
    <t>Cream City Hostel</t>
  </si>
  <si>
    <t>Marquette University Student Union</t>
  </si>
  <si>
    <t>Discovery World</t>
  </si>
  <si>
    <t>30-Day Pass</t>
  </si>
  <si>
    <t>Brady/Humboldt</t>
  </si>
  <si>
    <t xml:space="preserve">Prospect/North </t>
  </si>
  <si>
    <t>Golda Meir Library</t>
  </si>
  <si>
    <t>Franklin</t>
  </si>
  <si>
    <t>Shorewood</t>
  </si>
  <si>
    <t>Riverside Park</t>
  </si>
  <si>
    <t>Walker Square</t>
  </si>
  <si>
    <t>5th/National</t>
  </si>
  <si>
    <t>The Brewery District</t>
  </si>
  <si>
    <t>Buslr Card</t>
  </si>
  <si>
    <t>Bradford Beach</t>
  </si>
  <si>
    <t>N Oakland Ave &amp; E Kensington Blvd</t>
  </si>
  <si>
    <t>N Oakland Ave &amp; E Lake Bluff Blvd</t>
  </si>
  <si>
    <t>N. Maryland Ave &amp; E. Capitol Dr</t>
  </si>
  <si>
    <t>Non-RFID Card Member</t>
  </si>
  <si>
    <t>Single Ride</t>
  </si>
  <si>
    <t xml:space="preserve">Milwaukee </t>
  </si>
  <si>
    <t>Erie/Menomonee</t>
  </si>
  <si>
    <t>Oak Creek</t>
  </si>
  <si>
    <t xml:space="preserve">Shorewood </t>
  </si>
  <si>
    <t>shorewood</t>
  </si>
  <si>
    <t>Bublr HQ</t>
  </si>
  <si>
    <t>Milwukee</t>
  </si>
  <si>
    <t>Kenilworth Square</t>
  </si>
  <si>
    <t>Madison B-cycle</t>
  </si>
  <si>
    <t>Annual</t>
  </si>
  <si>
    <t>MLK/Brown</t>
  </si>
  <si>
    <t>Brewers</t>
  </si>
  <si>
    <t xml:space="preserve">milwaukee </t>
  </si>
  <si>
    <t>MILWAUKEE</t>
  </si>
  <si>
    <t>24-Hour Pass</t>
  </si>
  <si>
    <t>6th/Virginia</t>
  </si>
  <si>
    <t>Oconomowoc</t>
  </si>
  <si>
    <t>Whitefish Bay</t>
  </si>
  <si>
    <t>MCW</t>
  </si>
  <si>
    <t>IL</t>
  </si>
  <si>
    <t>Custer</t>
  </si>
  <si>
    <t>SD</t>
  </si>
  <si>
    <t xml:space="preserve">Antigo </t>
  </si>
  <si>
    <t>Mlwaukee</t>
  </si>
  <si>
    <t>New Canaan</t>
  </si>
  <si>
    <t>CT</t>
  </si>
  <si>
    <t>Force Docked</t>
  </si>
  <si>
    <t>Brown Deer</t>
  </si>
  <si>
    <t xml:space="preserve">Brookfield </t>
  </si>
  <si>
    <t>Milwuakee</t>
  </si>
  <si>
    <t>Saint Francis</t>
  </si>
  <si>
    <t>ZZ W. Washington St at Summit Place</t>
  </si>
  <si>
    <t>Sewickley</t>
  </si>
  <si>
    <t>PA</t>
  </si>
  <si>
    <t>1st/Greenfield</t>
  </si>
  <si>
    <t>Broadway/Knapp</t>
  </si>
  <si>
    <t>Cesar Chavez Drive</t>
  </si>
  <si>
    <t>City Hall (West Allis)</t>
  </si>
  <si>
    <t>West Allis</t>
  </si>
  <si>
    <t>City Hall (Wauwatosa)</t>
  </si>
  <si>
    <t>Wauwatosa</t>
  </si>
  <si>
    <t>Colectivo/McKinley Marina</t>
  </si>
  <si>
    <t>Echelon Station (Discovery Pkwy &amp; Eschweiler Dr)</t>
  </si>
  <si>
    <t xml:space="preserve">Farmers Market </t>
  </si>
  <si>
    <t>Harwood Ave &amp; Milwaukee Ave</t>
  </si>
  <si>
    <t>Hillside Terrace</t>
  </si>
  <si>
    <t>Jefferson/Menomonee</t>
  </si>
  <si>
    <t>Lincoln/KK</t>
  </si>
  <si>
    <t>Ludington Triangle</t>
  </si>
  <si>
    <t>Marsupial Bridge EAST</t>
  </si>
  <si>
    <t>Mason/Milwaukee</t>
  </si>
  <si>
    <t>MLK/North</t>
  </si>
  <si>
    <t>N. 74th St. &amp; State St.</t>
  </si>
  <si>
    <t>N Wauwatosa Ave &amp; W Hillcrest Dr</t>
  </si>
  <si>
    <t>N. 68th St. &amp; W. Wells St.</t>
  </si>
  <si>
    <t>North/Oakland</t>
  </si>
  <si>
    <t>North/Teutonia</t>
  </si>
  <si>
    <t>Old World Third</t>
  </si>
  <si>
    <t>Robertson St &amp; Harwood Ave</t>
  </si>
  <si>
    <t>S. 63rd St. &amp; W. Greenfield Ave</t>
  </si>
  <si>
    <t>S. 70th St. &amp; W. Greenfield Ave</t>
  </si>
  <si>
    <t>S. 70th St. &amp; W. National Ave.</t>
  </si>
  <si>
    <t>S. 75th St. &amp; W. National Ave.</t>
  </si>
  <si>
    <t>Six Points Crossing &amp; W Greenfield Ave</t>
  </si>
  <si>
    <t>Superior/Russell</t>
  </si>
  <si>
    <t>The Reef</t>
  </si>
  <si>
    <t>Vilet/14th</t>
  </si>
  <si>
    <t>Village South</t>
  </si>
  <si>
    <t>W. North Ave/N. 64th Street</t>
  </si>
  <si>
    <t>W. North Ave/N. 69th Street</t>
  </si>
  <si>
    <t>W. North Ave/N. 72nd Street</t>
  </si>
  <si>
    <t>W. North Ave/N. 83rd Street</t>
  </si>
  <si>
    <t>W. North Ave/Swan Boulevard</t>
  </si>
  <si>
    <t>W. Washington St at Summit Place</t>
  </si>
  <si>
    <t>Webster/Downer</t>
  </si>
  <si>
    <t>CO Lat</t>
  </si>
  <si>
    <t>Co Long</t>
  </si>
  <si>
    <t>Municipality</t>
  </si>
  <si>
    <t>R Lat</t>
  </si>
  <si>
    <t>R Long</t>
  </si>
  <si>
    <t>R Muni</t>
  </si>
  <si>
    <t>CO Count</t>
  </si>
  <si>
    <t>Checkout Month</t>
  </si>
  <si>
    <t>CO DoW (data)</t>
  </si>
  <si>
    <t>CO DoW</t>
  </si>
  <si>
    <t>Return Count</t>
  </si>
  <si>
    <t>Return Month</t>
  </si>
  <si>
    <t>R DoW (data)</t>
  </si>
  <si>
    <t>R DoW</t>
  </si>
  <si>
    <t>Column Labels</t>
  </si>
  <si>
    <t>Grand Total</t>
  </si>
  <si>
    <t>Row Labels</t>
  </si>
  <si>
    <t>Sum of Return Count</t>
  </si>
  <si>
    <t>Sunday</t>
  </si>
  <si>
    <t>Monday</t>
  </si>
  <si>
    <t>Tuesday</t>
  </si>
  <si>
    <t>Wednesday</t>
  </si>
  <si>
    <t>Thursday</t>
  </si>
  <si>
    <t>Friday</t>
  </si>
  <si>
    <t>Saturday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</si>
  <si>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</si>
  <si>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</si>
  <si>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</si>
  <si>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</si>
  <si>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</si>
  <si>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</si>
  <si>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</si>
  <si>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</si>
  <si>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</si>
  <si>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</si>
  <si>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</si>
  <si>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</si>
  <si>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</si>
  <si>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</si>
  <si>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</si>
  <si>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</si>
  <si>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</si>
  <si>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</si>
  <si>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</si>
  <si>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</si>
  <si>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</si>
  <si>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</si>
  <si>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</si>
  <si>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</si>
  <si>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Sunday Total</t>
  </si>
  <si>
    <t>Monday Total</t>
  </si>
  <si>
    <t>Tuesday Total</t>
  </si>
  <si>
    <t>Wednesday Total</t>
  </si>
  <si>
    <t>Thursday Total</t>
  </si>
  <si>
    <t>Friday Total</t>
  </si>
  <si>
    <t>Saturday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</si>
</sst>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8" fillId="0" borderId="10" xfId="0" applyFont="1" applyBorder="1" applyAlignment="1">
      <alignment vertical="top"/>
    </xf>
    <xf numFmtId="0" fontId="0" fillId="0" borderId="11" xfId="0" applyBorder="1"/>
    <xf numFmtId="0" fontId="13" fillId="33" borderId="11" xfId="0" applyFont="1" applyFill="1" applyBorder="1"/>
    <xf numFmtId="0" fontId="0" fillId="34" borderId="11" xfId="0" applyFill="1" applyBorder="1"/>
    <xf numFmtId="14" fontId="0" fillId="34" borderId="11" xfId="0" applyNumberFormat="1" applyFill="1" applyBorder="1"/>
    <xf numFmtId="14" fontId="0" fillId="0" borderId="11" xfId="0" applyNumberForma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14" xfId="0" applyBorder="1"/>
    <xf numFmtId="14" fontId="0" fillId="0" borderId="0" xfId="0" applyNumberFormat="1" applyBorder="1"/>
    <xf numFmtId="14" fontId="0" fillId="0" borderId="14" xfId="0" applyNumberFormat="1" applyBorder="1"/>
    <xf numFmtId="21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26" formatCode="h:mm:ss"/>
      <border diagonalUp="0" diagonalDown="0" outline="0">
        <left/>
        <right/>
        <top/>
        <bottom/>
      </border>
    </dxf>
    <dxf>
      <numFmt numFmtId="19" formatCode="m/d/yyyy"/>
      <border diagonalUp="0" diagonalDown="0" outline="0">
        <left/>
        <right/>
        <top style="thin">
          <color theme="4" tint="0.39997558519241921"/>
        </top>
        <bottom/>
      </border>
    </dxf>
    <dxf>
      <numFmt numFmtId="19" formatCode="m/d/yyyy"/>
      <border diagonalUp="0" diagonalDown="0" outline="0">
        <left/>
        <right/>
        <top style="thin">
          <color theme="4" tint="0.39997558519241921"/>
        </top>
        <bottom/>
      </border>
    </dxf>
    <dxf>
      <numFmt numFmtId="19" formatCode="m/d/yyyy"/>
      <border diagonalUp="0" diagonalDown="0" outline="0">
        <left/>
        <right/>
        <top style="thin">
          <color theme="4" tint="0.39997558519241921"/>
        </top>
        <bottom/>
      </border>
    </dxf>
    <dxf>
      <numFmt numFmtId="19" formatCode="m/d/yyyy"/>
      <border diagonalUp="0" diagonalDown="0" outline="0">
        <left/>
        <right/>
        <top/>
        <bottom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numFmt numFmtId="26" formatCode="h:mm:ss"/>
      <border diagonalUp="0" diagonalDown="0" outline="0">
        <left/>
        <right/>
        <top/>
        <bottom/>
      </border>
    </dxf>
    <dxf>
      <numFmt numFmtId="19" formatCode="m/d/yyyy"/>
      <border diagonalUp="0" diagonalDown="0" outline="0">
        <left/>
        <right/>
        <top style="thin">
          <color theme="4" tint="0.39997558519241921"/>
        </top>
        <bottom/>
      </border>
    </dxf>
    <dxf>
      <numFmt numFmtId="19" formatCode="m/d/yyyy"/>
      <border diagonalUp="0" diagonalDown="0" outline="0">
        <left/>
        <right/>
        <top style="thin">
          <color theme="4" tint="0.39997558519241921"/>
        </top>
        <bottom/>
      </border>
    </dxf>
    <dxf>
      <numFmt numFmtId="19" formatCode="m/d/yyyy"/>
      <border diagonalUp="0" diagonalDown="0" outline="0">
        <left/>
        <right/>
        <top style="thin">
          <color theme="4" tint="0.39997558519241921"/>
        </top>
        <bottom/>
      </border>
    </dxf>
    <dxf>
      <numFmt numFmtId="19" formatCode="m/d/yyyy"/>
      <border diagonalUp="0" diagonalDown="0" outline="0">
        <left/>
        <right/>
        <top/>
        <bottom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26" formatCode="h:mm:ss"/>
    </dxf>
    <dxf>
      <numFmt numFmtId="19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6" formatCode="h:mm:ss"/>
    </dxf>
    <dxf>
      <numFmt numFmtId="19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[1901.Trips-formated.xlsx]Station to Station!PivotTable1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'Station to Station'!$B$1:$B$2</c:f>
              <c:strCache>
                <c:ptCount val="1"/>
                <c:pt idx="0">
                  <c:v>411 East Wisconsin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Station'!$B$3:$B$66</c:f>
              <c:numCache>
                <c:formatCode>General</c:formatCode>
                <c:ptCount val="63"/>
                <c:pt idx="8">
                  <c:v>1</c:v>
                </c:pt>
                <c:pt idx="19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8-4EEC-B4E9-B1B4DAFC36B2}"/>
            </c:ext>
          </c:extLst>
        </c:ser>
        <c:ser>
          <c:idx val="1"/>
          <c:order val="1"/>
          <c:tx>
            <c:strRef>
              <c:f>'Station to Station'!$C$1:$C$2</c:f>
              <c:strCache>
                <c:ptCount val="1"/>
                <c:pt idx="0">
                  <c:v>5th/National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Station'!$C$3:$C$66</c:f>
              <c:numCache>
                <c:formatCode>General</c:formatCode>
                <c:ptCount val="63"/>
                <c:pt idx="9">
                  <c:v>1</c:v>
                </c:pt>
                <c:pt idx="48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8-4EEC-B4E9-B1B4DAFC36B2}"/>
            </c:ext>
          </c:extLst>
        </c:ser>
        <c:ser>
          <c:idx val="2"/>
          <c:order val="2"/>
          <c:tx>
            <c:strRef>
              <c:f>'Station to Station'!$D$1:$D$2</c:f>
              <c:strCache>
                <c:ptCount val="1"/>
                <c:pt idx="0">
                  <c:v>6th/Reservoir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Station'!$D$3:$D$66</c:f>
              <c:numCache>
                <c:formatCode>General</c:formatCode>
                <c:ptCount val="63"/>
                <c:pt idx="2">
                  <c:v>4</c:v>
                </c:pt>
                <c:pt idx="19">
                  <c:v>1</c:v>
                </c:pt>
                <c:pt idx="20">
                  <c:v>1</c:v>
                </c:pt>
                <c:pt idx="27">
                  <c:v>1</c:v>
                </c:pt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18-4EEC-B4E9-B1B4DAFC36B2}"/>
            </c:ext>
          </c:extLst>
        </c:ser>
        <c:ser>
          <c:idx val="3"/>
          <c:order val="3"/>
          <c:tx>
            <c:strRef>
              <c:f>'Station to Station'!$E$1:$E$2</c:f>
              <c:strCache>
                <c:ptCount val="1"/>
                <c:pt idx="0">
                  <c:v>6th/Virginia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Station'!$E$3:$E$66</c:f>
              <c:numCache>
                <c:formatCode>General</c:formatCode>
                <c:ptCount val="63"/>
                <c:pt idx="17">
                  <c:v>1</c:v>
                </c:pt>
                <c:pt idx="55">
                  <c:v>2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18-4EEC-B4E9-B1B4DAFC36B2}"/>
            </c:ext>
          </c:extLst>
        </c:ser>
        <c:ser>
          <c:idx val="4"/>
          <c:order val="4"/>
          <c:tx>
            <c:strRef>
              <c:f>'Station to Station'!$F$1:$F$2</c:f>
              <c:strCache>
                <c:ptCount val="1"/>
                <c:pt idx="0">
                  <c:v>Astor/Juneau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Station'!$F$3:$F$66</c:f>
              <c:numCache>
                <c:formatCode>General</c:formatCode>
                <c:ptCount val="63"/>
                <c:pt idx="7">
                  <c:v>2</c:v>
                </c:pt>
                <c:pt idx="9">
                  <c:v>2</c:v>
                </c:pt>
                <c:pt idx="19">
                  <c:v>1</c:v>
                </c:pt>
                <c:pt idx="44">
                  <c:v>1</c:v>
                </c:pt>
                <c:pt idx="53">
                  <c:v>1</c:v>
                </c:pt>
                <c:pt idx="57">
                  <c:v>2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18-4EEC-B4E9-B1B4DAFC36B2}"/>
            </c:ext>
          </c:extLst>
        </c:ser>
        <c:ser>
          <c:idx val="5"/>
          <c:order val="5"/>
          <c:tx>
            <c:strRef>
              <c:f>'Station to Station'!$G$1:$G$2</c:f>
              <c:strCache>
                <c:ptCount val="1"/>
                <c:pt idx="0">
                  <c:v>Aurora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Station'!$G$3:$G$66</c:f>
              <c:numCache>
                <c:formatCode>General</c:formatCode>
                <c:ptCount val="63"/>
                <c:pt idx="47">
                  <c:v>4</c:v>
                </c:pt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18-4EEC-B4E9-B1B4DAFC36B2}"/>
            </c:ext>
          </c:extLst>
        </c:ser>
        <c:ser>
          <c:idx val="6"/>
          <c:order val="6"/>
          <c:tx>
            <c:strRef>
              <c:f>'Station to Station'!$H$1:$H$2</c:f>
              <c:strCache>
                <c:ptCount val="1"/>
                <c:pt idx="0">
                  <c:v>Bradford Beach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Station'!$H$3:$H$66</c:f>
              <c:numCache>
                <c:formatCode>General</c:formatCode>
                <c:ptCount val="63"/>
                <c:pt idx="6">
                  <c:v>2</c:v>
                </c:pt>
                <c:pt idx="8">
                  <c:v>2</c:v>
                </c:pt>
                <c:pt idx="15">
                  <c:v>2</c:v>
                </c:pt>
                <c:pt idx="35">
                  <c:v>2</c:v>
                </c:pt>
                <c:pt idx="3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18-4EEC-B4E9-B1B4DAFC36B2}"/>
            </c:ext>
          </c:extLst>
        </c:ser>
        <c:ser>
          <c:idx val="7"/>
          <c:order val="7"/>
          <c:tx>
            <c:strRef>
              <c:f>'Station to Station'!$I$1:$I$2</c:f>
              <c:strCache>
                <c:ptCount val="1"/>
                <c:pt idx="0">
                  <c:v>Brady/Humboldt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Station'!$I$3:$I$66</c:f>
              <c:numCache>
                <c:formatCode>General</c:formatCode>
                <c:ptCount val="63"/>
                <c:pt idx="0">
                  <c:v>1</c:v>
                </c:pt>
                <c:pt idx="4">
                  <c:v>4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9">
                  <c:v>1</c:v>
                </c:pt>
                <c:pt idx="21">
                  <c:v>2</c:v>
                </c:pt>
                <c:pt idx="38">
                  <c:v>3</c:v>
                </c:pt>
                <c:pt idx="39">
                  <c:v>1</c:v>
                </c:pt>
                <c:pt idx="44">
                  <c:v>1</c:v>
                </c:pt>
                <c:pt idx="5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18-4EEC-B4E9-B1B4DAFC36B2}"/>
            </c:ext>
          </c:extLst>
        </c:ser>
        <c:ser>
          <c:idx val="8"/>
          <c:order val="8"/>
          <c:tx>
            <c:strRef>
              <c:f>'Station to Station'!$J$1:$J$2</c:f>
              <c:strCache>
                <c:ptCount val="1"/>
                <c:pt idx="0">
                  <c:v>Brady/Prospect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Station'!$J$3:$J$66</c:f>
              <c:numCache>
                <c:formatCode>General</c:formatCode>
                <c:ptCount val="63"/>
                <c:pt idx="7">
                  <c:v>1</c:v>
                </c:pt>
                <c:pt idx="8">
                  <c:v>5</c:v>
                </c:pt>
                <c:pt idx="11">
                  <c:v>11</c:v>
                </c:pt>
                <c:pt idx="12">
                  <c:v>1</c:v>
                </c:pt>
                <c:pt idx="21">
                  <c:v>4</c:v>
                </c:pt>
                <c:pt idx="35">
                  <c:v>1</c:v>
                </c:pt>
                <c:pt idx="38">
                  <c:v>2</c:v>
                </c:pt>
                <c:pt idx="39">
                  <c:v>1</c:v>
                </c:pt>
                <c:pt idx="41">
                  <c:v>1</c:v>
                </c:pt>
                <c:pt idx="53">
                  <c:v>4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18-4EEC-B4E9-B1B4DAFC36B2}"/>
            </c:ext>
          </c:extLst>
        </c:ser>
        <c:ser>
          <c:idx val="9"/>
          <c:order val="9"/>
          <c:tx>
            <c:strRef>
              <c:f>'Station to Station'!$K$1:$K$2</c:f>
              <c:strCache>
                <c:ptCount val="1"/>
                <c:pt idx="0">
                  <c:v>Broadway/St Paul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Station'!$K$3:$K$66</c:f>
              <c:numCache>
                <c:formatCode>General</c:formatCode>
                <c:ptCount val="63"/>
                <c:pt idx="8">
                  <c:v>1</c:v>
                </c:pt>
                <c:pt idx="11">
                  <c:v>1</c:v>
                </c:pt>
                <c:pt idx="38">
                  <c:v>1</c:v>
                </c:pt>
                <c:pt idx="46">
                  <c:v>2</c:v>
                </c:pt>
                <c:pt idx="48">
                  <c:v>1</c:v>
                </c:pt>
                <c:pt idx="53">
                  <c:v>1</c:v>
                </c:pt>
                <c:pt idx="55">
                  <c:v>1</c:v>
                </c:pt>
                <c:pt idx="58">
                  <c:v>1</c:v>
                </c:pt>
                <c:pt idx="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18-4EEC-B4E9-B1B4DAFC36B2}"/>
            </c:ext>
          </c:extLst>
        </c:ser>
        <c:ser>
          <c:idx val="10"/>
          <c:order val="10"/>
          <c:tx>
            <c:strRef>
              <c:f>'Station to Station'!$L$1:$L$2</c:f>
              <c:strCache>
                <c:ptCount val="1"/>
                <c:pt idx="0">
                  <c:v>Bublr HQ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Station'!$L$3:$L$66</c:f>
              <c:numCache>
                <c:formatCode>General</c:formatCode>
                <c:ptCount val="63"/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18-4EEC-B4E9-B1B4DAFC36B2}"/>
            </c:ext>
          </c:extLst>
        </c:ser>
        <c:ser>
          <c:idx val="11"/>
          <c:order val="11"/>
          <c:tx>
            <c:strRef>
              <c:f>'Station to Station'!$M$1:$M$2</c:f>
              <c:strCache>
                <c:ptCount val="1"/>
                <c:pt idx="0">
                  <c:v>Burns Commons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Station'!$M$3:$M$66</c:f>
              <c:numCache>
                <c:formatCode>General</c:formatCode>
                <c:ptCount val="63"/>
                <c:pt idx="0">
                  <c:v>2</c:v>
                </c:pt>
                <c:pt idx="8">
                  <c:v>6</c:v>
                </c:pt>
                <c:pt idx="9">
                  <c:v>2</c:v>
                </c:pt>
                <c:pt idx="21">
                  <c:v>1</c:v>
                </c:pt>
                <c:pt idx="33">
                  <c:v>2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718-4EEC-B4E9-B1B4DAFC36B2}"/>
            </c:ext>
          </c:extLst>
        </c:ser>
        <c:ser>
          <c:idx val="12"/>
          <c:order val="12"/>
          <c:tx>
            <c:strRef>
              <c:f>'Station to Station'!$N$1:$N$2</c:f>
              <c:strCache>
                <c:ptCount val="1"/>
                <c:pt idx="0">
                  <c:v>Cathedral Square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Station'!$N$3:$N$66</c:f>
              <c:numCache>
                <c:formatCode>General</c:formatCode>
                <c:ptCount val="63"/>
                <c:pt idx="4">
                  <c:v>1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18-4EEC-B4E9-B1B4DAFC36B2}"/>
            </c:ext>
          </c:extLst>
        </c:ser>
        <c:ser>
          <c:idx val="13"/>
          <c:order val="13"/>
          <c:tx>
            <c:strRef>
              <c:f>'Station to Station'!$O$1:$O$2</c:f>
              <c:strCache>
                <c:ptCount val="1"/>
                <c:pt idx="0">
                  <c:v>Central Library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Station'!$O$3:$O$66</c:f>
              <c:numCache>
                <c:formatCode>General</c:formatCode>
                <c:ptCount val="63"/>
                <c:pt idx="13">
                  <c:v>1</c:v>
                </c:pt>
                <c:pt idx="53">
                  <c:v>2</c:v>
                </c:pt>
                <c:pt idx="55">
                  <c:v>12</c:v>
                </c:pt>
                <c:pt idx="5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718-4EEC-B4E9-B1B4DAFC36B2}"/>
            </c:ext>
          </c:extLst>
        </c:ser>
        <c:ser>
          <c:idx val="14"/>
          <c:order val="14"/>
          <c:tx>
            <c:strRef>
              <c:f>'Station to Station'!$P$1:$P$2</c:f>
              <c:strCache>
                <c:ptCount val="1"/>
                <c:pt idx="0">
                  <c:v>Cream City Hostel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Station'!$P$3:$P$66</c:f>
              <c:numCache>
                <c:formatCode>General</c:formatCode>
                <c:ptCount val="63"/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718-4EEC-B4E9-B1B4DAFC36B2}"/>
            </c:ext>
          </c:extLst>
        </c:ser>
        <c:ser>
          <c:idx val="15"/>
          <c:order val="15"/>
          <c:tx>
            <c:strRef>
              <c:f>'Station to Station'!$Q$1:$Q$2</c:f>
              <c:strCache>
                <c:ptCount val="1"/>
                <c:pt idx="0">
                  <c:v>Discovery World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Station'!$Q$3:$Q$66</c:f>
              <c:numCache>
                <c:formatCode>General</c:formatCode>
                <c:ptCount val="63"/>
                <c:pt idx="6">
                  <c:v>2</c:v>
                </c:pt>
                <c:pt idx="8">
                  <c:v>2</c:v>
                </c:pt>
                <c:pt idx="15">
                  <c:v>9</c:v>
                </c:pt>
                <c:pt idx="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718-4EEC-B4E9-B1B4DAFC36B2}"/>
            </c:ext>
          </c:extLst>
        </c:ser>
        <c:ser>
          <c:idx val="16"/>
          <c:order val="16"/>
          <c:tx>
            <c:strRef>
              <c:f>'Station to Station'!$R$1:$R$2</c:f>
              <c:strCache>
                <c:ptCount val="1"/>
                <c:pt idx="0">
                  <c:v>Downer/Park Place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Station'!$R$3:$R$66</c:f>
              <c:numCache>
                <c:formatCode>General</c:formatCode>
                <c:ptCount val="63"/>
                <c:pt idx="16">
                  <c:v>1</c:v>
                </c:pt>
                <c:pt idx="18">
                  <c:v>2</c:v>
                </c:pt>
                <c:pt idx="20">
                  <c:v>1</c:v>
                </c:pt>
                <c:pt idx="21">
                  <c:v>1</c:v>
                </c:pt>
                <c:pt idx="49">
                  <c:v>1</c:v>
                </c:pt>
                <c:pt idx="5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718-4EEC-B4E9-B1B4DAFC36B2}"/>
            </c:ext>
          </c:extLst>
        </c:ser>
        <c:ser>
          <c:idx val="17"/>
          <c:order val="17"/>
          <c:tx>
            <c:strRef>
              <c:f>'Station to Station'!$S$1:$S$2</c:f>
              <c:strCache>
                <c:ptCount val="1"/>
                <c:pt idx="0">
                  <c:v>Erie/Menomonee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Station'!$S$3:$S$66</c:f>
              <c:numCache>
                <c:formatCode>General</c:formatCode>
                <c:ptCount val="63"/>
                <c:pt idx="0">
                  <c:v>2</c:v>
                </c:pt>
                <c:pt idx="4">
                  <c:v>1</c:v>
                </c:pt>
                <c:pt idx="6">
                  <c:v>1</c:v>
                </c:pt>
                <c:pt idx="15">
                  <c:v>1</c:v>
                </c:pt>
                <c:pt idx="17">
                  <c:v>4</c:v>
                </c:pt>
                <c:pt idx="38">
                  <c:v>1</c:v>
                </c:pt>
                <c:pt idx="39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53">
                  <c:v>1</c:v>
                </c:pt>
                <c:pt idx="6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718-4EEC-B4E9-B1B4DAFC36B2}"/>
            </c:ext>
          </c:extLst>
        </c:ser>
        <c:ser>
          <c:idx val="18"/>
          <c:order val="18"/>
          <c:tx>
            <c:strRef>
              <c:f>'Station to Station'!$T$1:$T$2</c:f>
              <c:strCache>
                <c:ptCount val="1"/>
                <c:pt idx="0">
                  <c:v>Force Docked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Station'!$T$3:$T$66</c:f>
              <c:numCache>
                <c:formatCode>General</c:formatCode>
                <c:ptCount val="63"/>
                <c:pt idx="4">
                  <c:v>1</c:v>
                </c:pt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718-4EEC-B4E9-B1B4DAFC36B2}"/>
            </c:ext>
          </c:extLst>
        </c:ser>
        <c:ser>
          <c:idx val="19"/>
          <c:order val="19"/>
          <c:tx>
            <c:strRef>
              <c:f>'Station to Station'!$U$1:$U$2</c:f>
              <c:strCache>
                <c:ptCount val="1"/>
                <c:pt idx="0">
                  <c:v>Garaged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Station'!$U$3:$U$66</c:f>
              <c:numCache>
                <c:formatCode>General</c:formatCode>
                <c:ptCount val="63"/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718-4EEC-B4E9-B1B4DAFC36B2}"/>
            </c:ext>
          </c:extLst>
        </c:ser>
        <c:ser>
          <c:idx val="20"/>
          <c:order val="20"/>
          <c:tx>
            <c:strRef>
              <c:f>'Station to Station'!$V$1:$V$2</c:f>
              <c:strCache>
                <c:ptCount val="1"/>
                <c:pt idx="0">
                  <c:v>Golda Meir Library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Station'!$V$3:$V$66</c:f>
              <c:numCache>
                <c:formatCode>General</c:formatCode>
                <c:ptCount val="63"/>
                <c:pt idx="18">
                  <c:v>1</c:v>
                </c:pt>
                <c:pt idx="21">
                  <c:v>1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40">
                  <c:v>2</c:v>
                </c:pt>
                <c:pt idx="44">
                  <c:v>1</c:v>
                </c:pt>
                <c:pt idx="49">
                  <c:v>2</c:v>
                </c:pt>
                <c:pt idx="50">
                  <c:v>1</c:v>
                </c:pt>
                <c:pt idx="54">
                  <c:v>3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718-4EEC-B4E9-B1B4DAFC36B2}"/>
            </c:ext>
          </c:extLst>
        </c:ser>
        <c:ser>
          <c:idx val="21"/>
          <c:order val="21"/>
          <c:tx>
            <c:strRef>
              <c:f>'Station to Station'!$W$1:$W$2</c:f>
              <c:strCache>
                <c:ptCount val="1"/>
                <c:pt idx="0">
                  <c:v>Humboldt/Commerce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Station'!$W$3:$W$66</c:f>
              <c:numCache>
                <c:formatCode>General</c:formatCode>
                <c:ptCount val="63"/>
                <c:pt idx="0">
                  <c:v>2</c:v>
                </c:pt>
                <c:pt idx="4">
                  <c:v>1</c:v>
                </c:pt>
                <c:pt idx="7">
                  <c:v>2</c:v>
                </c:pt>
                <c:pt idx="19">
                  <c:v>2</c:v>
                </c:pt>
                <c:pt idx="21">
                  <c:v>7</c:v>
                </c:pt>
                <c:pt idx="22">
                  <c:v>1</c:v>
                </c:pt>
                <c:pt idx="23">
                  <c:v>1</c:v>
                </c:pt>
                <c:pt idx="38">
                  <c:v>3</c:v>
                </c:pt>
                <c:pt idx="40">
                  <c:v>4</c:v>
                </c:pt>
                <c:pt idx="42">
                  <c:v>5</c:v>
                </c:pt>
                <c:pt idx="50">
                  <c:v>1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718-4EEC-B4E9-B1B4DAFC36B2}"/>
            </c:ext>
          </c:extLst>
        </c:ser>
        <c:ser>
          <c:idx val="22"/>
          <c:order val="22"/>
          <c:tx>
            <c:strRef>
              <c:f>'Station to Station'!$X$1:$X$2</c:f>
              <c:strCache>
                <c:ptCount val="1"/>
                <c:pt idx="0">
                  <c:v>Intermodal Station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Station'!$X$3:$X$66</c:f>
              <c:numCache>
                <c:formatCode>General</c:formatCode>
                <c:ptCount val="63"/>
                <c:pt idx="2">
                  <c:v>1</c:v>
                </c:pt>
                <c:pt idx="20">
                  <c:v>1</c:v>
                </c:pt>
                <c:pt idx="47">
                  <c:v>2</c:v>
                </c:pt>
                <c:pt idx="51">
                  <c:v>1</c:v>
                </c:pt>
                <c:pt idx="5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718-4EEC-B4E9-B1B4DAFC36B2}"/>
            </c:ext>
          </c:extLst>
        </c:ser>
        <c:ser>
          <c:idx val="23"/>
          <c:order val="23"/>
          <c:tx>
            <c:strRef>
              <c:f>'Station to Station'!$Y$1:$Y$2</c:f>
              <c:strCache>
                <c:ptCount val="1"/>
                <c:pt idx="0">
                  <c:v>Kenilworth Square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Station'!$Y$3:$Y$66</c:f>
              <c:numCache>
                <c:formatCode>General</c:formatCode>
                <c:ptCount val="63"/>
                <c:pt idx="4">
                  <c:v>1</c:v>
                </c:pt>
                <c:pt idx="8">
                  <c:v>3</c:v>
                </c:pt>
                <c:pt idx="11">
                  <c:v>1</c:v>
                </c:pt>
                <c:pt idx="16">
                  <c:v>1</c:v>
                </c:pt>
                <c:pt idx="18">
                  <c:v>2</c:v>
                </c:pt>
                <c:pt idx="19">
                  <c:v>5</c:v>
                </c:pt>
                <c:pt idx="33">
                  <c:v>1</c:v>
                </c:pt>
                <c:pt idx="44">
                  <c:v>3</c:v>
                </c:pt>
                <c:pt idx="45">
                  <c:v>3</c:v>
                </c:pt>
                <c:pt idx="49">
                  <c:v>2</c:v>
                </c:pt>
                <c:pt idx="50">
                  <c:v>1</c:v>
                </c:pt>
                <c:pt idx="53">
                  <c:v>1</c:v>
                </c:pt>
                <c:pt idx="5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718-4EEC-B4E9-B1B4DAFC36B2}"/>
            </c:ext>
          </c:extLst>
        </c:ser>
        <c:ser>
          <c:idx val="24"/>
          <c:order val="24"/>
          <c:tx>
            <c:strRef>
              <c:f>'Station to Station'!$Z$1:$Z$2</c:f>
              <c:strCache>
                <c:ptCount val="1"/>
                <c:pt idx="0">
                  <c:v>Lakefront Brewery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Station'!$Z$3:$Z$66</c:f>
              <c:numCache>
                <c:formatCode>General</c:formatCode>
                <c:ptCount val="63"/>
                <c:pt idx="15">
                  <c:v>3</c:v>
                </c:pt>
                <c:pt idx="19">
                  <c:v>3</c:v>
                </c:pt>
                <c:pt idx="22">
                  <c:v>2</c:v>
                </c:pt>
                <c:pt idx="36">
                  <c:v>1</c:v>
                </c:pt>
                <c:pt idx="42">
                  <c:v>1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718-4EEC-B4E9-B1B4DAFC36B2}"/>
            </c:ext>
          </c:extLst>
        </c:ser>
        <c:ser>
          <c:idx val="25"/>
          <c:order val="25"/>
          <c:tx>
            <c:strRef>
              <c:f>'Station to Station'!$AA$1:$AA$2</c:f>
              <c:strCache>
                <c:ptCount val="1"/>
                <c:pt idx="0">
                  <c:v>Marquette University Student Union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Station'!$AA$3:$AA$66</c:f>
              <c:numCache>
                <c:formatCode>General</c:formatCode>
                <c:ptCount val="63"/>
                <c:pt idx="17">
                  <c:v>1</c:v>
                </c:pt>
                <c:pt idx="23">
                  <c:v>2</c:v>
                </c:pt>
                <c:pt idx="26">
                  <c:v>1</c:v>
                </c:pt>
                <c:pt idx="55">
                  <c:v>1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718-4EEC-B4E9-B1B4DAFC36B2}"/>
            </c:ext>
          </c:extLst>
        </c:ser>
        <c:ser>
          <c:idx val="26"/>
          <c:order val="26"/>
          <c:tx>
            <c:strRef>
              <c:f>'Station to Station'!$AB$1:$AB$2</c:f>
              <c:strCache>
                <c:ptCount val="1"/>
                <c:pt idx="0">
                  <c:v>MCTS HQ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Station'!$AB$3:$AB$66</c:f>
              <c:numCache>
                <c:formatCode>General</c:formatCode>
                <c:ptCount val="63"/>
                <c:pt idx="24">
                  <c:v>1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718-4EEC-B4E9-B1B4DAFC36B2}"/>
            </c:ext>
          </c:extLst>
        </c:ser>
        <c:ser>
          <c:idx val="27"/>
          <c:order val="27"/>
          <c:tx>
            <c:strRef>
              <c:f>'Station to Station'!$AC$1:$AC$2</c:f>
              <c:strCache>
                <c:ptCount val="1"/>
                <c:pt idx="0">
                  <c:v>Metro Market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Station'!$AC$3:$AC$66</c:f>
              <c:numCache>
                <c:formatCode>General</c:formatCode>
                <c:ptCount val="63"/>
                <c:pt idx="37">
                  <c:v>1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718-4EEC-B4E9-B1B4DAFC36B2}"/>
            </c:ext>
          </c:extLst>
        </c:ser>
        <c:ser>
          <c:idx val="28"/>
          <c:order val="28"/>
          <c:tx>
            <c:strRef>
              <c:f>'Station to Station'!$AD$1:$AD$2</c:f>
              <c:strCache>
                <c:ptCount val="1"/>
                <c:pt idx="0">
                  <c:v>MLK/Brown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Station'!$AD$3:$AD$66</c:f>
              <c:numCache>
                <c:formatCode>General</c:formatCode>
                <c:ptCount val="63"/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718-4EEC-B4E9-B1B4DAFC36B2}"/>
            </c:ext>
          </c:extLst>
        </c:ser>
        <c:ser>
          <c:idx val="29"/>
          <c:order val="29"/>
          <c:tx>
            <c:strRef>
              <c:f>'Station to Station'!$AE$1:$AE$2</c:f>
              <c:strCache>
                <c:ptCount val="1"/>
                <c:pt idx="0">
                  <c:v>N Oakland Ave &amp; E Edgewood Ave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Station'!$AE$3:$AE$66</c:f>
              <c:numCache>
                <c:formatCode>General</c:formatCode>
                <c:ptCount val="63"/>
                <c:pt idx="16">
                  <c:v>1</c:v>
                </c:pt>
                <c:pt idx="26">
                  <c:v>2</c:v>
                </c:pt>
                <c:pt idx="31">
                  <c:v>6</c:v>
                </c:pt>
                <c:pt idx="37">
                  <c:v>1</c:v>
                </c:pt>
                <c:pt idx="41">
                  <c:v>1</c:v>
                </c:pt>
                <c:pt idx="49">
                  <c:v>6</c:v>
                </c:pt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718-4EEC-B4E9-B1B4DAFC36B2}"/>
            </c:ext>
          </c:extLst>
        </c:ser>
        <c:ser>
          <c:idx val="30"/>
          <c:order val="30"/>
          <c:tx>
            <c:strRef>
              <c:f>'Station to Station'!$AF$1:$AF$2</c:f>
              <c:strCache>
                <c:ptCount val="1"/>
                <c:pt idx="0">
                  <c:v>N Oakland Ave &amp; E Kensington Blvd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Station'!$AF$3:$AF$66</c:f>
              <c:numCache>
                <c:formatCode>General</c:formatCode>
                <c:ptCount val="63"/>
                <c:pt idx="26">
                  <c:v>1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718-4EEC-B4E9-B1B4DAFC36B2}"/>
            </c:ext>
          </c:extLst>
        </c:ser>
        <c:ser>
          <c:idx val="31"/>
          <c:order val="31"/>
          <c:tx>
            <c:strRef>
              <c:f>'Station to Station'!$AG$1:$AG$2</c:f>
              <c:strCache>
                <c:ptCount val="1"/>
                <c:pt idx="0">
                  <c:v>N Oakland Ave &amp; E Shorewood Blvd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Station'!$AG$3:$AG$66</c:f>
              <c:numCache>
                <c:formatCode>General</c:formatCode>
                <c:ptCount val="63"/>
                <c:pt idx="30">
                  <c:v>3</c:v>
                </c:pt>
                <c:pt idx="33">
                  <c:v>1</c:v>
                </c:pt>
                <c:pt idx="37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718-4EEC-B4E9-B1B4DAFC36B2}"/>
            </c:ext>
          </c:extLst>
        </c:ser>
        <c:ser>
          <c:idx val="32"/>
          <c:order val="32"/>
          <c:tx>
            <c:strRef>
              <c:f>'Station to Station'!$AH$1:$AH$2</c:f>
              <c:strCache>
                <c:ptCount val="1"/>
                <c:pt idx="0">
                  <c:v>N. Maryland Ave &amp; E. Capitol Dr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Station'!$AH$3:$AH$66</c:f>
              <c:numCache>
                <c:formatCode>General</c:formatCode>
                <c:ptCount val="63"/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718-4EEC-B4E9-B1B4DAFC36B2}"/>
            </c:ext>
          </c:extLst>
        </c:ser>
        <c:ser>
          <c:idx val="33"/>
          <c:order val="33"/>
          <c:tx>
            <c:strRef>
              <c:f>'Station to Station'!$AI$1:$AI$2</c:f>
              <c:strCache>
                <c:ptCount val="1"/>
                <c:pt idx="0">
                  <c:v>N. Wilson Dr. &amp; E. Capitol Dr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Station'!$AI$3:$AI$66</c:f>
              <c:numCache>
                <c:formatCode>General</c:formatCode>
                <c:ptCount val="63"/>
                <c:pt idx="21">
                  <c:v>1</c:v>
                </c:pt>
                <c:pt idx="33">
                  <c:v>2</c:v>
                </c:pt>
                <c:pt idx="36">
                  <c:v>2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718-4EEC-B4E9-B1B4DAFC36B2}"/>
            </c:ext>
          </c:extLst>
        </c:ser>
        <c:ser>
          <c:idx val="34"/>
          <c:order val="34"/>
          <c:tx>
            <c:strRef>
              <c:f>'Station to Station'!$AJ$1:$AJ$2</c:f>
              <c:strCache>
                <c:ptCount val="1"/>
                <c:pt idx="0">
                  <c:v>North/Cambridge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Station'!$AJ$3:$AJ$66</c:f>
              <c:numCache>
                <c:formatCode>General</c:formatCode>
                <c:ptCount val="63"/>
                <c:pt idx="34">
                  <c:v>1</c:v>
                </c:pt>
                <c:pt idx="37">
                  <c:v>1</c:v>
                </c:pt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718-4EEC-B4E9-B1B4DAFC36B2}"/>
            </c:ext>
          </c:extLst>
        </c:ser>
        <c:ser>
          <c:idx val="35"/>
          <c:order val="35"/>
          <c:tx>
            <c:strRef>
              <c:f>'Station to Station'!$AK$1:$AK$2</c:f>
              <c:strCache>
                <c:ptCount val="1"/>
                <c:pt idx="0">
                  <c:v>North/Lake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Station'!$AK$3:$AK$66</c:f>
              <c:numCache>
                <c:formatCode>General</c:formatCode>
                <c:ptCount val="63"/>
                <c:pt idx="16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718-4EEC-B4E9-B1B4DAFC36B2}"/>
            </c:ext>
          </c:extLst>
        </c:ser>
        <c:ser>
          <c:idx val="36"/>
          <c:order val="36"/>
          <c:tx>
            <c:strRef>
              <c:f>'Station to Station'!$AL$1:$AL$2</c:f>
              <c:strCache>
                <c:ptCount val="1"/>
                <c:pt idx="0">
                  <c:v>Oakland/Bradford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Station'!$AL$3:$AL$66</c:f>
              <c:numCache>
                <c:formatCode>General</c:formatCode>
                <c:ptCount val="63"/>
                <c:pt idx="7">
                  <c:v>1</c:v>
                </c:pt>
                <c:pt idx="18">
                  <c:v>6</c:v>
                </c:pt>
                <c:pt idx="31">
                  <c:v>2</c:v>
                </c:pt>
                <c:pt idx="32">
                  <c:v>1</c:v>
                </c:pt>
                <c:pt idx="36">
                  <c:v>2</c:v>
                </c:pt>
                <c:pt idx="37">
                  <c:v>1</c:v>
                </c:pt>
                <c:pt idx="51">
                  <c:v>1</c:v>
                </c:pt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718-4EEC-B4E9-B1B4DAFC36B2}"/>
            </c:ext>
          </c:extLst>
        </c:ser>
        <c:ser>
          <c:idx val="37"/>
          <c:order val="37"/>
          <c:tx>
            <c:strRef>
              <c:f>'Station to Station'!$AM$1:$AM$2</c:f>
              <c:strCache>
                <c:ptCount val="1"/>
                <c:pt idx="0">
                  <c:v>Oakland/Kenwood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Station'!$AM$3:$AM$66</c:f>
              <c:numCache>
                <c:formatCode>General</c:formatCode>
                <c:ptCount val="63"/>
                <c:pt idx="7">
                  <c:v>1</c:v>
                </c:pt>
                <c:pt idx="8">
                  <c:v>3</c:v>
                </c:pt>
                <c:pt idx="18">
                  <c:v>1</c:v>
                </c:pt>
                <c:pt idx="26">
                  <c:v>1</c:v>
                </c:pt>
                <c:pt idx="28">
                  <c:v>1</c:v>
                </c:pt>
                <c:pt idx="36">
                  <c:v>5</c:v>
                </c:pt>
                <c:pt idx="37">
                  <c:v>1</c:v>
                </c:pt>
                <c:pt idx="44">
                  <c:v>1</c:v>
                </c:pt>
                <c:pt idx="49">
                  <c:v>4</c:v>
                </c:pt>
                <c:pt idx="5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718-4EEC-B4E9-B1B4DAFC36B2}"/>
            </c:ext>
          </c:extLst>
        </c:ser>
        <c:ser>
          <c:idx val="38"/>
          <c:order val="38"/>
          <c:tx>
            <c:strRef>
              <c:f>'Station to Station'!$AN$1:$AN$2</c:f>
              <c:strCache>
                <c:ptCount val="1"/>
                <c:pt idx="0">
                  <c:v>Ogden/Jackson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Station'!$AN$3:$AN$66</c:f>
              <c:numCache>
                <c:formatCode>General</c:formatCode>
                <c:ptCount val="63"/>
                <c:pt idx="7">
                  <c:v>2</c:v>
                </c:pt>
                <c:pt idx="8">
                  <c:v>2</c:v>
                </c:pt>
                <c:pt idx="12">
                  <c:v>2</c:v>
                </c:pt>
                <c:pt idx="16">
                  <c:v>1</c:v>
                </c:pt>
                <c:pt idx="18">
                  <c:v>2</c:v>
                </c:pt>
                <c:pt idx="27">
                  <c:v>1</c:v>
                </c:pt>
                <c:pt idx="38">
                  <c:v>1</c:v>
                </c:pt>
                <c:pt idx="53">
                  <c:v>1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718-4EEC-B4E9-B1B4DAFC36B2}"/>
            </c:ext>
          </c:extLst>
        </c:ser>
        <c:ser>
          <c:idx val="39"/>
          <c:order val="39"/>
          <c:tx>
            <c:strRef>
              <c:f>'Station to Station'!$AO$1:$AO$2</c:f>
              <c:strCache>
                <c:ptCount val="1"/>
                <c:pt idx="0">
                  <c:v>Ogden/Marshall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Station'!$AO$3:$AO$66</c:f>
              <c:numCache>
                <c:formatCode>General</c:formatCode>
                <c:ptCount val="63"/>
                <c:pt idx="8">
                  <c:v>1</c:v>
                </c:pt>
                <c:pt idx="43">
                  <c:v>1</c:v>
                </c:pt>
                <c:pt idx="54">
                  <c:v>2</c:v>
                </c:pt>
                <c:pt idx="5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718-4EEC-B4E9-B1B4DAFC36B2}"/>
            </c:ext>
          </c:extLst>
        </c:ser>
        <c:ser>
          <c:idx val="40"/>
          <c:order val="40"/>
          <c:tx>
            <c:strRef>
              <c:f>'Station to Station'!$AP$1:$AP$2</c:f>
              <c:strCache>
                <c:ptCount val="1"/>
                <c:pt idx="0">
                  <c:v>Pleasant/Commerce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Station'!$AP$3:$AP$66</c:f>
              <c:numCache>
                <c:formatCode>General</c:formatCode>
                <c:ptCount val="63"/>
                <c:pt idx="18">
                  <c:v>1</c:v>
                </c:pt>
                <c:pt idx="19">
                  <c:v>2</c:v>
                </c:pt>
                <c:pt idx="41">
                  <c:v>1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718-4EEC-B4E9-B1B4DAFC36B2}"/>
            </c:ext>
          </c:extLst>
        </c:ser>
        <c:ser>
          <c:idx val="41"/>
          <c:order val="41"/>
          <c:tx>
            <c:strRef>
              <c:f>'Station to Station'!$AQ$1:$AQ$2</c:f>
              <c:strCache>
                <c:ptCount val="1"/>
                <c:pt idx="0">
                  <c:v>Prospect/North 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Station'!$AQ$3:$AQ$66</c:f>
              <c:numCache>
                <c:formatCode>General</c:formatCode>
                <c:ptCount val="63"/>
                <c:pt idx="4">
                  <c:v>2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6">
                  <c:v>2</c:v>
                </c:pt>
                <c:pt idx="18">
                  <c:v>1</c:v>
                </c:pt>
                <c:pt idx="22">
                  <c:v>1</c:v>
                </c:pt>
                <c:pt idx="35">
                  <c:v>1</c:v>
                </c:pt>
                <c:pt idx="36">
                  <c:v>1</c:v>
                </c:pt>
                <c:pt idx="44">
                  <c:v>2</c:v>
                </c:pt>
                <c:pt idx="45">
                  <c:v>3</c:v>
                </c:pt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718-4EEC-B4E9-B1B4DAFC36B2}"/>
            </c:ext>
          </c:extLst>
        </c:ser>
        <c:ser>
          <c:idx val="42"/>
          <c:order val="42"/>
          <c:tx>
            <c:strRef>
              <c:f>'Station to Station'!$AR$1:$AR$2</c:f>
              <c:strCache>
                <c:ptCount val="1"/>
                <c:pt idx="0">
                  <c:v>Public Museum 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Station'!$AR$3:$AR$66</c:f>
              <c:numCache>
                <c:formatCode>General</c:formatCode>
                <c:ptCount val="63"/>
                <c:pt idx="2">
                  <c:v>1</c:v>
                </c:pt>
                <c:pt idx="7">
                  <c:v>7</c:v>
                </c:pt>
                <c:pt idx="19">
                  <c:v>5</c:v>
                </c:pt>
                <c:pt idx="20">
                  <c:v>1</c:v>
                </c:pt>
                <c:pt idx="22">
                  <c:v>1</c:v>
                </c:pt>
                <c:pt idx="42">
                  <c:v>5</c:v>
                </c:pt>
                <c:pt idx="53">
                  <c:v>2</c:v>
                </c:pt>
                <c:pt idx="55">
                  <c:v>1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718-4EEC-B4E9-B1B4DAFC36B2}"/>
            </c:ext>
          </c:extLst>
        </c:ser>
        <c:ser>
          <c:idx val="43"/>
          <c:order val="43"/>
          <c:tx>
            <c:strRef>
              <c:f>'Station to Station'!$AS$1:$AS$2</c:f>
              <c:strCache>
                <c:ptCount val="1"/>
                <c:pt idx="0">
                  <c:v>Red Arrow Park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Station'!$AS$3:$AS$66</c:f>
              <c:numCache>
                <c:formatCode>General</c:formatCode>
                <c:ptCount val="63"/>
                <c:pt idx="4">
                  <c:v>5</c:v>
                </c:pt>
                <c:pt idx="5">
                  <c:v>1</c:v>
                </c:pt>
                <c:pt idx="7">
                  <c:v>2</c:v>
                </c:pt>
                <c:pt idx="12">
                  <c:v>2</c:v>
                </c:pt>
                <c:pt idx="17">
                  <c:v>9</c:v>
                </c:pt>
                <c:pt idx="23">
                  <c:v>2</c:v>
                </c:pt>
                <c:pt idx="27">
                  <c:v>1</c:v>
                </c:pt>
                <c:pt idx="38">
                  <c:v>6</c:v>
                </c:pt>
                <c:pt idx="39">
                  <c:v>1</c:v>
                </c:pt>
                <c:pt idx="41">
                  <c:v>1</c:v>
                </c:pt>
                <c:pt idx="46">
                  <c:v>1</c:v>
                </c:pt>
                <c:pt idx="47">
                  <c:v>1</c:v>
                </c:pt>
                <c:pt idx="51">
                  <c:v>7</c:v>
                </c:pt>
                <c:pt idx="53">
                  <c:v>3</c:v>
                </c:pt>
                <c:pt idx="55">
                  <c:v>2</c:v>
                </c:pt>
                <c:pt idx="57">
                  <c:v>1</c:v>
                </c:pt>
                <c:pt idx="58">
                  <c:v>1</c:v>
                </c:pt>
                <c:pt idx="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718-4EEC-B4E9-B1B4DAFC36B2}"/>
            </c:ext>
          </c:extLst>
        </c:ser>
        <c:ser>
          <c:idx val="44"/>
          <c:order val="44"/>
          <c:tx>
            <c:strRef>
              <c:f>'Station to Station'!$AT$1:$AT$2</c:f>
              <c:strCache>
                <c:ptCount val="1"/>
                <c:pt idx="0">
                  <c:v>Riverside Park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Station'!$AT$3:$AT$66</c:f>
              <c:numCache>
                <c:formatCode>General</c:formatCode>
                <c:ptCount val="63"/>
                <c:pt idx="18">
                  <c:v>6</c:v>
                </c:pt>
                <c:pt idx="21">
                  <c:v>2</c:v>
                </c:pt>
                <c:pt idx="31">
                  <c:v>1</c:v>
                </c:pt>
                <c:pt idx="34">
                  <c:v>1</c:v>
                </c:pt>
                <c:pt idx="37">
                  <c:v>2</c:v>
                </c:pt>
                <c:pt idx="38">
                  <c:v>1</c:v>
                </c:pt>
                <c:pt idx="41">
                  <c:v>2</c:v>
                </c:pt>
                <c:pt idx="44">
                  <c:v>4</c:v>
                </c:pt>
                <c:pt idx="45">
                  <c:v>3</c:v>
                </c:pt>
                <c:pt idx="5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718-4EEC-B4E9-B1B4DAFC36B2}"/>
            </c:ext>
          </c:extLst>
        </c:ser>
        <c:ser>
          <c:idx val="45"/>
          <c:order val="45"/>
          <c:tx>
            <c:strRef>
              <c:f>'Station to Station'!$AU$1:$AU$2</c:f>
              <c:strCache>
                <c:ptCount val="1"/>
                <c:pt idx="0">
                  <c:v>Riverview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Station'!$AU$3:$AU$66</c:f>
              <c:numCache>
                <c:formatCode>General</c:formatCode>
                <c:ptCount val="63"/>
                <c:pt idx="8">
                  <c:v>2</c:v>
                </c:pt>
                <c:pt idx="18">
                  <c:v>1</c:v>
                </c:pt>
                <c:pt idx="21">
                  <c:v>1</c:v>
                </c:pt>
                <c:pt idx="34">
                  <c:v>1</c:v>
                </c:pt>
                <c:pt idx="36">
                  <c:v>2</c:v>
                </c:pt>
                <c:pt idx="37">
                  <c:v>1</c:v>
                </c:pt>
                <c:pt idx="41">
                  <c:v>4</c:v>
                </c:pt>
                <c:pt idx="50">
                  <c:v>1</c:v>
                </c:pt>
                <c:pt idx="5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718-4EEC-B4E9-B1B4DAFC36B2}"/>
            </c:ext>
          </c:extLst>
        </c:ser>
        <c:ser>
          <c:idx val="46"/>
          <c:order val="46"/>
          <c:tx>
            <c:strRef>
              <c:f>'Station to Station'!$AV$1:$AV$2</c:f>
              <c:strCache>
                <c:ptCount val="1"/>
                <c:pt idx="0">
                  <c:v>S. 2nd/Freshwater 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Station'!$AV$3:$AV$66</c:f>
              <c:numCache>
                <c:formatCode>General</c:formatCode>
                <c:ptCount val="63"/>
                <c:pt idx="12">
                  <c:v>1</c:v>
                </c:pt>
                <c:pt idx="19">
                  <c:v>1</c:v>
                </c:pt>
                <c:pt idx="23">
                  <c:v>1</c:v>
                </c:pt>
                <c:pt idx="38">
                  <c:v>1</c:v>
                </c:pt>
                <c:pt idx="39">
                  <c:v>1</c:v>
                </c:pt>
                <c:pt idx="43">
                  <c:v>1</c:v>
                </c:pt>
                <c:pt idx="46">
                  <c:v>2</c:v>
                </c:pt>
                <c:pt idx="53">
                  <c:v>1</c:v>
                </c:pt>
                <c:pt idx="56">
                  <c:v>1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718-4EEC-B4E9-B1B4DAFC36B2}"/>
            </c:ext>
          </c:extLst>
        </c:ser>
        <c:ser>
          <c:idx val="47"/>
          <c:order val="47"/>
          <c:tx>
            <c:strRef>
              <c:f>'Station to Station'!$AW$1:$AW$2</c:f>
              <c:strCache>
                <c:ptCount val="1"/>
                <c:pt idx="0">
                  <c:v>S. 2nd/Virginia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Station'!$AW$3:$AW$66</c:f>
              <c:numCache>
                <c:formatCode>General</c:formatCode>
                <c:ptCount val="63"/>
                <c:pt idx="2">
                  <c:v>1</c:v>
                </c:pt>
                <c:pt idx="5">
                  <c:v>4</c:v>
                </c:pt>
                <c:pt idx="17">
                  <c:v>3</c:v>
                </c:pt>
                <c:pt idx="20">
                  <c:v>1</c:v>
                </c:pt>
                <c:pt idx="42">
                  <c:v>1</c:v>
                </c:pt>
                <c:pt idx="46">
                  <c:v>1</c:v>
                </c:pt>
                <c:pt idx="55">
                  <c:v>3</c:v>
                </c:pt>
                <c:pt idx="56">
                  <c:v>1</c:v>
                </c:pt>
                <c:pt idx="59">
                  <c:v>1</c:v>
                </c:pt>
                <c:pt idx="6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718-4EEC-B4E9-B1B4DAFC36B2}"/>
            </c:ext>
          </c:extLst>
        </c:ser>
        <c:ser>
          <c:idx val="48"/>
          <c:order val="48"/>
          <c:tx>
            <c:strRef>
              <c:f>'Station to Station'!$AX$1:$AX$2</c:f>
              <c:strCache>
                <c:ptCount val="1"/>
                <c:pt idx="0">
                  <c:v>S. 2nd/Washington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Station'!$AX$3:$AX$66</c:f>
              <c:numCache>
                <c:formatCode>General</c:formatCode>
                <c:ptCount val="63"/>
                <c:pt idx="1">
                  <c:v>1</c:v>
                </c:pt>
                <c:pt idx="4">
                  <c:v>1</c:v>
                </c:pt>
                <c:pt idx="9">
                  <c:v>1</c:v>
                </c:pt>
                <c:pt idx="17">
                  <c:v>1</c:v>
                </c:pt>
                <c:pt idx="27">
                  <c:v>1</c:v>
                </c:pt>
                <c:pt idx="53">
                  <c:v>1</c:v>
                </c:pt>
                <c:pt idx="55">
                  <c:v>1</c:v>
                </c:pt>
                <c:pt idx="59">
                  <c:v>1</c:v>
                </c:pt>
                <c:pt idx="6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718-4EEC-B4E9-B1B4DAFC36B2}"/>
            </c:ext>
          </c:extLst>
        </c:ser>
        <c:ser>
          <c:idx val="49"/>
          <c:order val="49"/>
          <c:tx>
            <c:strRef>
              <c:f>'Station to Station'!$AY$1:$AY$2</c:f>
              <c:strCache>
                <c:ptCount val="1"/>
                <c:pt idx="0">
                  <c:v>Sandburg Hall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Station'!$AY$3:$AY$66</c:f>
              <c:numCache>
                <c:formatCode>General</c:formatCode>
                <c:ptCount val="63"/>
                <c:pt idx="18">
                  <c:v>1</c:v>
                </c:pt>
                <c:pt idx="37">
                  <c:v>3</c:v>
                </c:pt>
                <c:pt idx="49">
                  <c:v>3</c:v>
                </c:pt>
                <c:pt idx="5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718-4EEC-B4E9-B1B4DAFC36B2}"/>
            </c:ext>
          </c:extLst>
        </c:ser>
        <c:ser>
          <c:idx val="50"/>
          <c:order val="50"/>
          <c:tx>
            <c:strRef>
              <c:f>'Station to Station'!$AZ$1:$AZ$2</c:f>
              <c:strCache>
                <c:ptCount val="1"/>
                <c:pt idx="0">
                  <c:v>Schlitz Park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Station'!$AZ$3:$AZ$66</c:f>
              <c:numCache>
                <c:formatCode>General</c:formatCode>
                <c:ptCount val="63"/>
                <c:pt idx="18">
                  <c:v>1</c:v>
                </c:pt>
                <c:pt idx="24">
                  <c:v>1</c:v>
                </c:pt>
                <c:pt idx="38">
                  <c:v>3</c:v>
                </c:pt>
                <c:pt idx="40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E718-4EEC-B4E9-B1B4DAFC36B2}"/>
            </c:ext>
          </c:extLst>
        </c:ser>
        <c:ser>
          <c:idx val="51"/>
          <c:order val="51"/>
          <c:tx>
            <c:strRef>
              <c:f>'Station to Station'!$BA$1:$BA$2</c:f>
              <c:strCache>
                <c:ptCount val="1"/>
                <c:pt idx="0">
                  <c:v>The Brewery District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Station'!$BA$3:$BA$66</c:f>
              <c:numCache>
                <c:formatCode>General</c:formatCode>
                <c:ptCount val="63"/>
                <c:pt idx="38">
                  <c:v>1</c:v>
                </c:pt>
                <c:pt idx="43">
                  <c:v>1</c:v>
                </c:pt>
                <c:pt idx="46">
                  <c:v>1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718-4EEC-B4E9-B1B4DAFC36B2}"/>
            </c:ext>
          </c:extLst>
        </c:ser>
        <c:ser>
          <c:idx val="52"/>
          <c:order val="52"/>
          <c:tx>
            <c:strRef>
              <c:f>'Station to Station'!$BB$1:$BB$2</c:f>
              <c:strCache>
                <c:ptCount val="1"/>
                <c:pt idx="0">
                  <c:v>Trestle Park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Station'!$BB$3:$BB$66</c:f>
              <c:numCache>
                <c:formatCode>General</c:formatCode>
                <c:ptCount val="63"/>
                <c:pt idx="0">
                  <c:v>3</c:v>
                </c:pt>
                <c:pt idx="9">
                  <c:v>1</c:v>
                </c:pt>
                <c:pt idx="15">
                  <c:v>2</c:v>
                </c:pt>
                <c:pt idx="5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E718-4EEC-B4E9-B1B4DAFC36B2}"/>
            </c:ext>
          </c:extLst>
        </c:ser>
        <c:ser>
          <c:idx val="53"/>
          <c:order val="53"/>
          <c:tx>
            <c:strRef>
              <c:f>'Station to Station'!$BC$1:$BC$2</c:f>
              <c:strCache>
                <c:ptCount val="1"/>
                <c:pt idx="0">
                  <c:v>US Bank Center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Station'!$BC$3:$BC$66</c:f>
              <c:numCache>
                <c:formatCode>General</c:formatCode>
                <c:ptCount val="63"/>
                <c:pt idx="4">
                  <c:v>10</c:v>
                </c:pt>
                <c:pt idx="8">
                  <c:v>11</c:v>
                </c:pt>
                <c:pt idx="9">
                  <c:v>1</c:v>
                </c:pt>
                <c:pt idx="17">
                  <c:v>8</c:v>
                </c:pt>
                <c:pt idx="19">
                  <c:v>1</c:v>
                </c:pt>
                <c:pt idx="38">
                  <c:v>1</c:v>
                </c:pt>
                <c:pt idx="46">
                  <c:v>2</c:v>
                </c:pt>
                <c:pt idx="48">
                  <c:v>1</c:v>
                </c:pt>
                <c:pt idx="57">
                  <c:v>12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718-4EEC-B4E9-B1B4DAFC36B2}"/>
            </c:ext>
          </c:extLst>
        </c:ser>
        <c:ser>
          <c:idx val="54"/>
          <c:order val="54"/>
          <c:tx>
            <c:strRef>
              <c:f>'Station to Station'!$BD$1:$BD$2</c:f>
              <c:strCache>
                <c:ptCount val="1"/>
                <c:pt idx="0">
                  <c:v>UWM Student Union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Station'!$BD$3:$BD$66</c:f>
              <c:numCache>
                <c:formatCode>General</c:formatCode>
                <c:ptCount val="63"/>
                <c:pt idx="16">
                  <c:v>1</c:v>
                </c:pt>
                <c:pt idx="18">
                  <c:v>2</c:v>
                </c:pt>
                <c:pt idx="21">
                  <c:v>3</c:v>
                </c:pt>
                <c:pt idx="31">
                  <c:v>1</c:v>
                </c:pt>
                <c:pt idx="32">
                  <c:v>3</c:v>
                </c:pt>
                <c:pt idx="36">
                  <c:v>2</c:v>
                </c:pt>
                <c:pt idx="37">
                  <c:v>6</c:v>
                </c:pt>
                <c:pt idx="39">
                  <c:v>3</c:v>
                </c:pt>
                <c:pt idx="41">
                  <c:v>1</c:v>
                </c:pt>
                <c:pt idx="44">
                  <c:v>2</c:v>
                </c:pt>
                <c:pt idx="49">
                  <c:v>3</c:v>
                </c:pt>
                <c:pt idx="50">
                  <c:v>2</c:v>
                </c:pt>
                <c:pt idx="5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718-4EEC-B4E9-B1B4DAFC36B2}"/>
            </c:ext>
          </c:extLst>
        </c:ser>
        <c:ser>
          <c:idx val="55"/>
          <c:order val="55"/>
          <c:tx>
            <c:strRef>
              <c:f>'Station to Station'!$BE$1:$BE$2</c:f>
              <c:strCache>
                <c:ptCount val="1"/>
                <c:pt idx="0">
                  <c:v>W. North Ave. / N. 56th St.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Station'!$BE$3:$BE$66</c:f>
              <c:numCache>
                <c:formatCode>General</c:formatCode>
                <c:ptCount val="63"/>
                <c:pt idx="5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718-4EEC-B4E9-B1B4DAFC36B2}"/>
            </c:ext>
          </c:extLst>
        </c:ser>
        <c:ser>
          <c:idx val="56"/>
          <c:order val="56"/>
          <c:tx>
            <c:strRef>
              <c:f>'Station to Station'!$BF$1:$BF$2</c:f>
              <c:strCache>
                <c:ptCount val="1"/>
                <c:pt idx="0">
                  <c:v>W. Wisconsin Ave / N. Plankinton Ave.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Station'!$BF$3:$BF$66</c:f>
              <c:numCache>
                <c:formatCode>General</c:formatCode>
                <c:ptCount val="63"/>
                <c:pt idx="3">
                  <c:v>2</c:v>
                </c:pt>
                <c:pt idx="9">
                  <c:v>1</c:v>
                </c:pt>
                <c:pt idx="13">
                  <c:v>10</c:v>
                </c:pt>
                <c:pt idx="19">
                  <c:v>1</c:v>
                </c:pt>
                <c:pt idx="23">
                  <c:v>1</c:v>
                </c:pt>
                <c:pt idx="24">
                  <c:v>2</c:v>
                </c:pt>
                <c:pt idx="38">
                  <c:v>1</c:v>
                </c:pt>
                <c:pt idx="47">
                  <c:v>5</c:v>
                </c:pt>
                <c:pt idx="55">
                  <c:v>2</c:v>
                </c:pt>
                <c:pt idx="5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E718-4EEC-B4E9-B1B4DAFC36B2}"/>
            </c:ext>
          </c:extLst>
        </c:ser>
        <c:ser>
          <c:idx val="57"/>
          <c:order val="57"/>
          <c:tx>
            <c:strRef>
              <c:f>'Station to Station'!$BG$1:$BG$2</c:f>
              <c:strCache>
                <c:ptCount val="1"/>
                <c:pt idx="0">
                  <c:v>Walker Square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Station'!$BG$3:$BG$66</c:f>
              <c:numCache>
                <c:formatCode>General</c:formatCode>
                <c:ptCount val="63"/>
                <c:pt idx="12">
                  <c:v>1</c:v>
                </c:pt>
                <c:pt idx="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E718-4EEC-B4E9-B1B4DAFC36B2}"/>
            </c:ext>
          </c:extLst>
        </c:ser>
        <c:ser>
          <c:idx val="58"/>
          <c:order val="58"/>
          <c:tx>
            <c:strRef>
              <c:f>'Station to Station'!$BH$1:$BH$2</c:f>
              <c:strCache>
                <c:ptCount val="1"/>
                <c:pt idx="0">
                  <c:v>Water/Pleasant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Station'!$BH$3:$BH$66</c:f>
              <c:numCache>
                <c:formatCode>General</c:formatCode>
                <c:ptCount val="63"/>
                <c:pt idx="4">
                  <c:v>3</c:v>
                </c:pt>
                <c:pt idx="7">
                  <c:v>1</c:v>
                </c:pt>
                <c:pt idx="12">
                  <c:v>1</c:v>
                </c:pt>
                <c:pt idx="43">
                  <c:v>3</c:v>
                </c:pt>
                <c:pt idx="50">
                  <c:v>2</c:v>
                </c:pt>
                <c:pt idx="53">
                  <c:v>9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E718-4EEC-B4E9-B1B4DAFC36B2}"/>
            </c:ext>
          </c:extLst>
        </c:ser>
        <c:ser>
          <c:idx val="59"/>
          <c:order val="59"/>
          <c:tx>
            <c:strRef>
              <c:f>'Station to Station'!$BI$1:$BI$2</c:f>
              <c:strCache>
                <c:ptCount val="1"/>
                <c:pt idx="0">
                  <c:v>Water/Wisconsin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Station'!$BI$3:$BI$66</c:f>
              <c:numCache>
                <c:formatCode>General</c:formatCode>
                <c:ptCount val="63"/>
                <c:pt idx="4">
                  <c:v>2</c:v>
                </c:pt>
                <c:pt idx="8">
                  <c:v>3</c:v>
                </c:pt>
                <c:pt idx="9">
                  <c:v>3</c:v>
                </c:pt>
                <c:pt idx="12">
                  <c:v>1</c:v>
                </c:pt>
                <c:pt idx="13">
                  <c:v>4</c:v>
                </c:pt>
                <c:pt idx="23">
                  <c:v>1</c:v>
                </c:pt>
                <c:pt idx="37">
                  <c:v>1</c:v>
                </c:pt>
                <c:pt idx="38">
                  <c:v>1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E718-4EEC-B4E9-B1B4DAFC36B2}"/>
            </c:ext>
          </c:extLst>
        </c:ser>
        <c:ser>
          <c:idx val="60"/>
          <c:order val="60"/>
          <c:tx>
            <c:strRef>
              <c:f>'Station to Station'!$BJ$1:$BJ$2</c:f>
              <c:strCache>
                <c:ptCount val="1"/>
                <c:pt idx="0">
                  <c:v>Wisconsin Center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Station'!$BJ$3:$BJ$66</c:f>
              <c:numCache>
                <c:formatCode>General</c:formatCode>
                <c:ptCount val="63"/>
                <c:pt idx="9">
                  <c:v>2</c:v>
                </c:pt>
                <c:pt idx="13">
                  <c:v>1</c:v>
                </c:pt>
                <c:pt idx="17">
                  <c:v>3</c:v>
                </c:pt>
                <c:pt idx="19">
                  <c:v>1</c:v>
                </c:pt>
                <c:pt idx="40">
                  <c:v>1</c:v>
                </c:pt>
                <c:pt idx="47">
                  <c:v>2</c:v>
                </c:pt>
                <c:pt idx="53">
                  <c:v>1</c:v>
                </c:pt>
                <c:pt idx="5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E718-4EEC-B4E9-B1B4DAFC36B2}"/>
            </c:ext>
          </c:extLst>
        </c:ser>
        <c:ser>
          <c:idx val="61"/>
          <c:order val="61"/>
          <c:tx>
            <c:strRef>
              <c:f>'Station to Station'!$BK$1:$BK$2</c:f>
              <c:strCache>
                <c:ptCount val="1"/>
                <c:pt idx="0">
                  <c:v>Zeidler Union Square Park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Station'!$BK$3:$BK$66</c:f>
              <c:numCache>
                <c:formatCode>General</c:formatCode>
                <c:ptCount val="63"/>
                <c:pt idx="11">
                  <c:v>4</c:v>
                </c:pt>
                <c:pt idx="20">
                  <c:v>1</c:v>
                </c:pt>
                <c:pt idx="40">
                  <c:v>1</c:v>
                </c:pt>
                <c:pt idx="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E718-4EEC-B4E9-B1B4DAFC36B2}"/>
            </c:ext>
          </c:extLst>
        </c:ser>
        <c:ser>
          <c:idx val="62"/>
          <c:order val="62"/>
          <c:tx>
            <c:strRef>
              <c:f>'Station to Station'!$BL$1:$BL$2</c:f>
              <c:strCache>
                <c:ptCount val="1"/>
                <c:pt idx="0">
                  <c:v>Zillman Park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Station'!$BL$3:$BL$66</c:f>
              <c:numCache>
                <c:formatCode>General</c:formatCode>
                <c:ptCount val="63"/>
                <c:pt idx="7">
                  <c:v>7</c:v>
                </c:pt>
                <c:pt idx="8">
                  <c:v>1</c:v>
                </c:pt>
                <c:pt idx="27">
                  <c:v>1</c:v>
                </c:pt>
                <c:pt idx="37">
                  <c:v>1</c:v>
                </c:pt>
                <c:pt idx="39">
                  <c:v>1</c:v>
                </c:pt>
                <c:pt idx="43">
                  <c:v>1</c:v>
                </c:pt>
                <c:pt idx="47">
                  <c:v>5</c:v>
                </c:pt>
                <c:pt idx="48">
                  <c:v>5</c:v>
                </c:pt>
                <c:pt idx="53">
                  <c:v>1</c:v>
                </c:pt>
                <c:pt idx="6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E718-4EEC-B4E9-B1B4DAFC36B2}"/>
            </c:ext>
          </c:extLst>
        </c:ser>
        <c:ser>
          <c:idx val="63"/>
          <c:order val="63"/>
          <c:tx>
            <c:strRef>
              <c:f>'Station to Station'!$BM$1:$BM$2</c:f>
              <c:strCache>
                <c:ptCount val="1"/>
                <c:pt idx="0">
                  <c:v>ZZ W. Washington St at Summit Place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'Station to Station'!$A$3:$A$66</c:f>
              <c:strCache>
                <c:ptCount val="63"/>
                <c:pt idx="0">
                  <c:v>411 East Wisconsin </c:v>
                </c:pt>
                <c:pt idx="1">
                  <c:v>5th/National</c:v>
                </c:pt>
                <c:pt idx="2">
                  <c:v>6th/Reservoir </c:v>
                </c:pt>
                <c:pt idx="3">
                  <c:v>6th/Virginia</c:v>
                </c:pt>
                <c:pt idx="4">
                  <c:v>Astor/Juneau</c:v>
                </c:pt>
                <c:pt idx="5">
                  <c:v>Aurora</c:v>
                </c:pt>
                <c:pt idx="6">
                  <c:v>Bradford Beach</c:v>
                </c:pt>
                <c:pt idx="7">
                  <c:v>Brady/Humboldt</c:v>
                </c:pt>
                <c:pt idx="8">
                  <c:v>Brady/Prospect </c:v>
                </c:pt>
                <c:pt idx="9">
                  <c:v>Broadway/St Paul</c:v>
                </c:pt>
                <c:pt idx="10">
                  <c:v>Bublr HQ</c:v>
                </c:pt>
                <c:pt idx="11">
                  <c:v>Burns Commons</c:v>
                </c:pt>
                <c:pt idx="12">
                  <c:v>Cathedral Square</c:v>
                </c:pt>
                <c:pt idx="13">
                  <c:v>Central Library</c:v>
                </c:pt>
                <c:pt idx="14">
                  <c:v>Cream City Hostel</c:v>
                </c:pt>
                <c:pt idx="15">
                  <c:v>Discovery World</c:v>
                </c:pt>
                <c:pt idx="16">
                  <c:v>Downer/Park Place</c:v>
                </c:pt>
                <c:pt idx="17">
                  <c:v>Erie/Menomonee</c:v>
                </c:pt>
                <c:pt idx="18">
                  <c:v>Golda Meir Library</c:v>
                </c:pt>
                <c:pt idx="19">
                  <c:v>Humboldt/Commerce</c:v>
                </c:pt>
                <c:pt idx="20">
                  <c:v>Intermodal Station</c:v>
                </c:pt>
                <c:pt idx="21">
                  <c:v>Kenilworth Square</c:v>
                </c:pt>
                <c:pt idx="22">
                  <c:v>Lakefront Brewery</c:v>
                </c:pt>
                <c:pt idx="23">
                  <c:v>Marquette University Student Union</c:v>
                </c:pt>
                <c:pt idx="24">
                  <c:v>MCTS HQ</c:v>
                </c:pt>
                <c:pt idx="25">
                  <c:v>MCW</c:v>
                </c:pt>
                <c:pt idx="26">
                  <c:v>Metro Market</c:v>
                </c:pt>
                <c:pt idx="27">
                  <c:v>MLK/Brown</c:v>
                </c:pt>
                <c:pt idx="28">
                  <c:v>N Oakland Ave &amp; E Edgewood Ave</c:v>
                </c:pt>
                <c:pt idx="29">
                  <c:v>N Oakland Ave &amp; E Kensington Blvd</c:v>
                </c:pt>
                <c:pt idx="30">
                  <c:v>N Oakland Ave &amp; E Lake Bluff Blvd</c:v>
                </c:pt>
                <c:pt idx="31">
                  <c:v>N Oakland Ave &amp; E Shorewood Blvd</c:v>
                </c:pt>
                <c:pt idx="32">
                  <c:v>N. Maryland Ave &amp; E. Capitol Dr</c:v>
                </c:pt>
                <c:pt idx="33">
                  <c:v>N. Wilson Dr. &amp; E. Capitol Dr</c:v>
                </c:pt>
                <c:pt idx="34">
                  <c:v>North/Cambridge</c:v>
                </c:pt>
                <c:pt idx="35">
                  <c:v>North/Lake</c:v>
                </c:pt>
                <c:pt idx="36">
                  <c:v>Oakland/Bradford</c:v>
                </c:pt>
                <c:pt idx="37">
                  <c:v>Oakland/Kenwood</c:v>
                </c:pt>
                <c:pt idx="38">
                  <c:v>Ogden/Jackson</c:v>
                </c:pt>
                <c:pt idx="39">
                  <c:v>Ogden/Marshall</c:v>
                </c:pt>
                <c:pt idx="40">
                  <c:v>Pleasant/Commerce</c:v>
                </c:pt>
                <c:pt idx="41">
                  <c:v>Prospect/North </c:v>
                </c:pt>
                <c:pt idx="42">
                  <c:v>Public Museum </c:v>
                </c:pt>
                <c:pt idx="43">
                  <c:v>Red Arrow Park</c:v>
                </c:pt>
                <c:pt idx="44">
                  <c:v>Riverside Park</c:v>
                </c:pt>
                <c:pt idx="45">
                  <c:v>Riverview</c:v>
                </c:pt>
                <c:pt idx="46">
                  <c:v>S. 2nd/Freshwater </c:v>
                </c:pt>
                <c:pt idx="47">
                  <c:v>S. 2nd/Virginia</c:v>
                </c:pt>
                <c:pt idx="48">
                  <c:v>S. 2nd/Washington</c:v>
                </c:pt>
                <c:pt idx="49">
                  <c:v>Sandburg Hall</c:v>
                </c:pt>
                <c:pt idx="50">
                  <c:v>Schlitz Park</c:v>
                </c:pt>
                <c:pt idx="51">
                  <c:v>The Brewery District</c:v>
                </c:pt>
                <c:pt idx="52">
                  <c:v>Trestle Park</c:v>
                </c:pt>
                <c:pt idx="53">
                  <c:v>US Bank Center</c:v>
                </c:pt>
                <c:pt idx="54">
                  <c:v>UWM Student Union </c:v>
                </c:pt>
                <c:pt idx="55">
                  <c:v>W. Wisconsin Ave / N. Plankinton Ave.</c:v>
                </c:pt>
                <c:pt idx="56">
                  <c:v>Walker Square</c:v>
                </c:pt>
                <c:pt idx="57">
                  <c:v>Water/Pleasant </c:v>
                </c:pt>
                <c:pt idx="58">
                  <c:v>Water/Wisconsin</c:v>
                </c:pt>
                <c:pt idx="59">
                  <c:v>Wisconsin Center</c:v>
                </c:pt>
                <c:pt idx="60">
                  <c:v>Zeidler Union Square Park</c:v>
                </c:pt>
                <c:pt idx="61">
                  <c:v>Zillman Park</c:v>
                </c:pt>
                <c:pt idx="62">
                  <c:v>ZZ W. Washington St at Summit Place</c:v>
                </c:pt>
              </c:strCache>
            </c:strRef>
          </c:cat>
          <c:val>
            <c:numRef>
              <c:f>'Station to Station'!$BM$3:$BM$66</c:f>
              <c:numCache>
                <c:formatCode>General</c:formatCode>
                <c:ptCount val="63"/>
                <c:pt idx="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E718-4EEC-B4E9-B1B4DAFC3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463792"/>
        <c:axId val="1695414320"/>
      </c:barChart>
      <c:catAx>
        <c:axId val="174146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14320"/>
        <c:crosses val="autoZero"/>
        <c:auto val="1"/>
        <c:lblAlgn val="ctr"/>
        <c:lblOffset val="100"/>
        <c:noMultiLvlLbl val="0"/>
      </c:catAx>
      <c:valAx>
        <c:axId val="16954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6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6</xdr:row>
      <xdr:rowOff>61912</xdr:rowOff>
    </xdr:from>
    <xdr:to>
      <xdr:col>9</xdr:col>
      <xdr:colOff>371475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3A233-7E2A-443F-8DF3-D843BF6A0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Davies" refreshedDate="43508.485742129633" createdVersion="6" refreshedVersion="6" minRefreshableVersion="3" recordCount="812" xr:uid="{00000000-000A-0000-FFFF-FFFF05000000}">
  <cacheSource type="worksheet">
    <worksheetSource name="Table1"/>
  </cacheSource>
  <cacheFields count="43">
    <cacheField name="UserProgramName" numFmtId="0">
      <sharedItems/>
    </cacheField>
    <cacheField name="UserId" numFmtId="0">
      <sharedItems containsSemiMixedTypes="0" containsString="0" containsNumber="1" containsInteger="1" minValue="531225" maxValue="2384218"/>
    </cacheField>
    <cacheField name="UserRole" numFmtId="0">
      <sharedItems/>
    </cacheField>
    <cacheField name="UserCity" numFmtId="0">
      <sharedItems containsBlank="1"/>
    </cacheField>
    <cacheField name="UserState" numFmtId="0">
      <sharedItems containsBlank="1"/>
    </cacheField>
    <cacheField name="UserZip" numFmtId="0">
      <sharedItems containsString="0" containsBlank="1" containsNumber="1" containsInteger="1" minValue="7" maxValue="85374"/>
    </cacheField>
    <cacheField name="UserCountry" numFmtId="0">
      <sharedItems/>
    </cacheField>
    <cacheField name="MembershipType" numFmtId="0">
      <sharedItems containsBlank="1"/>
    </cacheField>
    <cacheField name="Bike" numFmtId="0">
      <sharedItems containsMixedTypes="1" containsNumber="1" containsInteger="1" minValue="1" maxValue="12709"/>
    </cacheField>
    <cacheField name="BikeType" numFmtId="0">
      <sharedItems/>
    </cacheField>
    <cacheField name="CheckoutKioskName" numFmtId="0">
      <sharedItems count="63">
        <s v="6th/Reservoir "/>
        <s v="Sandburg Hall"/>
        <s v="N Oakland Ave &amp; E Kensington Blvd"/>
        <s v="S. 2nd/Washington"/>
        <s v="Broadway/St Paul"/>
        <s v="Humboldt/Commerce"/>
        <s v="Bublr HQ"/>
        <s v="Bradford Beach"/>
        <s v="Brady/Humboldt"/>
        <s v="UWM Student Union "/>
        <s v="W. Wisconsin Ave / N. Plankinton Ave."/>
        <s v="Water/Wisconsin"/>
        <s v="Schlitz Park"/>
        <s v="MLK/Brown"/>
        <s v="Brady/Prospect "/>
        <s v="Kenilworth Square"/>
        <s v="Wisconsin Center"/>
        <s v="Zillman Park"/>
        <s v="5th/National"/>
        <s v="Discovery World"/>
        <s v="Riverview"/>
        <s v="Pleasant/Commerce"/>
        <s v="N. Wilson Dr. &amp; E. Capitol Dr"/>
        <s v="Astor/Juneau"/>
        <s v="Golda Meir Library"/>
        <s v="Burns Commons"/>
        <s v="North/Lake"/>
        <s v="The Brewery District"/>
        <s v="S. 2nd/Freshwater "/>
        <s v="Aurora"/>
        <s v="Ogden/Marshall"/>
        <s v="6th/Virginia"/>
        <s v="411 East Wisconsin "/>
        <s v="MCTS HQ"/>
        <s v="Lakefront Brewery"/>
        <s v="Ogden/Jackson"/>
        <s v="Trestle Park"/>
        <s v="Cathedral Square"/>
        <s v="Central Library"/>
        <s v="N Oakland Ave &amp; E Shorewood Blvd"/>
        <s v="S. 2nd/Virginia"/>
        <s v="Riverside Park"/>
        <s v="ZZ W. Washington St at Summit Place"/>
        <s v="Red Arrow Park"/>
        <s v="Cream City Hostel"/>
        <s v="Marquette University Student Union"/>
        <s v="Metro Market"/>
        <s v="Oakland/Kenwood"/>
        <s v="Public Museum "/>
        <s v="Oakland/Bradford"/>
        <s v="Prospect/North "/>
        <s v="Water/Pleasant "/>
        <s v="North/Cambridge"/>
        <s v="US Bank Center"/>
        <s v="Walker Square"/>
        <s v="N. Maryland Ave &amp; E. Capitol Dr"/>
        <s v="Erie/Menomonee"/>
        <s v="N Oakland Ave &amp; E Lake Bluff Blvd"/>
        <s v="Downer/Park Place"/>
        <s v="MCW"/>
        <s v="Zeidler Union Square Park"/>
        <s v="Intermodal Station"/>
        <s v="N Oakland Ave &amp; E Edgewood Ave"/>
      </sharedItems>
    </cacheField>
    <cacheField name="CO Lat" numFmtId="0">
      <sharedItems containsMixedTypes="1" containsNumber="1" minValue="43.004728999999998" maxValue="43.097999999999999"/>
    </cacheField>
    <cacheField name="Co Long" numFmtId="0">
      <sharedItems containsMixedTypes="1" containsNumber="1" minValue="-88.021199999999993" maxValue="-87.877300000000005"/>
    </cacheField>
    <cacheField name="Municipality" numFmtId="0">
      <sharedItems/>
    </cacheField>
    <cacheField name="ReturnKioskName" numFmtId="0">
      <sharedItems count="64">
        <s v="6th/Reservoir "/>
        <s v="Sandburg Hall"/>
        <s v="N Oakland Ave &amp; E Kensington Blvd"/>
        <s v="Zillman Park"/>
        <s v="S. 2nd/Washington"/>
        <s v="S. 2nd/Freshwater "/>
        <s v="Bublr HQ"/>
        <s v="Bradford Beach"/>
        <s v="Oakland/Bradford"/>
        <s v="UWM Student Union "/>
        <s v="North/Cambridge"/>
        <s v="W. Wisconsin Ave / N. Plankinton Ave."/>
        <s v="Garaged"/>
        <s v="Kenilworth Square"/>
        <s v="Red Arrow Park"/>
        <s v="Brady/Prospect "/>
        <s v="Marquette University Student Union"/>
        <s v="Astor/Juneau"/>
        <s v="5th/National"/>
        <s v="Metro Market"/>
        <s v="Lakefront Brewery"/>
        <s v="Riverside Park"/>
        <s v="Discovery World"/>
        <s v="Zeidler Union Square Park"/>
        <s v="Walker Square"/>
        <s v="Brady/Humboldt"/>
        <s v="6th/Virginia"/>
        <s v="N. Wilson Dr. &amp; E. Capitol Dr"/>
        <s v="Central Library"/>
        <s v="Riverview"/>
        <s v="Humboldt/Commerce"/>
        <s v="Erie/Menomonee"/>
        <s v="US Bank Center"/>
        <s v="Burns Commons"/>
        <s v="Wisconsin Center"/>
        <s v="W. North Ave. / N. 56th St."/>
        <s v="Water/Wisconsin"/>
        <s v="S. 2nd/Virginia"/>
        <s v="Trestle Park"/>
        <s v="Schlitz Park"/>
        <s v="MLK/Brown"/>
        <s v="Ogden/Marshall"/>
        <s v="Prospect/North "/>
        <s v="Broadway/St Paul"/>
        <s v="ZZ W. Washington St at Summit Place"/>
        <s v="Cream City Hostel"/>
        <s v="N Oakland Ave &amp; E Edgewood Ave"/>
        <s v="411 East Wisconsin "/>
        <s v="Ogden/Jackson"/>
        <s v="Water/Pleasant "/>
        <s v="The Brewery District"/>
        <s v="Public Museum "/>
        <s v="N. Maryland Ave &amp; E. Capitol Dr"/>
        <s v="N Oakland Ave &amp; E Shorewood Blvd"/>
        <s v="Oakland/Kenwood"/>
        <s v="Pleasant/Commerce"/>
        <s v="Aurora"/>
        <s v="MCTS HQ"/>
        <s v="Golda Meir Library"/>
        <s v="Intermodal Station"/>
        <s v="Downer/Park Place"/>
        <s v="Cathedral Square"/>
        <s v="Force Docked"/>
        <s v="North/Lake"/>
      </sharedItems>
    </cacheField>
    <cacheField name="R Lat" numFmtId="0">
      <sharedItems containsMixedTypes="1" containsNumber="1" minValue="43.004728999999998" maxValue="43.097999999999999"/>
    </cacheField>
    <cacheField name="R Long" numFmtId="0">
      <sharedItems containsMixedTypes="1" containsNumber="1" minValue="-87.982900000000001" maxValue="-87.877300000000005"/>
    </cacheField>
    <cacheField name="R Muni" numFmtId="0">
      <sharedItems/>
    </cacheField>
    <cacheField name="DurationMins" numFmtId="0">
      <sharedItems containsSemiMixedTypes="0" containsString="0" containsNumber="1" containsInteger="1" minValue="0" maxValue="11417"/>
    </cacheField>
    <cacheField name="AdjustedDurationMins" numFmtId="0">
      <sharedItems containsSemiMixedTypes="0" containsString="0" containsNumber="1" containsInteger="1" minValue="0" maxValue="30"/>
    </cacheField>
    <cacheField name="UsageFee" numFmtId="0">
      <sharedItems containsSemiMixedTypes="0" containsString="0" containsNumber="1" minValue="0" maxValue="1200"/>
    </cacheField>
    <cacheField name="AdjustmentFlag" numFmtId="0">
      <sharedItems/>
    </cacheField>
    <cacheField name="Distance" numFmtId="0">
      <sharedItems containsSemiMixedTypes="0" containsString="0" containsNumber="1" minValue="0" maxValue="18"/>
    </cacheField>
    <cacheField name="EstimatedCarbonOffset" numFmtId="0">
      <sharedItems containsSemiMixedTypes="0" containsString="0" containsNumber="1" minValue="0" maxValue="17.100000000000001"/>
    </cacheField>
    <cacheField name="EstimatedCaloriesBurned" numFmtId="0">
      <sharedItems containsSemiMixedTypes="0" containsString="0" containsNumber="1" containsInteger="1" minValue="0" maxValue="720"/>
    </cacheField>
    <cacheField name="CO Count" numFmtId="0">
      <sharedItems containsSemiMixedTypes="0" containsString="0" containsNumber="1" containsInteger="1" minValue="-1" maxValue="-1"/>
    </cacheField>
    <cacheField name="CheckoutDateLocal" numFmtId="14">
      <sharedItems containsSemiMixedTypes="0" containsNonDate="0" containsDate="1" containsString="0" minDate="2019-01-01T00:00:00" maxDate="2019-02-01T00:00:00"/>
    </cacheField>
    <cacheField name="Checkout Month" numFmtId="14">
      <sharedItems containsSemiMixedTypes="0" containsNonDate="0" containsDate="1" containsString="0" minDate="2019-01-01T00:00:00" maxDate="2019-01-02T00:00:00"/>
    </cacheField>
    <cacheField name="CO DoW (data)" numFmtId="14">
      <sharedItems containsSemiMixedTypes="0" containsNonDate="0" containsDate="1" containsString="0" minDate="2019-01-01T00:00:00" maxDate="2019-02-01T00:00:00"/>
    </cacheField>
    <cacheField name="CO DoW" numFmtId="14">
      <sharedItems/>
    </cacheField>
    <cacheField name="CheckoutTimeLocal" numFmtId="21">
      <sharedItems containsSemiMixedTypes="0" containsNonDate="0" containsDate="1" containsString="0" minDate="1899-12-30T00:06:05" maxDate="1899-12-30T23:49:11"/>
    </cacheField>
    <cacheField name="Return Count" numFmtId="0">
      <sharedItems containsSemiMixedTypes="0" containsString="0" containsNumber="1" containsInteger="1" minValue="1" maxValue="1"/>
    </cacheField>
    <cacheField name="ReturnDateLocal" numFmtId="14">
      <sharedItems containsSemiMixedTypes="0" containsNonDate="0" containsDate="1" containsString="0" minDate="2019-01-01T00:00:00" maxDate="2019-02-01T00:00:00"/>
    </cacheField>
    <cacheField name="Return Month" numFmtId="14">
      <sharedItems containsSemiMixedTypes="0" containsNonDate="0" containsDate="1" containsString="0" minDate="2019-01-01T00:00:00" maxDate="2019-01-02T00:00:00"/>
    </cacheField>
    <cacheField name="R DoW (data)" numFmtId="14">
      <sharedItems containsSemiMixedTypes="0" containsNonDate="0" containsDate="1" containsString="0" minDate="2019-01-01T00:00:00" maxDate="2019-02-01T00:00:00"/>
    </cacheField>
    <cacheField name="R DoW" numFmtId="14">
      <sharedItems count="7">
        <s v="Wednesday"/>
        <s v="Friday"/>
        <s v="Thursday"/>
        <s v="Saturday"/>
        <s v="Tuesday"/>
        <s v="Monday"/>
        <s v="Sunday"/>
      </sharedItems>
    </cacheField>
    <cacheField name="ReturnTimeLocal" numFmtId="21">
      <sharedItems containsSemiMixedTypes="0" containsNonDate="0" containsDate="1" containsString="0" minDate="1899-12-30T00:01:00" maxDate="1899-12-30T23:49:57" count="807">
        <d v="1899-12-30T05:29:45"/>
        <d v="1899-12-30T09:53:25"/>
        <d v="1899-12-30T07:00:45"/>
        <d v="1899-12-30T12:47:53"/>
        <d v="1899-12-30T15:02:58"/>
        <d v="1899-12-30T14:50:59"/>
        <d v="1899-12-30T09:52:10"/>
        <d v="1899-12-30T15:16:28"/>
        <d v="1899-12-30T15:37:04"/>
        <d v="1899-12-30T13:23:14"/>
        <d v="1899-12-30T14:47:18"/>
        <d v="1899-12-30T15:03:56"/>
        <d v="1899-12-30T11:27:02"/>
        <d v="1899-12-30T21:53:58"/>
        <d v="1899-12-30T13:32:23"/>
        <d v="1899-12-30T16:10:47"/>
        <d v="1899-12-30T00:01:00"/>
        <d v="1899-12-30T02:05:15"/>
        <d v="1899-12-30T00:01:07"/>
        <d v="1899-12-30T14:59:26"/>
        <d v="1899-12-30T21:38:19"/>
        <d v="1899-12-30T17:52:44"/>
        <d v="1899-12-30T14:30:18"/>
        <d v="1899-12-30T23:48:03"/>
        <d v="1899-12-30T14:59:51"/>
        <d v="1899-12-30T16:42:29"/>
        <d v="1899-12-30T15:18:52"/>
        <d v="1899-12-30T15:40:17"/>
        <d v="1899-12-30T16:20:17"/>
        <d v="1899-12-30T17:31:01"/>
        <d v="1899-12-30T09:09:25"/>
        <d v="1899-12-30T04:50:36"/>
        <d v="1899-12-30T15:06:27"/>
        <d v="1899-12-30T13:20:10"/>
        <d v="1899-12-30T16:43:17"/>
        <d v="1899-12-30T21:00:34"/>
        <d v="1899-12-30T21:00:53"/>
        <d v="1899-12-30T02:18:17"/>
        <d v="1899-12-30T16:00:00"/>
        <d v="1899-12-30T16:28:15"/>
        <d v="1899-12-30T13:02:57"/>
        <d v="1899-12-30T18:46:41"/>
        <d v="1899-12-30T18:47:38"/>
        <d v="1899-12-30T13:15:27"/>
        <d v="1899-12-30T14:27:19"/>
        <d v="1899-12-30T02:15:23"/>
        <d v="1899-12-30T16:47:39"/>
        <d v="1899-12-30T13:09:36"/>
        <d v="1899-12-30T13:55:07"/>
        <d v="1899-12-30T15:11:04"/>
        <d v="1899-12-30T15:24:00"/>
        <d v="1899-12-30T16:57:12"/>
        <d v="1899-12-30T14:10:00"/>
        <d v="1899-12-30T08:54:43"/>
        <d v="1899-12-30T09:18:16"/>
        <d v="1899-12-30T04:52:42"/>
        <d v="1899-12-30T02:33:09"/>
        <d v="1899-12-30T14:57:51"/>
        <d v="1899-12-30T21:38:08"/>
        <d v="1899-12-30T03:19:25"/>
        <d v="1899-12-30T13:09:30"/>
        <d v="1899-12-30T12:42:13"/>
        <d v="1899-12-30T14:30:32"/>
        <d v="1899-12-30T14:00:32"/>
        <d v="1899-12-30T14:10:15"/>
        <d v="1899-12-30T15:23:52"/>
        <d v="1899-12-30T15:40:08"/>
        <d v="1899-12-30T16:20:21"/>
        <d v="1899-12-30T16:03:55"/>
        <d v="1899-12-30T16:55:59"/>
        <d v="1899-12-30T19:16:54"/>
        <d v="1899-12-30T23:07:13"/>
        <d v="1899-12-30T12:53:37"/>
        <d v="1899-12-30T17:42:04"/>
        <d v="1899-12-30T11:42:29"/>
        <d v="1899-12-30T19:42:31"/>
        <d v="1899-12-30T21:00:56"/>
        <d v="1899-12-30T18:46:44"/>
        <d v="1899-12-30T03:49:08"/>
        <d v="1899-12-30T15:02:40"/>
        <d v="1899-12-30T15:21:29"/>
        <d v="1899-12-30T15:12:43"/>
        <d v="1899-12-30T18:28:48"/>
        <d v="1899-12-30T14:47:25"/>
        <d v="1899-12-30T15:39:33"/>
        <d v="1899-12-30T16:20:36"/>
        <d v="1899-12-30T16:02:55"/>
        <d v="1899-12-30T23:28:07"/>
        <d v="1899-12-30T02:41:35"/>
        <d v="1899-12-30T20:32:43"/>
        <d v="1899-12-30T01:56:39"/>
        <d v="1899-12-30T02:58:33"/>
        <d v="1899-12-30T07:21:06"/>
        <d v="1899-12-30T14:59:29"/>
        <d v="1899-12-30T15:12:35"/>
        <d v="1899-12-30T21:38:07"/>
        <d v="1899-12-30T12:23:16"/>
        <d v="1899-12-30T13:03:23"/>
        <d v="1899-12-30T13:45:42"/>
        <d v="1899-12-30T17:30:59"/>
        <d v="1899-12-30T10:27:12"/>
        <d v="1899-12-30T19:17:34"/>
        <d v="1899-12-30T20:28:51"/>
        <d v="1899-12-30T14:14:58"/>
        <d v="1899-12-30T14:14:48"/>
        <d v="1899-12-30T16:14:06"/>
        <d v="1899-12-30T22:34:36"/>
        <d v="1899-12-30T02:17:24"/>
        <d v="1899-12-30T13:45:00"/>
        <d v="1899-12-30T23:11:04"/>
        <d v="1899-12-30T18:17:39"/>
        <d v="1899-12-30T00:57:13"/>
        <d v="1899-12-30T02:36:25"/>
        <d v="1899-12-30T05:25:54"/>
        <d v="1899-12-30T11:10:52"/>
        <d v="1899-12-30T11:17:22"/>
        <d v="1899-12-30T12:36:16"/>
        <d v="1899-12-30T15:10:50"/>
        <d v="1899-12-30T14:49:05"/>
        <d v="1899-12-30T16:40:24"/>
        <d v="1899-12-30T16:21:21"/>
        <d v="1899-12-30T16:43:22"/>
        <d v="1899-12-30T16:14:10"/>
        <d v="1899-12-30T22:17:37"/>
        <d v="1899-12-30T02:30:51"/>
        <d v="1899-12-30T15:15:04"/>
        <d v="1899-12-30T10:52:53"/>
        <d v="1899-12-30T17:49:29"/>
        <d v="1899-12-30T13:16:39"/>
        <d v="1899-12-30T14:00:18"/>
        <d v="1899-12-30T14:56:17"/>
        <d v="1899-12-30T14:48:54"/>
        <d v="1899-12-30T17:04:33"/>
        <d v="1899-12-30T17:04:29"/>
        <d v="1899-12-30T16:57:09"/>
        <d v="1899-12-30T17:30:25"/>
        <d v="1899-12-30T23:28:09"/>
        <d v="1899-12-30T23:48:21"/>
        <d v="1899-12-30T12:45:59"/>
        <d v="1899-12-30T13:53:41"/>
        <d v="1899-12-30T13:44:19"/>
        <d v="1899-12-30T04:06:10"/>
        <d v="1899-12-30T13:19:58"/>
        <d v="1899-12-30T16:48:36"/>
        <d v="1899-12-30T02:07:21"/>
        <d v="1899-12-30T00:56:57"/>
        <d v="1899-12-30T00:57:53"/>
        <d v="1899-12-30T09:23:43"/>
        <d v="1899-12-30T09:24:15"/>
        <d v="1899-12-30T15:10:57"/>
        <d v="1899-12-30T14:56:12"/>
        <d v="1899-12-30T16:21:12"/>
        <d v="1899-12-30T16:02:58"/>
        <d v="1899-12-30T16:35:54"/>
        <d v="1899-12-30T16:43:12"/>
        <d v="1899-12-30T05:18:15"/>
        <d v="1899-12-30T12:53:36"/>
        <d v="1899-12-30T02:19:28"/>
        <d v="1899-12-30T17:53:50"/>
        <d v="1899-12-30T15:57:22"/>
        <d v="1899-12-30T15:51:19"/>
        <d v="1899-12-30T11:42:34"/>
        <d v="1899-12-30T09:20:27"/>
        <d v="1899-12-30T16:06:50"/>
        <d v="1899-12-30T13:18:35"/>
        <d v="1899-12-30T18:33:26"/>
        <d v="1899-12-30T14:14:08"/>
        <d v="1899-12-30T17:39:32"/>
        <d v="1899-12-30T15:56:39"/>
        <d v="1899-12-30T16:38:42"/>
        <d v="1899-12-30T15:51:30"/>
        <d v="1899-12-30T08:21:56"/>
        <d v="1899-12-30T18:43:27"/>
        <d v="1899-12-30T12:12:34"/>
        <d v="1899-12-30T09:36:46"/>
        <d v="1899-12-30T18:52:38"/>
        <d v="1899-12-30T13:47:56"/>
        <d v="1899-12-30T04:06:05"/>
        <d v="1899-12-30T10:19:01"/>
        <d v="1899-12-30T09:01:21"/>
        <d v="1899-12-30T15:09:46"/>
        <d v="1899-12-30T06:37:36"/>
        <d v="1899-12-30T08:02:05"/>
        <d v="1899-12-30T06:57:25"/>
        <d v="1899-12-30T19:06:22"/>
        <d v="1899-12-30T11:33:46"/>
        <d v="1899-12-30T18:18:59"/>
        <d v="1899-12-30T15:22:15"/>
        <d v="1899-12-30T16:54:50"/>
        <d v="1899-12-30T15:54:44"/>
        <d v="1899-12-30T16:13:47"/>
        <d v="1899-12-30T07:51:53"/>
        <d v="1899-12-30T09:22:44"/>
        <d v="1899-12-30T04:05:55"/>
        <d v="1899-12-30T18:02:14"/>
        <d v="1899-12-30T21:07:54"/>
        <d v="1899-12-30T18:08:52"/>
        <d v="1899-12-30T19:23:06"/>
        <d v="1899-12-30T18:21:21"/>
        <d v="1899-12-30T19:38:40"/>
        <d v="1899-12-30T15:38:49"/>
        <d v="1899-12-30T08:52:32"/>
        <d v="1899-12-30T17:22:01"/>
        <d v="1899-12-30T13:46:53"/>
        <d v="1899-12-30T12:11:59"/>
        <d v="1899-12-30T17:33:57"/>
        <d v="1899-12-30T16:06:38"/>
        <d v="1899-12-30T09:57:00"/>
        <d v="1899-12-30T10:29:47"/>
        <d v="1899-12-30T17:42:56"/>
        <d v="1899-12-30T08:23:23"/>
        <d v="1899-12-30T08:59:05"/>
        <d v="1899-12-30T04:14:54"/>
        <d v="1899-12-30T12:48:24"/>
        <d v="1899-12-30T10:46:50"/>
        <d v="1899-12-30T12:02:13"/>
        <d v="1899-12-30T21:58:00"/>
        <d v="1899-12-30T13:16:10"/>
        <d v="1899-12-30T07:41:49"/>
        <d v="1899-12-30T12:53:28"/>
        <d v="1899-12-30T17:20:24"/>
        <d v="1899-12-30T14:04:18"/>
        <d v="1899-12-30T18:29:37"/>
        <d v="1899-12-30T14:18:17"/>
        <d v="1899-12-30T10:42:44"/>
        <d v="1899-12-30T07:01:40"/>
        <d v="1899-12-30T13:55:36"/>
        <d v="1899-12-30T04:58:59"/>
        <d v="1899-12-30T06:08:42"/>
        <d v="1899-12-30T15:24:16"/>
        <d v="1899-12-30T15:05:23"/>
        <d v="1899-12-30T13:36:47"/>
        <d v="1899-12-30T16:21:42"/>
        <d v="1899-12-30T22:13:43"/>
        <d v="1899-12-30T15:03:19"/>
        <d v="1899-12-30T15:07:04"/>
        <d v="1899-12-30T17:19:40"/>
        <d v="1899-12-30T17:43:16"/>
        <d v="1899-12-30T14:18:48"/>
        <d v="1899-12-30T12:50:11"/>
        <d v="1899-12-30T11:01:04"/>
        <d v="1899-12-30T16:11:44"/>
        <d v="1899-12-30T15:40:53"/>
        <d v="1899-12-30T00:18:46"/>
        <d v="1899-12-30T09:12:46"/>
        <d v="1899-12-30T08:29:05"/>
        <d v="1899-12-30T18:35:29"/>
        <d v="1899-12-30T17:14:58"/>
        <d v="1899-12-30T15:26:27"/>
        <d v="1899-12-30T15:37:07"/>
        <d v="1899-12-30T00:18:35"/>
        <d v="1899-12-30T14:34:41"/>
        <d v="1899-12-30T14:21:23"/>
        <d v="1899-12-30T11:15:05"/>
        <d v="1899-12-30T07:48:59"/>
        <d v="1899-12-30T07:37:58"/>
        <d v="1899-12-30T10:58:54"/>
        <d v="1899-12-30T10:23:51"/>
        <d v="1899-12-30T10:33:01"/>
        <d v="1899-12-30T17:36:56"/>
        <d v="1899-12-30T12:15:42"/>
        <d v="1899-12-30T22:55:59"/>
        <d v="1899-12-30T21:32:05"/>
        <d v="1899-12-30T18:25:50"/>
        <d v="1899-12-30T00:22:17"/>
        <d v="1899-12-30T13:18:53"/>
        <d v="1899-12-30T08:54:36"/>
        <d v="1899-12-30T14:03:45"/>
        <d v="1899-12-30T17:50:38"/>
        <d v="1899-12-30T08:26:59"/>
        <d v="1899-12-30T16:07:43"/>
        <d v="1899-12-30T20:41:39"/>
        <d v="1899-12-30T13:45:09"/>
        <d v="1899-12-30T15:09:24"/>
        <d v="1899-12-30T16:18:16"/>
        <d v="1899-12-30T17:04:56"/>
        <d v="1899-12-30T23:36:38"/>
        <d v="1899-12-30T05:40:59"/>
        <d v="1899-12-30T12:35:23"/>
        <d v="1899-12-30T15:29:28"/>
        <d v="1899-12-30T14:36:50"/>
        <d v="1899-12-30T15:48:01"/>
        <d v="1899-12-30T15:48:04"/>
        <d v="1899-12-30T18:06:48"/>
        <d v="1899-12-30T11:52:49"/>
        <d v="1899-12-30T13:30:42"/>
        <d v="1899-12-30T15:12:45"/>
        <d v="1899-12-30T12:18:04"/>
        <d v="1899-12-30T14:58:11"/>
        <d v="1899-12-30T07:38:19"/>
        <d v="1899-12-30T09:01:06"/>
        <d v="1899-12-30T08:58:39"/>
        <d v="1899-12-30T13:32:01"/>
        <d v="1899-12-30T17:07:13"/>
        <d v="1899-12-30T17:26:46"/>
        <d v="1899-12-30T17:51:53"/>
        <d v="1899-12-30T07:43:55"/>
        <d v="1899-12-30T10:03:35"/>
        <d v="1899-12-30T16:10:45"/>
        <d v="1899-12-30T17:42:17"/>
        <d v="1899-12-30T18:13:12"/>
        <d v="1899-12-30T13:22:50"/>
        <d v="1899-12-30T15:11:28"/>
        <d v="1899-12-30T17:07:47"/>
        <d v="1899-12-30T19:25:30"/>
        <d v="1899-12-30T19:29:22"/>
        <d v="1899-12-30T12:50:59"/>
        <d v="1899-12-30T15:29:35"/>
        <d v="1899-12-30T17:26:06"/>
        <d v="1899-12-30T13:39:41"/>
        <d v="1899-12-30T16:15:47"/>
        <d v="1899-12-30T15:11:37"/>
        <d v="1899-12-30T17:20:16"/>
        <d v="1899-12-30T07:22:35"/>
        <d v="1899-12-30T15:13:09"/>
        <d v="1899-12-30T15:44:44"/>
        <d v="1899-12-30T17:24:15"/>
        <d v="1899-12-30T18:12:10"/>
        <d v="1899-12-30T18:29:08"/>
        <d v="1899-12-30T08:28:47"/>
        <d v="1899-12-30T08:36:28"/>
        <d v="1899-12-30T05:30:12"/>
        <d v="1899-12-30T08:17:46"/>
        <d v="1899-12-30T09:55:14"/>
        <d v="1899-12-30T12:14:02"/>
        <d v="1899-12-30T16:03:11"/>
        <d v="1899-12-30T17:23:13"/>
        <d v="1899-12-30T21:27:58"/>
        <d v="1899-12-30T09:20:40"/>
        <d v="1899-12-30T14:48:47"/>
        <d v="1899-12-30T17:15:55"/>
        <d v="1899-12-30T11:52:46"/>
        <d v="1899-12-30T20:51:04"/>
        <d v="1899-12-30T14:21:36"/>
        <d v="1899-12-30T12:42:26"/>
        <d v="1899-12-30T08:48:09"/>
        <d v="1899-12-30T11:20:10"/>
        <d v="1899-12-30T13:54:22"/>
        <d v="1899-12-30T17:08:24"/>
        <d v="1899-12-30T11:43:14"/>
        <d v="1899-12-30T12:06:26"/>
        <d v="1899-12-30T16:00:15"/>
        <d v="1899-12-30T07:24:21"/>
        <d v="1899-12-30T08:57:33"/>
        <d v="1899-12-30T13:11:40"/>
        <d v="1899-12-30T17:11:45"/>
        <d v="1899-12-30T18:19:43"/>
        <d v="1899-12-30T08:27:56"/>
        <d v="1899-12-30T08:13:44"/>
        <d v="1899-12-30T08:32:45"/>
        <d v="1899-12-30T08:45:07"/>
        <d v="1899-12-30T13:21:59"/>
        <d v="1899-12-30T02:12:14"/>
        <d v="1899-12-30T15:09:06"/>
        <d v="1899-12-30T17:03:56"/>
        <d v="1899-12-30T19:04:21"/>
        <d v="1899-12-30T12:36:19"/>
        <d v="1899-12-30T05:44:45"/>
        <d v="1899-12-30T08:12:39"/>
        <d v="1899-12-30T17:25:32"/>
        <d v="1899-12-30T20:10:10"/>
        <d v="1899-12-30T06:52:53"/>
        <d v="1899-12-30T10:37:04"/>
        <d v="1899-12-30T14:20:24"/>
        <d v="1899-12-30T16:21:23"/>
        <d v="1899-12-30T09:06:32"/>
        <d v="1899-12-30T22:41:35"/>
        <d v="1899-12-30T16:25:07"/>
        <d v="1899-12-30T08:01:30"/>
        <d v="1899-12-30T13:27:19"/>
        <d v="1899-12-30T23:24:09"/>
        <d v="1899-12-30T08:59:04"/>
        <d v="1899-12-30T11:21:06"/>
        <d v="1899-12-30T15:39:56"/>
        <d v="1899-12-30T16:23:35"/>
        <d v="1899-12-30T08:52:45"/>
        <d v="1899-12-30T16:19:30"/>
        <d v="1899-12-30T01:27:49"/>
        <d v="1899-12-30T07:41:41"/>
        <d v="1899-12-30T08:39:23"/>
        <d v="1899-12-30T09:23:35"/>
        <d v="1899-12-30T15:07:00"/>
        <d v="1899-12-30T10:27:06"/>
        <d v="1899-12-30T11:52:47"/>
        <d v="1899-12-30T17:38:30"/>
        <d v="1899-12-30T06:53:32"/>
        <d v="1899-12-30T09:05:36"/>
        <d v="1899-12-30T14:16:26"/>
        <d v="1899-12-30T16:12:28"/>
        <d v="1899-12-30T18:52:21"/>
        <d v="1899-12-30T12:34:22"/>
        <d v="1899-12-30T13:15:54"/>
        <d v="1899-12-30T13:07:52"/>
        <d v="1899-12-30T09:12:55"/>
        <d v="1899-12-30T17:17:51"/>
        <d v="1899-12-30T15:47:06"/>
        <d v="1899-12-30T18:51:08"/>
        <d v="1899-12-30T10:57:48"/>
        <d v="1899-12-30T15:40:14"/>
        <d v="1899-12-30T17:14:18"/>
        <d v="1899-12-30T12:20:59"/>
        <d v="1899-12-30T19:56:29"/>
        <d v="1899-12-30T03:03:06"/>
        <d v="1899-12-30T07:35:54"/>
        <d v="1899-12-30T09:44:42"/>
        <d v="1899-12-30T16:19:26"/>
        <d v="1899-12-30T07:44:32"/>
        <d v="1899-12-30T05:31:11"/>
        <d v="1899-12-30T12:55:03"/>
        <d v="1899-12-30T13:06:13"/>
        <d v="1899-12-30T17:40:41"/>
        <d v="1899-12-30T18:41:40"/>
        <d v="1899-12-30T21:00:17"/>
        <d v="1899-12-30T13:48:03"/>
        <d v="1899-12-30T14:10:55"/>
        <d v="1899-12-30T14:29:57"/>
        <d v="1899-12-30T14:49:04"/>
        <d v="1899-12-30T22:23:44"/>
        <d v="1899-12-30T17:34:10"/>
        <d v="1899-12-30T19:22:05"/>
        <d v="1899-12-30T16:57:40"/>
        <d v="1899-12-30T17:22:08"/>
        <d v="1899-12-30T17:42:00"/>
        <d v="1899-12-30T09:01:22"/>
        <d v="1899-12-30T10:03:52"/>
        <d v="1899-12-30T16:16:26"/>
        <d v="1899-12-30T16:48:25"/>
        <d v="1899-12-30T18:51:31"/>
        <d v="1899-12-30T19:45:19"/>
        <d v="1899-12-30T23:33:18"/>
        <d v="1899-12-30T14:21:58"/>
        <d v="1899-12-30T17:42:52"/>
        <d v="1899-12-30T08:26:38"/>
        <d v="1899-12-30T14:44:07"/>
        <d v="1899-12-30T15:27:25"/>
        <d v="1899-12-30T18:02:56"/>
        <d v="1899-12-30T18:03:07"/>
        <d v="1899-12-30T09:32:14"/>
        <d v="1899-12-30T19:45:25"/>
        <d v="1899-12-30T21:51:59"/>
        <d v="1899-12-30T05:19:10"/>
        <d v="1899-12-30T13:11:38"/>
        <d v="1899-12-30T15:28:25"/>
        <d v="1899-12-30T17:40:03"/>
        <d v="1899-12-30T13:30:34"/>
        <d v="1899-12-30T17:26:55"/>
        <d v="1899-12-30T18:02:55"/>
        <d v="1899-12-30T18:29:44"/>
        <d v="1899-12-30T07:10:01"/>
        <d v="1899-12-30T08:26:35"/>
        <d v="1899-12-30T08:34:40"/>
        <d v="1899-12-30T09:52:48"/>
        <d v="1899-12-30T10:43:47"/>
        <d v="1899-12-30T16:52:49"/>
        <d v="1899-12-30T17:40:08"/>
        <d v="1899-12-30T09:02:55"/>
        <d v="1899-12-30T13:00:21"/>
        <d v="1899-12-30T18:01:15"/>
        <d v="1899-12-30T18:32:46"/>
        <d v="1899-12-30T08:53:02"/>
        <d v="1899-12-30T15:30:33"/>
        <d v="1899-12-30T15:23:31"/>
        <d v="1899-12-30T17:33:11"/>
        <d v="1899-12-30T17:52:02"/>
        <d v="1899-12-30T08:29:32"/>
        <d v="1899-12-30T10:09:45"/>
        <d v="1899-12-30T13:04:05"/>
        <d v="1899-12-30T08:58:21"/>
        <d v="1899-12-30T10:05:04"/>
        <d v="1899-12-30T12:38:48"/>
        <d v="1899-12-30T15:59:23"/>
        <d v="1899-12-30T20:29:07"/>
        <d v="1899-12-30T10:59:46"/>
        <d v="1899-12-30T14:34:43"/>
        <d v="1899-12-30T15:29:16"/>
        <d v="1899-12-30T15:28:47"/>
        <d v="1899-12-30T21:33:33"/>
        <d v="1899-12-30T00:26:55"/>
        <d v="1899-12-30T19:28:11"/>
        <d v="1899-12-30T06:05:38"/>
        <d v="1899-12-30T08:29:54"/>
        <d v="1899-12-30T17:14:42"/>
        <d v="1899-12-30T17:38:19"/>
        <d v="1899-12-30T17:29:22"/>
        <d v="1899-12-30T18:32:05"/>
        <d v="1899-12-30T18:52:22"/>
        <d v="1899-12-30T10:02:35"/>
        <d v="1899-12-30T10:46:55"/>
        <d v="1899-12-30T11:44:22"/>
        <d v="1899-12-30T15:36:29"/>
        <d v="1899-12-30T17:04:00"/>
        <d v="1899-12-30T08:56:50"/>
        <d v="1899-12-30T20:08:22"/>
        <d v="1899-12-30T20:47:28"/>
        <d v="1899-12-30T08:42:15"/>
        <d v="1899-12-30T10:41:09"/>
        <d v="1899-12-30T13:16:11"/>
        <d v="1899-12-30T16:00:44"/>
        <d v="1899-12-30T17:19:07"/>
        <d v="1899-12-30T08:28:10"/>
        <d v="1899-12-30T10:11:48"/>
        <d v="1899-12-30T18:47:26"/>
        <d v="1899-12-30T19:09:32"/>
        <d v="1899-12-30T00:26:27"/>
        <d v="1899-12-30T06:05:54"/>
        <d v="1899-12-30T08:26:25"/>
        <d v="1899-12-30T18:08:44"/>
        <d v="1899-12-30T15:58:55"/>
        <d v="1899-12-30T20:29:12"/>
        <d v="1899-12-30T12:51:35"/>
        <d v="1899-12-30T14:56:11"/>
        <d v="1899-12-30T15:37:40"/>
        <d v="1899-12-30T15:56:51"/>
        <d v="1899-12-30T13:44:10"/>
        <d v="1899-12-30T17:53:00"/>
        <d v="1899-12-30T16:25:26"/>
        <d v="1899-12-30T16:18:42"/>
        <d v="1899-12-30T17:23:47"/>
        <d v="1899-12-30T09:14:20"/>
        <d v="1899-12-30T14:35:43"/>
        <d v="1899-12-30T07:06:07"/>
        <d v="1899-12-30T07:44:56"/>
        <d v="1899-12-30T09:49:11"/>
        <d v="1899-12-30T10:21:39"/>
        <d v="1899-12-30T15:11:11"/>
        <d v="1899-12-30T15:07:50"/>
        <d v="1899-12-30T15:38:06"/>
        <d v="1899-12-30T16:53:55"/>
        <d v="1899-12-30T17:49:59"/>
        <d v="1899-12-30T08:58:18"/>
        <d v="1899-12-30T15:41:56"/>
        <d v="1899-12-30T16:35:30"/>
        <d v="1899-12-30T09:51:29"/>
        <d v="1899-12-30T13:06:16"/>
        <d v="1899-12-30T14:59:43"/>
        <d v="1899-12-30T18:10:02"/>
        <d v="1899-12-30T15:22:06"/>
        <d v="1899-12-30T14:48:10"/>
        <d v="1899-12-30T08:00:28"/>
        <d v="1899-12-30T09:43:05"/>
        <d v="1899-12-30T14:38:47"/>
        <d v="1899-12-30T10:58:29"/>
        <d v="1899-12-30T11:31:10"/>
        <d v="1899-12-30T07:22:33"/>
        <d v="1899-12-30T15:27:55"/>
        <d v="1899-12-30T14:44:28"/>
        <d v="1899-12-30T14:30:40"/>
        <d v="1899-12-30T09:35:25"/>
        <d v="1899-12-30T18:34:40"/>
        <d v="1899-12-30T19:38:16"/>
        <d v="1899-12-30T14:14:13"/>
        <d v="1899-12-30T16:21:06"/>
        <d v="1899-12-30T16:52:14"/>
        <d v="1899-12-30T09:00:34"/>
        <d v="1899-12-30T10:36:43"/>
        <d v="1899-12-30T16:46:06"/>
        <d v="1899-12-30T17:32:41"/>
        <d v="1899-12-30T19:34:48"/>
        <d v="1899-12-30T08:59:34"/>
        <d v="1899-12-30T08:58:23"/>
        <d v="1899-12-30T10:26:29"/>
        <d v="1899-12-30T14:59:37"/>
        <d v="1899-12-30T15:36:32"/>
        <d v="1899-12-30T18:12:20"/>
        <d v="1899-12-30T20:08:53"/>
        <d v="1899-12-30T23:49:57"/>
        <d v="1899-12-30T10:14:10"/>
        <d v="1899-12-30T12:39:51"/>
        <d v="1899-12-30T17:40:34"/>
        <d v="1899-12-30T17:21:54"/>
        <d v="1899-12-30T07:51:19"/>
        <d v="1899-12-30T09:31:54"/>
        <d v="1899-12-30T09:22:58"/>
        <d v="1899-12-30T11:48:09"/>
        <d v="1899-12-30T13:42:04"/>
        <d v="1899-12-30T12:09:00"/>
        <d v="1899-12-30T16:35:53"/>
        <d v="1899-12-30T18:23:43"/>
        <d v="1899-12-30T22:41:32"/>
        <d v="1899-12-30T07:49:25"/>
        <d v="1899-12-30T08:42:28"/>
        <d v="1899-12-30T08:56:00"/>
        <d v="1899-12-30T16:47:07"/>
        <d v="1899-12-30T08:38:33"/>
        <d v="1899-12-30T11:07:50"/>
        <d v="1899-12-30T15:49:44"/>
        <d v="1899-12-30T22:24:17"/>
        <d v="1899-12-30T07:40:36"/>
        <d v="1899-12-30T08:47:26"/>
        <d v="1899-12-30T10:04:56"/>
        <d v="1899-12-30T06:07:36"/>
        <d v="1899-12-30T07:34:17"/>
        <d v="1899-12-30T09:57:24"/>
        <d v="1899-12-30T11:13:04"/>
        <d v="1899-12-30T11:44:24"/>
        <d v="1899-12-30T17:17:15"/>
        <d v="1899-12-30T12:12:49"/>
        <d v="1899-12-30T15:47:03"/>
        <d v="1899-12-30T17:19:02"/>
        <d v="1899-12-30T18:32:52"/>
        <d v="1899-12-30T19:18:00"/>
        <d v="1899-12-30T05:35:39"/>
        <d v="1899-12-30T07:50:31"/>
        <d v="1899-12-30T08:03:06"/>
        <d v="1899-12-30T11:50:40"/>
        <d v="1899-12-30T18:44:52"/>
        <d v="1899-12-30T20:15:22"/>
        <d v="1899-12-30T20:26:17"/>
        <d v="1899-12-30T05:44:50"/>
        <d v="1899-12-30T09:44:44"/>
        <d v="1899-12-30T13:28:11"/>
        <d v="1899-12-30T14:35:41"/>
        <d v="1899-12-30T15:24:21"/>
        <d v="1899-12-30T07:54:15"/>
        <d v="1899-12-30T12:14:50"/>
        <d v="1899-12-30T12:48:55"/>
        <d v="1899-12-30T07:20:56"/>
        <d v="1899-12-30T08:24:05"/>
        <d v="1899-12-30T17:44:54"/>
        <d v="1899-12-30T08:25:07"/>
        <d v="1899-12-30T10:38:33"/>
        <d v="1899-12-30T11:40:15"/>
        <d v="1899-12-30T15:10:56"/>
        <d v="1899-12-30T08:01:20"/>
        <d v="1899-12-30T09:00:31"/>
        <d v="1899-12-30T09:12:05"/>
        <d v="1899-12-30T13:45:38"/>
        <d v="1899-12-30T17:25:44"/>
        <d v="1899-12-30T12:19:48"/>
        <d v="1899-12-30T13:30:39"/>
        <d v="1899-12-30T07:39:37"/>
        <d v="1899-12-30T09:24:32"/>
        <d v="1899-12-30T15:12:59"/>
        <d v="1899-12-30T15:41:49"/>
        <d v="1899-12-30T08:50:30"/>
        <d v="1899-12-30T10:43:44"/>
        <d v="1899-12-30T16:35:50"/>
        <d v="1899-12-30T18:05:02"/>
        <d v="1899-12-30T18:05:40"/>
        <d v="1899-12-30T22:18:51"/>
        <d v="1899-12-30T10:20:44"/>
        <d v="1899-12-30T15:35:01"/>
        <d v="1899-12-30T16:04:31"/>
        <d v="1899-12-30T18:36:47"/>
        <d v="1899-12-30T07:45:35"/>
        <d v="1899-12-30T08:57:04"/>
        <d v="1899-12-30T09:53:22"/>
        <d v="1899-12-30T09:10:53"/>
        <d v="1899-12-30T10:01:13"/>
        <d v="1899-12-30T16:18:17"/>
        <d v="1899-12-30T17:17:02"/>
        <d v="1899-12-30T16:11:19"/>
        <d v="1899-12-30T18:30:56"/>
        <d v="1899-12-30T23:33:20"/>
        <d v="1899-12-30T09:32:11"/>
        <d v="1899-12-30T19:43:42"/>
        <d v="1899-12-30T07:16:11"/>
        <d v="1899-12-30T09:14:16"/>
        <d v="1899-12-30T10:53:05"/>
        <d v="1899-12-30T13:25:05"/>
        <d v="1899-12-30T03:42:34"/>
        <d v="1899-12-30T15:33:07"/>
        <d v="1899-12-30T17:04:22"/>
        <d v="1899-12-30T17:35:59"/>
        <d v="1899-12-30T18:41:21"/>
        <d v="1899-12-30T14:52:44"/>
        <d v="1899-12-30T15:43:21"/>
        <d v="1899-12-30T19:25:06"/>
        <d v="1899-12-30T04:34:14"/>
        <d v="1899-12-30T11:47:31"/>
        <d v="1899-12-30T07:31:35"/>
        <d v="1899-12-30T08:28:40"/>
        <d v="1899-12-30T11:55:48"/>
        <d v="1899-12-30T13:08:37"/>
        <d v="1899-12-30T13:28:22"/>
        <d v="1899-12-30T16:00:40"/>
        <d v="1899-12-30T16:46:04"/>
        <d v="1899-12-30T16:53:06"/>
        <d v="1899-12-30T07:15:58"/>
        <d v="1899-12-30T11:40:56"/>
        <d v="1899-12-30T16:05:34"/>
        <d v="1899-12-30T19:17:52"/>
        <d v="1899-12-30T06:09:28"/>
        <d v="1899-12-30T07:41:05"/>
        <d v="1899-12-30T08:48:32"/>
        <d v="1899-12-30T12:11:13"/>
        <d v="1899-12-30T18:15:06"/>
        <d v="1899-12-30T20:34:01"/>
        <d v="1899-12-30T07:57:11"/>
        <d v="1899-12-30T09:00:26"/>
        <d v="1899-12-30T11:51:01"/>
        <d v="1899-12-30T15:22:46"/>
        <d v="1899-12-30T19:38:24"/>
        <d v="1899-12-30T06:58:41"/>
        <d v="1899-12-30T07:40:50"/>
        <d v="1899-12-30T07:51:52"/>
        <d v="1899-12-30T08:12:20"/>
        <d v="1899-12-30T09:23:03"/>
        <d v="1899-12-30T14:02:25"/>
        <d v="1899-12-30T15:04:07"/>
        <d v="1899-12-30T16:25:13"/>
        <d v="1899-12-30T19:20:00"/>
        <d v="1899-12-30T15:38:40"/>
        <d v="1899-12-30T07:56:12"/>
        <d v="1899-12-30T08:17:54"/>
        <d v="1899-12-30T08:24:32"/>
        <d v="1899-12-30T16:17:09"/>
        <d v="1899-12-30T17:52:16"/>
        <d v="1899-12-30T12:17:44"/>
        <d v="1899-12-30T12:28:02"/>
        <d v="1899-12-30T08:51:35"/>
        <d v="1899-12-30T09:33:38"/>
        <d v="1899-12-30T11:48:56"/>
        <d v="1899-12-30T03:56:22"/>
        <d v="1899-12-30T15:59:53"/>
        <d v="1899-12-30T00:42:39"/>
        <d v="1899-12-30T04:28:22"/>
        <d v="1899-12-30T22:38:27"/>
        <d v="1899-12-30T10:12:37"/>
        <d v="1899-12-30T15:42:34"/>
        <d v="1899-12-30T16:23:00"/>
        <d v="1899-12-30T11:48:47"/>
        <d v="1899-12-30T12:35:48"/>
        <d v="1899-12-30T09:34:49"/>
        <d v="1899-12-30T09:41:44"/>
        <d v="1899-12-30T13:19:07"/>
        <d v="1899-12-30T15:31:35"/>
        <d v="1899-12-30T17:01:25"/>
        <d v="1899-12-30T17:42:54"/>
        <d v="1899-12-30T19:34:44"/>
        <d v="1899-12-30T12:48:19"/>
        <d v="1899-12-30T14:20:05"/>
        <d v="1899-12-30T15:00:56"/>
        <d v="1899-12-30T14:36:48"/>
        <d v="1899-12-30T14:48:36"/>
        <d v="1899-12-30T15:18:49"/>
        <d v="1899-12-30T15:59:24"/>
        <d v="1899-12-30T16:06:31"/>
        <d v="1899-12-30T17:00:46"/>
        <d v="1899-12-30T17:31:51"/>
        <d v="1899-12-30T01:36:45"/>
        <d v="1899-12-30T09:55:55"/>
        <d v="1899-12-30T10:40:45"/>
        <d v="1899-12-30T13:17:35"/>
        <d v="1899-12-30T13:39:23"/>
        <d v="1899-12-30T16:25:37"/>
        <d v="1899-12-30T22:41:46"/>
        <d v="1899-12-30T09:25:29"/>
        <d v="1899-12-30T10:19:56"/>
        <d v="1899-12-30T11:56:31"/>
        <d v="1899-12-30T12:45:16"/>
        <d v="1899-12-30T13:39:56"/>
        <d v="1899-12-30T17:51:41"/>
        <d v="1899-12-30T08:27:49"/>
        <d v="1899-12-30T17:39:55"/>
        <d v="1899-12-30T06:52:32"/>
        <d v="1899-12-30T07:35:08"/>
        <d v="1899-12-30T08:48:29"/>
        <d v="1899-12-30T07:48:29"/>
        <d v="1899-12-30T07:58:13"/>
        <d v="1899-12-30T09:04:15"/>
        <d v="1899-12-30T16:56:16"/>
        <d v="1899-12-30T17:44:30"/>
        <d v="1899-12-30T08:56:29"/>
        <d v="1899-12-30T15:37:48"/>
        <d v="1899-12-30T19:03:25"/>
        <d v="1899-12-30T19:55:10"/>
        <d v="1899-12-30T21:30:52"/>
        <d v="1899-12-30T02:58:54"/>
        <d v="1899-12-30T14:33:02"/>
        <d v="1899-12-30T08:53:48"/>
        <d v="1899-12-30T10:58:40"/>
        <d v="1899-12-30T16:49:12"/>
        <d v="1899-12-30T20:56:33"/>
        <d v="1899-12-30T09:09:43"/>
        <d v="1899-12-30T10:13:35"/>
        <d v="1899-12-30T11:33:04"/>
        <d v="1899-12-30T15:28:20"/>
        <d v="1899-12-30T07:31:50"/>
        <d v="1899-12-30T09:15:59"/>
        <d v="1899-12-30T11:46:43"/>
        <d v="1899-12-30T14:07:27"/>
        <d v="1899-12-30T17:49:53"/>
        <d v="1899-12-30T07:33:14"/>
        <d v="1899-12-30T07:41:28"/>
        <d v="1899-12-30T08:23:01"/>
        <d v="1899-12-30T08:48:56"/>
        <d v="1899-12-30T09:04:10"/>
        <d v="1899-12-30T12:53:04"/>
        <d v="1899-12-30T15:21:42"/>
        <d v="1899-12-30T15:33:20"/>
        <d v="1899-12-30T17:37:19"/>
        <d v="1899-12-30T17:44:46"/>
        <d v="1899-12-30T17:48:43"/>
        <d v="1899-12-30T19:37:55"/>
        <d v="1899-12-30T21:18:11"/>
        <d v="1899-12-30T13:59:10"/>
        <d v="1899-12-30T14:34:36"/>
        <d v="1899-12-30T18:18:31"/>
        <d v="1899-12-30T15:01:32"/>
        <d v="1899-12-30T15:58:38"/>
        <d v="1899-12-30T18:18:50"/>
        <d v="1899-12-30T17:58:30"/>
        <d v="1899-12-30T10:59:01"/>
        <d v="1899-12-30T15:51:32"/>
        <d v="1899-12-30T20:27:21"/>
        <d v="1899-12-30T21:44:34"/>
      </sharedItems>
      <fieldGroup par="42" base="36">
        <rangePr groupBy="seconds" startDate="1899-12-30T00:01:00" endDate="1899-12-30T23:49:57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TripOver30Mins" numFmtId="0">
      <sharedItems/>
    </cacheField>
    <cacheField name="LocalProgramFlag" numFmtId="0">
      <sharedItems/>
    </cacheField>
    <cacheField name="TripRouteCategory" numFmtId="0">
      <sharedItems/>
    </cacheField>
    <cacheField name="TripProgramName" numFmtId="0">
      <sharedItems/>
    </cacheField>
    <cacheField name="Minutes" numFmtId="0" databaseField="0">
      <fieldGroup base="36">
        <rangePr groupBy="minutes" startDate="1899-12-30T00:01:00" endDate="1899-12-30T23:49:57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" numFmtId="0" databaseField="0">
      <fieldGroup base="36">
        <rangePr groupBy="hours" startDate="1899-12-30T00:01:00" endDate="1899-12-30T23:49:57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2">
  <r>
    <s v="Bublr Bikes"/>
    <n v="1359393"/>
    <s v="Demo Member"/>
    <m/>
    <m/>
    <m/>
    <s v="UNITED STATES"/>
    <m/>
    <n v="12474"/>
    <s v="Standard"/>
    <x v="0"/>
    <n v="43.054830000000003"/>
    <n v="-87.91874"/>
    <s v="Milwaukee"/>
    <x v="0"/>
    <n v="43.054830000000003"/>
    <n v="-87.91874"/>
    <s v="Milwaukee"/>
    <n v="19"/>
    <n v="0"/>
    <n v="0"/>
    <s v="N"/>
    <n v="2"/>
    <n v="1.9"/>
    <n v="80"/>
    <n v="-1"/>
    <d v="2019-01-02T00:00:00"/>
    <d v="2019-01-01T00:00:00"/>
    <d v="2019-01-02T00:00:00"/>
    <s v="Wednesday"/>
    <d v="1899-12-30T05:10:06"/>
    <n v="1"/>
    <d v="2019-01-02T00:00:00"/>
    <d v="2019-01-01T00:00:00"/>
    <d v="2019-01-02T00:00:00"/>
    <x v="0"/>
    <x v="0"/>
    <s v="N"/>
    <s v="Y"/>
    <s v="Round Trip"/>
    <s v="Bublr Bikes"/>
  </r>
  <r>
    <s v="Bublr Bikes"/>
    <n v="1359393"/>
    <s v="Demo Member"/>
    <m/>
    <m/>
    <m/>
    <s v="UNITED STATES"/>
    <m/>
    <n v="12643"/>
    <s v="Standard"/>
    <x v="0"/>
    <n v="43.054830000000003"/>
    <n v="-87.91874"/>
    <s v="Milwaukee"/>
    <x v="0"/>
    <n v="43.054830000000003"/>
    <n v="-87.91874"/>
    <s v="Milwaukee"/>
    <n v="23"/>
    <n v="0"/>
    <n v="0"/>
    <s v="N"/>
    <n v="3"/>
    <n v="2.9"/>
    <n v="120"/>
    <n v="-1"/>
    <d v="2019-01-11T00:00:00"/>
    <d v="2019-01-01T00:00:00"/>
    <d v="2019-01-11T00:00:00"/>
    <s v="Friday"/>
    <d v="1899-12-30T09:30:16"/>
    <n v="1"/>
    <d v="2019-01-11T00:00:00"/>
    <d v="2019-01-01T00:00:00"/>
    <d v="2019-01-11T00:00:00"/>
    <x v="1"/>
    <x v="1"/>
    <s v="N"/>
    <s v="Y"/>
    <s v="Round Trip"/>
    <s v="Bublr Bikes"/>
  </r>
  <r>
    <s v="Bublr Bikes"/>
    <n v="1359393"/>
    <s v="Demo Member"/>
    <m/>
    <m/>
    <m/>
    <s v="UNITED STATES"/>
    <m/>
    <n v="12474"/>
    <s v="Standard"/>
    <x v="0"/>
    <n v="43.054830000000003"/>
    <n v="-87.91874"/>
    <s v="Milwaukee"/>
    <x v="0"/>
    <n v="43.054830000000003"/>
    <n v="-87.91874"/>
    <s v="Milwaukee"/>
    <n v="13"/>
    <n v="0"/>
    <n v="0"/>
    <s v="N"/>
    <n v="1"/>
    <n v="1"/>
    <n v="40"/>
    <n v="-1"/>
    <d v="2019-01-11T00:00:00"/>
    <d v="2019-01-01T00:00:00"/>
    <d v="2019-01-11T00:00:00"/>
    <s v="Friday"/>
    <d v="1899-12-30T06:47:09"/>
    <n v="1"/>
    <d v="2019-01-11T00:00:00"/>
    <d v="2019-01-01T00:00:00"/>
    <d v="2019-01-11T00:00:00"/>
    <x v="1"/>
    <x v="2"/>
    <s v="N"/>
    <s v="Y"/>
    <s v="Round Trip"/>
    <s v="Bublr Bikes"/>
  </r>
  <r>
    <s v="Bublr Bikes"/>
    <n v="1865801"/>
    <s v="Demo Member"/>
    <m/>
    <m/>
    <m/>
    <s v="UNITED STATES"/>
    <m/>
    <n v="959"/>
    <s v="Standard"/>
    <x v="1"/>
    <n v="43.078530000000001"/>
    <n v="-87.882620000000003"/>
    <s v="Milwaukee"/>
    <x v="1"/>
    <n v="43.078530000000001"/>
    <n v="-87.882620000000003"/>
    <s v="Milwaukee"/>
    <n v="0"/>
    <n v="0"/>
    <n v="0"/>
    <s v="N"/>
    <n v="0"/>
    <n v="0"/>
    <n v="0"/>
    <n v="-1"/>
    <d v="2019-01-24T00:00:00"/>
    <d v="2019-01-01T00:00:00"/>
    <d v="2019-01-24T00:00:00"/>
    <s v="Thursday"/>
    <d v="1899-12-30T12:47:14"/>
    <n v="1"/>
    <d v="2019-01-24T00:00:00"/>
    <d v="2019-01-01T00:00:00"/>
    <d v="2019-01-24T00:00:00"/>
    <x v="2"/>
    <x v="3"/>
    <s v="N"/>
    <s v="Y"/>
    <s v="Round Trip"/>
    <s v="Bublr Bikes"/>
  </r>
  <r>
    <s v="Bublr Bikes"/>
    <n v="1865801"/>
    <s v="Demo Member"/>
    <m/>
    <m/>
    <m/>
    <s v="UNITED STATES"/>
    <m/>
    <n v="11120"/>
    <s v="Standard"/>
    <x v="2"/>
    <n v="43.097999999999999"/>
    <n v="-87.887529999999998"/>
    <s v="Shorewood"/>
    <x v="2"/>
    <n v="43.097999999999999"/>
    <n v="-87.887529999999998"/>
    <s v="Shorewood"/>
    <n v="0"/>
    <n v="0"/>
    <n v="0"/>
    <s v="N"/>
    <n v="0"/>
    <n v="0"/>
    <n v="0"/>
    <n v="-1"/>
    <d v="2019-01-24T00:00:00"/>
    <d v="2019-01-01T00:00:00"/>
    <d v="2019-01-24T00:00:00"/>
    <s v="Thursday"/>
    <d v="1899-12-30T15:02:52"/>
    <n v="1"/>
    <d v="2019-01-24T00:00:00"/>
    <d v="2019-01-01T00:00:00"/>
    <d v="2019-01-24T00:00:00"/>
    <x v="2"/>
    <x v="4"/>
    <s v="N"/>
    <s v="Y"/>
    <s v="Round Trip"/>
    <s v="Bublr Bikes"/>
  </r>
  <r>
    <s v="Bublr Bikes"/>
    <n v="1865801"/>
    <s v="Demo Member"/>
    <m/>
    <m/>
    <m/>
    <s v="UNITED STATES"/>
    <m/>
    <n v="11120"/>
    <s v="Standard"/>
    <x v="2"/>
    <n v="43.097999999999999"/>
    <n v="-87.887529999999998"/>
    <s v="Shorewood"/>
    <x v="2"/>
    <n v="43.097999999999999"/>
    <n v="-87.887529999999998"/>
    <s v="Shorewood"/>
    <n v="0"/>
    <n v="0"/>
    <n v="0"/>
    <s v="N"/>
    <n v="0"/>
    <n v="0"/>
    <n v="0"/>
    <n v="-1"/>
    <d v="2019-01-24T00:00:00"/>
    <d v="2019-01-01T00:00:00"/>
    <d v="2019-01-24T00:00:00"/>
    <s v="Thursday"/>
    <d v="1899-12-30T14:50:24"/>
    <n v="1"/>
    <d v="2019-01-24T00:00:00"/>
    <d v="2019-01-01T00:00:00"/>
    <d v="2019-01-24T00:00:00"/>
    <x v="2"/>
    <x v="5"/>
    <s v="N"/>
    <s v="Y"/>
    <s v="Round Trip"/>
    <s v="Bublr Bikes"/>
  </r>
  <r>
    <s v="Bublr Bikes"/>
    <n v="2009828"/>
    <s v="Non-RFID Card Member"/>
    <m/>
    <m/>
    <n v="53204"/>
    <s v="UNITED STATES"/>
    <s v="Single Ride"/>
    <n v="11156"/>
    <s v="Standard"/>
    <x v="3"/>
    <n v="43.020020000000002"/>
    <n v="-87.912540000000007"/>
    <s v="Milwaukee"/>
    <x v="3"/>
    <n v="43.004728999999998"/>
    <n v="-87.905463999999995"/>
    <s v="Milwaukee"/>
    <n v="10"/>
    <n v="0"/>
    <n v="4.22"/>
    <s v="N"/>
    <n v="1"/>
    <n v="1"/>
    <n v="40"/>
    <n v="-1"/>
    <d v="2019-01-05T00:00:00"/>
    <d v="2019-01-01T00:00:00"/>
    <d v="2019-01-05T00:00:00"/>
    <s v="Saturday"/>
    <d v="1899-12-30T09:42:04"/>
    <n v="1"/>
    <d v="2019-01-05T00:00:00"/>
    <d v="2019-01-01T00:00:00"/>
    <d v="2019-01-05T00:00:00"/>
    <x v="3"/>
    <x v="6"/>
    <s v="N"/>
    <s v="Y"/>
    <s v="One Way"/>
    <s v="Bublr Bikes"/>
  </r>
  <r>
    <s v="Bublr Bikes"/>
    <n v="2009828"/>
    <s v="Non-RFID Card Member"/>
    <m/>
    <m/>
    <n v="53204"/>
    <s v="UNITED STATES"/>
    <s v="Single Ride"/>
    <n v="11091"/>
    <s v="Standard"/>
    <x v="4"/>
    <n v="43.03519"/>
    <n v="-87.907390000000007"/>
    <s v="Milwaukee"/>
    <x v="4"/>
    <n v="43.020020000000002"/>
    <n v="-87.912540000000007"/>
    <s v="Milwaukee"/>
    <n v="9"/>
    <n v="0"/>
    <n v="4.22"/>
    <s v="N"/>
    <n v="1"/>
    <n v="1"/>
    <n v="40"/>
    <n v="-1"/>
    <d v="2019-01-08T00:00:00"/>
    <d v="2019-01-01T00:00:00"/>
    <d v="2019-01-08T00:00:00"/>
    <s v="Tuesday"/>
    <d v="1899-12-30T15:07:15"/>
    <n v="1"/>
    <d v="2019-01-08T00:00:00"/>
    <d v="2019-01-01T00:00:00"/>
    <d v="2019-01-08T00:00:00"/>
    <x v="4"/>
    <x v="7"/>
    <s v="N"/>
    <s v="Y"/>
    <s v="One Way"/>
    <s v="Bublr Bikes"/>
  </r>
  <r>
    <s v="Bublr Bikes"/>
    <n v="2087175"/>
    <s v="Non-RFID Card Member"/>
    <m/>
    <m/>
    <n v="30062"/>
    <s v="UNITED STATES"/>
    <s v="Single Ride"/>
    <n v="5419"/>
    <s v="Standard"/>
    <x v="5"/>
    <n v="43.05847"/>
    <n v="-87.898079999999993"/>
    <s v="Milwaukee"/>
    <x v="5"/>
    <n v="43.02948"/>
    <n v="-87.912819999999996"/>
    <s v="Milwaukee"/>
    <n v="41"/>
    <n v="0"/>
    <n v="8.44"/>
    <s v="N"/>
    <n v="6"/>
    <n v="5.7"/>
    <n v="240"/>
    <n v="-1"/>
    <d v="2019-01-05T00:00:00"/>
    <d v="2019-01-01T00:00:00"/>
    <d v="2019-01-05T00:00:00"/>
    <s v="Saturday"/>
    <d v="1899-12-30T14:56:31"/>
    <n v="1"/>
    <d v="2019-01-05T00:00:00"/>
    <d v="2019-01-01T00:00:00"/>
    <d v="2019-01-05T00:00:00"/>
    <x v="3"/>
    <x v="8"/>
    <s v="Y"/>
    <s v="Y"/>
    <s v="One Way"/>
    <s v="Bublr Bikes"/>
  </r>
  <r>
    <s v="Bublr Bikes"/>
    <n v="2210155"/>
    <s v="Non-RFID Card Member"/>
    <m/>
    <m/>
    <n v="53207"/>
    <s v="UNITED STATES"/>
    <s v="Single Ride"/>
    <n v="11123"/>
    <s v="Standard"/>
    <x v="6"/>
    <n v="43.038245000000003"/>
    <n v="-87.914811999999998"/>
    <s v="Milwaukee"/>
    <x v="6"/>
    <n v="43.038245000000003"/>
    <n v="-87.914811999999998"/>
    <s v="Milwaukee"/>
    <n v="0"/>
    <n v="0"/>
    <n v="0"/>
    <s v="N"/>
    <n v="0"/>
    <n v="0"/>
    <n v="0"/>
    <n v="-1"/>
    <d v="2019-01-07T00:00:00"/>
    <d v="2019-01-01T00:00:00"/>
    <d v="2019-01-07T00:00:00"/>
    <s v="Monday"/>
    <d v="1899-12-30T13:23:07"/>
    <n v="1"/>
    <d v="2019-01-07T00:00:00"/>
    <d v="2019-01-01T00:00:00"/>
    <d v="2019-01-07T00:00:00"/>
    <x v="5"/>
    <x v="9"/>
    <s v="N"/>
    <s v="Y"/>
    <s v="Round Trip"/>
    <s v="Bublr Bikes"/>
  </r>
  <r>
    <s v="Bublr Bikes"/>
    <n v="2233183"/>
    <s v="Non-RFID Card Member"/>
    <m/>
    <m/>
    <n v="53221"/>
    <s v="UNITED STATES"/>
    <s v="Single Ride"/>
    <n v="12550"/>
    <s v="Standard"/>
    <x v="7"/>
    <n v="43.058010000000003"/>
    <n v="-87.877300000000005"/>
    <s v="Milwaukee"/>
    <x v="7"/>
    <n v="43.058010000000003"/>
    <n v="-87.877300000000005"/>
    <s v="Milwaukee"/>
    <n v="52"/>
    <n v="0"/>
    <n v="8.44"/>
    <s v="N"/>
    <n v="7"/>
    <n v="6.7"/>
    <n v="280"/>
    <n v="-1"/>
    <d v="2019-01-05T00:00:00"/>
    <d v="2019-01-01T00:00:00"/>
    <d v="2019-01-05T00:00:00"/>
    <s v="Saturday"/>
    <d v="1899-12-30T13:55:47"/>
    <n v="1"/>
    <d v="2019-01-05T00:00:00"/>
    <d v="2019-01-01T00:00:00"/>
    <d v="2019-01-05T00:00:00"/>
    <x v="3"/>
    <x v="10"/>
    <s v="Y"/>
    <s v="Y"/>
    <s v="Round Trip"/>
    <s v="Bublr Bikes"/>
  </r>
  <r>
    <s v="Bublr Bikes"/>
    <n v="2255105"/>
    <s v="Non-RFID Card Member"/>
    <m/>
    <m/>
    <n v="53211"/>
    <s v="UNITED STATES"/>
    <s v="Single Ride"/>
    <n v="11121"/>
    <s v="Standard"/>
    <x v="8"/>
    <n v="43.053040000000003"/>
    <n v="-87.897660000000002"/>
    <s v="Milwaukee"/>
    <x v="8"/>
    <n v="43.063749000000001"/>
    <n v="-87.887962999999999"/>
    <s v="Milwaukee"/>
    <n v="21"/>
    <n v="0"/>
    <n v="4.22"/>
    <s v="N"/>
    <n v="3"/>
    <n v="2.9"/>
    <n v="120"/>
    <n v="-1"/>
    <d v="2019-01-15T00:00:00"/>
    <d v="2019-01-01T00:00:00"/>
    <d v="2019-01-15T00:00:00"/>
    <s v="Tuesday"/>
    <d v="1899-12-30T14:42:32"/>
    <n v="1"/>
    <d v="2019-01-15T00:00:00"/>
    <d v="2019-01-01T00:00:00"/>
    <d v="2019-01-15T00:00:00"/>
    <x v="4"/>
    <x v="11"/>
    <s v="N"/>
    <s v="Y"/>
    <s v="One Way"/>
    <s v="Bublr Bikes"/>
  </r>
  <r>
    <s v="Bublr Bikes"/>
    <n v="2308888"/>
    <s v="Non-RFID Card Member"/>
    <m/>
    <m/>
    <n v="53154"/>
    <s v="UNITED STATES"/>
    <s v="Single Ride"/>
    <n v="5445"/>
    <s v="Standard"/>
    <x v="9"/>
    <n v="43.074890000000003"/>
    <n v="-87.882810000000006"/>
    <s v="Milwaukee"/>
    <x v="9"/>
    <n v="43.074890000000003"/>
    <n v="-87.882810000000006"/>
    <s v="Milwaukee"/>
    <n v="25"/>
    <n v="0"/>
    <n v="4.22"/>
    <s v="N"/>
    <n v="3"/>
    <n v="2.9"/>
    <n v="120"/>
    <n v="-1"/>
    <d v="2019-01-08T00:00:00"/>
    <d v="2019-01-01T00:00:00"/>
    <d v="2019-01-08T00:00:00"/>
    <s v="Tuesday"/>
    <d v="1899-12-30T11:02:16"/>
    <n v="1"/>
    <d v="2019-01-08T00:00:00"/>
    <d v="2019-01-01T00:00:00"/>
    <d v="2019-01-08T00:00:00"/>
    <x v="4"/>
    <x v="12"/>
    <s v="N"/>
    <s v="Y"/>
    <s v="Round Trip"/>
    <s v="Bublr Bikes"/>
  </r>
  <r>
    <s v="Bublr Bikes"/>
    <n v="2342317"/>
    <s v="Non-RFID Card Member"/>
    <m/>
    <m/>
    <n v="54971"/>
    <s v="UNITED STATES"/>
    <s v="Single Ride"/>
    <n v="12642"/>
    <s v="Standard"/>
    <x v="9"/>
    <n v="43.074890000000003"/>
    <n v="-87.882810000000006"/>
    <s v="Milwaukee"/>
    <x v="10"/>
    <n v="43.060250000000003"/>
    <n v="-87.892169999999993"/>
    <s v="Milwaukee"/>
    <n v="10"/>
    <n v="0"/>
    <n v="4.22"/>
    <s v="N"/>
    <n v="1"/>
    <n v="1"/>
    <n v="40"/>
    <n v="-1"/>
    <d v="2019-01-17T00:00:00"/>
    <d v="2019-01-01T00:00:00"/>
    <d v="2019-01-17T00:00:00"/>
    <s v="Thursday"/>
    <d v="1899-12-30T21:43:19"/>
    <n v="1"/>
    <d v="2019-01-17T00:00:00"/>
    <d v="2019-01-01T00:00:00"/>
    <d v="2019-01-17T00:00:00"/>
    <x v="2"/>
    <x v="13"/>
    <s v="N"/>
    <s v="Y"/>
    <s v="One Way"/>
    <s v="Bublr Bikes"/>
  </r>
  <r>
    <s v="Bublr Bikes"/>
    <n v="2372001"/>
    <s v="Non-RFID Card Member"/>
    <m/>
    <m/>
    <n v="53203"/>
    <s v="UNITED STATES"/>
    <s v="Single Ride"/>
    <n v="5440"/>
    <s v="Standard"/>
    <x v="10"/>
    <n v="43.038600000000002"/>
    <n v="-87.912099999999995"/>
    <s v="Milwaukee"/>
    <x v="11"/>
    <n v="43.038600000000002"/>
    <n v="-87.912099999999995"/>
    <s v="Milwaukee"/>
    <n v="505"/>
    <n v="0"/>
    <n v="0"/>
    <s v="N"/>
    <n v="18"/>
    <n v="17.100000000000001"/>
    <n v="720"/>
    <n v="-1"/>
    <d v="2019-01-01T00:00:00"/>
    <d v="2019-01-01T00:00:00"/>
    <d v="2019-01-01T00:00:00"/>
    <s v="Tuesday"/>
    <d v="1899-12-30T05:07:51"/>
    <n v="1"/>
    <d v="2019-01-01T00:00:00"/>
    <d v="2019-01-01T00:00:00"/>
    <d v="2019-01-01T00:00:00"/>
    <x v="4"/>
    <x v="14"/>
    <s v="Y"/>
    <s v="Y"/>
    <s v="Round Trip"/>
    <s v="Bublr Bikes"/>
  </r>
  <r>
    <s v="Bublr Bikes"/>
    <n v="2372001"/>
    <s v="Non-RFID Card Member"/>
    <m/>
    <m/>
    <n v="53203"/>
    <s v="UNITED STATES"/>
    <s v="24-Hour Pass"/>
    <n v="5542"/>
    <s v="Standard"/>
    <x v="11"/>
    <n v="43.038580000000003"/>
    <n v="-87.90934"/>
    <s v="Milwaukee"/>
    <x v="12"/>
    <n v="43.049909999999997"/>
    <n v="-87.914237"/>
    <s v="Milwaukee"/>
    <n v="3627"/>
    <n v="0"/>
    <n v="0"/>
    <s v="N"/>
    <n v="18"/>
    <n v="17.100000000000001"/>
    <n v="720"/>
    <n v="-1"/>
    <d v="2019-01-01T00:00:00"/>
    <d v="2019-01-01T00:00:00"/>
    <d v="2019-01-01T00:00:00"/>
    <s v="Tuesday"/>
    <d v="1899-12-30T03:43:50"/>
    <n v="1"/>
    <d v="2019-01-03T00:00:00"/>
    <d v="2019-01-01T00:00:00"/>
    <d v="2019-01-03T00:00:00"/>
    <x v="2"/>
    <x v="15"/>
    <s v="Y"/>
    <s v="Y"/>
    <s v="One Way"/>
    <s v="Bublr Bikes"/>
  </r>
  <r>
    <s v="Bublr Bikes"/>
    <n v="2372035"/>
    <s v="Non-RFID Card Member"/>
    <m/>
    <m/>
    <n v="53045"/>
    <s v="UNITED STATES"/>
    <s v="Single Ride"/>
    <n v="12488"/>
    <s v="Standard"/>
    <x v="12"/>
    <n v="43.049230000000001"/>
    <n v="-87.911940000000001"/>
    <s v="Milwaukee"/>
    <x v="9"/>
    <n v="43.074890000000003"/>
    <n v="-87.882810000000006"/>
    <s v="Milwaukee"/>
    <n v="11417"/>
    <n v="0"/>
    <n v="1200"/>
    <s v="N"/>
    <n v="18"/>
    <n v="17.100000000000001"/>
    <n v="720"/>
    <n v="-1"/>
    <d v="2019-01-01T00:00:00"/>
    <d v="2019-01-01T00:00:00"/>
    <d v="2019-01-01T00:00:00"/>
    <s v="Tuesday"/>
    <d v="1899-12-30T01:44:49"/>
    <n v="1"/>
    <d v="2019-01-09T00:00:00"/>
    <d v="2019-01-01T00:00:00"/>
    <d v="2019-01-09T00:00:00"/>
    <x v="0"/>
    <x v="16"/>
    <s v="Y"/>
    <s v="Y"/>
    <s v="One Way"/>
    <s v="Bublr Bikes"/>
  </r>
  <r>
    <s v="Bublr Bikes"/>
    <n v="2372037"/>
    <s v="Non-RFID Card Member"/>
    <m/>
    <m/>
    <n v="53005"/>
    <s v="UNITED STATES"/>
    <s v="Single Ride"/>
    <n v="5442"/>
    <s v="Standard"/>
    <x v="12"/>
    <n v="43.049230000000001"/>
    <n v="-87.911940000000001"/>
    <s v="Milwaukee"/>
    <x v="13"/>
    <n v="43.058619999999998"/>
    <n v="-87.885319999999993"/>
    <s v="Milwaukee"/>
    <n v="20"/>
    <n v="0"/>
    <n v="4.22"/>
    <s v="N"/>
    <n v="3"/>
    <n v="2.9"/>
    <n v="120"/>
    <n v="-1"/>
    <d v="2019-01-01T00:00:00"/>
    <d v="2019-01-01T00:00:00"/>
    <d v="2019-01-01T00:00:00"/>
    <s v="Tuesday"/>
    <d v="1899-12-30T01:45:55"/>
    <n v="1"/>
    <d v="2019-01-01T00:00:00"/>
    <d v="2019-01-01T00:00:00"/>
    <d v="2019-01-01T00:00:00"/>
    <x v="4"/>
    <x v="17"/>
    <s v="N"/>
    <s v="Y"/>
    <s v="One Way"/>
    <s v="Bublr Bikes"/>
  </r>
  <r>
    <s v="Bublr Bikes"/>
    <n v="2374150"/>
    <s v="Non-RFID Card Member"/>
    <m/>
    <m/>
    <n v="53212"/>
    <s v="UNITED STATES"/>
    <s v="Single Ride"/>
    <n v="12621"/>
    <s v="Standard"/>
    <x v="13"/>
    <n v="43.056539999999998"/>
    <n v="-87.914370000000005"/>
    <s v="Milwaukee"/>
    <x v="14"/>
    <n v="43.042490000000001"/>
    <n v="-87.909959999999998"/>
    <s v="Milwaukee"/>
    <n v="631"/>
    <n v="0"/>
    <n v="0"/>
    <s v="N"/>
    <n v="18"/>
    <n v="17.100000000000001"/>
    <n v="720"/>
    <n v="-1"/>
    <d v="2019-01-04T00:00:00"/>
    <d v="2019-01-01T00:00:00"/>
    <d v="2019-01-04T00:00:00"/>
    <s v="Friday"/>
    <d v="1899-12-30T13:30:03"/>
    <n v="1"/>
    <d v="2019-01-05T00:00:00"/>
    <d v="2019-01-01T00:00:00"/>
    <d v="2019-01-05T00:00:00"/>
    <x v="3"/>
    <x v="18"/>
    <s v="Y"/>
    <s v="Y"/>
    <s v="One Way"/>
    <s v="Bublr Bikes"/>
  </r>
  <r>
    <s v="Bublr Bikes"/>
    <n v="2374408"/>
    <s v="Non-RFID Card Member"/>
    <m/>
    <m/>
    <n v="53158"/>
    <s v="UNITED STATES"/>
    <s v="Single Ride"/>
    <n v="5550"/>
    <s v="Standard"/>
    <x v="14"/>
    <n v="43.052460000000004"/>
    <n v="-87.891000000000005"/>
    <s v="Milwaukee"/>
    <x v="15"/>
    <n v="43.052460000000004"/>
    <n v="-87.891000000000005"/>
    <s v="Milwaukee"/>
    <n v="43"/>
    <n v="0"/>
    <n v="8.44"/>
    <s v="N"/>
    <n v="6"/>
    <n v="5.7"/>
    <n v="240"/>
    <n v="-1"/>
    <d v="2019-01-04T00:00:00"/>
    <d v="2019-01-01T00:00:00"/>
    <d v="2019-01-04T00:00:00"/>
    <s v="Friday"/>
    <d v="1899-12-30T14:16:44"/>
    <n v="1"/>
    <d v="2019-01-04T00:00:00"/>
    <d v="2019-01-01T00:00:00"/>
    <d v="2019-01-04T00:00:00"/>
    <x v="1"/>
    <x v="19"/>
    <s v="Y"/>
    <s v="Y"/>
    <s v="Round Trip"/>
    <s v="Bublr Bikes"/>
  </r>
  <r>
    <s v="Bublr Bikes"/>
    <n v="2374711"/>
    <s v="Non-RFID Card Member"/>
    <m/>
    <m/>
    <n v="53202"/>
    <s v="UNITED STATES"/>
    <s v="Single Ride"/>
    <n v="12552"/>
    <s v="Standard"/>
    <x v="15"/>
    <n v="43.058619999999998"/>
    <n v="-87.885319999999993"/>
    <s v="Milwaukee"/>
    <x v="15"/>
    <n v="43.052460000000004"/>
    <n v="-87.891000000000005"/>
    <s v="Milwaukee"/>
    <n v="8"/>
    <n v="0"/>
    <n v="4.22"/>
    <s v="N"/>
    <n v="1"/>
    <n v="1"/>
    <n v="40"/>
    <n v="-1"/>
    <d v="2019-01-04T00:00:00"/>
    <d v="2019-01-01T00:00:00"/>
    <d v="2019-01-04T00:00:00"/>
    <s v="Friday"/>
    <d v="1899-12-30T21:30:12"/>
    <n v="1"/>
    <d v="2019-01-04T00:00:00"/>
    <d v="2019-01-01T00:00:00"/>
    <d v="2019-01-04T00:00:00"/>
    <x v="1"/>
    <x v="20"/>
    <s v="N"/>
    <s v="Y"/>
    <s v="One Way"/>
    <s v="Bublr Bikes"/>
  </r>
  <r>
    <s v="Bublr Bikes"/>
    <n v="2374774"/>
    <s v="Non-RFID Card Member"/>
    <m/>
    <m/>
    <n v="53224"/>
    <s v="UNITED STATES"/>
    <s v="Single Ride"/>
    <n v="12530"/>
    <s v="Standard"/>
    <x v="16"/>
    <n v="43.03913"/>
    <n v="-87.916150000000002"/>
    <s v="Milwaukee"/>
    <x v="16"/>
    <n v="43.040154000000001"/>
    <n v="-87.932113000000001"/>
    <s v="Milwaukee"/>
    <n v="872"/>
    <n v="0"/>
    <n v="0"/>
    <s v="N"/>
    <n v="18"/>
    <n v="17.100000000000001"/>
    <n v="720"/>
    <n v="-1"/>
    <d v="2019-01-05T00:00:00"/>
    <d v="2019-01-01T00:00:00"/>
    <d v="2019-01-05T00:00:00"/>
    <s v="Saturday"/>
    <d v="1899-12-30T03:20:01"/>
    <n v="1"/>
    <d v="2019-01-05T00:00:00"/>
    <d v="2019-01-01T00:00:00"/>
    <d v="2019-01-05T00:00:00"/>
    <x v="3"/>
    <x v="21"/>
    <s v="Y"/>
    <s v="Y"/>
    <s v="One Way"/>
    <s v="Bublr Bikes"/>
  </r>
  <r>
    <s v="Bublr Bikes"/>
    <n v="2375155"/>
    <s v="Non-RFID Card Member"/>
    <m/>
    <m/>
    <n v="53207"/>
    <s v="UNITED STATES"/>
    <s v="Single Ride"/>
    <n v="12526"/>
    <s v="Standard"/>
    <x v="17"/>
    <n v="43.004728999999998"/>
    <n v="-87.905463999999995"/>
    <s v="Milwaukee"/>
    <x v="3"/>
    <n v="43.004728999999998"/>
    <n v="-87.905463999999995"/>
    <s v="Milwaukee"/>
    <n v="68"/>
    <n v="0"/>
    <n v="12.66"/>
    <s v="N"/>
    <n v="10"/>
    <n v="9.5"/>
    <n v="400"/>
    <n v="-1"/>
    <d v="2019-01-05T00:00:00"/>
    <d v="2019-01-01T00:00:00"/>
    <d v="2019-01-05T00:00:00"/>
    <s v="Saturday"/>
    <d v="1899-12-30T13:22:13"/>
    <n v="1"/>
    <d v="2019-01-05T00:00:00"/>
    <d v="2019-01-01T00:00:00"/>
    <d v="2019-01-05T00:00:00"/>
    <x v="3"/>
    <x v="22"/>
    <s v="Y"/>
    <s v="Y"/>
    <s v="Round Trip"/>
    <s v="Bublr Bikes"/>
  </r>
  <r>
    <s v="Bublr Bikes"/>
    <n v="2375294"/>
    <s v="Non-RFID Card Member"/>
    <m/>
    <m/>
    <n v="53202"/>
    <s v="UNITED STATES"/>
    <s v="Single Ride"/>
    <n v="12552"/>
    <s v="Standard"/>
    <x v="8"/>
    <n v="43.053040000000003"/>
    <n v="-87.897660000000002"/>
    <s v="Milwaukee"/>
    <x v="17"/>
    <n v="43.045712999999999"/>
    <n v="-87.899756999999994"/>
    <s v="Milwaukee"/>
    <n v="8"/>
    <n v="0"/>
    <n v="4.22"/>
    <s v="N"/>
    <n v="1"/>
    <n v="1"/>
    <n v="40"/>
    <n v="-1"/>
    <d v="2019-01-05T00:00:00"/>
    <d v="2019-01-01T00:00:00"/>
    <d v="2019-01-05T00:00:00"/>
    <s v="Saturday"/>
    <d v="1899-12-30T23:40:28"/>
    <n v="1"/>
    <d v="2019-01-05T00:00:00"/>
    <d v="2019-01-01T00:00:00"/>
    <d v="2019-01-05T00:00:00"/>
    <x v="3"/>
    <x v="23"/>
    <s v="N"/>
    <s v="Y"/>
    <s v="One Way"/>
    <s v="Bublr Bikes"/>
  </r>
  <r>
    <s v="Bublr Bikes"/>
    <n v="2375354"/>
    <s v="Non-RFID Card Member"/>
    <m/>
    <m/>
    <n v="30043"/>
    <s v="UNITED STATES"/>
    <s v="Single Ride"/>
    <n v="11141"/>
    <s v="Standard"/>
    <x v="18"/>
    <n v="43.024340000000002"/>
    <n v="-87.916753"/>
    <s v="Milwaukee"/>
    <x v="4"/>
    <n v="43.020020000000002"/>
    <n v="-87.912540000000007"/>
    <s v="Milwaukee"/>
    <n v="26"/>
    <n v="0"/>
    <n v="4.22"/>
    <s v="N"/>
    <n v="3"/>
    <n v="2.9"/>
    <n v="120"/>
    <n v="-1"/>
    <d v="2019-01-05T00:00:00"/>
    <d v="2019-01-01T00:00:00"/>
    <d v="2019-01-05T00:00:00"/>
    <s v="Saturday"/>
    <d v="1899-12-30T14:33:57"/>
    <n v="1"/>
    <d v="2019-01-05T00:00:00"/>
    <d v="2019-01-01T00:00:00"/>
    <d v="2019-01-05T00:00:00"/>
    <x v="3"/>
    <x v="24"/>
    <s v="N"/>
    <s v="Y"/>
    <s v="One Way"/>
    <s v="Bublr Bikes"/>
  </r>
  <r>
    <s v="Bublr Bikes"/>
    <n v="2375354"/>
    <s v="Non-RFID Card Member"/>
    <m/>
    <m/>
    <n v="30043"/>
    <s v="UNITED STATES"/>
    <s v="Single Ride"/>
    <n v="5577"/>
    <s v="Standard"/>
    <x v="10"/>
    <n v="43.038600000000002"/>
    <n v="-87.912099999999995"/>
    <s v="Milwaukee"/>
    <x v="18"/>
    <n v="43.024340000000002"/>
    <n v="-87.916753"/>
    <s v="Milwaukee"/>
    <n v="23"/>
    <n v="0"/>
    <n v="4.22"/>
    <s v="N"/>
    <n v="3"/>
    <n v="2.9"/>
    <n v="120"/>
    <n v="-1"/>
    <d v="2019-01-13T00:00:00"/>
    <d v="2019-01-01T00:00:00"/>
    <d v="2019-01-13T00:00:00"/>
    <s v="Sunday"/>
    <d v="1899-12-30T16:19:50"/>
    <n v="1"/>
    <d v="2019-01-13T00:00:00"/>
    <d v="2019-01-01T00:00:00"/>
    <d v="2019-01-13T00:00:00"/>
    <x v="6"/>
    <x v="25"/>
    <s v="N"/>
    <s v="Y"/>
    <s v="One Way"/>
    <s v="Bublr Bikes"/>
  </r>
  <r>
    <s v="Bublr Bikes"/>
    <n v="2375444"/>
    <s v="Non-RFID Card Member"/>
    <m/>
    <m/>
    <n v="53211"/>
    <s v="UNITED STATES"/>
    <s v="Single Ride"/>
    <n v="12642"/>
    <s v="Standard"/>
    <x v="1"/>
    <n v="43.078530000000001"/>
    <n v="-87.882620000000003"/>
    <s v="Milwaukee"/>
    <x v="19"/>
    <n v="43.092329999999997"/>
    <n v="-87.887550000000005"/>
    <s v="Shorewood"/>
    <n v="17"/>
    <n v="0"/>
    <n v="4.22"/>
    <s v="N"/>
    <n v="2"/>
    <n v="1.9"/>
    <n v="80"/>
    <n v="-1"/>
    <d v="2019-01-05T00:00:00"/>
    <d v="2019-01-01T00:00:00"/>
    <d v="2019-01-05T00:00:00"/>
    <s v="Saturday"/>
    <d v="1899-12-30T15:01:44"/>
    <n v="1"/>
    <d v="2019-01-05T00:00:00"/>
    <d v="2019-01-01T00:00:00"/>
    <d v="2019-01-05T00:00:00"/>
    <x v="3"/>
    <x v="26"/>
    <s v="N"/>
    <s v="Y"/>
    <s v="One Way"/>
    <s v="Bublr Bikes"/>
  </r>
  <r>
    <s v="Bublr Bikes"/>
    <n v="2375482"/>
    <s v="Non-RFID Card Member"/>
    <m/>
    <m/>
    <n v="2481"/>
    <s v="UNITED STATES"/>
    <s v="Single Ride"/>
    <n v="5485"/>
    <s v="Standard"/>
    <x v="19"/>
    <n v="43.036900000000003"/>
    <n v="-87.89667"/>
    <s v="Milwaukee"/>
    <x v="20"/>
    <n v="43.05536"/>
    <n v="-87.90504"/>
    <s v="Milwaukee"/>
    <n v="27"/>
    <n v="0"/>
    <n v="4.22"/>
    <s v="N"/>
    <n v="4"/>
    <n v="3.8"/>
    <n v="160"/>
    <n v="-1"/>
    <d v="2019-01-05T00:00:00"/>
    <d v="2019-01-01T00:00:00"/>
    <d v="2019-01-05T00:00:00"/>
    <s v="Saturday"/>
    <d v="1899-12-30T15:13:17"/>
    <n v="1"/>
    <d v="2019-01-05T00:00:00"/>
    <d v="2019-01-01T00:00:00"/>
    <d v="2019-01-05T00:00:00"/>
    <x v="3"/>
    <x v="27"/>
    <s v="N"/>
    <s v="Y"/>
    <s v="One Way"/>
    <s v="Bublr Bikes"/>
  </r>
  <r>
    <s v="Bublr Bikes"/>
    <n v="2375512"/>
    <s v="Non-RFID Card Member"/>
    <m/>
    <m/>
    <n v="53209"/>
    <s v="UNITED STATES"/>
    <s v="Single Ride"/>
    <n v="12660"/>
    <s v="Standard"/>
    <x v="20"/>
    <n v="43.06033"/>
    <n v="-87.89546"/>
    <s v="Milwaukee"/>
    <x v="21"/>
    <n v="43.069021999999997"/>
    <n v="-87.887940999999998"/>
    <s v="Milwaukee"/>
    <n v="57"/>
    <n v="0"/>
    <n v="0"/>
    <s v="N"/>
    <n v="8"/>
    <n v="7.6"/>
    <n v="320"/>
    <n v="-1"/>
    <d v="2019-01-05T00:00:00"/>
    <d v="2019-01-01T00:00:00"/>
    <d v="2019-01-05T00:00:00"/>
    <s v="Saturday"/>
    <d v="1899-12-30T15:23:09"/>
    <n v="1"/>
    <d v="2019-01-05T00:00:00"/>
    <d v="2019-01-01T00:00:00"/>
    <d v="2019-01-05T00:00:00"/>
    <x v="3"/>
    <x v="28"/>
    <s v="Y"/>
    <s v="Y"/>
    <s v="One Way"/>
    <s v="Bublr Bikes"/>
  </r>
  <r>
    <s v="Bublr Bikes"/>
    <n v="2375767"/>
    <s v="Non-RFID Card Member"/>
    <m/>
    <m/>
    <n v="14208"/>
    <s v="UNITED STATES"/>
    <s v="Single Ride"/>
    <n v="11157"/>
    <s v="Standard"/>
    <x v="19"/>
    <n v="43.036900000000003"/>
    <n v="-87.89667"/>
    <s v="Milwaukee"/>
    <x v="22"/>
    <n v="43.036900000000003"/>
    <n v="-87.89667"/>
    <s v="Milwaukee"/>
    <n v="47"/>
    <n v="0"/>
    <n v="8.44"/>
    <s v="N"/>
    <n v="7"/>
    <n v="6.7"/>
    <n v="280"/>
    <n v="-1"/>
    <d v="2019-01-05T00:00:00"/>
    <d v="2019-01-01T00:00:00"/>
    <d v="2019-01-05T00:00:00"/>
    <s v="Saturday"/>
    <d v="1899-12-30T16:44:37"/>
    <n v="1"/>
    <d v="2019-01-05T00:00:00"/>
    <d v="2019-01-01T00:00:00"/>
    <d v="2019-01-05T00:00:00"/>
    <x v="3"/>
    <x v="29"/>
    <s v="Y"/>
    <s v="Y"/>
    <s v="Round Trip"/>
    <s v="Bublr Bikes"/>
  </r>
  <r>
    <s v="Bublr Bikes"/>
    <n v="2376172"/>
    <s v="Non-RFID Card Member"/>
    <m/>
    <m/>
    <n v="53212"/>
    <s v="UNITED STATES"/>
    <s v="Single Ride"/>
    <n v="11137"/>
    <s v="Standard"/>
    <x v="21"/>
    <n v="43.052549999999997"/>
    <n v="-87.909329999999997"/>
    <s v="Milwaukee"/>
    <x v="23"/>
    <n v="43.037300000000002"/>
    <n v="-87.915800000000004"/>
    <s v="Milwaukee"/>
    <n v="11"/>
    <n v="0"/>
    <n v="4.22"/>
    <s v="N"/>
    <n v="1"/>
    <n v="1"/>
    <n v="40"/>
    <n v="-1"/>
    <d v="2019-01-06T00:00:00"/>
    <d v="2019-01-01T00:00:00"/>
    <d v="2019-01-06T00:00:00"/>
    <s v="Sunday"/>
    <d v="1899-12-30T08:58:03"/>
    <n v="1"/>
    <d v="2019-01-06T00:00:00"/>
    <d v="2019-01-01T00:00:00"/>
    <d v="2019-01-06T00:00:00"/>
    <x v="6"/>
    <x v="30"/>
    <s v="N"/>
    <s v="Y"/>
    <s v="One Way"/>
    <s v="Bublr Bikes"/>
  </r>
  <r>
    <s v="Bublr Bikes"/>
    <n v="2377919"/>
    <s v="Non-RFID Card Member"/>
    <m/>
    <m/>
    <n v="53215"/>
    <s v="UNITED STATES"/>
    <s v="Single Ride"/>
    <n v="5576"/>
    <s v="Standard"/>
    <x v="17"/>
    <n v="43.004728999999998"/>
    <n v="-87.905463999999995"/>
    <s v="Milwaukee"/>
    <x v="24"/>
    <n v="43.020130000000002"/>
    <n v="-87.922499999999999"/>
    <s v="Milwaukee"/>
    <n v="228"/>
    <n v="0"/>
    <n v="0"/>
    <s v="N"/>
    <n v="18"/>
    <n v="17.100000000000001"/>
    <n v="720"/>
    <n v="-1"/>
    <d v="2019-01-08T00:00:00"/>
    <d v="2019-01-01T00:00:00"/>
    <d v="2019-01-08T00:00:00"/>
    <s v="Tuesday"/>
    <d v="1899-12-30T01:02:19"/>
    <n v="1"/>
    <d v="2019-01-08T00:00:00"/>
    <d v="2019-01-01T00:00:00"/>
    <d v="2019-01-08T00:00:00"/>
    <x v="4"/>
    <x v="31"/>
    <s v="Y"/>
    <s v="Y"/>
    <s v="One Way"/>
    <s v="Bublr Bikes"/>
  </r>
  <r>
    <s v="Bublr Bikes"/>
    <n v="2378167"/>
    <s v="Non-RFID Card Member"/>
    <m/>
    <m/>
    <n v="54455"/>
    <s v="UNITED STATES"/>
    <s v="Single Ride"/>
    <n v="11130"/>
    <s v="Standard"/>
    <x v="5"/>
    <n v="43.05847"/>
    <n v="-87.898079999999993"/>
    <s v="Milwaukee"/>
    <x v="25"/>
    <n v="43.053040000000003"/>
    <n v="-87.897660000000002"/>
    <s v="Milwaukee"/>
    <n v="10"/>
    <n v="0"/>
    <n v="0"/>
    <s v="N"/>
    <n v="1"/>
    <n v="1"/>
    <n v="40"/>
    <n v="-1"/>
    <d v="2019-01-08T00:00:00"/>
    <d v="2019-01-01T00:00:00"/>
    <d v="2019-01-08T00:00:00"/>
    <s v="Tuesday"/>
    <d v="1899-12-30T14:56:53"/>
    <n v="1"/>
    <d v="2019-01-08T00:00:00"/>
    <d v="2019-01-01T00:00:00"/>
    <d v="2019-01-08T00:00:00"/>
    <x v="4"/>
    <x v="32"/>
    <s v="N"/>
    <s v="Y"/>
    <s v="One Way"/>
    <s v="Bublr Bikes"/>
  </r>
  <r>
    <s v="Bublr Bikes"/>
    <n v="2379739"/>
    <s v="Non-RFID Card Member"/>
    <m/>
    <m/>
    <n v="72770"/>
    <s v="UNITED STATES"/>
    <s v="Single Ride"/>
    <n v="12475"/>
    <s v="Standard"/>
    <x v="10"/>
    <n v="43.038600000000002"/>
    <n v="-87.912099999999995"/>
    <s v="Milwaukee"/>
    <x v="26"/>
    <n v="43.026470000000003"/>
    <n v="-87.918040000000005"/>
    <s v="Milwaukee"/>
    <n v="90"/>
    <n v="0"/>
    <n v="12.66"/>
    <s v="N"/>
    <n v="13"/>
    <n v="12.4"/>
    <n v="520"/>
    <n v="-1"/>
    <d v="2019-01-12T00:00:00"/>
    <d v="2019-01-01T00:00:00"/>
    <d v="2019-01-12T00:00:00"/>
    <s v="Saturday"/>
    <d v="1899-12-30T11:50:36"/>
    <n v="1"/>
    <d v="2019-01-12T00:00:00"/>
    <d v="2019-01-01T00:00:00"/>
    <d v="2019-01-12T00:00:00"/>
    <x v="3"/>
    <x v="33"/>
    <s v="Y"/>
    <s v="Y"/>
    <s v="One Way"/>
    <s v="Bublr Bikes"/>
  </r>
  <r>
    <s v="Bublr Bikes"/>
    <n v="2381206"/>
    <s v="Non-RFID Card Member"/>
    <m/>
    <m/>
    <n v="53211"/>
    <s v="UNITED STATES"/>
    <s v="Single Ride"/>
    <n v="82"/>
    <s v="Standard"/>
    <x v="22"/>
    <n v="43.089460000000003"/>
    <n v="-87.895219999999995"/>
    <s v="Shorewood"/>
    <x v="27"/>
    <n v="43.089460000000003"/>
    <n v="-87.895219999999995"/>
    <s v="Shorewood"/>
    <n v="46"/>
    <n v="0"/>
    <n v="0"/>
    <s v="N"/>
    <n v="6"/>
    <n v="5.7"/>
    <n v="240"/>
    <n v="-1"/>
    <d v="2019-01-14T00:00:00"/>
    <d v="2019-01-01T00:00:00"/>
    <d v="2019-01-14T00:00:00"/>
    <s v="Monday"/>
    <d v="1899-12-30T15:57:50"/>
    <n v="1"/>
    <d v="2019-01-14T00:00:00"/>
    <d v="2019-01-01T00:00:00"/>
    <d v="2019-01-14T00:00:00"/>
    <x v="5"/>
    <x v="34"/>
    <s v="Y"/>
    <s v="Y"/>
    <s v="Round Trip"/>
    <s v="Bublr Bikes"/>
  </r>
  <r>
    <s v="Bublr Bikes"/>
    <n v="2381293"/>
    <s v="Non-RFID Card Member"/>
    <m/>
    <m/>
    <n v="53202"/>
    <s v="UNITED STATES"/>
    <s v="Single Ride"/>
    <n v="12670"/>
    <s v="Standard"/>
    <x v="23"/>
    <n v="43.045712999999999"/>
    <n v="-87.899756999999994"/>
    <s v="Milwaukee"/>
    <x v="25"/>
    <n v="43.053040000000003"/>
    <n v="-87.897660000000002"/>
    <s v="Milwaukee"/>
    <n v="5"/>
    <n v="0"/>
    <n v="0"/>
    <s v="N"/>
    <n v="0"/>
    <n v="0"/>
    <n v="0"/>
    <n v="-1"/>
    <d v="2019-01-14T00:00:00"/>
    <d v="2019-01-01T00:00:00"/>
    <d v="2019-01-14T00:00:00"/>
    <s v="Monday"/>
    <d v="1899-12-30T20:55:55"/>
    <n v="1"/>
    <d v="2019-01-14T00:00:00"/>
    <d v="2019-01-01T00:00:00"/>
    <d v="2019-01-14T00:00:00"/>
    <x v="5"/>
    <x v="35"/>
    <s v="N"/>
    <s v="Y"/>
    <s v="One Way"/>
    <s v="Bublr Bikes"/>
  </r>
  <r>
    <s v="Bublr Bikes"/>
    <n v="2381293"/>
    <s v="Non-RFID Card Member"/>
    <m/>
    <m/>
    <n v="53202"/>
    <s v="UNITED STATES"/>
    <s v="Single Ride"/>
    <n v="12607"/>
    <s v="Standard"/>
    <x v="23"/>
    <n v="43.045712999999999"/>
    <n v="-87.899756999999994"/>
    <s v="Milwaukee"/>
    <x v="25"/>
    <n v="43.053040000000003"/>
    <n v="-87.897660000000002"/>
    <s v="Milwaukee"/>
    <n v="4"/>
    <n v="0"/>
    <n v="0"/>
    <s v="N"/>
    <n v="0"/>
    <n v="0"/>
    <n v="0"/>
    <n v="-1"/>
    <d v="2019-01-14T00:00:00"/>
    <d v="2019-01-01T00:00:00"/>
    <d v="2019-01-14T00:00:00"/>
    <s v="Monday"/>
    <d v="1899-12-30T20:56:38"/>
    <n v="1"/>
    <d v="2019-01-14T00:00:00"/>
    <d v="2019-01-01T00:00:00"/>
    <d v="2019-01-14T00:00:00"/>
    <x v="5"/>
    <x v="36"/>
    <s v="N"/>
    <s v="Y"/>
    <s v="One Way"/>
    <s v="Bublr Bikes"/>
  </r>
  <r>
    <s v="Bublr Bikes"/>
    <n v="2381530"/>
    <s v="Non-RFID Card Member"/>
    <m/>
    <m/>
    <n v="60062"/>
    <s v="UNITED STATES"/>
    <s v="Single Ride"/>
    <n v="5474"/>
    <s v="Standard"/>
    <x v="11"/>
    <n v="43.038580000000003"/>
    <n v="-87.90934"/>
    <s v="Milwaukee"/>
    <x v="28"/>
    <n v="43.038649999999997"/>
    <n v="-87.921930000000003"/>
    <s v="Milwaukee"/>
    <n v="9"/>
    <n v="0"/>
    <n v="4.22"/>
    <s v="N"/>
    <n v="1"/>
    <n v="1"/>
    <n v="40"/>
    <n v="-1"/>
    <d v="2019-01-16T00:00:00"/>
    <d v="2019-01-01T00:00:00"/>
    <d v="2019-01-16T00:00:00"/>
    <s v="Wednesday"/>
    <d v="1899-12-30T02:09:52"/>
    <n v="1"/>
    <d v="2019-01-16T00:00:00"/>
    <d v="2019-01-01T00:00:00"/>
    <d v="2019-01-16T00:00:00"/>
    <x v="0"/>
    <x v="37"/>
    <s v="N"/>
    <s v="Y"/>
    <s v="One Way"/>
    <s v="Bublr Bikes"/>
  </r>
  <r>
    <s v="Bublr Bikes"/>
    <n v="2381667"/>
    <s v="Non-RFID Card Member"/>
    <m/>
    <m/>
    <n v="53205"/>
    <s v="UNITED STATES"/>
    <s v="Single Ride"/>
    <n v="5517"/>
    <s v="Standard"/>
    <x v="24"/>
    <n v="43.077359999999999"/>
    <n v="-87.880769999999998"/>
    <s v="Milwaukee"/>
    <x v="29"/>
    <n v="43.06033"/>
    <n v="-87.89546"/>
    <s v="Milwaukee"/>
    <n v="17"/>
    <n v="0"/>
    <n v="0"/>
    <s v="N"/>
    <n v="2"/>
    <n v="1.9"/>
    <n v="80"/>
    <n v="-1"/>
    <d v="2019-01-16T00:00:00"/>
    <d v="2019-01-01T00:00:00"/>
    <d v="2019-01-16T00:00:00"/>
    <s v="Wednesday"/>
    <d v="1899-12-30T15:43:59"/>
    <n v="1"/>
    <d v="2019-01-16T00:00:00"/>
    <d v="2019-01-01T00:00:00"/>
    <d v="2019-01-16T00:00:00"/>
    <x v="0"/>
    <x v="38"/>
    <s v="N"/>
    <s v="Y"/>
    <s v="One Way"/>
    <s v="Bublr Bikes"/>
  </r>
  <r>
    <s v="Bublr Bikes"/>
    <n v="2381667"/>
    <s v="Non-RFID Card Member"/>
    <m/>
    <m/>
    <n v="53205"/>
    <s v="UNITED STATES"/>
    <s v="24-Hour Pass"/>
    <n v="99"/>
    <s v="Standard"/>
    <x v="5"/>
    <n v="43.05847"/>
    <n v="-87.898079999999993"/>
    <s v="Milwaukee"/>
    <x v="30"/>
    <n v="43.05847"/>
    <n v="-87.898079999999993"/>
    <s v="Milwaukee"/>
    <n v="1"/>
    <n v="0"/>
    <n v="0"/>
    <s v="N"/>
    <n v="0"/>
    <n v="0"/>
    <n v="0"/>
    <n v="-1"/>
    <d v="2019-01-16T00:00:00"/>
    <d v="2019-01-01T00:00:00"/>
    <d v="2019-01-16T00:00:00"/>
    <s v="Wednesday"/>
    <d v="1899-12-30T16:27:51"/>
    <n v="1"/>
    <d v="2019-01-16T00:00:00"/>
    <d v="2019-01-01T00:00:00"/>
    <d v="2019-01-16T00:00:00"/>
    <x v="0"/>
    <x v="39"/>
    <s v="N"/>
    <s v="Y"/>
    <s v="Round Trip"/>
    <s v="Bublr Bikes"/>
  </r>
  <r>
    <s v="Bublr Bikes"/>
    <n v="2381667"/>
    <s v="Non-RFID Card Member"/>
    <m/>
    <m/>
    <n v="53205"/>
    <s v="UNITED STATES"/>
    <s v="24-Hour Pass"/>
    <n v="12513"/>
    <s v="Standard"/>
    <x v="13"/>
    <n v="43.056539999999998"/>
    <n v="-87.914370000000005"/>
    <s v="Milwaukee"/>
    <x v="0"/>
    <n v="43.054830000000003"/>
    <n v="-87.91874"/>
    <s v="Milwaukee"/>
    <n v="3"/>
    <n v="0"/>
    <n v="0"/>
    <s v="N"/>
    <n v="0"/>
    <n v="0"/>
    <n v="0"/>
    <n v="-1"/>
    <d v="2019-01-17T00:00:00"/>
    <d v="2019-01-01T00:00:00"/>
    <d v="2019-01-17T00:00:00"/>
    <s v="Thursday"/>
    <d v="1899-12-30T12:59:30"/>
    <n v="1"/>
    <d v="2019-01-17T00:00:00"/>
    <d v="2019-01-01T00:00:00"/>
    <d v="2019-01-17T00:00:00"/>
    <x v="2"/>
    <x v="40"/>
    <s v="N"/>
    <s v="Y"/>
    <s v="One Way"/>
    <s v="Bublr Bikes"/>
  </r>
  <r>
    <s v="Bublr Bikes"/>
    <n v="2381705"/>
    <s v="Non-RFID Card Member"/>
    <m/>
    <m/>
    <n v="53210"/>
    <s v="UNITED STATES"/>
    <s v="Single Ride"/>
    <n v="263"/>
    <s v="Standard"/>
    <x v="25"/>
    <n v="43.04804"/>
    <n v="-87.896720000000002"/>
    <s v="Milwaukee"/>
    <x v="15"/>
    <n v="43.052460000000004"/>
    <n v="-87.891000000000005"/>
    <s v="Milwaukee"/>
    <n v="73"/>
    <n v="0"/>
    <n v="0"/>
    <s v="N"/>
    <n v="10"/>
    <n v="9.5"/>
    <n v="400"/>
    <n v="-1"/>
    <d v="2019-01-16T00:00:00"/>
    <d v="2019-01-01T00:00:00"/>
    <d v="2019-01-16T00:00:00"/>
    <s v="Wednesday"/>
    <d v="1899-12-30T17:33:45"/>
    <n v="1"/>
    <d v="2019-01-16T00:00:00"/>
    <d v="2019-01-01T00:00:00"/>
    <d v="2019-01-16T00:00:00"/>
    <x v="0"/>
    <x v="41"/>
    <s v="Y"/>
    <s v="Y"/>
    <s v="One Way"/>
    <s v="Bublr Bikes"/>
  </r>
  <r>
    <s v="Bublr Bikes"/>
    <n v="2381709"/>
    <s v="Non-RFID Card Member"/>
    <m/>
    <m/>
    <n v="53216"/>
    <s v="UNITED STATES"/>
    <s v="Single Ride"/>
    <n v="11052"/>
    <s v="Standard"/>
    <x v="25"/>
    <n v="43.04804"/>
    <n v="-87.896720000000002"/>
    <s v="Milwaukee"/>
    <x v="15"/>
    <n v="43.052460000000004"/>
    <n v="-87.891000000000005"/>
    <s v="Milwaukee"/>
    <n v="71"/>
    <n v="0"/>
    <n v="0"/>
    <s v="N"/>
    <n v="10"/>
    <n v="9.5"/>
    <n v="400"/>
    <n v="-1"/>
    <d v="2019-01-16T00:00:00"/>
    <d v="2019-01-01T00:00:00"/>
    <d v="2019-01-16T00:00:00"/>
    <s v="Wednesday"/>
    <d v="1899-12-30T17:36:08"/>
    <n v="1"/>
    <d v="2019-01-16T00:00:00"/>
    <d v="2019-01-01T00:00:00"/>
    <d v="2019-01-16T00:00:00"/>
    <x v="0"/>
    <x v="42"/>
    <s v="Y"/>
    <s v="Y"/>
    <s v="One Way"/>
    <s v="Bublr Bikes"/>
  </r>
  <r>
    <s v="Bublr Bikes"/>
    <n v="2381758"/>
    <s v="Non-RFID Card Member"/>
    <m/>
    <m/>
    <n v="53215"/>
    <s v="UNITED STATES"/>
    <s v="Single Ride"/>
    <n v="11106"/>
    <s v="Standard"/>
    <x v="13"/>
    <n v="43.056539999999998"/>
    <n v="-87.914370000000005"/>
    <s v="Milwaukee"/>
    <x v="3"/>
    <n v="43.004728999999998"/>
    <n v="-87.905463999999995"/>
    <s v="Milwaukee"/>
    <n v="655"/>
    <n v="0"/>
    <n v="0"/>
    <s v="N"/>
    <n v="18"/>
    <n v="17.100000000000001"/>
    <n v="720"/>
    <n v="-1"/>
    <d v="2019-01-17T00:00:00"/>
    <d v="2019-01-01T00:00:00"/>
    <d v="2019-01-17T00:00:00"/>
    <s v="Thursday"/>
    <d v="1899-12-30T02:20:59"/>
    <n v="1"/>
    <d v="2019-01-17T00:00:00"/>
    <d v="2019-01-01T00:00:00"/>
    <d v="2019-01-17T00:00:00"/>
    <x v="2"/>
    <x v="43"/>
    <s v="Y"/>
    <s v="Y"/>
    <s v="One Way"/>
    <s v="Bublr Bikes"/>
  </r>
  <r>
    <s v="Bublr Bikes"/>
    <n v="2009828"/>
    <s v="Non-RFID Card Member"/>
    <m/>
    <m/>
    <n v="53204"/>
    <s v="UNITED STATES"/>
    <s v="Single Ride"/>
    <n v="12499"/>
    <s v="Standard"/>
    <x v="17"/>
    <n v="43.004728999999998"/>
    <n v="-87.905463999999995"/>
    <s v="Milwaukee"/>
    <x v="4"/>
    <n v="43.020020000000002"/>
    <n v="-87.912540000000007"/>
    <s v="Milwaukee"/>
    <n v="10"/>
    <n v="0"/>
    <n v="4.22"/>
    <s v="N"/>
    <n v="1"/>
    <n v="1"/>
    <n v="40"/>
    <n v="-1"/>
    <d v="2019-01-03T00:00:00"/>
    <d v="2019-01-01T00:00:00"/>
    <d v="2019-01-03T00:00:00"/>
    <s v="Thursday"/>
    <d v="1899-12-30T14:17:16"/>
    <n v="1"/>
    <d v="2019-01-03T00:00:00"/>
    <d v="2019-01-01T00:00:00"/>
    <d v="2019-01-03T00:00:00"/>
    <x v="2"/>
    <x v="44"/>
    <s v="N"/>
    <s v="Y"/>
    <s v="One Way"/>
    <s v="Bublr Bikes"/>
  </r>
  <r>
    <s v="Bublr Bikes"/>
    <n v="2374150"/>
    <s v="Non-RFID Card Member"/>
    <m/>
    <m/>
    <n v="53212"/>
    <s v="UNITED STATES"/>
    <s v="Single Ride"/>
    <n v="11127"/>
    <s v="Standard"/>
    <x v="0"/>
    <n v="43.054830000000003"/>
    <n v="-87.91874"/>
    <s v="Milwaukee"/>
    <x v="0"/>
    <n v="43.054830000000003"/>
    <n v="-87.91874"/>
    <s v="Milwaukee"/>
    <n v="36"/>
    <n v="0"/>
    <n v="8.44"/>
    <s v="N"/>
    <n v="5"/>
    <n v="4.8"/>
    <n v="200"/>
    <n v="-1"/>
    <d v="2019-01-04T00:00:00"/>
    <d v="2019-01-01T00:00:00"/>
    <d v="2019-01-04T00:00:00"/>
    <s v="Friday"/>
    <d v="1899-12-30T01:39:44"/>
    <n v="1"/>
    <d v="2019-01-04T00:00:00"/>
    <d v="2019-01-01T00:00:00"/>
    <d v="2019-01-04T00:00:00"/>
    <x v="1"/>
    <x v="45"/>
    <s v="Y"/>
    <s v="Y"/>
    <s v="Round Trip"/>
    <s v="Bublr Bikes"/>
  </r>
  <r>
    <s v="Bublr Bikes"/>
    <n v="2374565"/>
    <s v="Non-RFID Card Member"/>
    <m/>
    <m/>
    <m/>
    <s v="UNITED STATES"/>
    <s v="Single Ride"/>
    <n v="12616"/>
    <s v="Standard"/>
    <x v="9"/>
    <n v="43.074890000000003"/>
    <n v="-87.882810000000006"/>
    <s v="Milwaukee"/>
    <x v="13"/>
    <n v="43.058619999999998"/>
    <n v="-87.885319999999993"/>
    <s v="Milwaukee"/>
    <n v="11"/>
    <n v="0"/>
    <n v="4.22"/>
    <s v="N"/>
    <n v="1"/>
    <n v="1"/>
    <n v="40"/>
    <n v="-1"/>
    <d v="2019-01-04T00:00:00"/>
    <d v="2019-01-01T00:00:00"/>
    <d v="2019-01-04T00:00:00"/>
    <s v="Friday"/>
    <d v="1899-12-30T16:36:40"/>
    <n v="1"/>
    <d v="2019-01-04T00:00:00"/>
    <d v="2019-01-01T00:00:00"/>
    <d v="2019-01-04T00:00:00"/>
    <x v="1"/>
    <x v="46"/>
    <s v="N"/>
    <s v="Y"/>
    <s v="One Way"/>
    <s v="Bublr Bikes"/>
  </r>
  <r>
    <s v="Bublr Bikes"/>
    <n v="2335050"/>
    <s v="Non-RFID Card Member"/>
    <m/>
    <m/>
    <n v="53202"/>
    <s v="UNITED STATES"/>
    <s v="Single Ride"/>
    <n v="34"/>
    <s v="Standard"/>
    <x v="14"/>
    <n v="43.052460000000004"/>
    <n v="-87.891000000000005"/>
    <s v="Milwaukee"/>
    <x v="7"/>
    <n v="43.058010000000003"/>
    <n v="-87.877300000000005"/>
    <s v="Milwaukee"/>
    <n v="75"/>
    <n v="0"/>
    <n v="12.66"/>
    <s v="N"/>
    <n v="11"/>
    <n v="10.5"/>
    <n v="440"/>
    <n v="-1"/>
    <d v="2019-01-05T00:00:00"/>
    <d v="2019-01-01T00:00:00"/>
    <d v="2019-01-05T00:00:00"/>
    <s v="Saturday"/>
    <d v="1899-12-30T11:54:41"/>
    <n v="1"/>
    <d v="2019-01-05T00:00:00"/>
    <d v="2019-01-01T00:00:00"/>
    <d v="2019-01-05T00:00:00"/>
    <x v="3"/>
    <x v="47"/>
    <s v="Y"/>
    <s v="Y"/>
    <s v="One Way"/>
    <s v="Bublr Bikes"/>
  </r>
  <r>
    <s v="Bublr Bikes"/>
    <n v="1711267"/>
    <s v="Non-RFID Card Member"/>
    <m/>
    <m/>
    <n v="83001"/>
    <s v="UNITED STATES"/>
    <s v="Single Ride"/>
    <n v="12498"/>
    <s v="Standard"/>
    <x v="14"/>
    <n v="43.052460000000004"/>
    <n v="-87.891000000000005"/>
    <s v="Milwaukee"/>
    <x v="15"/>
    <n v="43.052460000000004"/>
    <n v="-87.891000000000005"/>
    <s v="Milwaukee"/>
    <n v="43"/>
    <n v="0"/>
    <n v="8.44"/>
    <s v="N"/>
    <n v="6"/>
    <n v="5.7"/>
    <n v="240"/>
    <n v="-1"/>
    <d v="2019-01-05T00:00:00"/>
    <d v="2019-01-01T00:00:00"/>
    <d v="2019-01-05T00:00:00"/>
    <s v="Saturday"/>
    <d v="1899-12-30T13:12:54"/>
    <n v="1"/>
    <d v="2019-01-05T00:00:00"/>
    <d v="2019-01-01T00:00:00"/>
    <d v="2019-01-05T00:00:00"/>
    <x v="3"/>
    <x v="48"/>
    <s v="Y"/>
    <s v="Y"/>
    <s v="Round Trip"/>
    <s v="Bublr Bikes"/>
  </r>
  <r>
    <s v="Bublr Bikes"/>
    <n v="2375235"/>
    <s v="Non-RFID Card Member"/>
    <m/>
    <m/>
    <n v="32789"/>
    <s v="UNITED STATES"/>
    <s v="Single Ride"/>
    <n v="11135"/>
    <s v="Standard"/>
    <x v="16"/>
    <n v="43.03913"/>
    <n v="-87.916150000000002"/>
    <s v="Milwaukee"/>
    <x v="11"/>
    <n v="43.038600000000002"/>
    <n v="-87.912099999999995"/>
    <s v="Milwaukee"/>
    <n v="75"/>
    <n v="0"/>
    <n v="12.66"/>
    <s v="N"/>
    <n v="11"/>
    <n v="10.5"/>
    <n v="440"/>
    <n v="-1"/>
    <d v="2019-01-05T00:00:00"/>
    <d v="2019-01-01T00:00:00"/>
    <d v="2019-01-05T00:00:00"/>
    <s v="Saturday"/>
    <d v="1899-12-30T13:56:14"/>
    <n v="1"/>
    <d v="2019-01-05T00:00:00"/>
    <d v="2019-01-01T00:00:00"/>
    <d v="2019-01-05T00:00:00"/>
    <x v="3"/>
    <x v="49"/>
    <s v="Y"/>
    <s v="Y"/>
    <s v="One Way"/>
    <s v="Bublr Bikes"/>
  </r>
  <r>
    <s v="Bublr Bikes"/>
    <n v="2032830"/>
    <s v="Non-RFID Card Member"/>
    <m/>
    <m/>
    <n v="53207"/>
    <s v="UNITED STATES"/>
    <s v="Single Ride"/>
    <n v="12485"/>
    <s v="Standard"/>
    <x v="17"/>
    <n v="43.004728999999998"/>
    <n v="-87.905463999999995"/>
    <s v="Milwaukee"/>
    <x v="31"/>
    <n v="43.031480000000002"/>
    <n v="-87.908169999999998"/>
    <s v="Milwaukee"/>
    <n v="19"/>
    <n v="0"/>
    <n v="4.22"/>
    <s v="N"/>
    <n v="2"/>
    <n v="1.9"/>
    <n v="80"/>
    <n v="-1"/>
    <d v="2019-01-05T00:00:00"/>
    <d v="2019-01-01T00:00:00"/>
    <d v="2019-01-05T00:00:00"/>
    <s v="Saturday"/>
    <d v="1899-12-30T15:05:42"/>
    <n v="1"/>
    <d v="2019-01-05T00:00:00"/>
    <d v="2019-01-01T00:00:00"/>
    <d v="2019-01-05T00:00:00"/>
    <x v="3"/>
    <x v="50"/>
    <s v="N"/>
    <s v="Y"/>
    <s v="One Way"/>
    <s v="Bublr Bikes"/>
  </r>
  <r>
    <s v="Bublr Bikes"/>
    <n v="2375761"/>
    <s v="Non-RFID Card Member"/>
    <m/>
    <m/>
    <n v="53086"/>
    <s v="UNITED STATES"/>
    <s v="Single Ride"/>
    <n v="5435"/>
    <s v="Standard"/>
    <x v="26"/>
    <n v="43.060155999999999"/>
    <n v="-87.881258000000003"/>
    <s v="Milwaukee"/>
    <x v="7"/>
    <n v="43.058010000000003"/>
    <n v="-87.877300000000005"/>
    <s v="Milwaukee"/>
    <n v="15"/>
    <n v="0"/>
    <n v="4.22"/>
    <s v="N"/>
    <n v="2"/>
    <n v="1.9"/>
    <n v="80"/>
    <n v="-1"/>
    <d v="2019-01-05T00:00:00"/>
    <d v="2019-01-01T00:00:00"/>
    <d v="2019-01-05T00:00:00"/>
    <s v="Saturday"/>
    <d v="1899-12-30T16:42:51"/>
    <n v="1"/>
    <d v="2019-01-05T00:00:00"/>
    <d v="2019-01-01T00:00:00"/>
    <d v="2019-01-05T00:00:00"/>
    <x v="3"/>
    <x v="51"/>
    <s v="N"/>
    <s v="Y"/>
    <s v="One Way"/>
    <s v="Bublr Bikes"/>
  </r>
  <r>
    <s v="Bublr Bikes"/>
    <n v="2375354"/>
    <s v="Non-RFID Card Member"/>
    <m/>
    <m/>
    <n v="30043"/>
    <s v="UNITED STATES"/>
    <s v="Single Ride"/>
    <n v="11165"/>
    <s v="Standard"/>
    <x v="4"/>
    <n v="43.03519"/>
    <n v="-87.907390000000007"/>
    <s v="Milwaukee"/>
    <x v="18"/>
    <n v="43.024340000000002"/>
    <n v="-87.916753"/>
    <s v="Milwaukee"/>
    <n v="24"/>
    <n v="0"/>
    <n v="4.22"/>
    <s v="N"/>
    <n v="3"/>
    <n v="2.9"/>
    <n v="120"/>
    <n v="-1"/>
    <d v="2019-01-06T00:00:00"/>
    <d v="2019-01-01T00:00:00"/>
    <d v="2019-01-06T00:00:00"/>
    <s v="Sunday"/>
    <d v="1899-12-30T13:46:58"/>
    <n v="1"/>
    <d v="2019-01-06T00:00:00"/>
    <d v="2019-01-01T00:00:00"/>
    <d v="2019-01-06T00:00:00"/>
    <x v="6"/>
    <x v="52"/>
    <s v="N"/>
    <s v="Y"/>
    <s v="One Way"/>
    <s v="Bublr Bikes"/>
  </r>
  <r>
    <s v="Bublr Bikes"/>
    <n v="1813669"/>
    <s v="Non-RFID Card Member"/>
    <m/>
    <m/>
    <n v="53029"/>
    <s v="UNITED STATES"/>
    <s v="Single Ride"/>
    <n v="11140"/>
    <s v="Standard"/>
    <x v="27"/>
    <n v="43.04562"/>
    <n v="-87.923900000000003"/>
    <s v="Milwaukee"/>
    <x v="14"/>
    <n v="43.042490000000001"/>
    <n v="-87.909959999999998"/>
    <s v="Milwaukee"/>
    <n v="5"/>
    <n v="0"/>
    <n v="4.22"/>
    <s v="N"/>
    <n v="0"/>
    <n v="0"/>
    <n v="0"/>
    <n v="-1"/>
    <d v="2019-01-11T00:00:00"/>
    <d v="2019-01-01T00:00:00"/>
    <d v="2019-01-11T00:00:00"/>
    <s v="Friday"/>
    <d v="1899-12-30T08:49:17"/>
    <n v="1"/>
    <d v="2019-01-11T00:00:00"/>
    <d v="2019-01-01T00:00:00"/>
    <d v="2019-01-11T00:00:00"/>
    <x v="1"/>
    <x v="53"/>
    <s v="N"/>
    <s v="Y"/>
    <s v="One Way"/>
    <s v="Bublr Bikes"/>
  </r>
  <r>
    <s v="Bublr Bikes"/>
    <n v="2202059"/>
    <s v="Non-RFID Card Member"/>
    <m/>
    <m/>
    <n v="53207"/>
    <s v="UNITED STATES"/>
    <s v="Single Ride"/>
    <n v="12632"/>
    <s v="Standard"/>
    <x v="28"/>
    <n v="43.02948"/>
    <n v="-87.912819999999996"/>
    <s v="Milwaukee"/>
    <x v="32"/>
    <n v="43.03886"/>
    <n v="-87.902720000000002"/>
    <s v="Milwaukee"/>
    <n v="9"/>
    <n v="0"/>
    <n v="4.22"/>
    <s v="N"/>
    <n v="1"/>
    <n v="1"/>
    <n v="40"/>
    <n v="-1"/>
    <d v="2019-01-11T00:00:00"/>
    <d v="2019-01-01T00:00:00"/>
    <d v="2019-01-11T00:00:00"/>
    <s v="Friday"/>
    <d v="1899-12-30T09:09:22"/>
    <n v="1"/>
    <d v="2019-01-11T00:00:00"/>
    <d v="2019-01-01T00:00:00"/>
    <d v="2019-01-11T00:00:00"/>
    <x v="1"/>
    <x v="54"/>
    <s v="N"/>
    <s v="Y"/>
    <s v="One Way"/>
    <s v="Bublr Bikes"/>
  </r>
  <r>
    <s v="Bublr Bikes"/>
    <n v="2009828"/>
    <s v="Non-RFID Card Member"/>
    <m/>
    <m/>
    <n v="53204"/>
    <s v="UNITED STATES"/>
    <s v="Single Ride"/>
    <n v="11142"/>
    <s v="Standard"/>
    <x v="17"/>
    <n v="43.004728999999998"/>
    <n v="-87.905463999999995"/>
    <s v="Milwaukee"/>
    <x v="4"/>
    <n v="43.020020000000002"/>
    <n v="-87.912540000000007"/>
    <s v="Milwaukee"/>
    <n v="10"/>
    <n v="0"/>
    <n v="4.22"/>
    <s v="N"/>
    <n v="1"/>
    <n v="1"/>
    <n v="40"/>
    <n v="-1"/>
    <d v="2019-01-12T00:00:00"/>
    <d v="2019-01-01T00:00:00"/>
    <d v="2019-01-12T00:00:00"/>
    <s v="Saturday"/>
    <d v="1899-12-30T04:42:33"/>
    <n v="1"/>
    <d v="2019-01-12T00:00:00"/>
    <d v="2019-01-01T00:00:00"/>
    <d v="2019-01-12T00:00:00"/>
    <x v="3"/>
    <x v="55"/>
    <s v="N"/>
    <s v="Y"/>
    <s v="One Way"/>
    <s v="Bublr Bikes"/>
  </r>
  <r>
    <s v="Bublr Bikes"/>
    <n v="2382513"/>
    <s v="Non-RFID Card Member"/>
    <m/>
    <m/>
    <n v="53012"/>
    <s v="UNITED STATES"/>
    <s v="Single Ride"/>
    <n v="11137"/>
    <s v="Standard"/>
    <x v="4"/>
    <n v="43.03519"/>
    <n v="-87.907390000000007"/>
    <s v="Milwaukee"/>
    <x v="33"/>
    <n v="43.04804"/>
    <n v="-87.896720000000002"/>
    <s v="Milwaukee"/>
    <n v="59"/>
    <n v="0"/>
    <n v="8.44"/>
    <s v="N"/>
    <n v="8"/>
    <n v="7.6"/>
    <n v="320"/>
    <n v="-1"/>
    <d v="2019-01-19T00:00:00"/>
    <d v="2019-01-01T00:00:00"/>
    <d v="2019-01-19T00:00:00"/>
    <s v="Saturday"/>
    <d v="1899-12-30T01:34:32"/>
    <n v="1"/>
    <d v="2019-01-19T00:00:00"/>
    <d v="2019-01-01T00:00:00"/>
    <d v="2019-01-19T00:00:00"/>
    <x v="3"/>
    <x v="56"/>
    <s v="Y"/>
    <s v="Y"/>
    <s v="One Way"/>
    <s v="Bublr Bikes"/>
  </r>
  <r>
    <s v="Bublr Bikes"/>
    <n v="2372350"/>
    <s v="Non-RFID Card Member"/>
    <m/>
    <m/>
    <n v="53202"/>
    <s v="UNITED STATES"/>
    <s v="Single Ride"/>
    <n v="12700"/>
    <s v="Standard"/>
    <x v="25"/>
    <n v="43.04804"/>
    <n v="-87.896720000000002"/>
    <s v="Milwaukee"/>
    <x v="13"/>
    <n v="43.058619999999998"/>
    <n v="-87.885319999999993"/>
    <s v="Milwaukee"/>
    <n v="7"/>
    <n v="0"/>
    <n v="4.22"/>
    <s v="N"/>
    <n v="1"/>
    <n v="1"/>
    <n v="40"/>
    <n v="-1"/>
    <d v="2019-01-01T00:00:00"/>
    <d v="2019-01-01T00:00:00"/>
    <d v="2019-01-01T00:00:00"/>
    <s v="Tuesday"/>
    <d v="1899-12-30T14:50:36"/>
    <n v="1"/>
    <d v="2019-01-01T00:00:00"/>
    <d v="2019-01-01T00:00:00"/>
    <d v="2019-01-01T00:00:00"/>
    <x v="4"/>
    <x v="57"/>
    <s v="N"/>
    <s v="Y"/>
    <s v="One Way"/>
    <s v="Bublr Bikes"/>
  </r>
  <r>
    <s v="Bublr Bikes"/>
    <n v="2374711"/>
    <s v="Non-RFID Card Member"/>
    <m/>
    <m/>
    <n v="53202"/>
    <s v="UNITED STATES"/>
    <s v="Single Ride"/>
    <n v="12616"/>
    <s v="Standard"/>
    <x v="15"/>
    <n v="43.058619999999998"/>
    <n v="-87.885319999999993"/>
    <s v="Milwaukee"/>
    <x v="15"/>
    <n v="43.052460000000004"/>
    <n v="-87.891000000000005"/>
    <s v="Milwaukee"/>
    <n v="9"/>
    <n v="0"/>
    <n v="4.22"/>
    <s v="N"/>
    <n v="1"/>
    <n v="1"/>
    <n v="40"/>
    <n v="-1"/>
    <d v="2019-01-04T00:00:00"/>
    <d v="2019-01-01T00:00:00"/>
    <d v="2019-01-04T00:00:00"/>
    <s v="Friday"/>
    <d v="1899-12-30T21:29:04"/>
    <n v="1"/>
    <d v="2019-01-04T00:00:00"/>
    <d v="2019-01-01T00:00:00"/>
    <d v="2019-01-04T00:00:00"/>
    <x v="1"/>
    <x v="58"/>
    <s v="N"/>
    <s v="Y"/>
    <s v="One Way"/>
    <s v="Bublr Bikes"/>
  </r>
  <r>
    <s v="Bublr Bikes"/>
    <n v="2374774"/>
    <s v="Non-RFID Card Member"/>
    <m/>
    <m/>
    <n v="53224"/>
    <s v="UNITED STATES"/>
    <s v="Single Ride"/>
    <n v="315"/>
    <s v="Standard"/>
    <x v="16"/>
    <n v="43.03913"/>
    <n v="-87.916150000000002"/>
    <s v="Milwaukee"/>
    <x v="34"/>
    <n v="43.03913"/>
    <n v="-87.916150000000002"/>
    <s v="Milwaukee"/>
    <n v="1"/>
    <n v="0"/>
    <n v="0"/>
    <s v="N"/>
    <n v="0"/>
    <n v="0"/>
    <n v="0"/>
    <n v="-1"/>
    <d v="2019-01-05T00:00:00"/>
    <d v="2019-01-01T00:00:00"/>
    <d v="2019-01-05T00:00:00"/>
    <s v="Saturday"/>
    <d v="1899-12-30T03:18:48"/>
    <n v="1"/>
    <d v="2019-01-05T00:00:00"/>
    <d v="2019-01-01T00:00:00"/>
    <d v="2019-01-05T00:00:00"/>
    <x v="3"/>
    <x v="59"/>
    <s v="N"/>
    <s v="Y"/>
    <s v="Round Trip"/>
    <s v="Bublr Bikes"/>
  </r>
  <r>
    <s v="Bublr Bikes"/>
    <n v="2335048"/>
    <s v="Non-RFID Card Member"/>
    <m/>
    <m/>
    <n v="53202"/>
    <s v="UNITED STATES"/>
    <s v="Single Ride"/>
    <n v="12590"/>
    <s v="Standard"/>
    <x v="14"/>
    <n v="43.052460000000004"/>
    <n v="-87.891000000000005"/>
    <s v="Milwaukee"/>
    <x v="7"/>
    <n v="43.058010000000003"/>
    <n v="-87.877300000000005"/>
    <s v="Milwaukee"/>
    <n v="74"/>
    <n v="0"/>
    <n v="12.66"/>
    <s v="N"/>
    <n v="11"/>
    <n v="10.5"/>
    <n v="440"/>
    <n v="-1"/>
    <d v="2019-01-05T00:00:00"/>
    <d v="2019-01-01T00:00:00"/>
    <d v="2019-01-05T00:00:00"/>
    <s v="Saturday"/>
    <d v="1899-12-30T11:55:18"/>
    <n v="1"/>
    <d v="2019-01-05T00:00:00"/>
    <d v="2019-01-01T00:00:00"/>
    <d v="2019-01-05T00:00:00"/>
    <x v="3"/>
    <x v="60"/>
    <s v="Y"/>
    <s v="Y"/>
    <s v="One Way"/>
    <s v="Bublr Bikes"/>
  </r>
  <r>
    <s v="Bublr Bikes"/>
    <n v="2374955"/>
    <s v="Non-RFID Card Member"/>
    <m/>
    <m/>
    <n v="53208"/>
    <s v="UNITED STATES"/>
    <s v="Single Ride"/>
    <n v="5524"/>
    <s v="Standard"/>
    <x v="29"/>
    <n v="43.041646999999998"/>
    <n v="-87.927257999999995"/>
    <s v="Milwaukee"/>
    <x v="35"/>
    <n v="43.060600000000001"/>
    <n v="-87.982900000000001"/>
    <s v="Milwaukee"/>
    <n v="47"/>
    <n v="0"/>
    <n v="8.44"/>
    <s v="N"/>
    <n v="7"/>
    <n v="6.7"/>
    <n v="280"/>
    <n v="-1"/>
    <d v="2019-01-05T00:00:00"/>
    <d v="2019-01-01T00:00:00"/>
    <d v="2019-01-05T00:00:00"/>
    <s v="Saturday"/>
    <d v="1899-12-30T11:55:39"/>
    <n v="1"/>
    <d v="2019-01-05T00:00:00"/>
    <d v="2019-01-01T00:00:00"/>
    <d v="2019-01-05T00:00:00"/>
    <x v="3"/>
    <x v="61"/>
    <s v="Y"/>
    <s v="Y"/>
    <s v="One Way"/>
    <s v="Bublr Bikes"/>
  </r>
  <r>
    <s v="Bublr Bikes"/>
    <n v="2375155"/>
    <s v="Non-RFID Card Member"/>
    <m/>
    <m/>
    <n v="53207"/>
    <s v="UNITED STATES"/>
    <s v="Single Ride"/>
    <n v="143"/>
    <s v="Standard"/>
    <x v="17"/>
    <n v="43.004728999999998"/>
    <n v="-87.905463999999995"/>
    <s v="Milwaukee"/>
    <x v="3"/>
    <n v="43.004728999999998"/>
    <n v="-87.905463999999995"/>
    <s v="Milwaukee"/>
    <n v="69"/>
    <n v="0"/>
    <n v="12.66"/>
    <s v="N"/>
    <n v="10"/>
    <n v="9.5"/>
    <n v="400"/>
    <n v="-1"/>
    <d v="2019-01-05T00:00:00"/>
    <d v="2019-01-01T00:00:00"/>
    <d v="2019-01-05T00:00:00"/>
    <s v="Saturday"/>
    <d v="1899-12-30T13:21:15"/>
    <n v="1"/>
    <d v="2019-01-05T00:00:00"/>
    <d v="2019-01-01T00:00:00"/>
    <d v="2019-01-05T00:00:00"/>
    <x v="3"/>
    <x v="62"/>
    <s v="Y"/>
    <s v="Y"/>
    <s v="Round Trip"/>
    <s v="Bublr Bikes"/>
  </r>
  <r>
    <s v="Bublr Bikes"/>
    <n v="2375175"/>
    <s v="Non-RFID Card Member"/>
    <m/>
    <m/>
    <n v="53718"/>
    <s v="UNITED STATES"/>
    <s v="Single Ride"/>
    <n v="12497"/>
    <s v="Standard"/>
    <x v="22"/>
    <n v="43.089460000000003"/>
    <n v="-87.895219999999995"/>
    <s v="Shorewood"/>
    <x v="33"/>
    <n v="43.04804"/>
    <n v="-87.896720000000002"/>
    <s v="Milwaukee"/>
    <n v="30"/>
    <n v="0"/>
    <n v="4.22"/>
    <s v="N"/>
    <n v="4"/>
    <n v="3.8"/>
    <n v="160"/>
    <n v="-1"/>
    <d v="2019-01-05T00:00:00"/>
    <d v="2019-01-01T00:00:00"/>
    <d v="2019-01-05T00:00:00"/>
    <s v="Saturday"/>
    <d v="1899-12-30T13:30:13"/>
    <n v="1"/>
    <d v="2019-01-05T00:00:00"/>
    <d v="2019-01-01T00:00:00"/>
    <d v="2019-01-05T00:00:00"/>
    <x v="3"/>
    <x v="63"/>
    <s v="N"/>
    <s v="Y"/>
    <s v="One Way"/>
    <s v="Bublr Bikes"/>
  </r>
  <r>
    <s v="Bublr Bikes"/>
    <n v="2276806"/>
    <s v="Non-RFID Card Member"/>
    <m/>
    <m/>
    <n v="53233"/>
    <s v="UNITED STATES"/>
    <s v="Single Ride"/>
    <n v="12504"/>
    <s v="Standard"/>
    <x v="29"/>
    <n v="43.041646999999998"/>
    <n v="-87.927257999999995"/>
    <s v="Milwaukee"/>
    <x v="14"/>
    <n v="43.042490000000001"/>
    <n v="-87.909959999999998"/>
    <s v="Milwaukee"/>
    <n v="6"/>
    <n v="0"/>
    <n v="4.22"/>
    <s v="N"/>
    <n v="0"/>
    <n v="0"/>
    <n v="0"/>
    <n v="-1"/>
    <d v="2019-01-05T00:00:00"/>
    <d v="2019-01-01T00:00:00"/>
    <d v="2019-01-05T00:00:00"/>
    <s v="Saturday"/>
    <d v="1899-12-30T14:04:24"/>
    <n v="1"/>
    <d v="2019-01-05T00:00:00"/>
    <d v="2019-01-01T00:00:00"/>
    <d v="2019-01-05T00:00:00"/>
    <x v="3"/>
    <x v="64"/>
    <s v="N"/>
    <s v="Y"/>
    <s v="One Way"/>
    <s v="Bublr Bikes"/>
  </r>
  <r>
    <s v="Bublr Bikes"/>
    <n v="2032830"/>
    <s v="Non-RFID Card Member"/>
    <m/>
    <m/>
    <n v="53207"/>
    <s v="UNITED STATES"/>
    <s v="Single Ride"/>
    <n v="12589"/>
    <s v="Standard"/>
    <x v="17"/>
    <n v="43.004728999999998"/>
    <n v="-87.905463999999995"/>
    <s v="Milwaukee"/>
    <x v="31"/>
    <n v="43.031480000000002"/>
    <n v="-87.908169999999998"/>
    <s v="Milwaukee"/>
    <n v="17"/>
    <n v="0"/>
    <n v="4.22"/>
    <s v="N"/>
    <n v="2"/>
    <n v="1.9"/>
    <n v="80"/>
    <n v="-1"/>
    <d v="2019-01-05T00:00:00"/>
    <d v="2019-01-01T00:00:00"/>
    <d v="2019-01-05T00:00:00"/>
    <s v="Saturday"/>
    <d v="1899-12-30T15:06:18"/>
    <n v="1"/>
    <d v="2019-01-05T00:00:00"/>
    <d v="2019-01-01T00:00:00"/>
    <d v="2019-01-05T00:00:00"/>
    <x v="3"/>
    <x v="65"/>
    <s v="N"/>
    <s v="Y"/>
    <s v="One Way"/>
    <s v="Bublr Bikes"/>
  </r>
  <r>
    <s v="Bublr Bikes"/>
    <n v="2375479"/>
    <s v="Non-RFID Card Member"/>
    <m/>
    <m/>
    <n v="60618"/>
    <s v="UNITED STATES"/>
    <s v="Single Ride"/>
    <n v="5521"/>
    <s v="Standard"/>
    <x v="19"/>
    <n v="43.036900000000003"/>
    <n v="-87.89667"/>
    <s v="Milwaukee"/>
    <x v="20"/>
    <n v="43.05536"/>
    <n v="-87.90504"/>
    <s v="Milwaukee"/>
    <n v="28"/>
    <n v="0"/>
    <n v="4.22"/>
    <s v="N"/>
    <n v="4"/>
    <n v="3.8"/>
    <n v="160"/>
    <n v="-1"/>
    <d v="2019-01-05T00:00:00"/>
    <d v="2019-01-01T00:00:00"/>
    <d v="2019-01-05T00:00:00"/>
    <s v="Saturday"/>
    <d v="1899-12-30T15:12:38"/>
    <n v="1"/>
    <d v="2019-01-05T00:00:00"/>
    <d v="2019-01-01T00:00:00"/>
    <d v="2019-01-05T00:00:00"/>
    <x v="3"/>
    <x v="66"/>
    <s v="N"/>
    <s v="Y"/>
    <s v="One Way"/>
    <s v="Bublr Bikes"/>
  </r>
  <r>
    <s v="Bublr Bikes"/>
    <n v="2375509"/>
    <s v="Non-RFID Card Member"/>
    <m/>
    <m/>
    <n v="53212"/>
    <s v="UNITED STATES"/>
    <s v="Single Ride"/>
    <n v="31"/>
    <s v="Standard"/>
    <x v="20"/>
    <n v="43.06033"/>
    <n v="-87.89546"/>
    <s v="Milwaukee"/>
    <x v="21"/>
    <n v="43.069021999999997"/>
    <n v="-87.887940999999998"/>
    <s v="Milwaukee"/>
    <n v="61"/>
    <n v="0"/>
    <n v="8.44"/>
    <s v="N"/>
    <n v="9"/>
    <n v="8.6"/>
    <n v="360"/>
    <n v="-1"/>
    <d v="2019-01-05T00:00:00"/>
    <d v="2019-01-01T00:00:00"/>
    <d v="2019-01-05T00:00:00"/>
    <s v="Saturday"/>
    <d v="1899-12-30T15:19:58"/>
    <n v="1"/>
    <d v="2019-01-05T00:00:00"/>
    <d v="2019-01-01T00:00:00"/>
    <d v="2019-01-05T00:00:00"/>
    <x v="3"/>
    <x v="67"/>
    <s v="Y"/>
    <s v="Y"/>
    <s v="One Way"/>
    <s v="Bublr Bikes"/>
  </r>
  <r>
    <s v="Bublr Bikes"/>
    <n v="2180242"/>
    <s v="Non-RFID Card Member"/>
    <m/>
    <m/>
    <n v="53202"/>
    <s v="UNITED STATES"/>
    <s v="Single Ride"/>
    <n v="267"/>
    <s v="Standard"/>
    <x v="14"/>
    <n v="43.052460000000004"/>
    <n v="-87.891000000000005"/>
    <s v="Milwaukee"/>
    <x v="36"/>
    <n v="43.038580000000003"/>
    <n v="-87.90934"/>
    <s v="Milwaukee"/>
    <n v="17"/>
    <n v="0"/>
    <n v="4.22"/>
    <s v="N"/>
    <n v="2"/>
    <n v="1.9"/>
    <n v="80"/>
    <n v="-1"/>
    <d v="2019-01-05T00:00:00"/>
    <d v="2019-01-01T00:00:00"/>
    <d v="2019-01-05T00:00:00"/>
    <s v="Saturday"/>
    <d v="1899-12-30T15:46:30"/>
    <n v="1"/>
    <d v="2019-01-05T00:00:00"/>
    <d v="2019-01-01T00:00:00"/>
    <d v="2019-01-05T00:00:00"/>
    <x v="3"/>
    <x v="68"/>
    <s v="N"/>
    <s v="Y"/>
    <s v="One Way"/>
    <s v="Bublr Bikes"/>
  </r>
  <r>
    <s v="Bublr Bikes"/>
    <n v="2375704"/>
    <s v="Non-RFID Card Member"/>
    <m/>
    <m/>
    <n v="53211"/>
    <s v="UNITED STATES"/>
    <s v="Single Ride"/>
    <n v="5502"/>
    <s v="Standard"/>
    <x v="19"/>
    <n v="43.036900000000003"/>
    <n v="-87.89667"/>
    <s v="Milwaukee"/>
    <x v="22"/>
    <n v="43.036900000000003"/>
    <n v="-87.89667"/>
    <s v="Milwaukee"/>
    <n v="30"/>
    <n v="0"/>
    <n v="4.22"/>
    <s v="N"/>
    <n v="4"/>
    <n v="3.8"/>
    <n v="160"/>
    <n v="-1"/>
    <d v="2019-01-05T00:00:00"/>
    <d v="2019-01-01T00:00:00"/>
    <d v="2019-01-05T00:00:00"/>
    <s v="Saturday"/>
    <d v="1899-12-30T16:25:59"/>
    <n v="1"/>
    <d v="2019-01-05T00:00:00"/>
    <d v="2019-01-01T00:00:00"/>
    <d v="2019-01-05T00:00:00"/>
    <x v="3"/>
    <x v="69"/>
    <s v="N"/>
    <s v="Y"/>
    <s v="Round Trip"/>
    <s v="Bublr Bikes"/>
  </r>
  <r>
    <s v="Bublr Bikes"/>
    <n v="2377073"/>
    <s v="Non-RFID Card Member"/>
    <m/>
    <m/>
    <n v="53201"/>
    <s v="UNITED STATES"/>
    <s v="24-Hour Pass"/>
    <n v="12681"/>
    <s v="Standard"/>
    <x v="16"/>
    <n v="43.03913"/>
    <n v="-87.916150000000002"/>
    <s v="Milwaukee"/>
    <x v="34"/>
    <n v="43.03913"/>
    <n v="-87.916150000000002"/>
    <s v="Milwaukee"/>
    <n v="123"/>
    <n v="0"/>
    <n v="24"/>
    <s v="N"/>
    <n v="18"/>
    <n v="17.100000000000001"/>
    <n v="720"/>
    <n v="-1"/>
    <d v="2019-01-06T00:00:00"/>
    <d v="2019-01-01T00:00:00"/>
    <d v="2019-01-06T00:00:00"/>
    <s v="Sunday"/>
    <d v="1899-12-30T17:13:20"/>
    <n v="1"/>
    <d v="2019-01-06T00:00:00"/>
    <d v="2019-01-01T00:00:00"/>
    <d v="2019-01-06T00:00:00"/>
    <x v="6"/>
    <x v="70"/>
    <s v="Y"/>
    <s v="Y"/>
    <s v="Round Trip"/>
    <s v="Bublr Bikes"/>
  </r>
  <r>
    <s v="Bublr Bikes"/>
    <n v="2379561"/>
    <s v="Non-RFID Card Member"/>
    <m/>
    <m/>
    <n v="7"/>
    <s v="UNITED STATES"/>
    <s v="Single Ride"/>
    <n v="32"/>
    <s v="Standard"/>
    <x v="30"/>
    <n v="43.048200000000001"/>
    <n v="-87.900859999999994"/>
    <s v="Milwaukee"/>
    <x v="5"/>
    <n v="43.02948"/>
    <n v="-87.912819999999996"/>
    <s v="Milwaukee"/>
    <n v="13"/>
    <n v="0"/>
    <n v="4.22"/>
    <s v="N"/>
    <n v="1"/>
    <n v="1"/>
    <n v="40"/>
    <n v="-1"/>
    <d v="2019-01-11T00:00:00"/>
    <d v="2019-01-01T00:00:00"/>
    <d v="2019-01-11T00:00:00"/>
    <s v="Friday"/>
    <d v="1899-12-30T22:54:21"/>
    <n v="1"/>
    <d v="2019-01-11T00:00:00"/>
    <d v="2019-01-01T00:00:00"/>
    <d v="2019-01-11T00:00:00"/>
    <x v="1"/>
    <x v="71"/>
    <s v="N"/>
    <s v="Y"/>
    <s v="One Way"/>
    <s v="Bublr Bikes"/>
  </r>
  <r>
    <s v="Bublr Bikes"/>
    <n v="2379809"/>
    <s v="Non-RFID Card Member"/>
    <m/>
    <m/>
    <n v="53204"/>
    <s v="UNITED STATES"/>
    <s v="Single Ride"/>
    <n v="11082"/>
    <s v="Standard"/>
    <x v="31"/>
    <n v="43.026470000000003"/>
    <n v="-87.918040000000005"/>
    <s v="Milwaukee"/>
    <x v="11"/>
    <n v="43.038600000000002"/>
    <n v="-87.912099999999995"/>
    <s v="Milwaukee"/>
    <n v="15"/>
    <n v="0"/>
    <n v="4.22"/>
    <s v="N"/>
    <n v="2"/>
    <n v="1.9"/>
    <n v="80"/>
    <n v="-1"/>
    <d v="2019-01-12T00:00:00"/>
    <d v="2019-01-01T00:00:00"/>
    <d v="2019-01-12T00:00:00"/>
    <s v="Saturday"/>
    <d v="1899-12-30T12:38:31"/>
    <n v="1"/>
    <d v="2019-01-12T00:00:00"/>
    <d v="2019-01-01T00:00:00"/>
    <d v="2019-01-12T00:00:00"/>
    <x v="3"/>
    <x v="72"/>
    <s v="N"/>
    <s v="Y"/>
    <s v="One Way"/>
    <s v="Bublr Bikes"/>
  </r>
  <r>
    <s v="Bublr Bikes"/>
    <n v="2380921"/>
    <s v="Non-RFID Card Member"/>
    <m/>
    <m/>
    <n v="53211"/>
    <s v="UNITED STATES"/>
    <s v="Single Ride"/>
    <n v="315"/>
    <s v="Standard"/>
    <x v="16"/>
    <n v="43.03913"/>
    <n v="-87.916150000000002"/>
    <s v="Milwaukee"/>
    <x v="34"/>
    <n v="43.03913"/>
    <n v="-87.916150000000002"/>
    <s v="Milwaukee"/>
    <n v="17"/>
    <n v="0"/>
    <n v="4.22"/>
    <s v="N"/>
    <n v="2"/>
    <n v="1.9"/>
    <n v="80"/>
    <n v="-1"/>
    <d v="2019-01-13T00:00:00"/>
    <d v="2019-01-01T00:00:00"/>
    <d v="2019-01-13T00:00:00"/>
    <s v="Sunday"/>
    <d v="1899-12-30T17:25:11"/>
    <n v="1"/>
    <d v="2019-01-13T00:00:00"/>
    <d v="2019-01-01T00:00:00"/>
    <d v="2019-01-13T00:00:00"/>
    <x v="6"/>
    <x v="73"/>
    <s v="N"/>
    <s v="Y"/>
    <s v="Round Trip"/>
    <s v="Bublr Bikes"/>
  </r>
  <r>
    <s v="Bublr Bikes"/>
    <n v="1521811"/>
    <s v="Non-RFID Card Member"/>
    <m/>
    <m/>
    <n v="53202"/>
    <s v="UNITED STATES"/>
    <s v="Single Ride"/>
    <n v="34"/>
    <s v="Standard"/>
    <x v="7"/>
    <n v="43.058010000000003"/>
    <n v="-87.877300000000005"/>
    <s v="Milwaukee"/>
    <x v="31"/>
    <n v="43.031480000000002"/>
    <n v="-87.908169999999998"/>
    <s v="Milwaukee"/>
    <n v="33"/>
    <n v="0"/>
    <n v="8.44"/>
    <s v="N"/>
    <n v="4"/>
    <n v="3.8"/>
    <n v="160"/>
    <n v="-1"/>
    <d v="2019-01-15T00:00:00"/>
    <d v="2019-01-01T00:00:00"/>
    <d v="2019-01-15T00:00:00"/>
    <s v="Tuesday"/>
    <d v="1899-12-30T11:09:59"/>
    <n v="1"/>
    <d v="2019-01-15T00:00:00"/>
    <d v="2019-01-01T00:00:00"/>
    <d v="2019-01-15T00:00:00"/>
    <x v="4"/>
    <x v="74"/>
    <s v="Y"/>
    <s v="Y"/>
    <s v="One Way"/>
    <s v="Bublr Bikes"/>
  </r>
  <r>
    <s v="Bublr Bikes"/>
    <n v="2381736"/>
    <s v="Non-RFID Card Member"/>
    <m/>
    <m/>
    <n v="53189"/>
    <s v="UNITED STATES"/>
    <s v="Single Ride"/>
    <n v="5417"/>
    <s v="Standard"/>
    <x v="32"/>
    <n v="43.038719999999998"/>
    <n v="-87.905339999999995"/>
    <s v="Milwaukee"/>
    <x v="33"/>
    <n v="43.04804"/>
    <n v="-87.896720000000002"/>
    <s v="Milwaukee"/>
    <n v="9"/>
    <n v="0"/>
    <n v="4.22"/>
    <s v="N"/>
    <n v="1"/>
    <n v="1"/>
    <n v="40"/>
    <n v="-1"/>
    <d v="2019-01-17T00:00:00"/>
    <d v="2019-01-01T00:00:00"/>
    <d v="2019-01-17T00:00:00"/>
    <s v="Thursday"/>
    <d v="1899-12-30T19:33:18"/>
    <n v="1"/>
    <d v="2019-01-17T00:00:00"/>
    <d v="2019-01-01T00:00:00"/>
    <d v="2019-01-17T00:00:00"/>
    <x v="2"/>
    <x v="75"/>
    <s v="N"/>
    <s v="Y"/>
    <s v="One Way"/>
    <s v="Bublr Bikes"/>
  </r>
  <r>
    <s v="Bublr Bikes"/>
    <n v="2364703"/>
    <s v="Non-RFID Card Member"/>
    <m/>
    <m/>
    <n v="54601"/>
    <s v="UNITED STATES"/>
    <s v="Single Ride"/>
    <n v="11066"/>
    <s v="Standard"/>
    <x v="9"/>
    <n v="43.074890000000003"/>
    <n v="-87.882810000000006"/>
    <s v="Milwaukee"/>
    <x v="1"/>
    <n v="43.078530000000001"/>
    <n v="-87.882620000000003"/>
    <s v="Milwaukee"/>
    <n v="2"/>
    <n v="0"/>
    <n v="0"/>
    <s v="N"/>
    <n v="0"/>
    <n v="0"/>
    <n v="0"/>
    <n v="-1"/>
    <d v="2019-01-20T00:00:00"/>
    <d v="2019-01-01T00:00:00"/>
    <d v="2019-01-20T00:00:00"/>
    <s v="Sunday"/>
    <d v="1899-12-30T20:58:31"/>
    <n v="1"/>
    <d v="2019-01-20T00:00:00"/>
    <d v="2019-01-01T00:00:00"/>
    <d v="2019-01-20T00:00:00"/>
    <x v="6"/>
    <x v="76"/>
    <s v="N"/>
    <s v="Y"/>
    <s v="One Way"/>
    <s v="Bublr Bikes"/>
  </r>
  <r>
    <s v="Bublr Bikes"/>
    <n v="2381708"/>
    <s v="Non-RFID Card Member"/>
    <m/>
    <m/>
    <n v="53216"/>
    <s v="UNITED STATES"/>
    <s v="Single Ride"/>
    <n v="202"/>
    <s v="Standard"/>
    <x v="25"/>
    <n v="43.04804"/>
    <n v="-87.896720000000002"/>
    <s v="Milwaukee"/>
    <x v="15"/>
    <n v="43.052460000000004"/>
    <n v="-87.891000000000005"/>
    <s v="Milwaukee"/>
    <n v="72"/>
    <n v="0"/>
    <n v="0"/>
    <s v="N"/>
    <n v="10"/>
    <n v="9.5"/>
    <n v="400"/>
    <n v="-1"/>
    <d v="2019-01-16T00:00:00"/>
    <d v="2019-01-01T00:00:00"/>
    <d v="2019-01-16T00:00:00"/>
    <s v="Wednesday"/>
    <d v="1899-12-30T17:34:58"/>
    <n v="1"/>
    <d v="2019-01-16T00:00:00"/>
    <d v="2019-01-01T00:00:00"/>
    <d v="2019-01-16T00:00:00"/>
    <x v="0"/>
    <x v="77"/>
    <s v="Y"/>
    <s v="Y"/>
    <s v="One Way"/>
    <s v="Bublr Bikes"/>
  </r>
  <r>
    <s v="Bublr Bikes"/>
    <n v="2166868"/>
    <s v="Non-RFID Card Member"/>
    <m/>
    <m/>
    <n v="53202"/>
    <s v="UNITED STATES"/>
    <s v="Single Ride"/>
    <n v="5501"/>
    <s v="Standard"/>
    <x v="17"/>
    <n v="43.004728999999998"/>
    <n v="-87.905463999999995"/>
    <s v="Milwaukee"/>
    <x v="37"/>
    <n v="43.026229999999998"/>
    <n v="-87.912809999999993"/>
    <s v="Milwaukee"/>
    <n v="10"/>
    <n v="0"/>
    <n v="4.22"/>
    <s v="N"/>
    <n v="1"/>
    <n v="1"/>
    <n v="40"/>
    <n v="-1"/>
    <d v="2019-01-01T00:00:00"/>
    <d v="2019-01-01T00:00:00"/>
    <d v="2019-01-01T00:00:00"/>
    <s v="Tuesday"/>
    <d v="1899-12-30T03:39:01"/>
    <n v="1"/>
    <d v="2019-01-01T00:00:00"/>
    <d v="2019-01-01T00:00:00"/>
    <d v="2019-01-01T00:00:00"/>
    <x v="4"/>
    <x v="78"/>
    <s v="N"/>
    <s v="Y"/>
    <s v="One Way"/>
    <s v="Bublr Bikes"/>
  </r>
  <r>
    <s v="Bublr Bikes"/>
    <n v="2347307"/>
    <s v="Non-RFID Card Member"/>
    <m/>
    <m/>
    <n v="53212"/>
    <s v="UNITED STATES"/>
    <s v="Single Ride"/>
    <n v="11106"/>
    <s v="Standard"/>
    <x v="21"/>
    <n v="43.052549999999997"/>
    <n v="-87.909329999999997"/>
    <s v="Milwaukee"/>
    <x v="30"/>
    <n v="43.05847"/>
    <n v="-87.898079999999993"/>
    <s v="Milwaukee"/>
    <n v="6"/>
    <n v="0"/>
    <n v="4.22"/>
    <s v="N"/>
    <n v="0"/>
    <n v="0"/>
    <n v="0"/>
    <n v="-1"/>
    <d v="2019-01-03T00:00:00"/>
    <d v="2019-01-01T00:00:00"/>
    <d v="2019-01-03T00:00:00"/>
    <s v="Thursday"/>
    <d v="1899-12-30T14:56:10"/>
    <n v="1"/>
    <d v="2019-01-03T00:00:00"/>
    <d v="2019-01-01T00:00:00"/>
    <d v="2019-01-03T00:00:00"/>
    <x v="2"/>
    <x v="79"/>
    <s v="N"/>
    <s v="Y"/>
    <s v="One Way"/>
    <s v="Bublr Bikes"/>
  </r>
  <r>
    <s v="Bublr Bikes"/>
    <n v="2373006"/>
    <s v="Non-RFID Card Member"/>
    <m/>
    <m/>
    <n v="53206"/>
    <s v="UNITED STATES"/>
    <s v="Single Ride"/>
    <n v="12464"/>
    <s v="Standard"/>
    <x v="33"/>
    <n v="43.056570000000001"/>
    <n v="-87.934060000000002"/>
    <s v="Milwaukee"/>
    <x v="11"/>
    <n v="43.038600000000002"/>
    <n v="-87.912099999999995"/>
    <s v="Milwaukee"/>
    <n v="25"/>
    <n v="0"/>
    <n v="4.22"/>
    <s v="N"/>
    <n v="3"/>
    <n v="2.9"/>
    <n v="120"/>
    <n v="-1"/>
    <d v="2019-01-03T00:00:00"/>
    <d v="2019-01-01T00:00:00"/>
    <d v="2019-01-03T00:00:00"/>
    <s v="Thursday"/>
    <d v="1899-12-30T14:56:40"/>
    <n v="1"/>
    <d v="2019-01-03T00:00:00"/>
    <d v="2019-01-01T00:00:00"/>
    <d v="2019-01-03T00:00:00"/>
    <x v="2"/>
    <x v="80"/>
    <s v="N"/>
    <s v="Y"/>
    <s v="One Way"/>
    <s v="Bublr Bikes"/>
  </r>
  <r>
    <s v="Bublr Bikes"/>
    <n v="2361113"/>
    <s v="Non-RFID Card Member"/>
    <m/>
    <m/>
    <n v="53207"/>
    <s v="UNITED STATES"/>
    <s v="Single Ride"/>
    <n v="17"/>
    <s v="Standard"/>
    <x v="19"/>
    <n v="43.036900000000003"/>
    <n v="-87.89667"/>
    <s v="Milwaukee"/>
    <x v="38"/>
    <n v="43.028709999999997"/>
    <n v="-87.9041"/>
    <s v="Milwaukee"/>
    <n v="19"/>
    <n v="0"/>
    <n v="4.22"/>
    <s v="N"/>
    <n v="2"/>
    <n v="1.9"/>
    <n v="80"/>
    <n v="-1"/>
    <d v="2019-01-04T00:00:00"/>
    <d v="2019-01-01T00:00:00"/>
    <d v="2019-01-04T00:00:00"/>
    <s v="Friday"/>
    <d v="1899-12-30T14:53:51"/>
    <n v="1"/>
    <d v="2019-01-04T00:00:00"/>
    <d v="2019-01-01T00:00:00"/>
    <d v="2019-01-04T00:00:00"/>
    <x v="1"/>
    <x v="81"/>
    <s v="N"/>
    <s v="Y"/>
    <s v="One Way"/>
    <s v="Bublr Bikes"/>
  </r>
  <r>
    <s v="Bublr Bikes"/>
    <n v="2374646"/>
    <s v="Non-RFID Card Member"/>
    <m/>
    <m/>
    <n v="53202"/>
    <s v="UNITED STATES"/>
    <s v="Single Ride"/>
    <n v="11048"/>
    <s v="Standard"/>
    <x v="15"/>
    <n v="43.058619999999998"/>
    <n v="-87.885319999999993"/>
    <s v="Milwaukee"/>
    <x v="33"/>
    <n v="43.04804"/>
    <n v="-87.896720000000002"/>
    <s v="Milwaukee"/>
    <n v="11"/>
    <n v="0"/>
    <n v="4.22"/>
    <s v="N"/>
    <n v="1"/>
    <n v="1"/>
    <n v="40"/>
    <n v="-1"/>
    <d v="2019-01-04T00:00:00"/>
    <d v="2019-01-01T00:00:00"/>
    <d v="2019-01-04T00:00:00"/>
    <s v="Friday"/>
    <d v="1899-12-30T18:17:38"/>
    <n v="1"/>
    <d v="2019-01-04T00:00:00"/>
    <d v="2019-01-01T00:00:00"/>
    <d v="2019-01-04T00:00:00"/>
    <x v="1"/>
    <x v="82"/>
    <s v="N"/>
    <s v="Y"/>
    <s v="One Way"/>
    <s v="Bublr Bikes"/>
  </r>
  <r>
    <s v="Bublr Bikes"/>
    <n v="2233183"/>
    <s v="Non-RFID Card Member"/>
    <m/>
    <m/>
    <n v="53221"/>
    <s v="UNITED STATES"/>
    <s v="Single Ride"/>
    <n v="12470"/>
    <s v="Standard"/>
    <x v="7"/>
    <n v="43.058010000000003"/>
    <n v="-87.877300000000005"/>
    <s v="Milwaukee"/>
    <x v="7"/>
    <n v="43.058010000000003"/>
    <n v="-87.877300000000005"/>
    <s v="Milwaukee"/>
    <n v="51"/>
    <n v="0"/>
    <n v="8.44"/>
    <s v="N"/>
    <n v="7"/>
    <n v="6.7"/>
    <n v="280"/>
    <n v="-1"/>
    <d v="2019-01-05T00:00:00"/>
    <d v="2019-01-01T00:00:00"/>
    <d v="2019-01-05T00:00:00"/>
    <s v="Saturday"/>
    <d v="1899-12-30T13:56:24"/>
    <n v="1"/>
    <d v="2019-01-05T00:00:00"/>
    <d v="2019-01-01T00:00:00"/>
    <d v="2019-01-05T00:00:00"/>
    <x v="3"/>
    <x v="83"/>
    <s v="Y"/>
    <s v="Y"/>
    <s v="Round Trip"/>
    <s v="Bublr Bikes"/>
  </r>
  <r>
    <s v="Bublr Bikes"/>
    <n v="2375475"/>
    <s v="Non-RFID Card Member"/>
    <m/>
    <m/>
    <n v="60610"/>
    <s v="UNITED STATES"/>
    <s v="Single Ride"/>
    <n v="12498"/>
    <s v="Standard"/>
    <x v="19"/>
    <n v="43.036900000000003"/>
    <n v="-87.89667"/>
    <s v="Milwaukee"/>
    <x v="20"/>
    <n v="43.05536"/>
    <n v="-87.90504"/>
    <s v="Milwaukee"/>
    <n v="28"/>
    <n v="0"/>
    <n v="4.22"/>
    <s v="N"/>
    <n v="4"/>
    <n v="3.8"/>
    <n v="160"/>
    <n v="-1"/>
    <d v="2019-01-05T00:00:00"/>
    <d v="2019-01-01T00:00:00"/>
    <d v="2019-01-05T00:00:00"/>
    <s v="Saturday"/>
    <d v="1899-12-30T15:11:45"/>
    <n v="1"/>
    <d v="2019-01-05T00:00:00"/>
    <d v="2019-01-01T00:00:00"/>
    <d v="2019-01-05T00:00:00"/>
    <x v="3"/>
    <x v="84"/>
    <s v="N"/>
    <s v="Y"/>
    <s v="One Way"/>
    <s v="Bublr Bikes"/>
  </r>
  <r>
    <s v="Bublr Bikes"/>
    <n v="2375509"/>
    <s v="Non-RFID Card Member"/>
    <m/>
    <m/>
    <n v="53212"/>
    <s v="UNITED STATES"/>
    <s v="Single Ride"/>
    <n v="5427"/>
    <s v="Standard"/>
    <x v="20"/>
    <n v="43.06033"/>
    <n v="-87.89546"/>
    <s v="Milwaukee"/>
    <x v="21"/>
    <n v="43.069021999999997"/>
    <n v="-87.887940999999998"/>
    <s v="Milwaukee"/>
    <n v="59"/>
    <n v="0"/>
    <n v="8.44"/>
    <s v="N"/>
    <n v="8"/>
    <n v="7.6"/>
    <n v="320"/>
    <n v="-1"/>
    <d v="2019-01-05T00:00:00"/>
    <d v="2019-01-01T00:00:00"/>
    <d v="2019-01-05T00:00:00"/>
    <s v="Saturday"/>
    <d v="1899-12-30T15:21:26"/>
    <n v="1"/>
    <d v="2019-01-05T00:00:00"/>
    <d v="2019-01-01T00:00:00"/>
    <d v="2019-01-05T00:00:00"/>
    <x v="3"/>
    <x v="85"/>
    <s v="Y"/>
    <s v="Y"/>
    <s v="One Way"/>
    <s v="Bublr Bikes"/>
  </r>
  <r>
    <s v="Bublr Bikes"/>
    <n v="2143826"/>
    <s v="Non-RFID Card Member"/>
    <m/>
    <m/>
    <n v="53202"/>
    <s v="UNITED STATES"/>
    <s v="Single Ride"/>
    <n v="5426"/>
    <s v="Standard"/>
    <x v="14"/>
    <n v="43.052460000000004"/>
    <n v="-87.891000000000005"/>
    <s v="Milwaukee"/>
    <x v="36"/>
    <n v="43.038580000000003"/>
    <n v="-87.90934"/>
    <s v="Milwaukee"/>
    <n v="13"/>
    <n v="0"/>
    <n v="4.22"/>
    <s v="N"/>
    <n v="1"/>
    <n v="1"/>
    <n v="40"/>
    <n v="-1"/>
    <d v="2019-01-05T00:00:00"/>
    <d v="2019-01-01T00:00:00"/>
    <d v="2019-01-05T00:00:00"/>
    <s v="Saturday"/>
    <d v="1899-12-30T15:49:52"/>
    <n v="1"/>
    <d v="2019-01-05T00:00:00"/>
    <d v="2019-01-01T00:00:00"/>
    <d v="2019-01-05T00:00:00"/>
    <x v="3"/>
    <x v="86"/>
    <s v="N"/>
    <s v="Y"/>
    <s v="One Way"/>
    <s v="Bublr Bikes"/>
  </r>
  <r>
    <s v="Bublr Bikes"/>
    <n v="2376110"/>
    <s v="Non-RFID Card Member"/>
    <m/>
    <m/>
    <m/>
    <s v="UNITED STATES"/>
    <s v="Single Ride"/>
    <n v="12652"/>
    <s v="Standard"/>
    <x v="34"/>
    <n v="43.05536"/>
    <n v="-87.90504"/>
    <s v="Milwaukee"/>
    <x v="20"/>
    <n v="43.05536"/>
    <n v="-87.90504"/>
    <s v="Milwaukee"/>
    <n v="26"/>
    <n v="0"/>
    <n v="4.22"/>
    <s v="N"/>
    <n v="3"/>
    <n v="2.9"/>
    <n v="120"/>
    <n v="-1"/>
    <d v="2019-01-05T00:00:00"/>
    <d v="2019-01-01T00:00:00"/>
    <d v="2019-01-05T00:00:00"/>
    <s v="Saturday"/>
    <d v="1899-12-30T23:02:15"/>
    <n v="1"/>
    <d v="2019-01-05T00:00:00"/>
    <d v="2019-01-01T00:00:00"/>
    <d v="2019-01-05T00:00:00"/>
    <x v="3"/>
    <x v="87"/>
    <s v="N"/>
    <s v="Y"/>
    <s v="Round Trip"/>
    <s v="Bublr Bikes"/>
  </r>
  <r>
    <s v="Bublr Bikes"/>
    <n v="2254495"/>
    <s v="Non-RFID Card Member"/>
    <m/>
    <m/>
    <n v="53211"/>
    <s v="UNITED STATES"/>
    <s v="Single Ride"/>
    <n v="11065"/>
    <s v="Standard"/>
    <x v="35"/>
    <n v="43.04824"/>
    <n v="-87.904970000000006"/>
    <s v="Milwaukee"/>
    <x v="21"/>
    <n v="43.069021999999997"/>
    <n v="-87.887940999999998"/>
    <s v="Milwaukee"/>
    <n v="12"/>
    <n v="0"/>
    <n v="4.22"/>
    <s v="N"/>
    <n v="1"/>
    <n v="1"/>
    <n v="40"/>
    <n v="-1"/>
    <d v="2019-01-06T00:00:00"/>
    <d v="2019-01-01T00:00:00"/>
    <d v="2019-01-06T00:00:00"/>
    <s v="Sunday"/>
    <d v="1899-12-30T02:29:27"/>
    <n v="1"/>
    <d v="2019-01-06T00:00:00"/>
    <d v="2019-01-01T00:00:00"/>
    <d v="2019-01-06T00:00:00"/>
    <x v="6"/>
    <x v="88"/>
    <s v="N"/>
    <s v="Y"/>
    <s v="One Way"/>
    <s v="Bublr Bikes"/>
  </r>
  <r>
    <s v="Bublr Bikes"/>
    <n v="2381736"/>
    <s v="Non-RFID Card Member"/>
    <m/>
    <m/>
    <n v="53189"/>
    <s v="UNITED STATES"/>
    <s v="Single Ride"/>
    <n v="11137"/>
    <s v="Standard"/>
    <x v="32"/>
    <n v="43.038719999999998"/>
    <n v="-87.905339999999995"/>
    <s v="Milwaukee"/>
    <x v="33"/>
    <n v="43.04804"/>
    <n v="-87.896720000000002"/>
    <s v="Milwaukee"/>
    <n v="8"/>
    <n v="0"/>
    <n v="4.22"/>
    <s v="N"/>
    <n v="1"/>
    <n v="1"/>
    <n v="40"/>
    <n v="-1"/>
    <d v="2019-01-16T00:00:00"/>
    <d v="2019-01-01T00:00:00"/>
    <d v="2019-01-16T00:00:00"/>
    <s v="Wednesday"/>
    <d v="1899-12-30T20:24:36"/>
    <n v="1"/>
    <d v="2019-01-16T00:00:00"/>
    <d v="2019-01-01T00:00:00"/>
    <d v="2019-01-16T00:00:00"/>
    <x v="0"/>
    <x v="89"/>
    <s v="N"/>
    <s v="Y"/>
    <s v="One Way"/>
    <s v="Bublr Bikes"/>
  </r>
  <r>
    <s v="Bublr Bikes"/>
    <n v="2372037"/>
    <s v="Non-RFID Card Member"/>
    <m/>
    <m/>
    <n v="53005"/>
    <s v="UNITED STATES"/>
    <s v="Single Ride"/>
    <n v="168"/>
    <s v="Standard"/>
    <x v="12"/>
    <n v="43.049230000000001"/>
    <n v="-87.911940000000001"/>
    <s v="Milwaukee"/>
    <x v="30"/>
    <n v="43.05847"/>
    <n v="-87.898079999999993"/>
    <s v="Milwaukee"/>
    <n v="11"/>
    <n v="0"/>
    <n v="4.22"/>
    <s v="N"/>
    <n v="1"/>
    <n v="1"/>
    <n v="40"/>
    <n v="-1"/>
    <d v="2019-01-01T00:00:00"/>
    <d v="2019-01-01T00:00:00"/>
    <d v="2019-01-01T00:00:00"/>
    <s v="Tuesday"/>
    <d v="1899-12-30T01:45:23"/>
    <n v="1"/>
    <d v="2019-01-01T00:00:00"/>
    <d v="2019-01-01T00:00:00"/>
    <d v="2019-01-01T00:00:00"/>
    <x v="4"/>
    <x v="90"/>
    <s v="N"/>
    <s v="Y"/>
    <s v="One Way"/>
    <s v="Bublr Bikes"/>
  </r>
  <r>
    <s v="Bublr Bikes"/>
    <n v="2282268"/>
    <s v="Non-RFID Card Member"/>
    <m/>
    <m/>
    <n v="53033"/>
    <s v="UNITED STATES"/>
    <s v="Single Ride"/>
    <n v="5432"/>
    <s v="Standard"/>
    <x v="30"/>
    <n v="43.048200000000001"/>
    <n v="-87.900859999999994"/>
    <s v="Milwaukee"/>
    <x v="31"/>
    <n v="43.031480000000002"/>
    <n v="-87.908169999999998"/>
    <s v="Milwaukee"/>
    <n v="9"/>
    <n v="0"/>
    <n v="4.22"/>
    <s v="N"/>
    <n v="1"/>
    <n v="1"/>
    <n v="40"/>
    <n v="-1"/>
    <d v="2019-01-01T00:00:00"/>
    <d v="2019-01-01T00:00:00"/>
    <d v="2019-01-01T00:00:00"/>
    <s v="Tuesday"/>
    <d v="1899-12-30T02:49:44"/>
    <n v="1"/>
    <d v="2019-01-01T00:00:00"/>
    <d v="2019-01-01T00:00:00"/>
    <d v="2019-01-01T00:00:00"/>
    <x v="4"/>
    <x v="91"/>
    <s v="N"/>
    <s v="Y"/>
    <s v="One Way"/>
    <s v="Bublr Bikes"/>
  </r>
  <r>
    <s v="Bublr Bikes"/>
    <n v="2374155"/>
    <s v="Non-RFID Card Member"/>
    <m/>
    <m/>
    <n v="54891"/>
    <s v="UNITED STATES"/>
    <s v="Single Ride"/>
    <n v="5521"/>
    <s v="Standard"/>
    <x v="19"/>
    <n v="43.036900000000003"/>
    <n v="-87.89667"/>
    <s v="Milwaukee"/>
    <x v="22"/>
    <n v="43.036900000000003"/>
    <n v="-87.89667"/>
    <s v="Milwaukee"/>
    <n v="21"/>
    <n v="0"/>
    <n v="4.22"/>
    <s v="N"/>
    <n v="3"/>
    <n v="2.9"/>
    <n v="120"/>
    <n v="-1"/>
    <d v="2019-01-04T00:00:00"/>
    <d v="2019-01-01T00:00:00"/>
    <d v="2019-01-04T00:00:00"/>
    <s v="Friday"/>
    <d v="1899-12-30T07:00:10"/>
    <n v="1"/>
    <d v="2019-01-04T00:00:00"/>
    <d v="2019-01-01T00:00:00"/>
    <d v="2019-01-04T00:00:00"/>
    <x v="1"/>
    <x v="92"/>
    <s v="N"/>
    <s v="Y"/>
    <s v="Round Trip"/>
    <s v="Bublr Bikes"/>
  </r>
  <r>
    <s v="Bublr Bikes"/>
    <n v="2374408"/>
    <s v="Non-RFID Card Member"/>
    <m/>
    <m/>
    <n v="53158"/>
    <s v="UNITED STATES"/>
    <s v="Single Ride"/>
    <n v="47"/>
    <s v="Standard"/>
    <x v="14"/>
    <n v="43.052460000000004"/>
    <n v="-87.891000000000005"/>
    <s v="Milwaukee"/>
    <x v="15"/>
    <n v="43.052460000000004"/>
    <n v="-87.891000000000005"/>
    <s v="Milwaukee"/>
    <n v="44"/>
    <n v="0"/>
    <n v="8.44"/>
    <s v="N"/>
    <n v="6"/>
    <n v="5.7"/>
    <n v="240"/>
    <n v="-1"/>
    <d v="2019-01-04T00:00:00"/>
    <d v="2019-01-01T00:00:00"/>
    <d v="2019-01-04T00:00:00"/>
    <s v="Friday"/>
    <d v="1899-12-30T14:15:57"/>
    <n v="1"/>
    <d v="2019-01-04T00:00:00"/>
    <d v="2019-01-01T00:00:00"/>
    <d v="2019-01-04T00:00:00"/>
    <x v="1"/>
    <x v="93"/>
    <s v="Y"/>
    <s v="Y"/>
    <s v="Round Trip"/>
    <s v="Bublr Bikes"/>
  </r>
  <r>
    <s v="Bublr Bikes"/>
    <n v="2361113"/>
    <s v="Non-RFID Card Member"/>
    <m/>
    <m/>
    <n v="53207"/>
    <s v="UNITED STATES"/>
    <s v="Single Ride"/>
    <n v="12705"/>
    <s v="Standard"/>
    <x v="19"/>
    <n v="43.036900000000003"/>
    <n v="-87.89667"/>
    <s v="Milwaukee"/>
    <x v="38"/>
    <n v="43.028709999999997"/>
    <n v="-87.9041"/>
    <s v="Milwaukee"/>
    <n v="17"/>
    <n v="0"/>
    <n v="4.22"/>
    <s v="N"/>
    <n v="2"/>
    <n v="1.9"/>
    <n v="80"/>
    <n v="-1"/>
    <d v="2019-01-04T00:00:00"/>
    <d v="2019-01-01T00:00:00"/>
    <d v="2019-01-04T00:00:00"/>
    <s v="Friday"/>
    <d v="1899-12-30T14:55:03"/>
    <n v="1"/>
    <d v="2019-01-04T00:00:00"/>
    <d v="2019-01-01T00:00:00"/>
    <d v="2019-01-04T00:00:00"/>
    <x v="1"/>
    <x v="94"/>
    <s v="N"/>
    <s v="Y"/>
    <s v="One Way"/>
    <s v="Bublr Bikes"/>
  </r>
  <r>
    <s v="Bublr Bikes"/>
    <n v="2374711"/>
    <s v="Non-RFID Card Member"/>
    <m/>
    <m/>
    <n v="53202"/>
    <s v="UNITED STATES"/>
    <s v="Single Ride"/>
    <n v="12700"/>
    <s v="Standard"/>
    <x v="15"/>
    <n v="43.058619999999998"/>
    <n v="-87.885319999999993"/>
    <s v="Milwaukee"/>
    <x v="15"/>
    <n v="43.052460000000004"/>
    <n v="-87.891000000000005"/>
    <s v="Milwaukee"/>
    <n v="9"/>
    <n v="0"/>
    <n v="4.22"/>
    <s v="N"/>
    <n v="1"/>
    <n v="1"/>
    <n v="40"/>
    <n v="-1"/>
    <d v="2019-01-04T00:00:00"/>
    <d v="2019-01-01T00:00:00"/>
    <d v="2019-01-04T00:00:00"/>
    <s v="Friday"/>
    <d v="1899-12-30T21:29:39"/>
    <n v="1"/>
    <d v="2019-01-04T00:00:00"/>
    <d v="2019-01-01T00:00:00"/>
    <d v="2019-01-04T00:00:00"/>
    <x v="1"/>
    <x v="95"/>
    <s v="N"/>
    <s v="Y"/>
    <s v="One Way"/>
    <s v="Bublr Bikes"/>
  </r>
  <r>
    <s v="Bublr Bikes"/>
    <n v="2374994"/>
    <s v="Non-RFID Card Member"/>
    <m/>
    <m/>
    <m/>
    <s v="UNITED STATES"/>
    <s v="24-Hour Pass"/>
    <n v="5458"/>
    <s v="Standard"/>
    <x v="21"/>
    <n v="43.052549999999997"/>
    <n v="-87.909329999999997"/>
    <s v="Milwaukee"/>
    <x v="39"/>
    <n v="43.049230000000001"/>
    <n v="-87.911940000000001"/>
    <s v="Milwaukee"/>
    <n v="9"/>
    <n v="0"/>
    <n v="24"/>
    <s v="N"/>
    <n v="1"/>
    <n v="1"/>
    <n v="40"/>
    <n v="-1"/>
    <d v="2019-01-05T00:00:00"/>
    <d v="2019-01-01T00:00:00"/>
    <d v="2019-01-05T00:00:00"/>
    <s v="Saturday"/>
    <d v="1899-12-30T12:14:16"/>
    <n v="1"/>
    <d v="2019-01-05T00:00:00"/>
    <d v="2019-01-01T00:00:00"/>
    <d v="2019-01-05T00:00:00"/>
    <x v="3"/>
    <x v="96"/>
    <s v="N"/>
    <s v="Y"/>
    <s v="One Way"/>
    <s v="Bublr Bikes"/>
  </r>
  <r>
    <s v="Bublr Bikes"/>
    <n v="2375075"/>
    <s v="Non-RFID Card Member"/>
    <m/>
    <m/>
    <n v="10033"/>
    <s v="UNITED STATES"/>
    <s v="Single Ride"/>
    <n v="12464"/>
    <s v="Standard"/>
    <x v="17"/>
    <n v="43.004728999999998"/>
    <n v="-87.905463999999995"/>
    <s v="Milwaukee"/>
    <x v="14"/>
    <n v="43.042490000000001"/>
    <n v="-87.909959999999998"/>
    <s v="Milwaukee"/>
    <n v="15"/>
    <n v="0"/>
    <n v="4.22"/>
    <s v="N"/>
    <n v="2"/>
    <n v="1.9"/>
    <n v="80"/>
    <n v="-1"/>
    <d v="2019-01-05T00:00:00"/>
    <d v="2019-01-01T00:00:00"/>
    <d v="2019-01-05T00:00:00"/>
    <s v="Saturday"/>
    <d v="1899-12-30T12:48:10"/>
    <n v="1"/>
    <d v="2019-01-05T00:00:00"/>
    <d v="2019-01-01T00:00:00"/>
    <d v="2019-01-05T00:00:00"/>
    <x v="3"/>
    <x v="97"/>
    <s v="N"/>
    <s v="Y"/>
    <s v="One Way"/>
    <s v="Bublr Bikes"/>
  </r>
  <r>
    <s v="Bublr Bikes"/>
    <n v="2375168"/>
    <s v="Non-RFID Card Member"/>
    <m/>
    <m/>
    <n v="53151"/>
    <s v="UNITED STATES"/>
    <s v="Single Ride"/>
    <n v="11143"/>
    <s v="Standard"/>
    <x v="36"/>
    <n v="43.028709999999997"/>
    <n v="-87.9041"/>
    <s v="Milwaukee"/>
    <x v="38"/>
    <n v="43.028709999999997"/>
    <n v="-87.9041"/>
    <s v="Milwaukee"/>
    <n v="17"/>
    <n v="0"/>
    <n v="4.22"/>
    <s v="N"/>
    <n v="2"/>
    <n v="1.9"/>
    <n v="80"/>
    <n v="-1"/>
    <d v="2019-01-05T00:00:00"/>
    <d v="2019-01-01T00:00:00"/>
    <d v="2019-01-05T00:00:00"/>
    <s v="Saturday"/>
    <d v="1899-12-30T13:28:07"/>
    <n v="1"/>
    <d v="2019-01-05T00:00:00"/>
    <d v="2019-01-01T00:00:00"/>
    <d v="2019-01-05T00:00:00"/>
    <x v="3"/>
    <x v="98"/>
    <s v="N"/>
    <s v="Y"/>
    <s v="Round Trip"/>
    <s v="Bublr Bikes"/>
  </r>
  <r>
    <s v="Bublr Bikes"/>
    <n v="2375766"/>
    <s v="Non-RFID Card Member"/>
    <m/>
    <m/>
    <n v="53217"/>
    <s v="UNITED STATES"/>
    <s v="Single Ride"/>
    <n v="12630"/>
    <s v="Standard"/>
    <x v="19"/>
    <n v="43.036900000000003"/>
    <n v="-87.89667"/>
    <s v="Milwaukee"/>
    <x v="22"/>
    <n v="43.036900000000003"/>
    <n v="-87.89667"/>
    <s v="Milwaukee"/>
    <n v="47"/>
    <n v="0"/>
    <n v="8.44"/>
    <s v="N"/>
    <n v="7"/>
    <n v="6.7"/>
    <n v="280"/>
    <n v="-1"/>
    <d v="2019-01-05T00:00:00"/>
    <d v="2019-01-01T00:00:00"/>
    <d v="2019-01-05T00:00:00"/>
    <s v="Saturday"/>
    <d v="1899-12-30T16:43:58"/>
    <n v="1"/>
    <d v="2019-01-05T00:00:00"/>
    <d v="2019-01-01T00:00:00"/>
    <d v="2019-01-05T00:00:00"/>
    <x v="3"/>
    <x v="99"/>
    <s v="Y"/>
    <s v="Y"/>
    <s v="Round Trip"/>
    <s v="Bublr Bikes"/>
  </r>
  <r>
    <s v="Bublr Bikes"/>
    <n v="2375354"/>
    <s v="Non-RFID Card Member"/>
    <m/>
    <m/>
    <n v="30043"/>
    <s v="UNITED STATES"/>
    <s v="Single Ride"/>
    <n v="11"/>
    <s v="Standard"/>
    <x v="3"/>
    <n v="43.020020000000002"/>
    <n v="-87.912540000000007"/>
    <s v="Milwaukee"/>
    <x v="18"/>
    <n v="43.024340000000002"/>
    <n v="-87.916753"/>
    <s v="Milwaukee"/>
    <n v="4"/>
    <n v="0"/>
    <n v="4.22"/>
    <s v="N"/>
    <n v="0"/>
    <n v="0"/>
    <n v="0"/>
    <n v="-1"/>
    <d v="2019-01-06T00:00:00"/>
    <d v="2019-01-01T00:00:00"/>
    <d v="2019-01-06T00:00:00"/>
    <s v="Sunday"/>
    <d v="1899-12-30T10:23:19"/>
    <n v="1"/>
    <d v="2019-01-06T00:00:00"/>
    <d v="2019-01-01T00:00:00"/>
    <d v="2019-01-06T00:00:00"/>
    <x v="6"/>
    <x v="100"/>
    <s v="N"/>
    <s v="Y"/>
    <s v="One Way"/>
    <s v="Bublr Bikes"/>
  </r>
  <r>
    <s v="Bublr Bikes"/>
    <n v="2377066"/>
    <s v="Non-RFID Card Member"/>
    <m/>
    <m/>
    <n v="53211"/>
    <s v="UNITED STATES"/>
    <s v="24-Hour Pass"/>
    <n v="12485"/>
    <s v="Standard"/>
    <x v="16"/>
    <n v="43.03913"/>
    <n v="-87.916150000000002"/>
    <s v="Milwaukee"/>
    <x v="34"/>
    <n v="43.03913"/>
    <n v="-87.916150000000002"/>
    <s v="Milwaukee"/>
    <n v="127"/>
    <n v="0"/>
    <n v="24"/>
    <s v="N"/>
    <n v="18"/>
    <n v="17.100000000000001"/>
    <n v="720"/>
    <n v="-1"/>
    <d v="2019-01-06T00:00:00"/>
    <d v="2019-01-01T00:00:00"/>
    <d v="2019-01-06T00:00:00"/>
    <s v="Sunday"/>
    <d v="1899-12-30T17:10:32"/>
    <n v="1"/>
    <d v="2019-01-06T00:00:00"/>
    <d v="2019-01-01T00:00:00"/>
    <d v="2019-01-06T00:00:00"/>
    <x v="6"/>
    <x v="101"/>
    <s v="Y"/>
    <s v="Y"/>
    <s v="Round Trip"/>
    <s v="Bublr Bikes"/>
  </r>
  <r>
    <s v="Bublr Bikes"/>
    <n v="2377855"/>
    <s v="Non-RFID Card Member"/>
    <m/>
    <m/>
    <n v="53210"/>
    <s v="UNITED STATES"/>
    <s v="Single Ride"/>
    <n v="11106"/>
    <s v="Standard"/>
    <x v="13"/>
    <n v="43.056539999999998"/>
    <n v="-87.914370000000005"/>
    <s v="Milwaukee"/>
    <x v="40"/>
    <n v="43.056539999999998"/>
    <n v="-87.914370000000005"/>
    <s v="Milwaukee"/>
    <n v="1"/>
    <n v="0"/>
    <n v="0"/>
    <s v="N"/>
    <n v="0"/>
    <n v="0"/>
    <n v="0"/>
    <n v="-1"/>
    <d v="2019-01-07T00:00:00"/>
    <d v="2019-01-01T00:00:00"/>
    <d v="2019-01-07T00:00:00"/>
    <s v="Monday"/>
    <d v="1899-12-30T20:27:06"/>
    <n v="1"/>
    <d v="2019-01-07T00:00:00"/>
    <d v="2019-01-01T00:00:00"/>
    <d v="2019-01-07T00:00:00"/>
    <x v="5"/>
    <x v="102"/>
    <s v="N"/>
    <s v="Y"/>
    <s v="Round Trip"/>
    <s v="Bublr Bikes"/>
  </r>
  <r>
    <s v="Bublr Bikes"/>
    <n v="2332855"/>
    <s v="Non-RFID Card Member"/>
    <m/>
    <m/>
    <n v="53203"/>
    <s v="UNITED STATES"/>
    <s v="Single Ride"/>
    <n v="12469"/>
    <s v="Standard"/>
    <x v="7"/>
    <n v="43.058010000000003"/>
    <n v="-87.877300000000005"/>
    <s v="Milwaukee"/>
    <x v="22"/>
    <n v="43.036900000000003"/>
    <n v="-87.89667"/>
    <s v="Milwaukee"/>
    <n v="45"/>
    <n v="0"/>
    <n v="8.44"/>
    <s v="N"/>
    <n v="6"/>
    <n v="5.7"/>
    <n v="240"/>
    <n v="-1"/>
    <d v="2019-01-08T00:00:00"/>
    <d v="2019-01-01T00:00:00"/>
    <d v="2019-01-08T00:00:00"/>
    <s v="Tuesday"/>
    <d v="1899-12-30T13:29:32"/>
    <n v="1"/>
    <d v="2019-01-08T00:00:00"/>
    <d v="2019-01-01T00:00:00"/>
    <d v="2019-01-08T00:00:00"/>
    <x v="4"/>
    <x v="103"/>
    <s v="Y"/>
    <s v="Y"/>
    <s v="One Way"/>
    <s v="Bublr Bikes"/>
  </r>
  <r>
    <s v="Bublr Bikes"/>
    <n v="2332855"/>
    <s v="Non-RFID Card Member"/>
    <m/>
    <m/>
    <n v="53203"/>
    <s v="UNITED STATES"/>
    <s v="Single Ride"/>
    <n v="5506"/>
    <s v="Standard"/>
    <x v="7"/>
    <n v="43.058010000000003"/>
    <n v="-87.877300000000005"/>
    <s v="Milwaukee"/>
    <x v="22"/>
    <n v="43.036900000000003"/>
    <n v="-87.89667"/>
    <s v="Milwaukee"/>
    <n v="44"/>
    <n v="0"/>
    <n v="8.44"/>
    <s v="N"/>
    <n v="6"/>
    <n v="5.7"/>
    <n v="240"/>
    <n v="-1"/>
    <d v="2019-01-08T00:00:00"/>
    <d v="2019-01-01T00:00:00"/>
    <d v="2019-01-08T00:00:00"/>
    <s v="Tuesday"/>
    <d v="1899-12-30T13:30:24"/>
    <n v="1"/>
    <d v="2019-01-08T00:00:00"/>
    <d v="2019-01-01T00:00:00"/>
    <d v="2019-01-08T00:00:00"/>
    <x v="4"/>
    <x v="104"/>
    <s v="Y"/>
    <s v="Y"/>
    <s v="One Way"/>
    <s v="Bublr Bikes"/>
  </r>
  <r>
    <s v="Bublr Bikes"/>
    <n v="2332855"/>
    <s v="Non-RFID Card Member"/>
    <m/>
    <m/>
    <n v="53203"/>
    <s v="UNITED STATES"/>
    <s v="Single Ride"/>
    <n v="12469"/>
    <s v="Standard"/>
    <x v="19"/>
    <n v="43.036900000000003"/>
    <n v="-87.89667"/>
    <s v="Milwaukee"/>
    <x v="7"/>
    <n v="43.058010000000003"/>
    <n v="-87.877300000000005"/>
    <s v="Milwaukee"/>
    <n v="16"/>
    <n v="0"/>
    <n v="4.22"/>
    <s v="N"/>
    <n v="2"/>
    <n v="1.9"/>
    <n v="80"/>
    <n v="-1"/>
    <d v="2019-01-08T00:00:00"/>
    <d v="2019-01-01T00:00:00"/>
    <d v="2019-01-08T00:00:00"/>
    <s v="Tuesday"/>
    <d v="1899-12-30T15:58:56"/>
    <n v="1"/>
    <d v="2019-01-08T00:00:00"/>
    <d v="2019-01-01T00:00:00"/>
    <d v="2019-01-08T00:00:00"/>
    <x v="4"/>
    <x v="105"/>
    <s v="N"/>
    <s v="Y"/>
    <s v="One Way"/>
    <s v="Bublr Bikes"/>
  </r>
  <r>
    <s v="Bublr Bikes"/>
    <n v="2380361"/>
    <s v="Non-RFID Card Member"/>
    <m/>
    <m/>
    <n v="53202"/>
    <s v="UNITED STATES"/>
    <s v="Single Ride"/>
    <n v="143"/>
    <s v="Standard"/>
    <x v="37"/>
    <n v="43.042639999999999"/>
    <n v="-87.905680000000004"/>
    <s v="Milwaukee"/>
    <x v="15"/>
    <n v="43.052460000000004"/>
    <n v="-87.891000000000005"/>
    <s v="Milwaukee"/>
    <n v="9"/>
    <n v="0"/>
    <n v="4.22"/>
    <s v="N"/>
    <n v="1"/>
    <n v="1"/>
    <n v="40"/>
    <n v="-1"/>
    <d v="2019-01-12T00:00:00"/>
    <d v="2019-01-01T00:00:00"/>
    <d v="2019-01-12T00:00:00"/>
    <s v="Saturday"/>
    <d v="1899-12-30T22:25:14"/>
    <n v="1"/>
    <d v="2019-01-12T00:00:00"/>
    <d v="2019-01-01T00:00:00"/>
    <d v="2019-01-12T00:00:00"/>
    <x v="3"/>
    <x v="106"/>
    <s v="N"/>
    <s v="Y"/>
    <s v="One Way"/>
    <s v="Bublr Bikes"/>
  </r>
  <r>
    <s v="Bublr Bikes"/>
    <n v="2381529"/>
    <s v="Non-RFID Card Member"/>
    <m/>
    <m/>
    <n v="60026"/>
    <s v="UNITED STATES"/>
    <s v="Single Ride"/>
    <n v="5424"/>
    <s v="Standard"/>
    <x v="11"/>
    <n v="43.038580000000003"/>
    <n v="-87.90934"/>
    <s v="Milwaukee"/>
    <x v="28"/>
    <n v="43.038649999999997"/>
    <n v="-87.921930000000003"/>
    <s v="Milwaukee"/>
    <n v="9"/>
    <n v="0"/>
    <n v="4.22"/>
    <s v="N"/>
    <n v="1"/>
    <n v="1"/>
    <n v="40"/>
    <n v="-1"/>
    <d v="2019-01-16T00:00:00"/>
    <d v="2019-01-01T00:00:00"/>
    <d v="2019-01-16T00:00:00"/>
    <s v="Wednesday"/>
    <d v="1899-12-30T02:08:54"/>
    <n v="1"/>
    <d v="2019-01-16T00:00:00"/>
    <d v="2019-01-01T00:00:00"/>
    <d v="2019-01-16T00:00:00"/>
    <x v="0"/>
    <x v="107"/>
    <s v="N"/>
    <s v="Y"/>
    <s v="One Way"/>
    <s v="Bublr Bikes"/>
  </r>
  <r>
    <s v="Bublr Bikes"/>
    <n v="2382192"/>
    <s v="Non-RFID Card Member"/>
    <m/>
    <m/>
    <n v="53204"/>
    <s v="UNITED STATES"/>
    <s v="Single Ride"/>
    <n v="5474"/>
    <s v="Standard"/>
    <x v="38"/>
    <n v="43.038649999999997"/>
    <n v="-87.921930000000003"/>
    <s v="Milwaukee"/>
    <x v="28"/>
    <n v="43.038649999999997"/>
    <n v="-87.921930000000003"/>
    <s v="Milwaukee"/>
    <n v="115"/>
    <n v="0"/>
    <n v="16.88"/>
    <s v="N"/>
    <n v="17"/>
    <n v="16.2"/>
    <n v="680"/>
    <n v="-1"/>
    <d v="2019-01-18T00:00:00"/>
    <d v="2019-01-01T00:00:00"/>
    <d v="2019-01-18T00:00:00"/>
    <s v="Friday"/>
    <d v="1899-12-30T11:50:46"/>
    <n v="1"/>
    <d v="2019-01-18T00:00:00"/>
    <d v="2019-01-01T00:00:00"/>
    <d v="2019-01-18T00:00:00"/>
    <x v="1"/>
    <x v="108"/>
    <s v="Y"/>
    <s v="Y"/>
    <s v="Round Trip"/>
    <s v="Bublr Bikes"/>
  </r>
  <r>
    <s v="Bublr Bikes"/>
    <n v="2383702"/>
    <s v="Non-RFID Card Member"/>
    <m/>
    <m/>
    <m/>
    <s v="UNITED STATES"/>
    <s v="Single Ride"/>
    <n v="11141"/>
    <s v="Standard"/>
    <x v="1"/>
    <n v="43.078530000000001"/>
    <n v="-87.882620000000003"/>
    <s v="Milwaukee"/>
    <x v="1"/>
    <n v="43.078530000000001"/>
    <n v="-87.882620000000003"/>
    <s v="Milwaukee"/>
    <n v="33"/>
    <n v="0"/>
    <n v="8.44"/>
    <s v="N"/>
    <n v="4"/>
    <n v="3.8"/>
    <n v="160"/>
    <n v="-1"/>
    <d v="2019-01-20T00:00:00"/>
    <d v="2019-01-01T00:00:00"/>
    <d v="2019-01-20T00:00:00"/>
    <s v="Sunday"/>
    <d v="1899-12-30T22:38:26"/>
    <n v="1"/>
    <d v="2019-01-20T00:00:00"/>
    <d v="2019-01-01T00:00:00"/>
    <d v="2019-01-20T00:00:00"/>
    <x v="6"/>
    <x v="109"/>
    <s v="Y"/>
    <s v="Y"/>
    <s v="Round Trip"/>
    <s v="Bublr Bikes"/>
  </r>
  <r>
    <s v="Bublr Bikes"/>
    <n v="2373006"/>
    <s v="Non-RFID Card Member"/>
    <m/>
    <m/>
    <n v="53206"/>
    <s v="UNITED STATES"/>
    <s v="Single Ride"/>
    <n v="12637"/>
    <s v="Standard"/>
    <x v="33"/>
    <n v="43.056570000000001"/>
    <n v="-87.934060000000002"/>
    <s v="Milwaukee"/>
    <x v="11"/>
    <n v="43.038600000000002"/>
    <n v="-87.912099999999995"/>
    <s v="Milwaukee"/>
    <n v="25"/>
    <n v="0"/>
    <n v="4.22"/>
    <s v="N"/>
    <n v="3"/>
    <n v="2.9"/>
    <n v="120"/>
    <n v="-1"/>
    <d v="2019-01-04T00:00:00"/>
    <d v="2019-01-01T00:00:00"/>
    <d v="2019-01-04T00:00:00"/>
    <s v="Friday"/>
    <d v="1899-12-30T17:52:57"/>
    <n v="1"/>
    <d v="2019-01-04T00:00:00"/>
    <d v="2019-01-01T00:00:00"/>
    <d v="2019-01-04T00:00:00"/>
    <x v="1"/>
    <x v="110"/>
    <s v="N"/>
    <s v="Y"/>
    <s v="One Way"/>
    <s v="Bublr Bikes"/>
  </r>
  <r>
    <s v="Bublr Bikes"/>
    <n v="2374752"/>
    <s v="Non-RFID Card Member"/>
    <m/>
    <m/>
    <n v="53188"/>
    <s v="UNITED STATES"/>
    <s v="Single Ride"/>
    <n v="5485"/>
    <s v="Standard"/>
    <x v="19"/>
    <n v="43.036900000000003"/>
    <n v="-87.89667"/>
    <s v="Milwaukee"/>
    <x v="22"/>
    <n v="43.036900000000003"/>
    <n v="-87.89667"/>
    <s v="Milwaukee"/>
    <n v="70"/>
    <n v="0"/>
    <n v="12.66"/>
    <s v="N"/>
    <n v="10"/>
    <n v="9.5"/>
    <n v="400"/>
    <n v="-1"/>
    <d v="2019-01-04T00:00:00"/>
    <d v="2019-01-01T00:00:00"/>
    <d v="2019-01-04T00:00:00"/>
    <s v="Friday"/>
    <d v="1899-12-30T23:47:56"/>
    <n v="1"/>
    <d v="2019-01-05T00:00:00"/>
    <d v="2019-01-01T00:00:00"/>
    <d v="2019-01-05T00:00:00"/>
    <x v="3"/>
    <x v="111"/>
    <s v="Y"/>
    <s v="Y"/>
    <s v="Round Trip"/>
    <s v="Bublr Bikes"/>
  </r>
  <r>
    <s v="Bublr Bikes"/>
    <n v="2374774"/>
    <s v="Non-RFID Card Member"/>
    <m/>
    <m/>
    <n v="53224"/>
    <s v="UNITED STATES"/>
    <s v="Single Ride"/>
    <n v="21"/>
    <s v="Standard"/>
    <x v="38"/>
    <n v="43.038649999999997"/>
    <n v="-87.921930000000003"/>
    <s v="Milwaukee"/>
    <x v="36"/>
    <n v="43.038580000000003"/>
    <n v="-87.90934"/>
    <s v="Milwaukee"/>
    <n v="0"/>
    <n v="0"/>
    <n v="0"/>
    <s v="N"/>
    <n v="0"/>
    <n v="0"/>
    <n v="0"/>
    <n v="-1"/>
    <d v="2019-01-05T00:00:00"/>
    <d v="2019-01-01T00:00:00"/>
    <d v="2019-01-05T00:00:00"/>
    <s v="Saturday"/>
    <d v="1899-12-30T02:36:25"/>
    <n v="1"/>
    <d v="2019-01-05T00:00:00"/>
    <d v="2019-01-01T00:00:00"/>
    <d v="2019-01-05T00:00:00"/>
    <x v="3"/>
    <x v="112"/>
    <s v="N"/>
    <s v="Y"/>
    <s v="One Way"/>
    <s v="Bublr Bikes"/>
  </r>
  <r>
    <s v="Bublr Bikes"/>
    <n v="2374779"/>
    <s v="Non-RFID Card Member"/>
    <m/>
    <m/>
    <n v="53211"/>
    <s v="UNITED STATES"/>
    <s v="Single Ride"/>
    <n v="5466"/>
    <s v="Standard"/>
    <x v="39"/>
    <n v="43.08755"/>
    <n v="-87.887680000000003"/>
    <s v="Shorewood"/>
    <x v="8"/>
    <n v="43.063749000000001"/>
    <n v="-87.887962999999999"/>
    <s v="Milwaukee"/>
    <n v="13"/>
    <n v="0"/>
    <n v="4.22"/>
    <s v="N"/>
    <n v="1"/>
    <n v="1"/>
    <n v="40"/>
    <n v="-1"/>
    <d v="2019-01-05T00:00:00"/>
    <d v="2019-01-01T00:00:00"/>
    <d v="2019-01-05T00:00:00"/>
    <s v="Saturday"/>
    <d v="1899-12-30T05:12:35"/>
    <n v="1"/>
    <d v="2019-01-05T00:00:00"/>
    <d v="2019-01-01T00:00:00"/>
    <d v="2019-01-05T00:00:00"/>
    <x v="3"/>
    <x v="113"/>
    <s v="N"/>
    <s v="Y"/>
    <s v="One Way"/>
    <s v="Bublr Bikes"/>
  </r>
  <r>
    <s v="Bublr Bikes"/>
    <n v="2374867"/>
    <s v="Non-RFID Card Member"/>
    <m/>
    <m/>
    <m/>
    <s v="UNITED STATES"/>
    <s v="Single Ride"/>
    <n v="5425"/>
    <s v="Standard"/>
    <x v="11"/>
    <n v="43.038580000000003"/>
    <n v="-87.90934"/>
    <s v="Milwaukee"/>
    <x v="15"/>
    <n v="43.052460000000004"/>
    <n v="-87.891000000000005"/>
    <s v="Milwaukee"/>
    <n v="9"/>
    <n v="0"/>
    <n v="4.22"/>
    <s v="N"/>
    <n v="1"/>
    <n v="1"/>
    <n v="40"/>
    <n v="-1"/>
    <d v="2019-01-05T00:00:00"/>
    <d v="2019-01-01T00:00:00"/>
    <d v="2019-01-05T00:00:00"/>
    <s v="Saturday"/>
    <d v="1899-12-30T11:01:00"/>
    <n v="1"/>
    <d v="2019-01-05T00:00:00"/>
    <d v="2019-01-01T00:00:00"/>
    <d v="2019-01-05T00:00:00"/>
    <x v="3"/>
    <x v="114"/>
    <s v="N"/>
    <s v="Y"/>
    <s v="One Way"/>
    <s v="Bublr Bikes"/>
  </r>
  <r>
    <s v="Bublr Bikes"/>
    <n v="2009828"/>
    <s v="Non-RFID Card Member"/>
    <m/>
    <m/>
    <n v="53204"/>
    <s v="UNITED STATES"/>
    <s v="Single Ride"/>
    <n v="11165"/>
    <s v="Standard"/>
    <x v="17"/>
    <n v="43.004728999999998"/>
    <n v="-87.905463999999995"/>
    <s v="Milwaukee"/>
    <x v="4"/>
    <n v="43.020020000000002"/>
    <n v="-87.912540000000007"/>
    <s v="Milwaukee"/>
    <n v="10"/>
    <n v="0"/>
    <n v="4.22"/>
    <s v="N"/>
    <n v="1"/>
    <n v="1"/>
    <n v="40"/>
    <n v="-1"/>
    <d v="2019-01-05T00:00:00"/>
    <d v="2019-01-01T00:00:00"/>
    <d v="2019-01-05T00:00:00"/>
    <s v="Saturday"/>
    <d v="1899-12-30T11:07:40"/>
    <n v="1"/>
    <d v="2019-01-05T00:00:00"/>
    <d v="2019-01-01T00:00:00"/>
    <d v="2019-01-05T00:00:00"/>
    <x v="3"/>
    <x v="115"/>
    <s v="N"/>
    <s v="Y"/>
    <s v="One Way"/>
    <s v="Bublr Bikes"/>
  </r>
  <r>
    <s v="Bublr Bikes"/>
    <n v="2082561"/>
    <s v="Non-RFID Card Member"/>
    <m/>
    <m/>
    <n v="53203"/>
    <s v="UNITED STATES"/>
    <s v="Single Ride"/>
    <n v="12475"/>
    <s v="Standard"/>
    <x v="5"/>
    <n v="43.05847"/>
    <n v="-87.898079999999993"/>
    <s v="Milwaukee"/>
    <x v="11"/>
    <n v="43.038600000000002"/>
    <n v="-87.912099999999995"/>
    <s v="Milwaukee"/>
    <n v="11"/>
    <n v="0"/>
    <n v="4.22"/>
    <s v="N"/>
    <n v="1"/>
    <n v="1"/>
    <n v="40"/>
    <n v="-1"/>
    <d v="2019-01-05T00:00:00"/>
    <d v="2019-01-01T00:00:00"/>
    <d v="2019-01-05T00:00:00"/>
    <s v="Saturday"/>
    <d v="1899-12-30T12:25:34"/>
    <n v="1"/>
    <d v="2019-01-05T00:00:00"/>
    <d v="2019-01-01T00:00:00"/>
    <d v="2019-01-05T00:00:00"/>
    <x v="3"/>
    <x v="116"/>
    <s v="N"/>
    <s v="Y"/>
    <s v="One Way"/>
    <s v="Bublr Bikes"/>
  </r>
  <r>
    <s v="Bublr Bikes"/>
    <n v="2375235"/>
    <s v="Non-RFID Card Member"/>
    <m/>
    <m/>
    <n v="32789"/>
    <s v="UNITED STATES"/>
    <s v="Single Ride"/>
    <n v="5566"/>
    <s v="Standard"/>
    <x v="16"/>
    <n v="43.03913"/>
    <n v="-87.916150000000002"/>
    <s v="Milwaukee"/>
    <x v="11"/>
    <n v="43.038600000000002"/>
    <n v="-87.912099999999995"/>
    <s v="Milwaukee"/>
    <n v="73"/>
    <n v="0"/>
    <n v="12.66"/>
    <s v="N"/>
    <n v="10"/>
    <n v="9.5"/>
    <n v="400"/>
    <n v="-1"/>
    <d v="2019-01-05T00:00:00"/>
    <d v="2019-01-01T00:00:00"/>
    <d v="2019-01-05T00:00:00"/>
    <s v="Saturday"/>
    <d v="1899-12-30T13:57:05"/>
    <n v="1"/>
    <d v="2019-01-05T00:00:00"/>
    <d v="2019-01-01T00:00:00"/>
    <d v="2019-01-05T00:00:00"/>
    <x v="3"/>
    <x v="117"/>
    <s v="Y"/>
    <s v="Y"/>
    <s v="One Way"/>
    <s v="Bublr Bikes"/>
  </r>
  <r>
    <s v="Bublr Bikes"/>
    <n v="2122863"/>
    <s v="Non-RFID Card Member"/>
    <m/>
    <m/>
    <n v="60048"/>
    <s v="UNITED STATES"/>
    <s v="Single Ride"/>
    <n v="12556"/>
    <s v="Standard"/>
    <x v="10"/>
    <n v="43.038600000000002"/>
    <n v="-87.912099999999995"/>
    <s v="Milwaukee"/>
    <x v="14"/>
    <n v="43.042490000000001"/>
    <n v="-87.909959999999998"/>
    <s v="Milwaukee"/>
    <n v="25"/>
    <n v="0"/>
    <n v="4.22"/>
    <s v="N"/>
    <n v="3"/>
    <n v="2.9"/>
    <n v="120"/>
    <n v="-1"/>
    <d v="2019-01-05T00:00:00"/>
    <d v="2019-01-01T00:00:00"/>
    <d v="2019-01-05T00:00:00"/>
    <s v="Saturday"/>
    <d v="1899-12-30T14:24:12"/>
    <n v="1"/>
    <d v="2019-01-05T00:00:00"/>
    <d v="2019-01-01T00:00:00"/>
    <d v="2019-01-05T00:00:00"/>
    <x v="3"/>
    <x v="118"/>
    <s v="N"/>
    <s v="Y"/>
    <s v="One Way"/>
    <s v="Bublr Bikes"/>
  </r>
  <r>
    <s v="Bublr Bikes"/>
    <n v="2134446"/>
    <s v="Non-RFID Card Member"/>
    <m/>
    <m/>
    <n v="53546"/>
    <s v="UNITED STATES"/>
    <s v="Single Ride"/>
    <n v="5476"/>
    <s v="Standard"/>
    <x v="40"/>
    <n v="43.026229999999998"/>
    <n v="-87.912809999999993"/>
    <s v="Milwaukee"/>
    <x v="31"/>
    <n v="43.031480000000002"/>
    <n v="-87.908169999999998"/>
    <s v="Milwaukee"/>
    <n v="103"/>
    <n v="0"/>
    <n v="16.88"/>
    <s v="N"/>
    <n v="15"/>
    <n v="14.3"/>
    <n v="600"/>
    <n v="-1"/>
    <d v="2019-01-05T00:00:00"/>
    <d v="2019-01-01T00:00:00"/>
    <d v="2019-01-05T00:00:00"/>
    <s v="Saturday"/>
    <d v="1899-12-30T14:57:05"/>
    <n v="1"/>
    <d v="2019-01-05T00:00:00"/>
    <d v="2019-01-01T00:00:00"/>
    <d v="2019-01-05T00:00:00"/>
    <x v="3"/>
    <x v="119"/>
    <s v="Y"/>
    <s v="Y"/>
    <s v="One Way"/>
    <s v="Bublr Bikes"/>
  </r>
  <r>
    <s v="Bublr Bikes"/>
    <n v="2375533"/>
    <s v="Non-RFID Card Member"/>
    <m/>
    <m/>
    <n v="53703"/>
    <s v="UNITED STATES"/>
    <s v="Single Ride"/>
    <n v="12591"/>
    <s v="Standard"/>
    <x v="41"/>
    <n v="43.069021999999997"/>
    <n v="-87.887940999999998"/>
    <s v="Milwaukee"/>
    <x v="21"/>
    <n v="43.069021999999997"/>
    <n v="-87.887940999999998"/>
    <s v="Milwaukee"/>
    <n v="52"/>
    <n v="0"/>
    <n v="8.44"/>
    <s v="N"/>
    <n v="7"/>
    <n v="6.7"/>
    <n v="280"/>
    <n v="-1"/>
    <d v="2019-01-05T00:00:00"/>
    <d v="2019-01-01T00:00:00"/>
    <d v="2019-01-05T00:00:00"/>
    <s v="Saturday"/>
    <d v="1899-12-30T15:29:18"/>
    <n v="1"/>
    <d v="2019-01-05T00:00:00"/>
    <d v="2019-01-01T00:00:00"/>
    <d v="2019-01-05T00:00:00"/>
    <x v="3"/>
    <x v="120"/>
    <s v="Y"/>
    <s v="Y"/>
    <s v="Round Trip"/>
    <s v="Bublr Bikes"/>
  </r>
  <r>
    <s v="Bublr Bikes"/>
    <n v="2376955"/>
    <s v="Non-RFID Card Member"/>
    <m/>
    <m/>
    <n v="53154"/>
    <s v="UNITED STATES"/>
    <s v="Single Ride"/>
    <n v="111"/>
    <s v="Standard"/>
    <x v="10"/>
    <n v="43.038600000000002"/>
    <n v="-87.912099999999995"/>
    <s v="Milwaukee"/>
    <x v="41"/>
    <n v="43.048200000000001"/>
    <n v="-87.900859999999994"/>
    <s v="Milwaukee"/>
    <n v="22"/>
    <n v="0"/>
    <n v="4.22"/>
    <s v="N"/>
    <n v="3"/>
    <n v="2.9"/>
    <n v="120"/>
    <n v="-1"/>
    <d v="2019-01-06T00:00:00"/>
    <d v="2019-01-01T00:00:00"/>
    <d v="2019-01-06T00:00:00"/>
    <s v="Sunday"/>
    <d v="1899-12-30T16:21:45"/>
    <n v="1"/>
    <d v="2019-01-06T00:00:00"/>
    <d v="2019-01-01T00:00:00"/>
    <d v="2019-01-06T00:00:00"/>
    <x v="6"/>
    <x v="121"/>
    <s v="N"/>
    <s v="Y"/>
    <s v="One Way"/>
    <s v="Bublr Bikes"/>
  </r>
  <r>
    <s v="Bublr Bikes"/>
    <n v="2332855"/>
    <s v="Non-RFID Card Member"/>
    <m/>
    <m/>
    <n v="53203"/>
    <s v="UNITED STATES"/>
    <s v="Single Ride"/>
    <n v="5506"/>
    <s v="Standard"/>
    <x v="19"/>
    <n v="43.036900000000003"/>
    <n v="-87.89667"/>
    <s v="Milwaukee"/>
    <x v="7"/>
    <n v="43.058010000000003"/>
    <n v="-87.877300000000005"/>
    <s v="Milwaukee"/>
    <n v="15"/>
    <n v="0"/>
    <n v="4.22"/>
    <s v="N"/>
    <n v="2"/>
    <n v="1.9"/>
    <n v="80"/>
    <n v="-1"/>
    <d v="2019-01-08T00:00:00"/>
    <d v="2019-01-01T00:00:00"/>
    <d v="2019-01-08T00:00:00"/>
    <s v="Tuesday"/>
    <d v="1899-12-30T15:59:34"/>
    <n v="1"/>
    <d v="2019-01-08T00:00:00"/>
    <d v="2019-01-01T00:00:00"/>
    <d v="2019-01-08T00:00:00"/>
    <x v="4"/>
    <x v="122"/>
    <s v="N"/>
    <s v="Y"/>
    <s v="One Way"/>
    <s v="Bublr Bikes"/>
  </r>
  <r>
    <s v="Bublr Bikes"/>
    <n v="2043120"/>
    <s v="Non-RFID Card Member"/>
    <m/>
    <m/>
    <n v="53209"/>
    <s v="UNITED STATES"/>
    <s v="Single Ride"/>
    <n v="5569"/>
    <s v="Standard"/>
    <x v="23"/>
    <n v="43.045712999999999"/>
    <n v="-87.899756999999994"/>
    <s v="Milwaukee"/>
    <x v="25"/>
    <n v="43.053040000000003"/>
    <n v="-87.897660000000002"/>
    <s v="Milwaukee"/>
    <n v="6"/>
    <n v="0"/>
    <n v="4.22"/>
    <s v="N"/>
    <n v="0"/>
    <n v="0"/>
    <n v="0"/>
    <n v="-1"/>
    <d v="2019-01-08T00:00:00"/>
    <d v="2019-01-01T00:00:00"/>
    <d v="2019-01-08T00:00:00"/>
    <s v="Tuesday"/>
    <d v="1899-12-30T22:11:54"/>
    <n v="1"/>
    <d v="2019-01-08T00:00:00"/>
    <d v="2019-01-01T00:00:00"/>
    <d v="2019-01-08T00:00:00"/>
    <x v="4"/>
    <x v="123"/>
    <s v="N"/>
    <s v="Y"/>
    <s v="One Way"/>
    <s v="Bublr Bikes"/>
  </r>
  <r>
    <s v="Bublr Bikes"/>
    <n v="2382514"/>
    <s v="Non-RFID Card Member"/>
    <m/>
    <m/>
    <m/>
    <s v="UNITED STATES"/>
    <s v="Single Ride"/>
    <n v="237"/>
    <s v="Standard"/>
    <x v="4"/>
    <n v="43.03519"/>
    <n v="-87.907390000000007"/>
    <s v="Milwaukee"/>
    <x v="33"/>
    <n v="43.04804"/>
    <n v="-87.896720000000002"/>
    <s v="Milwaukee"/>
    <n v="55"/>
    <n v="0"/>
    <n v="8.44"/>
    <s v="N"/>
    <n v="8"/>
    <n v="7.6"/>
    <n v="320"/>
    <n v="-1"/>
    <d v="2019-01-19T00:00:00"/>
    <d v="2019-01-01T00:00:00"/>
    <d v="2019-01-19T00:00:00"/>
    <s v="Saturday"/>
    <d v="1899-12-30T01:35:47"/>
    <n v="1"/>
    <d v="2019-01-19T00:00:00"/>
    <d v="2019-01-01T00:00:00"/>
    <d v="2019-01-19T00:00:00"/>
    <x v="3"/>
    <x v="124"/>
    <s v="Y"/>
    <s v="Y"/>
    <s v="One Way"/>
    <s v="Bublr Bikes"/>
  </r>
  <r>
    <s v="Bublr Bikes"/>
    <n v="2009828"/>
    <s v="Non-RFID Card Member"/>
    <m/>
    <m/>
    <n v="53204"/>
    <s v="UNITED STATES"/>
    <s v="Single Ride"/>
    <n v="11156"/>
    <s v="Standard"/>
    <x v="17"/>
    <n v="43.004728999999998"/>
    <n v="-87.905463999999995"/>
    <s v="Milwaukee"/>
    <x v="4"/>
    <n v="43.020020000000002"/>
    <n v="-87.912540000000007"/>
    <s v="Milwaukee"/>
    <n v="11"/>
    <n v="0"/>
    <n v="4.22"/>
    <s v="N"/>
    <n v="1"/>
    <n v="1"/>
    <n v="40"/>
    <n v="-1"/>
    <d v="2019-01-04T00:00:00"/>
    <d v="2019-01-01T00:00:00"/>
    <d v="2019-01-04T00:00:00"/>
    <s v="Friday"/>
    <d v="1899-12-30T15:04:34"/>
    <n v="1"/>
    <d v="2019-01-04T00:00:00"/>
    <d v="2019-01-01T00:00:00"/>
    <d v="2019-01-04T00:00:00"/>
    <x v="1"/>
    <x v="125"/>
    <s v="N"/>
    <s v="Y"/>
    <s v="One Way"/>
    <s v="Bublr Bikes"/>
  </r>
  <r>
    <s v="Bublr Bikes"/>
    <n v="2374841"/>
    <s v="Non-RFID Card Member"/>
    <m/>
    <m/>
    <n v="11237"/>
    <s v="UNITED STATES"/>
    <s v="Single Ride"/>
    <n v="11156"/>
    <s v="Standard"/>
    <x v="17"/>
    <n v="43.004728999999998"/>
    <n v="-87.905463999999995"/>
    <s v="Milwaukee"/>
    <x v="22"/>
    <n v="43.036900000000003"/>
    <n v="-87.89667"/>
    <s v="Milwaukee"/>
    <n v="31"/>
    <n v="0"/>
    <n v="4.22"/>
    <s v="N"/>
    <n v="4"/>
    <n v="3.8"/>
    <n v="160"/>
    <n v="-1"/>
    <d v="2019-01-05T00:00:00"/>
    <d v="2019-01-01T00:00:00"/>
    <d v="2019-01-05T00:00:00"/>
    <s v="Saturday"/>
    <d v="1899-12-30T10:21:48"/>
    <n v="1"/>
    <d v="2019-01-05T00:00:00"/>
    <d v="2019-01-01T00:00:00"/>
    <d v="2019-01-05T00:00:00"/>
    <x v="3"/>
    <x v="126"/>
    <s v="Y"/>
    <s v="Y"/>
    <s v="One Way"/>
    <s v="Bublr Bikes"/>
  </r>
  <r>
    <s v="Bublr Bikes"/>
    <n v="2374994"/>
    <s v="Non-RFID Card Member"/>
    <m/>
    <m/>
    <m/>
    <s v="UNITED STATES"/>
    <s v="24-Hour Pass"/>
    <n v="255"/>
    <s v="Standard"/>
    <x v="12"/>
    <n v="43.049230000000001"/>
    <n v="-87.911940000000001"/>
    <s v="Milwaukee"/>
    <x v="29"/>
    <n v="43.06033"/>
    <n v="-87.89546"/>
    <s v="Milwaukee"/>
    <n v="325"/>
    <n v="0"/>
    <n v="24"/>
    <s v="N"/>
    <n v="18"/>
    <n v="17.100000000000001"/>
    <n v="720"/>
    <n v="-1"/>
    <d v="2019-01-05T00:00:00"/>
    <d v="2019-01-01T00:00:00"/>
    <d v="2019-01-05T00:00:00"/>
    <s v="Saturday"/>
    <d v="1899-12-30T12:24:33"/>
    <n v="1"/>
    <d v="2019-01-05T00:00:00"/>
    <d v="2019-01-01T00:00:00"/>
    <d v="2019-01-05T00:00:00"/>
    <x v="3"/>
    <x v="127"/>
    <s v="Y"/>
    <s v="Y"/>
    <s v="One Way"/>
    <s v="Bublr Bikes"/>
  </r>
  <r>
    <s v="Bublr Bikes"/>
    <n v="2255105"/>
    <s v="Non-RFID Card Member"/>
    <m/>
    <m/>
    <n v="53211"/>
    <s v="UNITED STATES"/>
    <s v="Single Ride"/>
    <n v="12628"/>
    <s v="Standard"/>
    <x v="8"/>
    <n v="43.053040000000003"/>
    <n v="-87.897660000000002"/>
    <s v="Milwaukee"/>
    <x v="42"/>
    <n v="43.060786"/>
    <n v="-87.883825999999999"/>
    <s v="Milwaukee"/>
    <n v="15"/>
    <n v="0"/>
    <n v="4.22"/>
    <s v="N"/>
    <n v="2"/>
    <n v="1.9"/>
    <n v="80"/>
    <n v="-1"/>
    <d v="2019-01-05T00:00:00"/>
    <d v="2019-01-01T00:00:00"/>
    <d v="2019-01-05T00:00:00"/>
    <s v="Saturday"/>
    <d v="1899-12-30T13:01:06"/>
    <n v="1"/>
    <d v="2019-01-05T00:00:00"/>
    <d v="2019-01-01T00:00:00"/>
    <d v="2019-01-05T00:00:00"/>
    <x v="3"/>
    <x v="128"/>
    <s v="N"/>
    <s v="Y"/>
    <s v="One Way"/>
    <s v="Bublr Bikes"/>
  </r>
  <r>
    <s v="Bublr Bikes"/>
    <n v="2375175"/>
    <s v="Non-RFID Card Member"/>
    <m/>
    <m/>
    <n v="53718"/>
    <s v="UNITED STATES"/>
    <s v="Single Ride"/>
    <n v="12669"/>
    <s v="Standard"/>
    <x v="22"/>
    <n v="43.089460000000003"/>
    <n v="-87.895219999999995"/>
    <s v="Shorewood"/>
    <x v="33"/>
    <n v="43.04804"/>
    <n v="-87.896720000000002"/>
    <s v="Milwaukee"/>
    <n v="29"/>
    <n v="0"/>
    <n v="4.22"/>
    <s v="N"/>
    <n v="4"/>
    <n v="3.8"/>
    <n v="160"/>
    <n v="-1"/>
    <d v="2019-01-05T00:00:00"/>
    <d v="2019-01-01T00:00:00"/>
    <d v="2019-01-05T00:00:00"/>
    <s v="Saturday"/>
    <d v="1899-12-30T13:31:08"/>
    <n v="1"/>
    <d v="2019-01-05T00:00:00"/>
    <d v="2019-01-01T00:00:00"/>
    <d v="2019-01-05T00:00:00"/>
    <x v="3"/>
    <x v="129"/>
    <s v="N"/>
    <s v="Y"/>
    <s v="One Way"/>
    <s v="Bublr Bikes"/>
  </r>
  <r>
    <s v="Bublr Bikes"/>
    <n v="2375294"/>
    <s v="Non-RFID Card Member"/>
    <m/>
    <m/>
    <n v="53202"/>
    <s v="UNITED STATES"/>
    <s v="Single Ride"/>
    <n v="12586"/>
    <s v="Standard"/>
    <x v="4"/>
    <n v="43.03519"/>
    <n v="-87.907390000000007"/>
    <s v="Milwaukee"/>
    <x v="17"/>
    <n v="43.045712999999999"/>
    <n v="-87.899756999999994"/>
    <s v="Milwaukee"/>
    <n v="41"/>
    <n v="0"/>
    <n v="8.44"/>
    <s v="N"/>
    <n v="6"/>
    <n v="5.7"/>
    <n v="240"/>
    <n v="-1"/>
    <d v="2019-01-05T00:00:00"/>
    <d v="2019-01-01T00:00:00"/>
    <d v="2019-01-05T00:00:00"/>
    <s v="Saturday"/>
    <d v="1899-12-30T14:15:41"/>
    <n v="1"/>
    <d v="2019-01-05T00:00:00"/>
    <d v="2019-01-01T00:00:00"/>
    <d v="2019-01-05T00:00:00"/>
    <x v="3"/>
    <x v="130"/>
    <s v="Y"/>
    <s v="Y"/>
    <s v="One Way"/>
    <s v="Bublr Bikes"/>
  </r>
  <r>
    <s v="Bublr Bikes"/>
    <n v="2049920"/>
    <s v="Non-RFID Card Member"/>
    <m/>
    <m/>
    <n v="80023"/>
    <s v="UNITED STATES"/>
    <s v="Single Ride"/>
    <n v="5572"/>
    <s v="Standard"/>
    <x v="10"/>
    <n v="43.038600000000002"/>
    <n v="-87.912099999999995"/>
    <s v="Milwaukee"/>
    <x v="14"/>
    <n v="43.042490000000001"/>
    <n v="-87.909959999999998"/>
    <s v="Milwaukee"/>
    <n v="25"/>
    <n v="0"/>
    <n v="4.22"/>
    <s v="N"/>
    <n v="3"/>
    <n v="2.9"/>
    <n v="120"/>
    <n v="-1"/>
    <d v="2019-01-05T00:00:00"/>
    <d v="2019-01-01T00:00:00"/>
    <d v="2019-01-05T00:00:00"/>
    <s v="Saturday"/>
    <d v="1899-12-30T14:23:33"/>
    <n v="1"/>
    <d v="2019-01-05T00:00:00"/>
    <d v="2019-01-01T00:00:00"/>
    <d v="2019-01-05T00:00:00"/>
    <x v="3"/>
    <x v="131"/>
    <s v="N"/>
    <s v="Y"/>
    <s v="One Way"/>
    <s v="Bublr Bikes"/>
  </r>
  <r>
    <s v="Bublr Bikes"/>
    <n v="2044019"/>
    <s v="Non-RFID Card Member"/>
    <m/>
    <m/>
    <n v="53202"/>
    <s v="UNITED STATES"/>
    <s v="Single Ride"/>
    <n v="47"/>
    <s v="Standard"/>
    <x v="14"/>
    <n v="43.052460000000004"/>
    <n v="-87.891000000000005"/>
    <s v="Milwaukee"/>
    <x v="29"/>
    <n v="43.06033"/>
    <n v="-87.89546"/>
    <s v="Milwaukee"/>
    <n v="61"/>
    <n v="0"/>
    <n v="8.44"/>
    <s v="N"/>
    <n v="9"/>
    <n v="8.6"/>
    <n v="360"/>
    <n v="-1"/>
    <d v="2019-01-05T00:00:00"/>
    <d v="2019-01-01T00:00:00"/>
    <d v="2019-01-05T00:00:00"/>
    <s v="Saturday"/>
    <d v="1899-12-30T16:03:33"/>
    <n v="1"/>
    <d v="2019-01-05T00:00:00"/>
    <d v="2019-01-01T00:00:00"/>
    <d v="2019-01-05T00:00:00"/>
    <x v="3"/>
    <x v="132"/>
    <s v="Y"/>
    <s v="Y"/>
    <s v="One Way"/>
    <s v="Bublr Bikes"/>
  </r>
  <r>
    <s v="Bublr Bikes"/>
    <n v="2044019"/>
    <s v="Non-RFID Card Member"/>
    <m/>
    <m/>
    <n v="53202"/>
    <s v="UNITED STATES"/>
    <s v="Single Ride"/>
    <n v="5550"/>
    <s v="Standard"/>
    <x v="14"/>
    <n v="43.052460000000004"/>
    <n v="-87.891000000000005"/>
    <s v="Milwaukee"/>
    <x v="29"/>
    <n v="43.06033"/>
    <n v="-87.89546"/>
    <s v="Milwaukee"/>
    <n v="60"/>
    <n v="0"/>
    <n v="8.44"/>
    <s v="N"/>
    <n v="9"/>
    <n v="8.6"/>
    <n v="360"/>
    <n v="-1"/>
    <d v="2019-01-05T00:00:00"/>
    <d v="2019-01-01T00:00:00"/>
    <d v="2019-01-05T00:00:00"/>
    <s v="Saturday"/>
    <d v="1899-12-30T16:04:05"/>
    <n v="1"/>
    <d v="2019-01-05T00:00:00"/>
    <d v="2019-01-01T00:00:00"/>
    <d v="2019-01-05T00:00:00"/>
    <x v="3"/>
    <x v="133"/>
    <s v="Y"/>
    <s v="Y"/>
    <s v="One Way"/>
    <s v="Bublr Bikes"/>
  </r>
  <r>
    <s v="Bublr Bikes"/>
    <n v="2375761"/>
    <s v="Non-RFID Card Member"/>
    <m/>
    <m/>
    <n v="53086"/>
    <s v="UNITED STATES"/>
    <s v="Single Ride"/>
    <n v="12469"/>
    <s v="Standard"/>
    <x v="26"/>
    <n v="43.060155999999999"/>
    <n v="-87.881258000000003"/>
    <s v="Milwaukee"/>
    <x v="7"/>
    <n v="43.058010000000003"/>
    <n v="-87.877300000000005"/>
    <s v="Milwaukee"/>
    <n v="15"/>
    <n v="0"/>
    <n v="4.22"/>
    <s v="N"/>
    <n v="2"/>
    <n v="1.9"/>
    <n v="80"/>
    <n v="-1"/>
    <d v="2019-01-05T00:00:00"/>
    <d v="2019-01-01T00:00:00"/>
    <d v="2019-01-05T00:00:00"/>
    <s v="Saturday"/>
    <d v="1899-12-30T16:42:15"/>
    <n v="1"/>
    <d v="2019-01-05T00:00:00"/>
    <d v="2019-01-01T00:00:00"/>
    <d v="2019-01-05T00:00:00"/>
    <x v="3"/>
    <x v="134"/>
    <s v="N"/>
    <s v="Y"/>
    <s v="One Way"/>
    <s v="Bublr Bikes"/>
  </r>
  <r>
    <s v="Bublr Bikes"/>
    <n v="2375763"/>
    <s v="Non-RFID Card Member"/>
    <m/>
    <m/>
    <n v="53217"/>
    <s v="UNITED STATES"/>
    <s v="Single Ride"/>
    <n v="5425"/>
    <s v="Standard"/>
    <x v="19"/>
    <n v="43.036900000000003"/>
    <n v="-87.89667"/>
    <s v="Milwaukee"/>
    <x v="22"/>
    <n v="43.036900000000003"/>
    <n v="-87.89667"/>
    <s v="Milwaukee"/>
    <n v="48"/>
    <n v="0"/>
    <n v="8.44"/>
    <s v="N"/>
    <n v="7"/>
    <n v="6.7"/>
    <n v="280"/>
    <n v="-1"/>
    <d v="2019-01-05T00:00:00"/>
    <d v="2019-01-01T00:00:00"/>
    <d v="2019-01-05T00:00:00"/>
    <s v="Saturday"/>
    <d v="1899-12-30T16:42:40"/>
    <n v="1"/>
    <d v="2019-01-05T00:00:00"/>
    <d v="2019-01-01T00:00:00"/>
    <d v="2019-01-05T00:00:00"/>
    <x v="3"/>
    <x v="135"/>
    <s v="Y"/>
    <s v="Y"/>
    <s v="Round Trip"/>
    <s v="Bublr Bikes"/>
  </r>
  <r>
    <s v="Bublr Bikes"/>
    <n v="2376110"/>
    <s v="Non-RFID Card Member"/>
    <m/>
    <m/>
    <m/>
    <s v="UNITED STATES"/>
    <s v="Single Ride"/>
    <n v="11059"/>
    <s v="Standard"/>
    <x v="34"/>
    <n v="43.05536"/>
    <n v="-87.90504"/>
    <s v="Milwaukee"/>
    <x v="20"/>
    <n v="43.05536"/>
    <n v="-87.90504"/>
    <s v="Milwaukee"/>
    <n v="27"/>
    <n v="0"/>
    <n v="4.22"/>
    <s v="N"/>
    <n v="4"/>
    <n v="3.8"/>
    <n v="160"/>
    <n v="-1"/>
    <d v="2019-01-05T00:00:00"/>
    <d v="2019-01-01T00:00:00"/>
    <d v="2019-01-05T00:00:00"/>
    <s v="Saturday"/>
    <d v="1899-12-30T23:01:15"/>
    <n v="1"/>
    <d v="2019-01-05T00:00:00"/>
    <d v="2019-01-01T00:00:00"/>
    <d v="2019-01-05T00:00:00"/>
    <x v="3"/>
    <x v="136"/>
    <s v="N"/>
    <s v="Y"/>
    <s v="Round Trip"/>
    <s v="Bublr Bikes"/>
  </r>
  <r>
    <s v="Bublr Bikes"/>
    <n v="2375294"/>
    <s v="Non-RFID Card Member"/>
    <m/>
    <m/>
    <n v="53202"/>
    <s v="UNITED STATES"/>
    <s v="Single Ride"/>
    <n v="5423"/>
    <s v="Standard"/>
    <x v="8"/>
    <n v="43.053040000000003"/>
    <n v="-87.897660000000002"/>
    <s v="Milwaukee"/>
    <x v="17"/>
    <n v="43.045712999999999"/>
    <n v="-87.899756999999994"/>
    <s v="Milwaukee"/>
    <n v="7"/>
    <n v="0"/>
    <n v="4.22"/>
    <s v="N"/>
    <n v="1"/>
    <n v="1"/>
    <n v="40"/>
    <n v="-1"/>
    <d v="2019-01-05T00:00:00"/>
    <d v="2019-01-01T00:00:00"/>
    <d v="2019-01-05T00:00:00"/>
    <s v="Saturday"/>
    <d v="1899-12-30T23:41:08"/>
    <n v="1"/>
    <d v="2019-01-05T00:00:00"/>
    <d v="2019-01-01T00:00:00"/>
    <d v="2019-01-05T00:00:00"/>
    <x v="3"/>
    <x v="137"/>
    <s v="N"/>
    <s v="Y"/>
    <s v="One Way"/>
    <s v="Bublr Bikes"/>
  </r>
  <r>
    <s v="Bublr Bikes"/>
    <n v="2009828"/>
    <s v="Non-RFID Card Member"/>
    <m/>
    <m/>
    <n v="53204"/>
    <s v="UNITED STATES"/>
    <s v="Single Ride"/>
    <n v="11165"/>
    <s v="Standard"/>
    <x v="3"/>
    <n v="43.020020000000002"/>
    <n v="-87.912540000000007"/>
    <s v="Milwaukee"/>
    <x v="43"/>
    <n v="43.03519"/>
    <n v="-87.907390000000007"/>
    <s v="Milwaukee"/>
    <n v="8"/>
    <n v="0"/>
    <n v="4.22"/>
    <s v="N"/>
    <n v="1"/>
    <n v="1"/>
    <n v="40"/>
    <n v="-1"/>
    <d v="2019-01-06T00:00:00"/>
    <d v="2019-01-01T00:00:00"/>
    <d v="2019-01-06T00:00:00"/>
    <s v="Sunday"/>
    <d v="1899-12-30T12:37:52"/>
    <n v="1"/>
    <d v="2019-01-06T00:00:00"/>
    <d v="2019-01-01T00:00:00"/>
    <d v="2019-01-06T00:00:00"/>
    <x v="6"/>
    <x v="138"/>
    <s v="N"/>
    <s v="Y"/>
    <s v="One Way"/>
    <s v="Bublr Bikes"/>
  </r>
  <r>
    <s v="Bublr Bikes"/>
    <n v="2009828"/>
    <s v="Non-RFID Card Member"/>
    <m/>
    <m/>
    <n v="53204"/>
    <s v="UNITED STATES"/>
    <s v="Single Ride"/>
    <n v="11091"/>
    <s v="Standard"/>
    <x v="17"/>
    <n v="43.004728999999998"/>
    <n v="-87.905463999999995"/>
    <s v="Milwaukee"/>
    <x v="43"/>
    <n v="43.03519"/>
    <n v="-87.907390000000007"/>
    <s v="Milwaukee"/>
    <n v="14"/>
    <n v="0"/>
    <n v="4.22"/>
    <s v="N"/>
    <n v="2"/>
    <n v="1.9"/>
    <n v="80"/>
    <n v="-1"/>
    <d v="2019-01-08T00:00:00"/>
    <d v="2019-01-01T00:00:00"/>
    <d v="2019-01-08T00:00:00"/>
    <s v="Tuesday"/>
    <d v="1899-12-30T13:39:16"/>
    <n v="1"/>
    <d v="2019-01-08T00:00:00"/>
    <d v="2019-01-01T00:00:00"/>
    <d v="2019-01-08T00:00:00"/>
    <x v="4"/>
    <x v="139"/>
    <s v="N"/>
    <s v="Y"/>
    <s v="One Way"/>
    <s v="Bublr Bikes"/>
  </r>
  <r>
    <s v="Bublr Bikes"/>
    <n v="2210155"/>
    <s v="Non-RFID Card Member"/>
    <m/>
    <m/>
    <n v="53207"/>
    <s v="UNITED STATES"/>
    <s v="Single Ride"/>
    <s v="Dock Block #4"/>
    <s v="Standard"/>
    <x v="42"/>
    <e v="#N/A"/>
    <e v="#N/A"/>
    <e v="#N/A"/>
    <x v="44"/>
    <e v="#N/A"/>
    <e v="#N/A"/>
    <e v="#N/A"/>
    <n v="0"/>
    <n v="0"/>
    <n v="0"/>
    <s v="N"/>
    <n v="0"/>
    <n v="0"/>
    <n v="0"/>
    <n v="-1"/>
    <d v="2019-01-09T00:00:00"/>
    <d v="2019-01-01T00:00:00"/>
    <d v="2019-01-09T00:00:00"/>
    <s v="Wednesday"/>
    <d v="1899-12-30T13:44:09"/>
    <n v="1"/>
    <d v="2019-01-09T00:00:00"/>
    <d v="2019-01-01T00:00:00"/>
    <d v="2019-01-09T00:00:00"/>
    <x v="0"/>
    <x v="140"/>
    <s v="N"/>
    <s v="Y"/>
    <s v="Round Trip"/>
    <s v="Bublr Bikes"/>
  </r>
  <r>
    <s v="Bublr Bikes"/>
    <n v="2009828"/>
    <s v="Non-RFID Card Member"/>
    <m/>
    <m/>
    <n v="53204"/>
    <s v="UNITED STATES"/>
    <s v="Single Ride"/>
    <n v="11141"/>
    <s v="Standard"/>
    <x v="3"/>
    <n v="43.020020000000002"/>
    <n v="-87.912540000000007"/>
    <s v="Milwaukee"/>
    <x v="3"/>
    <n v="43.004728999999998"/>
    <n v="-87.905463999999995"/>
    <s v="Milwaukee"/>
    <n v="13"/>
    <n v="0"/>
    <n v="4.22"/>
    <s v="N"/>
    <n v="1"/>
    <n v="1"/>
    <n v="40"/>
    <n v="-1"/>
    <d v="2019-01-12T00:00:00"/>
    <d v="2019-01-01T00:00:00"/>
    <d v="2019-01-12T00:00:00"/>
    <s v="Saturday"/>
    <d v="1899-12-30T03:53:24"/>
    <n v="1"/>
    <d v="2019-01-12T00:00:00"/>
    <d v="2019-01-01T00:00:00"/>
    <d v="2019-01-12T00:00:00"/>
    <x v="3"/>
    <x v="141"/>
    <s v="N"/>
    <s v="Y"/>
    <s v="One Way"/>
    <s v="Bublr Bikes"/>
  </r>
  <r>
    <s v="Bublr Bikes"/>
    <n v="2379741"/>
    <s v="Non-RFID Card Member"/>
    <m/>
    <m/>
    <n v="72770"/>
    <s v="UNITED STATES"/>
    <s v="Single Ride"/>
    <n v="12684"/>
    <s v="Standard"/>
    <x v="10"/>
    <n v="43.038600000000002"/>
    <n v="-87.912099999999995"/>
    <s v="Milwaukee"/>
    <x v="26"/>
    <n v="43.026470000000003"/>
    <n v="-87.918040000000005"/>
    <s v="Milwaukee"/>
    <n v="87"/>
    <n v="0"/>
    <n v="12.66"/>
    <s v="N"/>
    <n v="13"/>
    <n v="12.4"/>
    <n v="520"/>
    <n v="-1"/>
    <d v="2019-01-12T00:00:00"/>
    <d v="2019-01-01T00:00:00"/>
    <d v="2019-01-12T00:00:00"/>
    <s v="Saturday"/>
    <d v="1899-12-30T11:52:02"/>
    <n v="1"/>
    <d v="2019-01-12T00:00:00"/>
    <d v="2019-01-01T00:00:00"/>
    <d v="2019-01-12T00:00:00"/>
    <x v="3"/>
    <x v="142"/>
    <s v="Y"/>
    <s v="Y"/>
    <s v="One Way"/>
    <s v="Bublr Bikes"/>
  </r>
  <r>
    <s v="Bublr Bikes"/>
    <n v="2381667"/>
    <s v="Non-RFID Card Member"/>
    <m/>
    <m/>
    <n v="53205"/>
    <s v="UNITED STATES"/>
    <s v="24-Hour Pass"/>
    <n v="12458"/>
    <s v="Standard"/>
    <x v="5"/>
    <n v="43.05847"/>
    <n v="-87.898079999999993"/>
    <s v="Milwaukee"/>
    <x v="0"/>
    <n v="43.054830000000003"/>
    <n v="-87.91874"/>
    <s v="Milwaukee"/>
    <n v="20"/>
    <n v="0"/>
    <n v="0"/>
    <s v="N"/>
    <n v="3"/>
    <n v="2.9"/>
    <n v="120"/>
    <n v="-1"/>
    <d v="2019-01-16T00:00:00"/>
    <d v="2019-01-01T00:00:00"/>
    <d v="2019-01-16T00:00:00"/>
    <s v="Wednesday"/>
    <d v="1899-12-30T16:28:56"/>
    <n v="1"/>
    <d v="2019-01-16T00:00:00"/>
    <d v="2019-01-01T00:00:00"/>
    <d v="2019-01-16T00:00:00"/>
    <x v="0"/>
    <x v="143"/>
    <s v="N"/>
    <s v="Y"/>
    <s v="One Way"/>
    <s v="Bublr Bikes"/>
  </r>
  <r>
    <s v="Bublr Bikes"/>
    <n v="2372034"/>
    <s v="Non-RFID Card Member"/>
    <m/>
    <m/>
    <n v="53045"/>
    <s v="UNITED STATES"/>
    <s v="Single Ride"/>
    <n v="5510"/>
    <s v="Standard"/>
    <x v="12"/>
    <n v="43.049230000000001"/>
    <n v="-87.911940000000001"/>
    <s v="Milwaukee"/>
    <x v="9"/>
    <n v="43.074890000000003"/>
    <n v="-87.882810000000006"/>
    <s v="Milwaukee"/>
    <n v="25"/>
    <n v="0"/>
    <n v="4.22"/>
    <s v="N"/>
    <n v="3"/>
    <n v="2.9"/>
    <n v="120"/>
    <n v="-1"/>
    <d v="2019-01-01T00:00:00"/>
    <d v="2019-01-01T00:00:00"/>
    <d v="2019-01-01T00:00:00"/>
    <s v="Tuesday"/>
    <d v="1899-12-30T01:42:06"/>
    <n v="1"/>
    <d v="2019-01-01T00:00:00"/>
    <d v="2019-01-01T00:00:00"/>
    <d v="2019-01-01T00:00:00"/>
    <x v="4"/>
    <x v="144"/>
    <s v="N"/>
    <s v="Y"/>
    <s v="One Way"/>
    <s v="Bublr Bikes"/>
  </r>
  <r>
    <s v="Bublr Bikes"/>
    <n v="2374751"/>
    <s v="Non-RFID Card Member"/>
    <m/>
    <m/>
    <n v="53188"/>
    <s v="UNITED STATES"/>
    <s v="Single Ride"/>
    <n v="5521"/>
    <s v="Standard"/>
    <x v="19"/>
    <n v="43.036900000000003"/>
    <n v="-87.89667"/>
    <s v="Milwaukee"/>
    <x v="22"/>
    <n v="43.036900000000003"/>
    <n v="-87.89667"/>
    <s v="Milwaukee"/>
    <n v="69"/>
    <n v="0"/>
    <n v="12.66"/>
    <s v="N"/>
    <n v="10"/>
    <n v="9.5"/>
    <n v="400"/>
    <n v="-1"/>
    <d v="2019-01-04T00:00:00"/>
    <d v="2019-01-01T00:00:00"/>
    <d v="2019-01-04T00:00:00"/>
    <s v="Friday"/>
    <d v="1899-12-30T23:47:07"/>
    <n v="1"/>
    <d v="2019-01-05T00:00:00"/>
    <d v="2019-01-01T00:00:00"/>
    <d v="2019-01-05T00:00:00"/>
    <x v="3"/>
    <x v="145"/>
    <s v="Y"/>
    <s v="Y"/>
    <s v="Round Trip"/>
    <s v="Bublr Bikes"/>
  </r>
  <r>
    <s v="Bublr Bikes"/>
    <n v="2374753"/>
    <s v="Non-RFID Card Member"/>
    <m/>
    <m/>
    <n v="53188"/>
    <s v="UNITED STATES"/>
    <s v="Single Ride"/>
    <n v="5502"/>
    <s v="Standard"/>
    <x v="19"/>
    <n v="43.036900000000003"/>
    <n v="-87.89667"/>
    <s v="Milwaukee"/>
    <x v="22"/>
    <n v="43.036900000000003"/>
    <n v="-87.89667"/>
    <s v="Milwaukee"/>
    <n v="68"/>
    <n v="0"/>
    <n v="12.66"/>
    <s v="N"/>
    <n v="10"/>
    <n v="9.5"/>
    <n v="400"/>
    <n v="-1"/>
    <d v="2019-01-04T00:00:00"/>
    <d v="2019-01-01T00:00:00"/>
    <d v="2019-01-04T00:00:00"/>
    <s v="Friday"/>
    <d v="1899-12-30T23:49:11"/>
    <n v="1"/>
    <d v="2019-01-05T00:00:00"/>
    <d v="2019-01-01T00:00:00"/>
    <d v="2019-01-05T00:00:00"/>
    <x v="3"/>
    <x v="146"/>
    <s v="Y"/>
    <s v="Y"/>
    <s v="Round Trip"/>
    <s v="Bublr Bikes"/>
  </r>
  <r>
    <s v="Bublr Bikes"/>
    <n v="2374792"/>
    <s v="Non-RFID Card Member"/>
    <m/>
    <m/>
    <n v="85374"/>
    <s v="UNITED STATES"/>
    <s v="Single Ride"/>
    <n v="12458"/>
    <s v="Standard"/>
    <x v="11"/>
    <n v="43.038580000000003"/>
    <n v="-87.90934"/>
    <s v="Milwaukee"/>
    <x v="25"/>
    <n v="43.053040000000003"/>
    <n v="-87.897660000000002"/>
    <s v="Milwaukee"/>
    <n v="41"/>
    <n v="0"/>
    <n v="8.44"/>
    <s v="N"/>
    <n v="6"/>
    <n v="5.7"/>
    <n v="240"/>
    <n v="-1"/>
    <d v="2019-01-05T00:00:00"/>
    <d v="2019-01-01T00:00:00"/>
    <d v="2019-01-05T00:00:00"/>
    <s v="Saturday"/>
    <d v="1899-12-30T08:42:17"/>
    <n v="1"/>
    <d v="2019-01-05T00:00:00"/>
    <d v="2019-01-01T00:00:00"/>
    <d v="2019-01-05T00:00:00"/>
    <x v="3"/>
    <x v="147"/>
    <s v="Y"/>
    <s v="Y"/>
    <s v="One Way"/>
    <s v="Bublr Bikes"/>
  </r>
  <r>
    <s v="Bublr Bikes"/>
    <n v="2374792"/>
    <s v="Non-RFID Card Member"/>
    <m/>
    <m/>
    <n v="85374"/>
    <s v="UNITED STATES"/>
    <s v="Single Ride"/>
    <n v="11130"/>
    <s v="Standard"/>
    <x v="11"/>
    <n v="43.038580000000003"/>
    <n v="-87.90934"/>
    <s v="Milwaukee"/>
    <x v="25"/>
    <n v="43.053040000000003"/>
    <n v="-87.897660000000002"/>
    <s v="Milwaukee"/>
    <n v="42"/>
    <n v="0"/>
    <n v="8.44"/>
    <s v="N"/>
    <n v="6"/>
    <n v="5.7"/>
    <n v="240"/>
    <n v="-1"/>
    <d v="2019-01-05T00:00:00"/>
    <d v="2019-01-01T00:00:00"/>
    <d v="2019-01-05T00:00:00"/>
    <s v="Saturday"/>
    <d v="1899-12-30T08:42:51"/>
    <n v="1"/>
    <d v="2019-01-05T00:00:00"/>
    <d v="2019-01-01T00:00:00"/>
    <d v="2019-01-05T00:00:00"/>
    <x v="3"/>
    <x v="148"/>
    <s v="Y"/>
    <s v="Y"/>
    <s v="One Way"/>
    <s v="Bublr Bikes"/>
  </r>
  <r>
    <s v="Bublr Bikes"/>
    <n v="2375235"/>
    <s v="Non-RFID Card Member"/>
    <m/>
    <m/>
    <n v="32789"/>
    <s v="UNITED STATES"/>
    <s v="Single Ride"/>
    <n v="11160"/>
    <s v="Standard"/>
    <x v="16"/>
    <n v="43.03913"/>
    <n v="-87.916150000000002"/>
    <s v="Milwaukee"/>
    <x v="11"/>
    <n v="43.038600000000002"/>
    <n v="-87.912099999999995"/>
    <s v="Milwaukee"/>
    <n v="75"/>
    <n v="0"/>
    <n v="12.66"/>
    <s v="N"/>
    <n v="11"/>
    <n v="10.5"/>
    <n v="440"/>
    <n v="-1"/>
    <d v="2019-01-05T00:00:00"/>
    <d v="2019-01-01T00:00:00"/>
    <d v="2019-01-05T00:00:00"/>
    <s v="Saturday"/>
    <d v="1899-12-30T13:55:26"/>
    <n v="1"/>
    <d v="2019-01-05T00:00:00"/>
    <d v="2019-01-01T00:00:00"/>
    <d v="2019-01-05T00:00:00"/>
    <x v="3"/>
    <x v="149"/>
    <s v="Y"/>
    <s v="Y"/>
    <s v="One Way"/>
    <s v="Bublr Bikes"/>
  </r>
  <r>
    <s v="Bublr Bikes"/>
    <n v="2375294"/>
    <s v="Non-RFID Card Member"/>
    <m/>
    <m/>
    <n v="53202"/>
    <s v="UNITED STATES"/>
    <s v="Single Ride"/>
    <n v="12685"/>
    <s v="Standard"/>
    <x v="4"/>
    <n v="43.03519"/>
    <n v="-87.907390000000007"/>
    <s v="Milwaukee"/>
    <x v="17"/>
    <n v="43.045712999999999"/>
    <n v="-87.899756999999994"/>
    <s v="Milwaukee"/>
    <n v="42"/>
    <n v="0"/>
    <n v="8.44"/>
    <s v="N"/>
    <n v="6"/>
    <n v="5.7"/>
    <n v="240"/>
    <n v="-1"/>
    <d v="2019-01-05T00:00:00"/>
    <d v="2019-01-01T00:00:00"/>
    <d v="2019-01-05T00:00:00"/>
    <s v="Saturday"/>
    <d v="1899-12-30T14:14:55"/>
    <n v="1"/>
    <d v="2019-01-05T00:00:00"/>
    <d v="2019-01-01T00:00:00"/>
    <d v="2019-01-05T00:00:00"/>
    <x v="3"/>
    <x v="150"/>
    <s v="Y"/>
    <s v="Y"/>
    <s v="One Way"/>
    <s v="Bublr Bikes"/>
  </r>
  <r>
    <s v="Bublr Bikes"/>
    <n v="2375535"/>
    <s v="Non-RFID Card Member"/>
    <m/>
    <m/>
    <n v="55442"/>
    <s v="UNITED STATES"/>
    <s v="Single Ride"/>
    <n v="5565"/>
    <s v="Standard"/>
    <x v="41"/>
    <n v="43.069021999999997"/>
    <n v="-87.887940999999998"/>
    <s v="Milwaukee"/>
    <x v="21"/>
    <n v="43.069021999999997"/>
    <n v="-87.887940999999998"/>
    <s v="Milwaukee"/>
    <n v="51"/>
    <n v="0"/>
    <n v="8.44"/>
    <s v="N"/>
    <n v="7"/>
    <n v="6.7"/>
    <n v="280"/>
    <n v="-1"/>
    <d v="2019-01-05T00:00:00"/>
    <d v="2019-01-01T00:00:00"/>
    <d v="2019-01-05T00:00:00"/>
    <s v="Saturday"/>
    <d v="1899-12-30T15:30:05"/>
    <n v="1"/>
    <d v="2019-01-05T00:00:00"/>
    <d v="2019-01-01T00:00:00"/>
    <d v="2019-01-05T00:00:00"/>
    <x v="3"/>
    <x v="151"/>
    <s v="Y"/>
    <s v="Y"/>
    <s v="Round Trip"/>
    <s v="Bublr Bikes"/>
  </r>
  <r>
    <s v="Bublr Bikes"/>
    <n v="2375602"/>
    <s v="Non-RFID Card Member"/>
    <m/>
    <m/>
    <n v="54455"/>
    <s v="UNITED STATES"/>
    <s v="Single Ride"/>
    <n v="12616"/>
    <s v="Standard"/>
    <x v="14"/>
    <n v="43.052460000000004"/>
    <n v="-87.891000000000005"/>
    <s v="Milwaukee"/>
    <x v="36"/>
    <n v="43.038580000000003"/>
    <n v="-87.90934"/>
    <s v="Milwaukee"/>
    <n v="12"/>
    <n v="0"/>
    <n v="4.22"/>
    <s v="N"/>
    <n v="1"/>
    <n v="1"/>
    <n v="40"/>
    <n v="-1"/>
    <d v="2019-01-05T00:00:00"/>
    <d v="2019-01-01T00:00:00"/>
    <d v="2019-01-05T00:00:00"/>
    <s v="Saturday"/>
    <d v="1899-12-30T15:50:31"/>
    <n v="1"/>
    <d v="2019-01-05T00:00:00"/>
    <d v="2019-01-01T00:00:00"/>
    <d v="2019-01-05T00:00:00"/>
    <x v="3"/>
    <x v="152"/>
    <s v="N"/>
    <s v="Y"/>
    <s v="One Way"/>
    <s v="Bublr Bikes"/>
  </r>
  <r>
    <s v="Bublr Bikes"/>
    <n v="2375668"/>
    <s v="Non-RFID Card Member"/>
    <m/>
    <m/>
    <n v="53212"/>
    <s v="UNITED STATES"/>
    <s v="Single Ride"/>
    <n v="11130"/>
    <s v="Standard"/>
    <x v="8"/>
    <n v="43.053040000000003"/>
    <n v="-87.897660000000002"/>
    <s v="Milwaukee"/>
    <x v="30"/>
    <n v="43.05847"/>
    <n v="-87.898079999999993"/>
    <s v="Milwaukee"/>
    <n v="20"/>
    <n v="0"/>
    <n v="4.22"/>
    <s v="N"/>
    <n v="3"/>
    <n v="2.9"/>
    <n v="120"/>
    <n v="-1"/>
    <d v="2019-01-05T00:00:00"/>
    <d v="2019-01-01T00:00:00"/>
    <d v="2019-01-05T00:00:00"/>
    <s v="Saturday"/>
    <d v="1899-12-30T16:15:24"/>
    <n v="1"/>
    <d v="2019-01-05T00:00:00"/>
    <d v="2019-01-01T00:00:00"/>
    <d v="2019-01-05T00:00:00"/>
    <x v="3"/>
    <x v="153"/>
    <s v="N"/>
    <s v="Y"/>
    <s v="One Way"/>
    <s v="Bublr Bikes"/>
  </r>
  <r>
    <s v="Bublr Bikes"/>
    <n v="2376955"/>
    <s v="Non-RFID Card Member"/>
    <m/>
    <m/>
    <n v="53154"/>
    <s v="UNITED STATES"/>
    <s v="Single Ride"/>
    <n v="11135"/>
    <s v="Standard"/>
    <x v="10"/>
    <n v="43.038600000000002"/>
    <n v="-87.912099999999995"/>
    <s v="Milwaukee"/>
    <x v="41"/>
    <n v="43.048200000000001"/>
    <n v="-87.900859999999994"/>
    <s v="Milwaukee"/>
    <n v="21"/>
    <n v="0"/>
    <n v="4.22"/>
    <s v="N"/>
    <n v="3"/>
    <n v="2.9"/>
    <n v="120"/>
    <n v="-1"/>
    <d v="2019-01-06T00:00:00"/>
    <d v="2019-01-01T00:00:00"/>
    <d v="2019-01-06T00:00:00"/>
    <s v="Sunday"/>
    <d v="1899-12-30T16:22:28"/>
    <n v="1"/>
    <d v="2019-01-06T00:00:00"/>
    <d v="2019-01-01T00:00:00"/>
    <d v="2019-01-06T00:00:00"/>
    <x v="6"/>
    <x v="154"/>
    <s v="N"/>
    <s v="Y"/>
    <s v="One Way"/>
    <s v="Bublr Bikes"/>
  </r>
  <r>
    <s v="Bublr Bikes"/>
    <n v="2374779"/>
    <s v="Non-RFID Card Member"/>
    <m/>
    <m/>
    <n v="53211"/>
    <s v="UNITED STATES"/>
    <s v="Single Ride"/>
    <n v="12459"/>
    <s v="Standard"/>
    <x v="39"/>
    <n v="43.08755"/>
    <n v="-87.887680000000003"/>
    <s v="Shorewood"/>
    <x v="21"/>
    <n v="43.069021999999997"/>
    <n v="-87.887940999999998"/>
    <s v="Milwaukee"/>
    <n v="11"/>
    <n v="0"/>
    <n v="4.22"/>
    <s v="N"/>
    <n v="1"/>
    <n v="1"/>
    <n v="40"/>
    <n v="-1"/>
    <d v="2019-01-07T00:00:00"/>
    <d v="2019-01-01T00:00:00"/>
    <d v="2019-01-07T00:00:00"/>
    <s v="Monday"/>
    <d v="1899-12-30T05:07:17"/>
    <n v="1"/>
    <d v="2019-01-07T00:00:00"/>
    <d v="2019-01-01T00:00:00"/>
    <d v="2019-01-07T00:00:00"/>
    <x v="5"/>
    <x v="155"/>
    <s v="N"/>
    <s v="Y"/>
    <s v="One Way"/>
    <s v="Bublr Bikes"/>
  </r>
  <r>
    <s v="Bublr Bikes"/>
    <n v="2375354"/>
    <s v="Non-RFID Card Member"/>
    <m/>
    <m/>
    <n v="30043"/>
    <s v="UNITED STATES"/>
    <s v="Single Ride"/>
    <n v="5577"/>
    <s v="Standard"/>
    <x v="31"/>
    <n v="43.026470000000003"/>
    <n v="-87.918040000000005"/>
    <s v="Milwaukee"/>
    <x v="11"/>
    <n v="43.038600000000002"/>
    <n v="-87.912099999999995"/>
    <s v="Milwaukee"/>
    <n v="14"/>
    <n v="0"/>
    <n v="4.22"/>
    <s v="N"/>
    <n v="2"/>
    <n v="1.9"/>
    <n v="80"/>
    <n v="-1"/>
    <d v="2019-01-12T00:00:00"/>
    <d v="2019-01-01T00:00:00"/>
    <d v="2019-01-12T00:00:00"/>
    <s v="Saturday"/>
    <d v="1899-12-30T12:39:06"/>
    <n v="1"/>
    <d v="2019-01-12T00:00:00"/>
    <d v="2019-01-01T00:00:00"/>
    <d v="2019-01-12T00:00:00"/>
    <x v="3"/>
    <x v="156"/>
    <s v="N"/>
    <s v="Y"/>
    <s v="One Way"/>
    <s v="Bublr Bikes"/>
  </r>
  <r>
    <s v="Bublr Bikes"/>
    <n v="2381758"/>
    <s v="Non-RFID Card Member"/>
    <m/>
    <m/>
    <n v="53215"/>
    <s v="UNITED STATES"/>
    <s v="Single Ride"/>
    <n v="11106"/>
    <s v="Standard"/>
    <x v="13"/>
    <n v="43.056539999999998"/>
    <n v="-87.914370000000005"/>
    <s v="Milwaukee"/>
    <x v="40"/>
    <n v="43.056539999999998"/>
    <n v="-87.914370000000005"/>
    <s v="Milwaukee"/>
    <n v="1"/>
    <n v="0"/>
    <n v="0"/>
    <s v="N"/>
    <n v="0"/>
    <n v="0"/>
    <n v="0"/>
    <n v="-1"/>
    <d v="2019-01-17T00:00:00"/>
    <d v="2019-01-01T00:00:00"/>
    <d v="2019-01-17T00:00:00"/>
    <s v="Thursday"/>
    <d v="1899-12-30T02:18:48"/>
    <n v="1"/>
    <d v="2019-01-17T00:00:00"/>
    <d v="2019-01-01T00:00:00"/>
    <d v="2019-01-17T00:00:00"/>
    <x v="2"/>
    <x v="157"/>
    <s v="N"/>
    <s v="Y"/>
    <s v="Round Trip"/>
    <s v="Bublr Bikes"/>
  </r>
  <r>
    <s v="Bublr Bikes"/>
    <n v="2382392"/>
    <s v="Non-RFID Card Member"/>
    <m/>
    <m/>
    <n v="53204"/>
    <s v="UNITED STATES"/>
    <s v="Single Ride"/>
    <n v="11106"/>
    <s v="Standard"/>
    <x v="43"/>
    <n v="43.042490000000001"/>
    <n v="-87.909959999999998"/>
    <s v="Milwaukee"/>
    <x v="3"/>
    <n v="43.004728999999998"/>
    <n v="-87.905463999999995"/>
    <s v="Milwaukee"/>
    <n v="32"/>
    <n v="0"/>
    <n v="4.22"/>
    <s v="N"/>
    <n v="4"/>
    <n v="3.8"/>
    <n v="160"/>
    <n v="-1"/>
    <d v="2019-01-18T00:00:00"/>
    <d v="2019-01-01T00:00:00"/>
    <d v="2019-01-18T00:00:00"/>
    <s v="Friday"/>
    <d v="1899-12-30T17:21:27"/>
    <n v="1"/>
    <d v="2019-01-18T00:00:00"/>
    <d v="2019-01-01T00:00:00"/>
    <d v="2019-01-18T00:00:00"/>
    <x v="1"/>
    <x v="158"/>
    <s v="Y"/>
    <s v="Y"/>
    <s v="One Way"/>
    <s v="Bublr Bikes"/>
  </r>
  <r>
    <s v="Bublr Bikes"/>
    <n v="2210155"/>
    <s v="Non-RFID Card Member"/>
    <m/>
    <m/>
    <n v="53207"/>
    <s v="UNITED STATES"/>
    <s v="Single Ride"/>
    <s v="Dock Block #4"/>
    <s v="Standard"/>
    <x v="44"/>
    <e v="#N/A"/>
    <e v="#N/A"/>
    <e v="#N/A"/>
    <x v="45"/>
    <e v="#N/A"/>
    <e v="#N/A"/>
    <e v="#N/A"/>
    <n v="0"/>
    <n v="0"/>
    <n v="0"/>
    <s v="N"/>
    <n v="0"/>
    <n v="0"/>
    <n v="0"/>
    <n v="-1"/>
    <d v="2019-01-25T00:00:00"/>
    <d v="2019-01-01T00:00:00"/>
    <d v="2019-01-25T00:00:00"/>
    <s v="Friday"/>
    <d v="1899-12-30T15:57:12"/>
    <n v="1"/>
    <d v="2019-01-25T00:00:00"/>
    <d v="2019-01-01T00:00:00"/>
    <d v="2019-01-25T00:00:00"/>
    <x v="1"/>
    <x v="159"/>
    <s v="N"/>
    <s v="Y"/>
    <s v="Round Trip"/>
    <s v="Bublr Bikes"/>
  </r>
  <r>
    <s v="Bublr Bikes"/>
    <n v="2381389"/>
    <s v="Non-RFID Card Member"/>
    <m/>
    <m/>
    <n v="60076"/>
    <s v="UNITED STATES"/>
    <s v="Single Ride"/>
    <n v="12699"/>
    <s v="Standard"/>
    <x v="45"/>
    <n v="43.040154000000001"/>
    <n v="-87.932113000000001"/>
    <s v="Milwaukee"/>
    <x v="16"/>
    <n v="43.040154000000001"/>
    <n v="-87.932113000000001"/>
    <s v="Milwaukee"/>
    <n v="178"/>
    <n v="0"/>
    <n v="0"/>
    <s v="N"/>
    <n v="18"/>
    <n v="17.100000000000001"/>
    <n v="720"/>
    <n v="-1"/>
    <d v="2019-01-15T00:00:00"/>
    <d v="2019-01-01T00:00:00"/>
    <d v="2019-01-15T00:00:00"/>
    <s v="Tuesday"/>
    <d v="1899-12-30T12:53:48"/>
    <n v="1"/>
    <d v="2019-01-15T00:00:00"/>
    <d v="2019-01-01T00:00:00"/>
    <d v="2019-01-15T00:00:00"/>
    <x v="4"/>
    <x v="160"/>
    <s v="Y"/>
    <s v="Y"/>
    <s v="Round Trip"/>
    <s v="Bublr Bikes"/>
  </r>
  <r>
    <s v="Bublr Bikes"/>
    <n v="547019"/>
    <s v="RFID Card Member"/>
    <s v="Milwaukee"/>
    <s v="WI"/>
    <n v="53208"/>
    <s v="UNITED STATES"/>
    <s v="Annual Pass"/>
    <n v="5455"/>
    <s v="Standard"/>
    <x v="43"/>
    <n v="43.042490000000001"/>
    <n v="-87.909959999999998"/>
    <s v="Milwaukee"/>
    <x v="5"/>
    <n v="43.02948"/>
    <n v="-87.912819999999996"/>
    <s v="Milwaukee"/>
    <n v="7"/>
    <n v="0"/>
    <n v="0"/>
    <s v="N"/>
    <n v="1"/>
    <n v="1"/>
    <n v="40"/>
    <n v="-1"/>
    <d v="2019-01-18T00:00:00"/>
    <d v="2019-01-01T00:00:00"/>
    <d v="2019-01-18T00:00:00"/>
    <s v="Friday"/>
    <d v="1899-12-30T11:35:00"/>
    <n v="1"/>
    <d v="2019-01-18T00:00:00"/>
    <d v="2019-01-01T00:00:00"/>
    <d v="2019-01-18T00:00:00"/>
    <x v="1"/>
    <x v="161"/>
    <s v="N"/>
    <s v="Y"/>
    <s v="One Way"/>
    <s v="Bublr Bikes"/>
  </r>
  <r>
    <s v="Bublr Bikes"/>
    <n v="717793"/>
    <s v="RFID Card Member"/>
    <s v="Milwaukee"/>
    <s v="WI"/>
    <n v="53202"/>
    <s v="UNITED STATES"/>
    <s v="Annual Pass"/>
    <n v="3"/>
    <s v="Standard"/>
    <x v="4"/>
    <n v="43.03519"/>
    <n v="-87.907390000000007"/>
    <s v="Milwaukee"/>
    <x v="36"/>
    <n v="43.038580000000003"/>
    <n v="-87.90934"/>
    <s v="Milwaukee"/>
    <n v="4"/>
    <n v="0"/>
    <n v="0"/>
    <s v="N"/>
    <n v="0"/>
    <n v="0"/>
    <n v="0"/>
    <n v="-1"/>
    <d v="2019-01-22T00:00:00"/>
    <d v="2019-01-01T00:00:00"/>
    <d v="2019-01-22T00:00:00"/>
    <s v="Tuesday"/>
    <d v="1899-12-30T09:16:22"/>
    <n v="1"/>
    <d v="2019-01-22T00:00:00"/>
    <d v="2019-01-01T00:00:00"/>
    <d v="2019-01-22T00:00:00"/>
    <x v="4"/>
    <x v="162"/>
    <s v="N"/>
    <s v="Y"/>
    <s v="One Way"/>
    <s v="Bublr Bikes"/>
  </r>
  <r>
    <s v="Bublr Bikes"/>
    <n v="954133"/>
    <s v="RFID Card Member"/>
    <s v="Milwaukee"/>
    <s v="WI"/>
    <n v="53211"/>
    <s v="UNITED STATES"/>
    <s v="Annual Pass"/>
    <n v="12642"/>
    <s v="Standard"/>
    <x v="46"/>
    <n v="43.092329999999997"/>
    <n v="-87.887550000000005"/>
    <s v="Shorewood"/>
    <x v="46"/>
    <n v="43.081940000000003"/>
    <n v="-87.888090000000005"/>
    <s v="Shorewood"/>
    <n v="6"/>
    <n v="0"/>
    <n v="0"/>
    <s v="N"/>
    <n v="0"/>
    <n v="0"/>
    <n v="0"/>
    <n v="-1"/>
    <d v="2019-01-13T00:00:00"/>
    <d v="2019-01-01T00:00:00"/>
    <d v="2019-01-13T00:00:00"/>
    <s v="Sunday"/>
    <d v="1899-12-30T16:00:33"/>
    <n v="1"/>
    <d v="2019-01-13T00:00:00"/>
    <d v="2019-01-01T00:00:00"/>
    <d v="2019-01-13T00:00:00"/>
    <x v="6"/>
    <x v="163"/>
    <s v="N"/>
    <s v="Y"/>
    <s v="One Way"/>
    <s v="Bublr Bikes"/>
  </r>
  <r>
    <s v="Bublr Bikes"/>
    <n v="1092313"/>
    <s v="RFID Card Member"/>
    <s v="Milwaukee"/>
    <s v="WI"/>
    <n v="53211"/>
    <s v="UNITED STATES"/>
    <s v="Annual Pass"/>
    <n v="12502"/>
    <s v="Standard"/>
    <x v="47"/>
    <n v="43.074655999999997"/>
    <n v="-87.889011999999994"/>
    <s v="Milwaukee"/>
    <x v="9"/>
    <n v="43.074890000000003"/>
    <n v="-87.882810000000006"/>
    <s v="Milwaukee"/>
    <n v="2"/>
    <n v="0"/>
    <n v="0"/>
    <s v="N"/>
    <n v="0"/>
    <n v="0"/>
    <n v="0"/>
    <n v="-1"/>
    <d v="2019-01-11T00:00:00"/>
    <d v="2019-01-01T00:00:00"/>
    <d v="2019-01-11T00:00:00"/>
    <s v="Friday"/>
    <d v="1899-12-30T13:16:15"/>
    <n v="1"/>
    <d v="2019-01-11T00:00:00"/>
    <d v="2019-01-01T00:00:00"/>
    <d v="2019-01-11T00:00:00"/>
    <x v="1"/>
    <x v="164"/>
    <s v="N"/>
    <s v="Y"/>
    <s v="One Way"/>
    <s v="Bublr Bikes"/>
  </r>
  <r>
    <s v="Bublr Bikes"/>
    <n v="1142876"/>
    <s v="RFID Card Member"/>
    <s v="Milwaukee"/>
    <s v="WI"/>
    <n v="53204"/>
    <s v="UNITED STATES"/>
    <s v="Annual Pass"/>
    <n v="11105"/>
    <s v="Standard"/>
    <x v="40"/>
    <n v="43.026229999999998"/>
    <n v="-87.912809999999993"/>
    <s v="Milwaukee"/>
    <x v="34"/>
    <n v="43.03913"/>
    <n v="-87.916150000000002"/>
    <s v="Milwaukee"/>
    <n v="8"/>
    <n v="0"/>
    <n v="0"/>
    <s v="N"/>
    <n v="1"/>
    <n v="1"/>
    <n v="40"/>
    <n v="-1"/>
    <d v="2019-01-05T00:00:00"/>
    <d v="2019-01-01T00:00:00"/>
    <d v="2019-01-05T00:00:00"/>
    <s v="Saturday"/>
    <d v="1899-12-30T18:25:05"/>
    <n v="1"/>
    <d v="2019-01-05T00:00:00"/>
    <d v="2019-01-01T00:00:00"/>
    <d v="2019-01-05T00:00:00"/>
    <x v="3"/>
    <x v="165"/>
    <s v="N"/>
    <s v="Y"/>
    <s v="One Way"/>
    <s v="Bublr Bikes"/>
  </r>
  <r>
    <s v="Bublr Bikes"/>
    <n v="1164700"/>
    <s v="RFID Card Member"/>
    <s v="Milwaukee"/>
    <s v="WI"/>
    <n v="53202"/>
    <s v="UNITED STATES"/>
    <s v="Annual Pass"/>
    <n v="12528"/>
    <s v="Standard"/>
    <x v="14"/>
    <n v="43.052460000000004"/>
    <n v="-87.891000000000005"/>
    <s v="Milwaukee"/>
    <x v="47"/>
    <n v="43.038719999999998"/>
    <n v="-87.905339999999995"/>
    <s v="Milwaukee"/>
    <n v="8"/>
    <n v="0"/>
    <n v="0"/>
    <s v="N"/>
    <n v="1"/>
    <n v="1"/>
    <n v="40"/>
    <n v="-1"/>
    <d v="2019-01-18T00:00:00"/>
    <d v="2019-01-01T00:00:00"/>
    <d v="2019-01-18T00:00:00"/>
    <s v="Friday"/>
    <d v="1899-12-30T14:06:57"/>
    <n v="1"/>
    <d v="2019-01-18T00:00:00"/>
    <d v="2019-01-01T00:00:00"/>
    <d v="2019-01-18T00:00:00"/>
    <x v="1"/>
    <x v="166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12547"/>
    <s v="Standard"/>
    <x v="4"/>
    <n v="43.03519"/>
    <n v="-87.907390000000007"/>
    <s v="Milwaukee"/>
    <x v="11"/>
    <n v="43.038600000000002"/>
    <n v="-87.912099999999995"/>
    <s v="Milwaukee"/>
    <n v="5"/>
    <n v="0"/>
    <n v="0"/>
    <s v="N"/>
    <n v="0"/>
    <n v="0"/>
    <n v="0"/>
    <n v="-1"/>
    <d v="2019-01-11T00:00:00"/>
    <d v="2019-01-01T00:00:00"/>
    <d v="2019-01-11T00:00:00"/>
    <s v="Friday"/>
    <d v="1899-12-30T17:34:59"/>
    <n v="1"/>
    <d v="2019-01-11T00:00:00"/>
    <d v="2019-01-01T00:00:00"/>
    <d v="2019-01-11T00:00:00"/>
    <x v="1"/>
    <x v="167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12464"/>
    <s v="Standard"/>
    <x v="38"/>
    <n v="43.038649999999997"/>
    <n v="-87.921930000000003"/>
    <s v="Milwaukee"/>
    <x v="11"/>
    <n v="43.038600000000002"/>
    <n v="-87.912099999999995"/>
    <s v="Milwaukee"/>
    <n v="3"/>
    <n v="0"/>
    <n v="0"/>
    <s v="N"/>
    <n v="0"/>
    <n v="0"/>
    <n v="0"/>
    <n v="-1"/>
    <d v="2019-01-04T00:00:00"/>
    <d v="2019-01-01T00:00:00"/>
    <d v="2019-01-04T00:00:00"/>
    <s v="Friday"/>
    <d v="1899-12-30T15:53:37"/>
    <n v="1"/>
    <d v="2019-01-04T00:00:00"/>
    <d v="2019-01-01T00:00:00"/>
    <d v="2019-01-04T00:00:00"/>
    <x v="1"/>
    <x v="168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12530"/>
    <s v="Standard"/>
    <x v="38"/>
    <n v="43.038649999999997"/>
    <n v="-87.921930000000003"/>
    <s v="Milwaukee"/>
    <x v="34"/>
    <n v="43.03913"/>
    <n v="-87.916150000000002"/>
    <s v="Milwaukee"/>
    <n v="3"/>
    <n v="0"/>
    <n v="0"/>
    <s v="N"/>
    <n v="0"/>
    <n v="0"/>
    <n v="0"/>
    <n v="-1"/>
    <d v="2019-01-03T00:00:00"/>
    <d v="2019-01-01T00:00:00"/>
    <d v="2019-01-03T00:00:00"/>
    <s v="Thursday"/>
    <d v="1899-12-30T16:35:57"/>
    <n v="1"/>
    <d v="2019-01-03T00:00:00"/>
    <d v="2019-01-01T00:00:00"/>
    <d v="2019-01-03T00:00:00"/>
    <x v="2"/>
    <x v="169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1064"/>
    <s v="Standard"/>
    <x v="29"/>
    <n v="43.041646999999998"/>
    <n v="-87.927257999999995"/>
    <s v="Milwaukee"/>
    <x v="37"/>
    <n v="43.026229999999998"/>
    <n v="-87.912809999999993"/>
    <s v="Milwaukee"/>
    <n v="10"/>
    <n v="0"/>
    <n v="0"/>
    <s v="N"/>
    <n v="1"/>
    <n v="1"/>
    <n v="40"/>
    <n v="-1"/>
    <d v="2019-01-09T00:00:00"/>
    <d v="2019-01-01T00:00:00"/>
    <d v="2019-01-09T00:00:00"/>
    <s v="Wednesday"/>
    <d v="1899-12-30T15:41:54"/>
    <n v="1"/>
    <d v="2019-01-09T00:00:00"/>
    <d v="2019-01-01T00:00:00"/>
    <d v="2019-01-09T00:00:00"/>
    <x v="0"/>
    <x v="170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5481"/>
    <s v="Standard"/>
    <x v="17"/>
    <n v="43.004728999999998"/>
    <n v="-87.905463999999995"/>
    <s v="Milwaukee"/>
    <x v="37"/>
    <n v="43.026229999999998"/>
    <n v="-87.912809999999993"/>
    <s v="Milwaukee"/>
    <n v="9"/>
    <n v="0"/>
    <n v="0"/>
    <s v="N"/>
    <n v="1"/>
    <n v="1"/>
    <n v="40"/>
    <n v="-1"/>
    <d v="2019-01-04T00:00:00"/>
    <d v="2019-01-01T00:00:00"/>
    <d v="2019-01-04T00:00:00"/>
    <s v="Friday"/>
    <d v="1899-12-30T08:12:31"/>
    <n v="1"/>
    <d v="2019-01-04T00:00:00"/>
    <d v="2019-01-01T00:00:00"/>
    <d v="2019-01-04T00:00:00"/>
    <x v="1"/>
    <x v="171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11"/>
    <s v="Standard"/>
    <x v="40"/>
    <n v="43.026229999999998"/>
    <n v="-87.912809999999993"/>
    <s v="Milwaukee"/>
    <x v="11"/>
    <n v="43.038600000000002"/>
    <n v="-87.912099999999995"/>
    <s v="Milwaukee"/>
    <n v="8"/>
    <n v="0"/>
    <n v="0"/>
    <s v="N"/>
    <n v="1"/>
    <n v="1"/>
    <n v="40"/>
    <n v="-1"/>
    <d v="2019-01-04T00:00:00"/>
    <d v="2019-01-01T00:00:00"/>
    <d v="2019-01-04T00:00:00"/>
    <s v="Friday"/>
    <d v="1899-12-30T18:35:01"/>
    <n v="1"/>
    <d v="2019-01-04T00:00:00"/>
    <d v="2019-01-01T00:00:00"/>
    <d v="2019-01-04T00:00:00"/>
    <x v="1"/>
    <x v="172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46"/>
    <s v="Standard"/>
    <x v="48"/>
    <n v="43.040349999999997"/>
    <n v="-87.920760000000001"/>
    <s v="Milwaukee"/>
    <x v="37"/>
    <n v="43.026229999999998"/>
    <n v="-87.912809999999993"/>
    <s v="Milwaukee"/>
    <n v="14"/>
    <n v="0"/>
    <n v="0"/>
    <s v="N"/>
    <n v="2"/>
    <n v="1.9"/>
    <n v="80"/>
    <n v="-1"/>
    <d v="2019-01-16T00:00:00"/>
    <d v="2019-01-01T00:00:00"/>
    <d v="2019-01-16T00:00:00"/>
    <s v="Wednesday"/>
    <d v="1899-12-30T11:58:22"/>
    <n v="1"/>
    <d v="2019-01-16T00:00:00"/>
    <d v="2019-01-01T00:00:00"/>
    <d v="2019-01-16T00:00:00"/>
    <x v="0"/>
    <x v="173"/>
    <s v="N"/>
    <s v="Y"/>
    <s v="One Way"/>
    <s v="Bublr Bikes"/>
  </r>
  <r>
    <s v="Bublr Bikes"/>
    <n v="1351368"/>
    <s v="RFID Card Member"/>
    <s v="Milwaukee"/>
    <s v="WI"/>
    <n v="53202"/>
    <s v="UNITED STATES"/>
    <s v="Annual Pass"/>
    <n v="12547"/>
    <s v="Standard"/>
    <x v="14"/>
    <n v="43.052460000000004"/>
    <n v="-87.891000000000005"/>
    <s v="Milwaukee"/>
    <x v="43"/>
    <n v="43.03519"/>
    <n v="-87.907390000000007"/>
    <s v="Milwaukee"/>
    <n v="19"/>
    <n v="0"/>
    <n v="0"/>
    <s v="N"/>
    <n v="2"/>
    <n v="1.9"/>
    <n v="80"/>
    <n v="-1"/>
    <d v="2019-01-11T00:00:00"/>
    <d v="2019-01-01T00:00:00"/>
    <d v="2019-01-11T00:00:00"/>
    <s v="Friday"/>
    <d v="1899-12-30T09:17:48"/>
    <n v="1"/>
    <d v="2019-01-11T00:00:00"/>
    <d v="2019-01-01T00:00:00"/>
    <d v="2019-01-11T00:00:00"/>
    <x v="1"/>
    <x v="174"/>
    <s v="N"/>
    <s v="Y"/>
    <s v="One Way"/>
    <s v="Bublr Bikes"/>
  </r>
  <r>
    <s v="Bublr Bikes"/>
    <n v="1351368"/>
    <s v="RFID Card Member"/>
    <s v="Milwaukee"/>
    <s v="WI"/>
    <n v="53202"/>
    <s v="UNITED STATES"/>
    <s v="Annual Pass"/>
    <n v="11048"/>
    <s v="Standard"/>
    <x v="25"/>
    <n v="43.04804"/>
    <n v="-87.896720000000002"/>
    <s v="Milwaukee"/>
    <x v="15"/>
    <n v="43.052460000000004"/>
    <n v="-87.891000000000005"/>
    <s v="Milwaukee"/>
    <n v="5"/>
    <n v="0"/>
    <n v="0"/>
    <s v="N"/>
    <n v="0"/>
    <n v="0"/>
    <n v="0"/>
    <n v="-1"/>
    <d v="2019-01-11T00:00:00"/>
    <d v="2019-01-01T00:00:00"/>
    <d v="2019-01-11T00:00:00"/>
    <s v="Friday"/>
    <d v="1899-12-30T18:47:49"/>
    <n v="1"/>
    <d v="2019-01-11T00:00:00"/>
    <d v="2019-01-01T00:00:00"/>
    <d v="2019-01-11T00:00:00"/>
    <x v="1"/>
    <x v="175"/>
    <s v="N"/>
    <s v="Y"/>
    <s v="One Way"/>
    <s v="Bublr Bikes"/>
  </r>
  <r>
    <s v="Bublr Bikes"/>
    <n v="1382067"/>
    <s v="RFID Card Member"/>
    <s v="Milwaukee"/>
    <s v="WI"/>
    <n v="53207"/>
    <s v="UNITED STATES"/>
    <s v="Pay as You Go Pass"/>
    <s v="Dock Block #4"/>
    <s v="Standard"/>
    <x v="44"/>
    <e v="#N/A"/>
    <e v="#N/A"/>
    <e v="#N/A"/>
    <x v="45"/>
    <e v="#N/A"/>
    <e v="#N/A"/>
    <e v="#N/A"/>
    <n v="0"/>
    <n v="0"/>
    <n v="0"/>
    <s v="N"/>
    <n v="0"/>
    <n v="0"/>
    <n v="0"/>
    <n v="-1"/>
    <d v="2019-01-25T00:00:00"/>
    <d v="2019-01-01T00:00:00"/>
    <d v="2019-01-25T00:00:00"/>
    <s v="Friday"/>
    <d v="1899-12-30T13:47:47"/>
    <n v="1"/>
    <d v="2019-01-25T00:00:00"/>
    <d v="2019-01-01T00:00:00"/>
    <d v="2019-01-25T00:00:00"/>
    <x v="1"/>
    <x v="176"/>
    <s v="N"/>
    <s v="Y"/>
    <s v="Round Trip"/>
    <s v="Bublr Bikes"/>
  </r>
  <r>
    <s v="Bublr Bikes"/>
    <n v="1407901"/>
    <s v="RFID Card Member"/>
    <s v="Milwaukee"/>
    <s v="WI"/>
    <n v="53202"/>
    <s v="UNITED STATES"/>
    <s v="Annual Pass"/>
    <n v="12530"/>
    <s v="Standard"/>
    <x v="45"/>
    <n v="43.040154000000001"/>
    <n v="-87.932113000000001"/>
    <s v="Milwaukee"/>
    <x v="36"/>
    <n v="43.038580000000003"/>
    <n v="-87.90934"/>
    <s v="Milwaukee"/>
    <n v="498"/>
    <n v="0"/>
    <n v="0"/>
    <s v="N"/>
    <n v="18"/>
    <n v="17.100000000000001"/>
    <n v="720"/>
    <n v="-1"/>
    <d v="2019-01-12T00:00:00"/>
    <d v="2019-01-01T00:00:00"/>
    <d v="2019-01-12T00:00:00"/>
    <s v="Saturday"/>
    <d v="1899-12-30T19:48:17"/>
    <n v="1"/>
    <d v="2019-01-13T00:00:00"/>
    <d v="2019-01-01T00:00:00"/>
    <d v="2019-01-13T00:00:00"/>
    <x v="6"/>
    <x v="177"/>
    <s v="Y"/>
    <s v="Y"/>
    <s v="One Way"/>
    <s v="Bublr Bikes"/>
  </r>
  <r>
    <s v="Bublr Bikes"/>
    <n v="1630525"/>
    <s v="RFID Card Member"/>
    <s v="Milwaukee"/>
    <s v="WI"/>
    <n v="53211"/>
    <s v="UNITED STATES"/>
    <s v="Annual Pass"/>
    <n v="11111"/>
    <s v="Standard"/>
    <x v="39"/>
    <n v="43.08755"/>
    <n v="-87.887680000000003"/>
    <s v="Shorewood"/>
    <x v="46"/>
    <n v="43.081940000000003"/>
    <n v="-87.888090000000005"/>
    <s v="Shorewood"/>
    <n v="4"/>
    <n v="0"/>
    <n v="0"/>
    <s v="N"/>
    <n v="0"/>
    <n v="0"/>
    <n v="0"/>
    <n v="-1"/>
    <d v="2019-01-16T00:00:00"/>
    <d v="2019-01-01T00:00:00"/>
    <d v="2019-01-16T00:00:00"/>
    <s v="Wednesday"/>
    <d v="1899-12-30T10:15:29"/>
    <n v="1"/>
    <d v="2019-01-16T00:00:00"/>
    <d v="2019-01-01T00:00:00"/>
    <d v="2019-01-16T00:00:00"/>
    <x v="0"/>
    <x v="178"/>
    <s v="N"/>
    <s v="Y"/>
    <s v="One Way"/>
    <s v="Bublr Bikes"/>
  </r>
  <r>
    <s v="Bublr Bikes"/>
    <n v="1659202"/>
    <s v="RFID Card Member"/>
    <s v="Milwaukee"/>
    <s v="WI"/>
    <n v="53202"/>
    <s v="UNITED STATES"/>
    <s v="Annual Pass"/>
    <n v="12552"/>
    <s v="Standard"/>
    <x v="23"/>
    <n v="43.045712999999999"/>
    <n v="-87.899756999999994"/>
    <s v="Milwaukee"/>
    <x v="32"/>
    <n v="43.03886"/>
    <n v="-87.902720000000002"/>
    <s v="Milwaukee"/>
    <n v="4"/>
    <n v="0"/>
    <n v="0"/>
    <s v="N"/>
    <n v="0"/>
    <n v="0"/>
    <n v="0"/>
    <n v="-1"/>
    <d v="2019-01-11T00:00:00"/>
    <d v="2019-01-01T00:00:00"/>
    <d v="2019-01-11T00:00:00"/>
    <s v="Friday"/>
    <d v="1899-12-30T08:57:22"/>
    <n v="1"/>
    <d v="2019-01-11T00:00:00"/>
    <d v="2019-01-01T00:00:00"/>
    <d v="2019-01-11T00:00:00"/>
    <x v="1"/>
    <x v="179"/>
    <s v="N"/>
    <s v="Y"/>
    <s v="One Way"/>
    <s v="Bublr Bikes"/>
  </r>
  <r>
    <s v="Bublr Bikes"/>
    <n v="1663959"/>
    <s v="RFID Card Member"/>
    <s v="Milwaukee"/>
    <s v="WI"/>
    <n v="53204"/>
    <s v="UNITED STATES"/>
    <s v="Pay as You Go Pass"/>
    <n v="11104"/>
    <s v="Standard"/>
    <x v="19"/>
    <n v="43.036900000000003"/>
    <n v="-87.89667"/>
    <s v="Milwaukee"/>
    <x v="22"/>
    <n v="43.036900000000003"/>
    <n v="-87.89667"/>
    <s v="Milwaukee"/>
    <n v="11"/>
    <n v="0"/>
    <n v="0"/>
    <s v="N"/>
    <n v="1"/>
    <n v="1"/>
    <n v="40"/>
    <n v="-1"/>
    <d v="2019-01-04T00:00:00"/>
    <d v="2019-01-01T00:00:00"/>
    <d v="2019-01-04T00:00:00"/>
    <s v="Friday"/>
    <d v="1899-12-30T14:58:51"/>
    <n v="1"/>
    <d v="2019-01-04T00:00:00"/>
    <d v="2019-01-01T00:00:00"/>
    <d v="2019-01-04T00:00:00"/>
    <x v="1"/>
    <x v="180"/>
    <s v="N"/>
    <s v="Y"/>
    <s v="Round Trip"/>
    <s v="Bublr Bikes"/>
  </r>
  <r>
    <s v="Bublr Bikes"/>
    <n v="1704980"/>
    <s v="RFID Card Member"/>
    <s v="Milwaukee"/>
    <s v="WI"/>
    <n v="53202"/>
    <s v="UNITED STATES"/>
    <s v="30-Day Pass"/>
    <n v="12622"/>
    <s v="Standard"/>
    <x v="14"/>
    <n v="43.052460000000004"/>
    <n v="-87.891000000000005"/>
    <s v="Milwaukee"/>
    <x v="33"/>
    <n v="43.04804"/>
    <n v="-87.896720000000002"/>
    <s v="Milwaukee"/>
    <n v="3"/>
    <n v="0"/>
    <n v="0"/>
    <s v="N"/>
    <n v="0"/>
    <n v="0"/>
    <n v="0"/>
    <n v="-1"/>
    <d v="2019-01-04T00:00:00"/>
    <d v="2019-01-01T00:00:00"/>
    <d v="2019-01-04T00:00:00"/>
    <s v="Friday"/>
    <d v="1899-12-30T06:34:28"/>
    <n v="1"/>
    <d v="2019-01-04T00:00:00"/>
    <d v="2019-01-01T00:00:00"/>
    <d v="2019-01-04T00:00:00"/>
    <x v="1"/>
    <x v="181"/>
    <s v="N"/>
    <s v="Y"/>
    <s v="One Way"/>
    <s v="Bublr Bikes"/>
  </r>
  <r>
    <s v="Bublr Bikes"/>
    <n v="1704980"/>
    <s v="RFID Card Member"/>
    <s v="Milwaukee"/>
    <s v="WI"/>
    <n v="53202"/>
    <s v="UNITED STATES"/>
    <s v="30-Day Pass"/>
    <n v="12669"/>
    <s v="Standard"/>
    <x v="14"/>
    <n v="43.052460000000004"/>
    <n v="-87.891000000000005"/>
    <s v="Milwaukee"/>
    <x v="33"/>
    <n v="43.04804"/>
    <n v="-87.896720000000002"/>
    <s v="Milwaukee"/>
    <n v="3"/>
    <n v="0"/>
    <n v="0"/>
    <s v="N"/>
    <n v="0"/>
    <n v="0"/>
    <n v="0"/>
    <n v="-1"/>
    <d v="2019-01-08T00:00:00"/>
    <d v="2019-01-01T00:00:00"/>
    <d v="2019-01-08T00:00:00"/>
    <s v="Tuesday"/>
    <d v="1899-12-30T07:59:18"/>
    <n v="1"/>
    <d v="2019-01-08T00:00:00"/>
    <d v="2019-01-01T00:00:00"/>
    <d v="2019-01-08T00:00:00"/>
    <x v="4"/>
    <x v="182"/>
    <s v="N"/>
    <s v="Y"/>
    <s v="One Way"/>
    <s v="Bublr Bikes"/>
  </r>
  <r>
    <s v="Bublr Bikes"/>
    <n v="1704980"/>
    <s v="RFID Card Member"/>
    <s v="Milwaukee"/>
    <s v="WI"/>
    <n v="53202"/>
    <s v="UNITED STATES"/>
    <s v="30-Day Pass"/>
    <n v="12591"/>
    <s v="Standard"/>
    <x v="14"/>
    <n v="43.052460000000004"/>
    <n v="-87.891000000000005"/>
    <s v="Milwaukee"/>
    <x v="25"/>
    <n v="43.053040000000003"/>
    <n v="-87.897660000000002"/>
    <s v="Milwaukee"/>
    <n v="2"/>
    <n v="0"/>
    <n v="0"/>
    <s v="N"/>
    <n v="0"/>
    <n v="0"/>
    <n v="0"/>
    <n v="-1"/>
    <d v="2019-01-11T00:00:00"/>
    <d v="2019-01-01T00:00:00"/>
    <d v="2019-01-11T00:00:00"/>
    <s v="Friday"/>
    <d v="1899-12-30T06:55:44"/>
    <n v="1"/>
    <d v="2019-01-11T00:00:00"/>
    <d v="2019-01-01T00:00:00"/>
    <d v="2019-01-11T00:00:00"/>
    <x v="1"/>
    <x v="183"/>
    <s v="N"/>
    <s v="Y"/>
    <s v="One Way"/>
    <s v="Bublr Bikes"/>
  </r>
  <r>
    <s v="Bublr Bikes"/>
    <n v="1704980"/>
    <s v="RFID Card Member"/>
    <s v="Milwaukee"/>
    <s v="WI"/>
    <n v="53202"/>
    <s v="UNITED STATES"/>
    <s v="30-Day Pass"/>
    <n v="12669"/>
    <s v="Standard"/>
    <x v="25"/>
    <n v="43.04804"/>
    <n v="-87.896720000000002"/>
    <s v="Milwaukee"/>
    <x v="15"/>
    <n v="43.052460000000004"/>
    <n v="-87.891000000000005"/>
    <s v="Milwaukee"/>
    <n v="2"/>
    <n v="0"/>
    <n v="0"/>
    <s v="N"/>
    <n v="0"/>
    <n v="0"/>
    <n v="0"/>
    <n v="-1"/>
    <d v="2019-01-07T00:00:00"/>
    <d v="2019-01-01T00:00:00"/>
    <d v="2019-01-07T00:00:00"/>
    <s v="Monday"/>
    <d v="1899-12-30T19:04:12"/>
    <n v="1"/>
    <d v="2019-01-07T00:00:00"/>
    <d v="2019-01-01T00:00:00"/>
    <d v="2019-01-07T00:00:00"/>
    <x v="5"/>
    <x v="184"/>
    <s v="N"/>
    <s v="Y"/>
    <s v="One Way"/>
    <s v="Bublr Bikes"/>
  </r>
  <r>
    <s v="Bublr Bikes"/>
    <n v="1704980"/>
    <s v="RFID Card Member"/>
    <s v="Milwaukee"/>
    <s v="WI"/>
    <n v="53202"/>
    <s v="UNITED STATES"/>
    <s v="30-Day Pass"/>
    <n v="263"/>
    <s v="Standard"/>
    <x v="14"/>
    <n v="43.052460000000004"/>
    <n v="-87.891000000000005"/>
    <s v="Milwaukee"/>
    <x v="33"/>
    <n v="43.04804"/>
    <n v="-87.896720000000002"/>
    <s v="Milwaukee"/>
    <n v="2"/>
    <n v="0"/>
    <n v="0"/>
    <s v="N"/>
    <n v="0"/>
    <n v="0"/>
    <n v="0"/>
    <n v="-1"/>
    <d v="2019-01-13T00:00:00"/>
    <d v="2019-01-01T00:00:00"/>
    <d v="2019-01-13T00:00:00"/>
    <s v="Sunday"/>
    <d v="1899-12-30T11:31:13"/>
    <n v="1"/>
    <d v="2019-01-13T00:00:00"/>
    <d v="2019-01-01T00:00:00"/>
    <d v="2019-01-13T00:00:00"/>
    <x v="6"/>
    <x v="185"/>
    <s v="N"/>
    <s v="Y"/>
    <s v="One Way"/>
    <s v="Bublr Bikes"/>
  </r>
  <r>
    <s v="Bublr Bikes"/>
    <n v="1704980"/>
    <s v="RFID Card Member"/>
    <s v="Milwaukee"/>
    <s v="WI"/>
    <n v="53202"/>
    <s v="UNITED STATES"/>
    <s v="30-Day Pass"/>
    <n v="12518"/>
    <s v="Standard"/>
    <x v="25"/>
    <n v="43.04804"/>
    <n v="-87.896720000000002"/>
    <s v="Milwaukee"/>
    <x v="15"/>
    <n v="43.052460000000004"/>
    <n v="-87.891000000000005"/>
    <s v="Milwaukee"/>
    <n v="2"/>
    <n v="0"/>
    <n v="0"/>
    <s v="N"/>
    <n v="0"/>
    <n v="0"/>
    <n v="0"/>
    <n v="-1"/>
    <d v="2019-01-11T00:00:00"/>
    <d v="2019-01-01T00:00:00"/>
    <d v="2019-01-11T00:00:00"/>
    <s v="Friday"/>
    <d v="1899-12-30T18:16:50"/>
    <n v="1"/>
    <d v="2019-01-11T00:00:00"/>
    <d v="2019-01-01T00:00:00"/>
    <d v="2019-01-11T00:00:00"/>
    <x v="1"/>
    <x v="186"/>
    <s v="N"/>
    <s v="Y"/>
    <s v="One Way"/>
    <s v="Bublr Bikes"/>
  </r>
  <r>
    <s v="Bublr Bikes"/>
    <n v="1704980"/>
    <s v="RFID Card Member"/>
    <s v="Milwaukee"/>
    <s v="WI"/>
    <n v="53202"/>
    <s v="UNITED STATES"/>
    <s v="30-Day Pass"/>
    <n v="202"/>
    <s v="Standard"/>
    <x v="14"/>
    <n v="43.052460000000004"/>
    <n v="-87.891000000000005"/>
    <s v="Milwaukee"/>
    <x v="33"/>
    <n v="43.04804"/>
    <n v="-87.896720000000002"/>
    <s v="Milwaukee"/>
    <n v="3"/>
    <n v="0"/>
    <n v="0"/>
    <s v="N"/>
    <n v="0"/>
    <n v="0"/>
    <n v="0"/>
    <n v="-1"/>
    <d v="2019-01-12T00:00:00"/>
    <d v="2019-01-01T00:00:00"/>
    <d v="2019-01-12T00:00:00"/>
    <s v="Saturday"/>
    <d v="1899-12-30T15:19:30"/>
    <n v="1"/>
    <d v="2019-01-12T00:00:00"/>
    <d v="2019-01-01T00:00:00"/>
    <d v="2019-01-12T00:00:00"/>
    <x v="3"/>
    <x v="187"/>
    <s v="N"/>
    <s v="Y"/>
    <s v="One Way"/>
    <s v="Bublr Bikes"/>
  </r>
  <r>
    <s v="Bublr Bikes"/>
    <n v="1726821"/>
    <s v="RFID Card Member"/>
    <s v="Milwaukee"/>
    <s v="WI"/>
    <n v="53211"/>
    <s v="UNITED STATES"/>
    <s v="Annual Pass"/>
    <n v="994"/>
    <s v="Standard"/>
    <x v="49"/>
    <n v="43.063749000000001"/>
    <n v="-87.887962999999999"/>
    <s v="Milwaukee"/>
    <x v="20"/>
    <n v="43.05536"/>
    <n v="-87.90504"/>
    <s v="Milwaukee"/>
    <n v="8"/>
    <n v="0"/>
    <n v="0"/>
    <s v="N"/>
    <n v="1"/>
    <n v="1"/>
    <n v="40"/>
    <n v="-1"/>
    <d v="2019-01-03T00:00:00"/>
    <d v="2019-01-01T00:00:00"/>
    <d v="2019-01-03T00:00:00"/>
    <s v="Thursday"/>
    <d v="1899-12-30T16:46:32"/>
    <n v="1"/>
    <d v="2019-01-03T00:00:00"/>
    <d v="2019-01-01T00:00:00"/>
    <d v="2019-01-03T00:00:00"/>
    <x v="2"/>
    <x v="188"/>
    <s v="N"/>
    <s v="Y"/>
    <s v="One Way"/>
    <s v="Bublr Bikes"/>
  </r>
  <r>
    <s v="Bublr Bikes"/>
    <n v="1726821"/>
    <s v="RFID Card Member"/>
    <s v="Milwaukee"/>
    <s v="WI"/>
    <n v="53211"/>
    <s v="UNITED STATES"/>
    <s v="Annual Pass"/>
    <n v="5431"/>
    <s v="Standard"/>
    <x v="50"/>
    <n v="43.060786"/>
    <n v="-87.883825999999999"/>
    <s v="Milwaukee"/>
    <x v="14"/>
    <n v="43.042490000000001"/>
    <n v="-87.909959999999998"/>
    <s v="Milwaukee"/>
    <n v="14"/>
    <n v="0"/>
    <n v="0"/>
    <s v="N"/>
    <n v="2"/>
    <n v="1.9"/>
    <n v="80"/>
    <n v="-1"/>
    <d v="2019-01-12T00:00:00"/>
    <d v="2019-01-01T00:00:00"/>
    <d v="2019-01-12T00:00:00"/>
    <s v="Saturday"/>
    <d v="1899-12-30T15:40:45"/>
    <n v="1"/>
    <d v="2019-01-12T00:00:00"/>
    <d v="2019-01-01T00:00:00"/>
    <d v="2019-01-12T00:00:00"/>
    <x v="3"/>
    <x v="189"/>
    <s v="N"/>
    <s v="Y"/>
    <s v="One Way"/>
    <s v="Bublr Bikes"/>
  </r>
  <r>
    <s v="Bublr Bikes"/>
    <n v="1728201"/>
    <s v="RFID Card Member"/>
    <s v="Milwaukee"/>
    <s v="WI"/>
    <n v="53202"/>
    <s v="UNITED STATES"/>
    <s v="Annual Pass"/>
    <n v="12701"/>
    <s v="Standard"/>
    <x v="23"/>
    <n v="43.045712999999999"/>
    <n v="-87.899756999999994"/>
    <s v="Milwaukee"/>
    <x v="42"/>
    <n v="43.060786"/>
    <n v="-87.883825999999999"/>
    <s v="Milwaukee"/>
    <n v="17"/>
    <n v="0"/>
    <n v="0"/>
    <s v="N"/>
    <n v="2"/>
    <n v="1.9"/>
    <n v="80"/>
    <n v="-1"/>
    <d v="2019-01-05T00:00:00"/>
    <d v="2019-01-01T00:00:00"/>
    <d v="2019-01-05T00:00:00"/>
    <s v="Saturday"/>
    <d v="1899-12-30T15:56:16"/>
    <n v="1"/>
    <d v="2019-01-05T00:00:00"/>
    <d v="2019-01-01T00:00:00"/>
    <d v="2019-01-05T00:00:00"/>
    <x v="3"/>
    <x v="190"/>
    <s v="N"/>
    <s v="Y"/>
    <s v="One Way"/>
    <s v="Bublr Bikes"/>
  </r>
  <r>
    <s v="Bublr Bikes"/>
    <n v="1730248"/>
    <s v="RFID Card Member"/>
    <s v="Milwaukee"/>
    <s v="WI"/>
    <n v="53207"/>
    <s v="UNITED STATES"/>
    <s v="Annual Pass"/>
    <n v="12581"/>
    <s v="Standard"/>
    <x v="35"/>
    <n v="43.04824"/>
    <n v="-87.904970000000006"/>
    <s v="Milwaukee"/>
    <x v="48"/>
    <n v="43.04824"/>
    <n v="-87.904970000000006"/>
    <s v="Milwaukee"/>
    <n v="0"/>
    <n v="0"/>
    <n v="0"/>
    <s v="N"/>
    <n v="0"/>
    <n v="0"/>
    <n v="0"/>
    <n v="-1"/>
    <d v="2019-01-17T00:00:00"/>
    <d v="2019-01-01T00:00:00"/>
    <d v="2019-01-17T00:00:00"/>
    <s v="Thursday"/>
    <d v="1899-12-30T07:51:28"/>
    <n v="1"/>
    <d v="2019-01-17T00:00:00"/>
    <d v="2019-01-01T00:00:00"/>
    <d v="2019-01-17T00:00:00"/>
    <x v="2"/>
    <x v="191"/>
    <s v="N"/>
    <s v="Y"/>
    <s v="Round Trip"/>
    <s v="Bublr Bikes"/>
  </r>
  <r>
    <s v="Bublr Bikes"/>
    <n v="1738865"/>
    <s v="RFID Card Member"/>
    <s v="Milwaukee"/>
    <s v="WI"/>
    <n v="53211"/>
    <s v="UNITED STATES"/>
    <s v="Annual Pass"/>
    <n v="12509"/>
    <s v="Standard"/>
    <x v="49"/>
    <n v="43.063749000000001"/>
    <n v="-87.887962999999999"/>
    <s v="Milwaukee"/>
    <x v="29"/>
    <n v="43.06033"/>
    <n v="-87.89546"/>
    <s v="Milwaukee"/>
    <n v="5"/>
    <n v="0"/>
    <n v="0"/>
    <s v="N"/>
    <n v="0"/>
    <n v="0"/>
    <n v="0"/>
    <n v="-1"/>
    <d v="2019-01-06T00:00:00"/>
    <d v="2019-01-01T00:00:00"/>
    <d v="2019-01-06T00:00:00"/>
    <s v="Sunday"/>
    <d v="1899-12-30T09:17:37"/>
    <n v="1"/>
    <d v="2019-01-06T00:00:00"/>
    <d v="2019-01-01T00:00:00"/>
    <d v="2019-01-06T00:00:00"/>
    <x v="6"/>
    <x v="192"/>
    <s v="N"/>
    <s v="Y"/>
    <s v="One Way"/>
    <s v="Bublr Bikes"/>
  </r>
  <r>
    <s v="Bublr Bikes"/>
    <n v="1738865"/>
    <s v="RFID Card Member"/>
    <s v="Milwaukee"/>
    <s v="WI"/>
    <n v="53211"/>
    <s v="UNITED STATES"/>
    <s v="Annual Pass"/>
    <n v="5588"/>
    <s v="Standard"/>
    <x v="9"/>
    <n v="43.074890000000003"/>
    <n v="-87.882810000000006"/>
    <s v="Milwaukee"/>
    <x v="9"/>
    <n v="43.074890000000003"/>
    <n v="-87.882810000000006"/>
    <s v="Milwaukee"/>
    <n v="507"/>
    <n v="0"/>
    <n v="45"/>
    <s v="N"/>
    <n v="18"/>
    <n v="17.100000000000001"/>
    <n v="720"/>
    <n v="-1"/>
    <d v="2019-01-20T00:00:00"/>
    <d v="2019-01-01T00:00:00"/>
    <d v="2019-01-20T00:00:00"/>
    <s v="Sunday"/>
    <d v="1899-12-30T19:38:46"/>
    <n v="1"/>
    <d v="2019-01-21T00:00:00"/>
    <d v="2019-01-01T00:00:00"/>
    <d v="2019-01-21T00:00:00"/>
    <x v="5"/>
    <x v="193"/>
    <s v="Y"/>
    <s v="Y"/>
    <s v="Round Trip"/>
    <s v="Bublr Bikes"/>
  </r>
  <r>
    <s v="Bublr Bikes"/>
    <n v="1738865"/>
    <s v="RFID Card Member"/>
    <s v="Milwaukee"/>
    <s v="WI"/>
    <n v="53211"/>
    <s v="UNITED STATES"/>
    <s v="Annual Pass"/>
    <n v="11050"/>
    <s v="Standard"/>
    <x v="24"/>
    <n v="43.077359999999999"/>
    <n v="-87.880769999999998"/>
    <s v="Milwaukee"/>
    <x v="8"/>
    <n v="43.063749000000001"/>
    <n v="-87.887962999999999"/>
    <s v="Milwaukee"/>
    <n v="11"/>
    <n v="0"/>
    <n v="0"/>
    <s v="N"/>
    <n v="1"/>
    <n v="1"/>
    <n v="40"/>
    <n v="-1"/>
    <d v="2019-01-15T00:00:00"/>
    <d v="2019-01-01T00:00:00"/>
    <d v="2019-01-15T00:00:00"/>
    <s v="Tuesday"/>
    <d v="1899-12-30T17:51:07"/>
    <n v="1"/>
    <d v="2019-01-15T00:00:00"/>
    <d v="2019-01-01T00:00:00"/>
    <d v="2019-01-15T00:00:00"/>
    <x v="4"/>
    <x v="194"/>
    <s v="N"/>
    <s v="Y"/>
    <s v="One Way"/>
    <s v="Bublr Bikes"/>
  </r>
  <r>
    <s v="Bublr Bikes"/>
    <n v="1740020"/>
    <s v="RFID Card Member"/>
    <s v="Milwaukee"/>
    <s v="WI"/>
    <n v="53202"/>
    <s v="UNITED STATES"/>
    <s v="30-Day Pass"/>
    <n v="11166"/>
    <s v="Standard"/>
    <x v="23"/>
    <n v="43.045712999999999"/>
    <n v="-87.899756999999994"/>
    <s v="Milwaukee"/>
    <x v="25"/>
    <n v="43.053040000000003"/>
    <n v="-87.897660000000002"/>
    <s v="Milwaukee"/>
    <n v="3"/>
    <n v="0"/>
    <n v="0"/>
    <s v="N"/>
    <n v="0"/>
    <n v="0"/>
    <n v="0"/>
    <n v="-1"/>
    <d v="2019-01-10T00:00:00"/>
    <d v="2019-01-01T00:00:00"/>
    <d v="2019-01-10T00:00:00"/>
    <s v="Thursday"/>
    <d v="1899-12-30T21:04:39"/>
    <n v="1"/>
    <d v="2019-01-10T00:00:00"/>
    <d v="2019-01-01T00:00:00"/>
    <d v="2019-01-10T00:00:00"/>
    <x v="2"/>
    <x v="195"/>
    <s v="N"/>
    <s v="Y"/>
    <s v="One Way"/>
    <s v="Bublr Bikes"/>
  </r>
  <r>
    <s v="Bublr Bikes"/>
    <n v="1760239"/>
    <s v="RFID Card Member"/>
    <s v="Milwaukee"/>
    <s v="WI"/>
    <n v="53202"/>
    <s v="UNITED STATES"/>
    <s v="30-Day Pass"/>
    <n v="12670"/>
    <s v="Standard"/>
    <x v="23"/>
    <n v="43.045712999999999"/>
    <n v="-87.899756999999994"/>
    <s v="Milwaukee"/>
    <x v="49"/>
    <n v="43.05097"/>
    <n v="-87.906440000000003"/>
    <s v="Milwaukee"/>
    <n v="4"/>
    <n v="0"/>
    <n v="0"/>
    <s v="N"/>
    <n v="0"/>
    <n v="0"/>
    <n v="0"/>
    <n v="-1"/>
    <d v="2019-01-14T00:00:00"/>
    <d v="2019-01-01T00:00:00"/>
    <d v="2019-01-14T00:00:00"/>
    <s v="Monday"/>
    <d v="1899-12-30T18:04:24"/>
    <n v="1"/>
    <d v="2019-01-14T00:00:00"/>
    <d v="2019-01-01T00:00:00"/>
    <d v="2019-01-14T00:00:00"/>
    <x v="5"/>
    <x v="196"/>
    <s v="N"/>
    <s v="Y"/>
    <s v="One Way"/>
    <s v="Bublr Bikes"/>
  </r>
  <r>
    <s v="Bublr Bikes"/>
    <n v="1760239"/>
    <s v="RFID Card Member"/>
    <s v="Milwaukee"/>
    <s v="WI"/>
    <n v="53202"/>
    <s v="UNITED STATES"/>
    <s v="30-Day Pass"/>
    <n v="12670"/>
    <s v="Standard"/>
    <x v="51"/>
    <n v="43.05097"/>
    <n v="-87.906440000000003"/>
    <s v="Milwaukee"/>
    <x v="17"/>
    <n v="43.045712999999999"/>
    <n v="-87.899756999999994"/>
    <s v="Milwaukee"/>
    <n v="7"/>
    <n v="0"/>
    <n v="0"/>
    <s v="N"/>
    <n v="1"/>
    <n v="1"/>
    <n v="40"/>
    <n v="-1"/>
    <d v="2019-01-14T00:00:00"/>
    <d v="2019-01-01T00:00:00"/>
    <d v="2019-01-14T00:00:00"/>
    <s v="Monday"/>
    <d v="1899-12-30T19:16:32"/>
    <n v="1"/>
    <d v="2019-01-14T00:00:00"/>
    <d v="2019-01-01T00:00:00"/>
    <d v="2019-01-14T00:00:00"/>
    <x v="5"/>
    <x v="197"/>
    <s v="N"/>
    <s v="Y"/>
    <s v="One Way"/>
    <s v="Bublr Bikes"/>
  </r>
  <r>
    <s v="Bublr Bikes"/>
    <n v="1760239"/>
    <s v="RFID Card Member"/>
    <s v="Milwaukee"/>
    <s v="WI"/>
    <n v="53202"/>
    <s v="UNITED STATES"/>
    <s v="30-Day Pass"/>
    <n v="12670"/>
    <s v="Standard"/>
    <x v="23"/>
    <n v="43.045712999999999"/>
    <n v="-87.899756999999994"/>
    <s v="Milwaukee"/>
    <x v="49"/>
    <n v="43.05097"/>
    <n v="-87.906440000000003"/>
    <s v="Milwaukee"/>
    <n v="4"/>
    <n v="0"/>
    <n v="0"/>
    <s v="N"/>
    <n v="0"/>
    <n v="0"/>
    <n v="0"/>
    <n v="-1"/>
    <d v="2019-01-03T00:00:00"/>
    <d v="2019-01-01T00:00:00"/>
    <d v="2019-01-03T00:00:00"/>
    <s v="Thursday"/>
    <d v="1899-12-30T18:17:13"/>
    <n v="1"/>
    <d v="2019-01-03T00:00:00"/>
    <d v="2019-01-01T00:00:00"/>
    <d v="2019-01-03T00:00:00"/>
    <x v="2"/>
    <x v="198"/>
    <s v="N"/>
    <s v="Y"/>
    <s v="One Way"/>
    <s v="Bublr Bikes"/>
  </r>
  <r>
    <s v="Bublr Bikes"/>
    <n v="1760239"/>
    <s v="RFID Card Member"/>
    <s v="Milwaukee"/>
    <s v="WI"/>
    <n v="53202"/>
    <s v="UNITED STATES"/>
    <s v="30-Day Pass"/>
    <n v="12670"/>
    <s v="Standard"/>
    <x v="51"/>
    <n v="43.05097"/>
    <n v="-87.906440000000003"/>
    <s v="Milwaukee"/>
    <x v="17"/>
    <n v="43.045712999999999"/>
    <n v="-87.899756999999994"/>
    <s v="Milwaukee"/>
    <n v="7"/>
    <n v="0"/>
    <n v="0"/>
    <s v="N"/>
    <n v="1"/>
    <n v="1"/>
    <n v="40"/>
    <n v="-1"/>
    <d v="2019-01-03T00:00:00"/>
    <d v="2019-01-01T00:00:00"/>
    <d v="2019-01-03T00:00:00"/>
    <s v="Thursday"/>
    <d v="1899-12-30T19:31:50"/>
    <n v="1"/>
    <d v="2019-01-03T00:00:00"/>
    <d v="2019-01-01T00:00:00"/>
    <d v="2019-01-03T00:00:00"/>
    <x v="2"/>
    <x v="199"/>
    <s v="N"/>
    <s v="Y"/>
    <s v="One Way"/>
    <s v="Bublr Bikes"/>
  </r>
  <r>
    <s v="Bublr Bikes"/>
    <n v="1806980"/>
    <s v="RFID Card Member"/>
    <s v="Milwaukee"/>
    <s v="WI"/>
    <n v="53211"/>
    <s v="UNITED STATES"/>
    <s v="Annual Pass"/>
    <n v="32"/>
    <s v="Standard"/>
    <x v="52"/>
    <n v="43.060250000000003"/>
    <n v="-87.892169999999993"/>
    <s v="Milwaukee"/>
    <x v="10"/>
    <n v="43.060250000000003"/>
    <n v="-87.892169999999993"/>
    <s v="Milwaukee"/>
    <n v="88"/>
    <n v="0"/>
    <n v="0"/>
    <s v="N"/>
    <n v="13"/>
    <n v="12.4"/>
    <n v="520"/>
    <n v="-1"/>
    <d v="2019-01-13T00:00:00"/>
    <d v="2019-01-01T00:00:00"/>
    <d v="2019-01-13T00:00:00"/>
    <s v="Sunday"/>
    <d v="1899-12-30T14:10:00"/>
    <n v="1"/>
    <d v="2019-01-13T00:00:00"/>
    <d v="2019-01-01T00:00:00"/>
    <d v="2019-01-13T00:00:00"/>
    <x v="6"/>
    <x v="200"/>
    <s v="Y"/>
    <s v="Y"/>
    <s v="Round Trip"/>
    <s v="Bublr Bikes"/>
  </r>
  <r>
    <s v="Bublr Bikes"/>
    <n v="1815780"/>
    <s v="RFID Card Member"/>
    <s v="Franklin"/>
    <s v="WI"/>
    <n v="53132"/>
    <s v="UNITED STATES"/>
    <s v="Annual Pass"/>
    <n v="11066"/>
    <s v="Standard"/>
    <x v="1"/>
    <n v="43.078530000000001"/>
    <n v="-87.882620000000003"/>
    <s v="Milwaukee"/>
    <x v="9"/>
    <n v="43.074890000000003"/>
    <n v="-87.882810000000006"/>
    <s v="Milwaukee"/>
    <n v="2"/>
    <n v="0"/>
    <n v="0"/>
    <s v="N"/>
    <n v="0"/>
    <n v="0"/>
    <n v="0"/>
    <n v="-1"/>
    <d v="2019-01-22T00:00:00"/>
    <d v="2019-01-01T00:00:00"/>
    <d v="2019-01-22T00:00:00"/>
    <s v="Tuesday"/>
    <d v="1899-12-30T08:50:43"/>
    <n v="1"/>
    <d v="2019-01-22T00:00:00"/>
    <d v="2019-01-01T00:00:00"/>
    <d v="2019-01-22T00:00:00"/>
    <x v="4"/>
    <x v="201"/>
    <s v="N"/>
    <s v="Y"/>
    <s v="One Way"/>
    <s v="Bublr Bikes"/>
  </r>
  <r>
    <s v="Bublr Bikes"/>
    <n v="1817955"/>
    <s v="RFID Card Member"/>
    <s v="Shorewood"/>
    <s v="WI"/>
    <n v="53211"/>
    <s v="UNITED STATES"/>
    <s v="Annual Pass"/>
    <n v="11143"/>
    <s v="Standard"/>
    <x v="32"/>
    <n v="43.038719999999998"/>
    <n v="-87.905339999999995"/>
    <s v="Milwaukee"/>
    <x v="38"/>
    <n v="43.028709999999997"/>
    <n v="-87.9041"/>
    <s v="Milwaukee"/>
    <n v="6"/>
    <n v="0"/>
    <n v="0"/>
    <s v="N"/>
    <n v="0"/>
    <n v="0"/>
    <n v="0"/>
    <n v="-1"/>
    <d v="2019-01-10T00:00:00"/>
    <d v="2019-01-01T00:00:00"/>
    <d v="2019-01-10T00:00:00"/>
    <s v="Thursday"/>
    <d v="1899-12-30T17:16:29"/>
    <n v="1"/>
    <d v="2019-01-10T00:00:00"/>
    <d v="2019-01-01T00:00:00"/>
    <d v="2019-01-10T00:00:00"/>
    <x v="2"/>
    <x v="202"/>
    <s v="N"/>
    <s v="Y"/>
    <s v="One Way"/>
    <s v="Bublr Bikes"/>
  </r>
  <r>
    <s v="Bublr Bikes"/>
    <n v="1820874"/>
    <s v="RFID Card Member"/>
    <s v="Milwaukee"/>
    <s v="WI"/>
    <n v="53211"/>
    <s v="UNITED STATES"/>
    <s v="Annual Pass"/>
    <n v="5552"/>
    <s v="Standard"/>
    <x v="47"/>
    <n v="43.074655999999997"/>
    <n v="-87.889011999999994"/>
    <s v="Milwaukee"/>
    <x v="21"/>
    <n v="43.069021999999997"/>
    <n v="-87.887940999999998"/>
    <s v="Milwaukee"/>
    <n v="2"/>
    <n v="0"/>
    <n v="0"/>
    <s v="N"/>
    <n v="0"/>
    <n v="0"/>
    <n v="0"/>
    <n v="-1"/>
    <d v="2019-01-08T00:00:00"/>
    <d v="2019-01-01T00:00:00"/>
    <d v="2019-01-08T00:00:00"/>
    <s v="Tuesday"/>
    <d v="1899-12-30T13:44:05"/>
    <n v="1"/>
    <d v="2019-01-08T00:00:00"/>
    <d v="2019-01-01T00:00:00"/>
    <d v="2019-01-08T00:00:00"/>
    <x v="4"/>
    <x v="203"/>
    <s v="N"/>
    <s v="Y"/>
    <s v="One Way"/>
    <s v="Bublr Bikes"/>
  </r>
  <r>
    <s v="Bublr Bikes"/>
    <n v="1823593"/>
    <s v="RFID Card Member"/>
    <s v="Milwaukee"/>
    <s v="WI"/>
    <n v="53204"/>
    <s v="UNITED STATES"/>
    <s v="Pay as You Go Pass"/>
    <n v="12552"/>
    <s v="Standard"/>
    <x v="53"/>
    <n v="43.03886"/>
    <n v="-87.902720000000002"/>
    <s v="Milwaukee"/>
    <x v="4"/>
    <n v="43.020020000000002"/>
    <n v="-87.912540000000007"/>
    <s v="Milwaukee"/>
    <n v="10"/>
    <n v="0"/>
    <n v="2"/>
    <s v="N"/>
    <n v="0.8"/>
    <n v="0.8"/>
    <n v="32"/>
    <n v="-1"/>
    <d v="2019-01-11T00:00:00"/>
    <d v="2019-01-01T00:00:00"/>
    <d v="2019-01-11T00:00:00"/>
    <s v="Friday"/>
    <d v="1899-12-30T12:01:12"/>
    <n v="1"/>
    <d v="2019-01-11T00:00:00"/>
    <d v="2019-01-01T00:00:00"/>
    <d v="2019-01-11T00:00:00"/>
    <x v="1"/>
    <x v="204"/>
    <s v="N"/>
    <s v="Y"/>
    <s v="One Way"/>
    <s v="Bublr Bikes"/>
  </r>
  <r>
    <s v="Bublr Bikes"/>
    <n v="1853902"/>
    <s v="RFID Card Member"/>
    <m/>
    <m/>
    <n v="53204"/>
    <s v="UNITED STATES"/>
    <s v="Annual Pass"/>
    <n v="5480"/>
    <s v="Standard"/>
    <x v="54"/>
    <n v="43.020130000000002"/>
    <n v="-87.922499999999999"/>
    <s v="Milwaukee"/>
    <x v="18"/>
    <n v="43.024340000000002"/>
    <n v="-87.916753"/>
    <s v="Milwaukee"/>
    <n v="4"/>
    <n v="0"/>
    <n v="0"/>
    <s v="N"/>
    <n v="0"/>
    <n v="0"/>
    <n v="0"/>
    <n v="-1"/>
    <d v="2019-01-18T00:00:00"/>
    <d v="2019-01-01T00:00:00"/>
    <d v="2019-01-18T00:00:00"/>
    <s v="Friday"/>
    <d v="1899-12-30T17:29:43"/>
    <n v="1"/>
    <d v="2019-01-18T00:00:00"/>
    <d v="2019-01-01T00:00:00"/>
    <d v="2019-01-18T00:00:00"/>
    <x v="1"/>
    <x v="205"/>
    <s v="N"/>
    <s v="Y"/>
    <s v="One Way"/>
    <s v="Bublr Bikes"/>
  </r>
  <r>
    <s v="Bublr Bikes"/>
    <n v="1853902"/>
    <s v="RFID Card Member"/>
    <m/>
    <m/>
    <n v="53204"/>
    <s v="UNITED STATES"/>
    <s v="Annual Pass"/>
    <n v="5576"/>
    <s v="Standard"/>
    <x v="54"/>
    <n v="43.020130000000002"/>
    <n v="-87.922499999999999"/>
    <s v="Milwaukee"/>
    <x v="5"/>
    <n v="43.02948"/>
    <n v="-87.912819999999996"/>
    <s v="Milwaukee"/>
    <n v="8"/>
    <n v="0"/>
    <n v="0"/>
    <s v="N"/>
    <n v="1"/>
    <n v="1"/>
    <n v="40"/>
    <n v="-1"/>
    <d v="2019-01-09T00:00:00"/>
    <d v="2019-01-01T00:00:00"/>
    <d v="2019-01-09T00:00:00"/>
    <s v="Wednesday"/>
    <d v="1899-12-30T15:58:34"/>
    <n v="1"/>
    <d v="2019-01-09T00:00:00"/>
    <d v="2019-01-01T00:00:00"/>
    <d v="2019-01-09T00:00:00"/>
    <x v="0"/>
    <x v="206"/>
    <s v="N"/>
    <s v="Y"/>
    <s v="One Way"/>
    <s v="Bublr Bikes"/>
  </r>
  <r>
    <s v="Bublr Bikes"/>
    <n v="1863430"/>
    <s v="RFID Card Member"/>
    <s v="Milwaukee"/>
    <s v="WI"/>
    <n v="53202"/>
    <s v="UNITED STATES"/>
    <s v="Pay as You Go Pass"/>
    <n v="11137"/>
    <s v="Standard"/>
    <x v="28"/>
    <n v="43.02948"/>
    <n v="-87.912819999999996"/>
    <s v="Milwaukee"/>
    <x v="50"/>
    <n v="43.04562"/>
    <n v="-87.923900000000003"/>
    <s v="Milwaukee"/>
    <n v="14"/>
    <n v="0"/>
    <n v="2"/>
    <s v="N"/>
    <n v="2"/>
    <n v="1.9"/>
    <n v="80"/>
    <n v="-1"/>
    <d v="2019-01-11T00:00:00"/>
    <d v="2019-01-01T00:00:00"/>
    <d v="2019-01-11T00:00:00"/>
    <s v="Friday"/>
    <d v="1899-12-30T09:43:13"/>
    <n v="1"/>
    <d v="2019-01-11T00:00:00"/>
    <d v="2019-01-01T00:00:00"/>
    <d v="2019-01-11T00:00:00"/>
    <x v="1"/>
    <x v="207"/>
    <s v="N"/>
    <s v="Y"/>
    <s v="One Way"/>
    <s v="Bublr Bikes"/>
  </r>
  <r>
    <s v="Bublr Bikes"/>
    <n v="1864105"/>
    <s v="RFID Card Member"/>
    <s v="Milwaukee"/>
    <s v="WI"/>
    <n v="53223"/>
    <s v="UNITED STATES"/>
    <s v="Buslr Card"/>
    <n v="5455"/>
    <s v="Standard"/>
    <x v="28"/>
    <n v="43.02948"/>
    <n v="-87.912819999999996"/>
    <s v="Milwaukee"/>
    <x v="37"/>
    <n v="43.026229999999998"/>
    <n v="-87.912809999999993"/>
    <s v="Milwaukee"/>
    <n v="55"/>
    <n v="0"/>
    <n v="0"/>
    <s v="N"/>
    <n v="8"/>
    <n v="7.6"/>
    <n v="320"/>
    <n v="-1"/>
    <d v="2019-01-22T00:00:00"/>
    <d v="2019-01-01T00:00:00"/>
    <d v="2019-01-22T00:00:00"/>
    <s v="Tuesday"/>
    <d v="1899-12-30T09:34:48"/>
    <n v="1"/>
    <d v="2019-01-22T00:00:00"/>
    <d v="2019-01-01T00:00:00"/>
    <d v="2019-01-22T00:00:00"/>
    <x v="4"/>
    <x v="208"/>
    <s v="Y"/>
    <s v="Y"/>
    <s v="One Way"/>
    <s v="Bublr Bikes"/>
  </r>
  <r>
    <s v="Bublr Bikes"/>
    <n v="1915786"/>
    <s v="RFID Card Member"/>
    <s v="Milwaukee"/>
    <s v="WI"/>
    <n v="53202"/>
    <s v="UNITED STATES"/>
    <s v="Annual Pass"/>
    <n v="81"/>
    <s v="Standard"/>
    <x v="48"/>
    <n v="43.040349999999997"/>
    <n v="-87.920760000000001"/>
    <s v="Milwaukee"/>
    <x v="30"/>
    <n v="43.05847"/>
    <n v="-87.898079999999993"/>
    <s v="Milwaukee"/>
    <n v="10"/>
    <n v="0"/>
    <n v="0"/>
    <s v="N"/>
    <n v="1"/>
    <n v="1"/>
    <n v="40"/>
    <n v="-1"/>
    <d v="2019-01-05T00:00:00"/>
    <d v="2019-01-01T00:00:00"/>
    <d v="2019-01-05T00:00:00"/>
    <s v="Saturday"/>
    <d v="1899-12-30T17:32:02"/>
    <n v="1"/>
    <d v="2019-01-05T00:00:00"/>
    <d v="2019-01-01T00:00:00"/>
    <d v="2019-01-05T00:00:00"/>
    <x v="3"/>
    <x v="209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12670"/>
    <s v="Standard"/>
    <x v="8"/>
    <n v="43.053040000000003"/>
    <n v="-87.897660000000002"/>
    <s v="Milwaukee"/>
    <x v="51"/>
    <n v="43.040349999999997"/>
    <n v="-87.920760000000001"/>
    <s v="Milwaukee"/>
    <n v="8"/>
    <n v="0"/>
    <n v="0"/>
    <s v="N"/>
    <n v="1"/>
    <n v="1"/>
    <n v="40"/>
    <n v="-1"/>
    <d v="2019-01-16T00:00:00"/>
    <d v="2019-01-01T00:00:00"/>
    <d v="2019-01-16T00:00:00"/>
    <s v="Wednesday"/>
    <d v="1899-12-30T08:15:15"/>
    <n v="1"/>
    <d v="2019-01-16T00:00:00"/>
    <d v="2019-01-01T00:00:00"/>
    <d v="2019-01-16T00:00:00"/>
    <x v="0"/>
    <x v="210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199"/>
    <s v="Standard"/>
    <x v="5"/>
    <n v="43.05847"/>
    <n v="-87.898079999999993"/>
    <s v="Milwaukee"/>
    <x v="51"/>
    <n v="43.040349999999997"/>
    <n v="-87.920760000000001"/>
    <s v="Milwaukee"/>
    <n v="12"/>
    <n v="0"/>
    <n v="0"/>
    <s v="N"/>
    <n v="1"/>
    <n v="1"/>
    <n v="40"/>
    <n v="-1"/>
    <d v="2019-01-18T00:00:00"/>
    <d v="2019-01-01T00:00:00"/>
    <d v="2019-01-18T00:00:00"/>
    <s v="Friday"/>
    <d v="1899-12-30T08:47:27"/>
    <n v="1"/>
    <d v="2019-01-18T00:00:00"/>
    <d v="2019-01-01T00:00:00"/>
    <d v="2019-01-18T00:00:00"/>
    <x v="1"/>
    <x v="211"/>
    <s v="N"/>
    <s v="Y"/>
    <s v="One Way"/>
    <s v="Bublr Bikes"/>
  </r>
  <r>
    <s v="Bublr Bikes"/>
    <n v="1958447"/>
    <s v="RFID Card Member"/>
    <m/>
    <m/>
    <n v="53203"/>
    <s v="UNITED STATES"/>
    <s v="Buslr Card"/>
    <n v="5577"/>
    <s v="Standard"/>
    <x v="10"/>
    <n v="43.038600000000002"/>
    <n v="-87.912099999999995"/>
    <s v="Milwaukee"/>
    <x v="11"/>
    <n v="43.038600000000002"/>
    <n v="-87.912099999999995"/>
    <s v="Milwaukee"/>
    <n v="4"/>
    <n v="0"/>
    <n v="0"/>
    <s v="N"/>
    <n v="0"/>
    <n v="0"/>
    <n v="0"/>
    <n v="-1"/>
    <d v="2019-01-13T00:00:00"/>
    <d v="2019-01-01T00:00:00"/>
    <d v="2019-01-13T00:00:00"/>
    <s v="Sunday"/>
    <d v="1899-12-30T04:10:09"/>
    <n v="1"/>
    <d v="2019-01-13T00:00:00"/>
    <d v="2019-01-01T00:00:00"/>
    <d v="2019-01-13T00:00:00"/>
    <x v="6"/>
    <x v="212"/>
    <s v="N"/>
    <s v="Y"/>
    <s v="Round Trip"/>
    <s v="Bublr Bikes"/>
  </r>
  <r>
    <s v="Bublr Bikes"/>
    <n v="2008549"/>
    <s v="RFID Card Member"/>
    <s v="Milwaukee"/>
    <s v="WI"/>
    <n v="53211"/>
    <s v="UNITED STATES"/>
    <s v="Annual Pass"/>
    <n v="11066"/>
    <s v="Standard"/>
    <x v="24"/>
    <n v="43.077359999999999"/>
    <n v="-87.880769999999998"/>
    <s v="Milwaukee"/>
    <x v="52"/>
    <n v="43.089309999999998"/>
    <n v="-87.882720000000006"/>
    <s v="Shorewood"/>
    <n v="45"/>
    <n v="0"/>
    <n v="0"/>
    <s v="N"/>
    <n v="6"/>
    <n v="5.7"/>
    <n v="240"/>
    <n v="-1"/>
    <d v="2019-01-05T00:00:00"/>
    <d v="2019-01-01T00:00:00"/>
    <d v="2019-01-05T00:00:00"/>
    <s v="Saturday"/>
    <d v="1899-12-30T12:03:08"/>
    <n v="1"/>
    <d v="2019-01-05T00:00:00"/>
    <d v="2019-01-01T00:00:00"/>
    <d v="2019-01-05T00:00:00"/>
    <x v="3"/>
    <x v="213"/>
    <s v="Y"/>
    <s v="Y"/>
    <s v="One Way"/>
    <s v="Bublr Bikes"/>
  </r>
  <r>
    <s v="Bublr Bikes"/>
    <n v="2030100"/>
    <s v="RFID Card Member"/>
    <s v="Shorewood"/>
    <s v="WI"/>
    <n v="53211"/>
    <s v="UNITED STATES"/>
    <s v="Annual Pass"/>
    <n v="11076"/>
    <s v="Standard"/>
    <x v="8"/>
    <n v="43.053040000000003"/>
    <n v="-87.897660000000002"/>
    <s v="Milwaukee"/>
    <x v="3"/>
    <n v="43.004728999999998"/>
    <n v="-87.905463999999995"/>
    <s v="Milwaukee"/>
    <n v="32"/>
    <n v="0"/>
    <n v="0"/>
    <s v="N"/>
    <n v="4"/>
    <n v="3.8"/>
    <n v="160"/>
    <n v="-1"/>
    <d v="2019-01-13T00:00:00"/>
    <d v="2019-01-01T00:00:00"/>
    <d v="2019-01-13T00:00:00"/>
    <s v="Sunday"/>
    <d v="1899-12-30T10:14:01"/>
    <n v="1"/>
    <d v="2019-01-13T00:00:00"/>
    <d v="2019-01-01T00:00:00"/>
    <d v="2019-01-13T00:00:00"/>
    <x v="6"/>
    <x v="214"/>
    <s v="Y"/>
    <s v="Y"/>
    <s v="One Way"/>
    <s v="Bublr Bikes"/>
  </r>
  <r>
    <s v="Bublr Bikes"/>
    <n v="2038256"/>
    <s v="RFID Card Member"/>
    <s v="Shorewood"/>
    <s v="WI"/>
    <n v="53211"/>
    <s v="UNITED STATES"/>
    <s v="Annual Pass"/>
    <n v="11066"/>
    <s v="Standard"/>
    <x v="55"/>
    <n v="43.089309999999998"/>
    <n v="-87.882720000000006"/>
    <s v="Shorewood"/>
    <x v="9"/>
    <n v="43.074890000000003"/>
    <n v="-87.882810000000006"/>
    <s v="Milwaukee"/>
    <n v="7"/>
    <n v="0"/>
    <n v="0"/>
    <s v="N"/>
    <n v="1"/>
    <n v="1"/>
    <n v="40"/>
    <n v="-1"/>
    <d v="2019-01-19T00:00:00"/>
    <d v="2019-01-01T00:00:00"/>
    <d v="2019-01-19T00:00:00"/>
    <s v="Saturday"/>
    <d v="1899-12-30T11:55:31"/>
    <n v="1"/>
    <d v="2019-01-19T00:00:00"/>
    <d v="2019-01-01T00:00:00"/>
    <d v="2019-01-19T00:00:00"/>
    <x v="3"/>
    <x v="215"/>
    <s v="N"/>
    <s v="Y"/>
    <s v="One Way"/>
    <s v="Bublr Bikes"/>
  </r>
  <r>
    <s v="Bublr Bikes"/>
    <n v="2044884"/>
    <s v="RFID Card Member"/>
    <s v="Milwaukee "/>
    <s v="WI"/>
    <n v="53202"/>
    <s v="UNITED STATES"/>
    <s v="30-Day Pass"/>
    <n v="11152"/>
    <s v="Standard"/>
    <x v="23"/>
    <n v="43.045712999999999"/>
    <n v="-87.899756999999994"/>
    <s v="Milwaukee"/>
    <x v="36"/>
    <n v="43.038580000000003"/>
    <n v="-87.90934"/>
    <s v="Milwaukee"/>
    <n v="9"/>
    <n v="0"/>
    <n v="0"/>
    <s v="N"/>
    <n v="1"/>
    <n v="1"/>
    <n v="40"/>
    <n v="-1"/>
    <d v="2019-01-03T00:00:00"/>
    <d v="2019-01-01T00:00:00"/>
    <d v="2019-01-03T00:00:00"/>
    <s v="Thursday"/>
    <d v="1899-12-30T21:49:20"/>
    <n v="1"/>
    <d v="2019-01-03T00:00:00"/>
    <d v="2019-01-01T00:00:00"/>
    <d v="2019-01-03T00:00:00"/>
    <x v="2"/>
    <x v="216"/>
    <s v="N"/>
    <s v="Y"/>
    <s v="One Way"/>
    <s v="Bublr Bikes"/>
  </r>
  <r>
    <s v="Bublr Bikes"/>
    <n v="2044884"/>
    <s v="RFID Card Member"/>
    <s v="Milwaukee "/>
    <s v="WI"/>
    <n v="53202"/>
    <s v="UNITED STATES"/>
    <s v="30-Day Pass"/>
    <n v="5440"/>
    <s v="Standard"/>
    <x v="11"/>
    <n v="43.038580000000003"/>
    <n v="-87.90934"/>
    <s v="Milwaukee"/>
    <x v="17"/>
    <n v="43.045712999999999"/>
    <n v="-87.899756999999994"/>
    <s v="Milwaukee"/>
    <n v="9"/>
    <n v="0"/>
    <n v="0"/>
    <s v="N"/>
    <n v="1"/>
    <n v="1"/>
    <n v="40"/>
    <n v="-1"/>
    <d v="2019-01-05T00:00:00"/>
    <d v="2019-01-01T00:00:00"/>
    <d v="2019-01-05T00:00:00"/>
    <s v="Saturday"/>
    <d v="1899-12-30T13:07:38"/>
    <n v="1"/>
    <d v="2019-01-05T00:00:00"/>
    <d v="2019-01-01T00:00:00"/>
    <d v="2019-01-05T00:00:00"/>
    <x v="3"/>
    <x v="217"/>
    <s v="N"/>
    <s v="Y"/>
    <s v="One Way"/>
    <s v="Bublr Bikes"/>
  </r>
  <r>
    <s v="Bublr Bikes"/>
    <n v="2070384"/>
    <s v="RFID Card Member"/>
    <s v="Milwaukee"/>
    <s v="WI"/>
    <n v="53202"/>
    <s v="UNITED STATES"/>
    <s v="Annual Pass"/>
    <n v="42"/>
    <s v="Standard"/>
    <x v="56"/>
    <n v="43.031480000000002"/>
    <n v="-87.908169999999998"/>
    <s v="Milwaukee"/>
    <x v="14"/>
    <n v="43.042490000000001"/>
    <n v="-87.909959999999998"/>
    <s v="Milwaukee"/>
    <n v="5"/>
    <n v="0"/>
    <n v="0"/>
    <s v="N"/>
    <n v="0"/>
    <n v="0"/>
    <n v="0"/>
    <n v="-1"/>
    <d v="2019-01-17T00:00:00"/>
    <d v="2019-01-01T00:00:00"/>
    <d v="2019-01-17T00:00:00"/>
    <s v="Thursday"/>
    <d v="1899-12-30T07:36:21"/>
    <n v="1"/>
    <d v="2019-01-17T00:00:00"/>
    <d v="2019-01-01T00:00:00"/>
    <d v="2019-01-17T00:00:00"/>
    <x v="2"/>
    <x v="218"/>
    <s v="N"/>
    <s v="Y"/>
    <s v="One Way"/>
    <s v="Bublr Bikes"/>
  </r>
  <r>
    <s v="Bublr Bikes"/>
    <n v="2070494"/>
    <s v="RFID Card Member"/>
    <s v="Milwaukee"/>
    <s v="WI"/>
    <n v="53215"/>
    <s v="UNITED STATES"/>
    <s v="Annual Pass"/>
    <n v="5507"/>
    <s v="Standard"/>
    <x v="47"/>
    <n v="43.074655999999997"/>
    <n v="-87.889011999999994"/>
    <s v="Milwaukee"/>
    <x v="1"/>
    <n v="43.078530000000001"/>
    <n v="-87.882620000000003"/>
    <s v="Milwaukee"/>
    <n v="5"/>
    <n v="0"/>
    <n v="0"/>
    <s v="N"/>
    <n v="0"/>
    <n v="0"/>
    <n v="0"/>
    <n v="-1"/>
    <d v="2019-01-02T00:00:00"/>
    <d v="2019-01-01T00:00:00"/>
    <d v="2019-01-02T00:00:00"/>
    <s v="Wednesday"/>
    <d v="1899-12-30T12:48:34"/>
    <n v="1"/>
    <d v="2019-01-02T00:00:00"/>
    <d v="2019-01-01T00:00:00"/>
    <d v="2019-01-02T00:00:00"/>
    <x v="0"/>
    <x v="219"/>
    <s v="N"/>
    <s v="Y"/>
    <s v="One Way"/>
    <s v="Bublr Bikes"/>
  </r>
  <r>
    <s v="Bublr Bikes"/>
    <n v="2108192"/>
    <s v="RFID Card Member"/>
    <s v="Milwaukee "/>
    <s v="WI"/>
    <n v="53233"/>
    <s v="UNITED STATES"/>
    <s v="Annual Pass"/>
    <n v="5526"/>
    <s v="Standard"/>
    <x v="38"/>
    <n v="43.038649999999997"/>
    <n v="-87.921930000000003"/>
    <s v="Milwaukee"/>
    <x v="36"/>
    <n v="43.038580000000003"/>
    <n v="-87.90934"/>
    <s v="Milwaukee"/>
    <n v="5"/>
    <n v="0"/>
    <n v="0"/>
    <s v="N"/>
    <n v="0"/>
    <n v="0"/>
    <n v="0"/>
    <n v="-1"/>
    <d v="2019-01-03T00:00:00"/>
    <d v="2019-01-01T00:00:00"/>
    <d v="2019-01-03T00:00:00"/>
    <s v="Thursday"/>
    <d v="1899-12-30T17:15:30"/>
    <n v="1"/>
    <d v="2019-01-03T00:00:00"/>
    <d v="2019-01-01T00:00:00"/>
    <d v="2019-01-03T00:00:00"/>
    <x v="2"/>
    <x v="220"/>
    <s v="N"/>
    <s v="Y"/>
    <s v="One Way"/>
    <s v="Bublr Bikes"/>
  </r>
  <r>
    <s v="Bublr Bikes"/>
    <n v="2108192"/>
    <s v="RFID Card Member"/>
    <s v="Milwaukee "/>
    <s v="WI"/>
    <n v="53233"/>
    <s v="UNITED STATES"/>
    <s v="Annual Pass"/>
    <n v="12689"/>
    <s v="Standard"/>
    <x v="45"/>
    <n v="43.040154000000001"/>
    <n v="-87.932113000000001"/>
    <s v="Milwaukee"/>
    <x v="11"/>
    <n v="43.038600000000002"/>
    <n v="-87.912099999999995"/>
    <s v="Milwaukee"/>
    <n v="7"/>
    <n v="0"/>
    <n v="0"/>
    <s v="N"/>
    <n v="1"/>
    <n v="1"/>
    <n v="40"/>
    <n v="-1"/>
    <d v="2019-01-17T00:00:00"/>
    <d v="2019-01-01T00:00:00"/>
    <d v="2019-01-17T00:00:00"/>
    <s v="Thursday"/>
    <d v="1899-12-30T13:57:05"/>
    <n v="1"/>
    <d v="2019-01-17T00:00:00"/>
    <d v="2019-01-01T00:00:00"/>
    <d v="2019-01-17T00:00:00"/>
    <x v="2"/>
    <x v="221"/>
    <s v="N"/>
    <s v="Y"/>
    <s v="One Way"/>
    <s v="Bublr Bikes"/>
  </r>
  <r>
    <s v="Bublr Bikes"/>
    <n v="2108370"/>
    <s v="RFID Card Member"/>
    <s v="Oak Creek"/>
    <s v="WI"/>
    <n v="53154"/>
    <s v="UNITED STATES"/>
    <s v="Annual Pass"/>
    <n v="967"/>
    <s v="Standard"/>
    <x v="56"/>
    <n v="43.031480000000002"/>
    <n v="-87.908169999999998"/>
    <s v="Milwaukee"/>
    <x v="4"/>
    <n v="43.020020000000002"/>
    <n v="-87.912540000000007"/>
    <s v="Milwaukee"/>
    <n v="7"/>
    <n v="0"/>
    <n v="0"/>
    <s v="N"/>
    <n v="1"/>
    <n v="1"/>
    <n v="40"/>
    <n v="-1"/>
    <d v="2019-01-04T00:00:00"/>
    <d v="2019-01-01T00:00:00"/>
    <d v="2019-01-04T00:00:00"/>
    <s v="Friday"/>
    <d v="1899-12-30T18:22:13"/>
    <n v="1"/>
    <d v="2019-01-04T00:00:00"/>
    <d v="2019-01-01T00:00:00"/>
    <d v="2019-01-04T00:00:00"/>
    <x v="1"/>
    <x v="222"/>
    <s v="N"/>
    <s v="Y"/>
    <s v="One Way"/>
    <s v="Bublr Bikes"/>
  </r>
  <r>
    <s v="Bublr Bikes"/>
    <n v="2117537"/>
    <s v="RFID Card Member"/>
    <s v="Shorewood "/>
    <s v="WI"/>
    <n v="53211"/>
    <s v="UNITED STATES"/>
    <s v="Annual Pass"/>
    <n v="974"/>
    <s v="Standard"/>
    <x v="39"/>
    <n v="43.08755"/>
    <n v="-87.887680000000003"/>
    <s v="Shorewood"/>
    <x v="46"/>
    <n v="43.081940000000003"/>
    <n v="-87.888090000000005"/>
    <s v="Shorewood"/>
    <n v="12"/>
    <n v="0"/>
    <n v="0"/>
    <s v="N"/>
    <n v="1"/>
    <n v="1"/>
    <n v="40"/>
    <n v="-1"/>
    <d v="2019-01-06T00:00:00"/>
    <d v="2019-01-01T00:00:00"/>
    <d v="2019-01-06T00:00:00"/>
    <s v="Sunday"/>
    <d v="1899-12-30T14:06:16"/>
    <n v="1"/>
    <d v="2019-01-06T00:00:00"/>
    <d v="2019-01-01T00:00:00"/>
    <d v="2019-01-06T00:00:00"/>
    <x v="6"/>
    <x v="223"/>
    <s v="N"/>
    <s v="Y"/>
    <s v="One Way"/>
    <s v="Bublr Bikes"/>
  </r>
  <r>
    <s v="Bublr Bikes"/>
    <n v="2118643"/>
    <s v="RFID Card Member"/>
    <m/>
    <m/>
    <n v="53202"/>
    <s v="UNITED STATES"/>
    <s v="Annual Pass"/>
    <n v="34"/>
    <s v="Standard"/>
    <x v="14"/>
    <n v="43.052460000000004"/>
    <n v="-87.891000000000005"/>
    <s v="Milwaukee"/>
    <x v="15"/>
    <n v="43.052460000000004"/>
    <n v="-87.891000000000005"/>
    <s v="Milwaukee"/>
    <n v="33"/>
    <n v="0"/>
    <n v="0"/>
    <s v="N"/>
    <n v="4"/>
    <n v="3.8"/>
    <n v="160"/>
    <n v="-1"/>
    <d v="2019-01-05T00:00:00"/>
    <d v="2019-01-01T00:00:00"/>
    <d v="2019-01-05T00:00:00"/>
    <s v="Saturday"/>
    <d v="1899-12-30T10:09:15"/>
    <n v="1"/>
    <d v="2019-01-05T00:00:00"/>
    <d v="2019-01-01T00:00:00"/>
    <d v="2019-01-05T00:00:00"/>
    <x v="3"/>
    <x v="224"/>
    <s v="Y"/>
    <s v="Y"/>
    <s v="Round Trip"/>
    <s v="Bublr Bikes"/>
  </r>
  <r>
    <s v="Bublr Bikes"/>
    <n v="2119128"/>
    <s v="RFID Card Member"/>
    <s v="Shorewood"/>
    <s v="WI"/>
    <n v="53211"/>
    <s v="UNITED STATES"/>
    <s v="Annual Pass"/>
    <n v="974"/>
    <s v="Standard"/>
    <x v="57"/>
    <n v="43.09534"/>
    <n v="-87.887339999999995"/>
    <s v="Shorewood"/>
    <x v="53"/>
    <n v="43.08755"/>
    <n v="-87.887680000000003"/>
    <s v="Shorewood"/>
    <n v="6"/>
    <n v="0"/>
    <n v="0"/>
    <s v="N"/>
    <n v="0"/>
    <n v="0"/>
    <n v="0"/>
    <n v="-1"/>
    <d v="2019-01-04T00:00:00"/>
    <d v="2019-01-01T00:00:00"/>
    <d v="2019-01-04T00:00:00"/>
    <s v="Friday"/>
    <d v="1899-12-30T06:55:34"/>
    <n v="1"/>
    <d v="2019-01-04T00:00:00"/>
    <d v="2019-01-01T00:00:00"/>
    <d v="2019-01-04T00:00:00"/>
    <x v="1"/>
    <x v="225"/>
    <s v="N"/>
    <s v="Y"/>
    <s v="One Way"/>
    <s v="Bublr Bikes"/>
  </r>
  <r>
    <s v="Bublr Bikes"/>
    <n v="2123501"/>
    <s v="RFID Card Member"/>
    <m/>
    <m/>
    <n v="53217"/>
    <s v="UNITED STATES"/>
    <s v="Annual Pass"/>
    <n v="267"/>
    <s v="Standard"/>
    <x v="25"/>
    <n v="43.04804"/>
    <n v="-87.896720000000002"/>
    <s v="Milwaukee"/>
    <x v="15"/>
    <n v="43.052460000000004"/>
    <n v="-87.891000000000005"/>
    <s v="Milwaukee"/>
    <n v="3"/>
    <n v="0"/>
    <n v="0"/>
    <s v="N"/>
    <n v="0"/>
    <n v="0"/>
    <n v="0"/>
    <n v="-1"/>
    <d v="2019-01-05T00:00:00"/>
    <d v="2019-01-01T00:00:00"/>
    <d v="2019-01-05T00:00:00"/>
    <s v="Saturday"/>
    <d v="1899-12-30T13:52:57"/>
    <n v="1"/>
    <d v="2019-01-05T00:00:00"/>
    <d v="2019-01-01T00:00:00"/>
    <d v="2019-01-05T00:00:00"/>
    <x v="3"/>
    <x v="226"/>
    <s v="N"/>
    <s v="Y"/>
    <s v="One Way"/>
    <s v="Bublr Bikes"/>
  </r>
  <r>
    <s v="Bublr Bikes"/>
    <n v="2137958"/>
    <s v="RFID Card Member"/>
    <s v="Milwaukee"/>
    <s v="WI"/>
    <n v="53202"/>
    <s v="UNITED STATES"/>
    <s v="Annual Pass"/>
    <n v="12622"/>
    <s v="Standard"/>
    <x v="25"/>
    <n v="43.04804"/>
    <n v="-87.896720000000002"/>
    <s v="Milwaukee"/>
    <x v="23"/>
    <n v="43.037300000000002"/>
    <n v="-87.915800000000004"/>
    <s v="Milwaukee"/>
    <n v="11"/>
    <n v="0"/>
    <n v="0"/>
    <s v="N"/>
    <n v="1"/>
    <n v="1"/>
    <n v="40"/>
    <n v="-1"/>
    <d v="2019-01-05T00:00:00"/>
    <d v="2019-01-01T00:00:00"/>
    <d v="2019-01-05T00:00:00"/>
    <s v="Saturday"/>
    <d v="1899-12-30T04:47:34"/>
    <n v="1"/>
    <d v="2019-01-05T00:00:00"/>
    <d v="2019-01-01T00:00:00"/>
    <d v="2019-01-05T00:00:00"/>
    <x v="3"/>
    <x v="227"/>
    <s v="N"/>
    <s v="Y"/>
    <s v="One Way"/>
    <s v="Bublr Bikes"/>
  </r>
  <r>
    <s v="Bublr Bikes"/>
    <n v="2178477"/>
    <s v="RFID Card Member"/>
    <m/>
    <m/>
    <n v="53202"/>
    <s v="UNITED STATES"/>
    <s v="Annual Pass"/>
    <n v="12471"/>
    <s v="Standard"/>
    <x v="56"/>
    <n v="43.031480000000002"/>
    <n v="-87.908169999999998"/>
    <s v="Milwaukee"/>
    <x v="32"/>
    <n v="43.03886"/>
    <n v="-87.902720000000002"/>
    <s v="Milwaukee"/>
    <n v="5"/>
    <n v="0"/>
    <n v="0"/>
    <s v="N"/>
    <n v="0"/>
    <n v="0"/>
    <n v="0"/>
    <n v="-1"/>
    <d v="2019-01-02T00:00:00"/>
    <d v="2019-01-01T00:00:00"/>
    <d v="2019-01-02T00:00:00"/>
    <s v="Wednesday"/>
    <d v="1899-12-30T06:03:46"/>
    <n v="1"/>
    <d v="2019-01-02T00:00:00"/>
    <d v="2019-01-01T00:00:00"/>
    <d v="2019-01-02T00:00:00"/>
    <x v="0"/>
    <x v="228"/>
    <s v="N"/>
    <s v="Y"/>
    <s v="One Way"/>
    <s v="Bublr Bikes"/>
  </r>
  <r>
    <s v="Bublr Bikes"/>
    <n v="2207725"/>
    <s v="RFID Card Member"/>
    <s v="Milwaukee"/>
    <s v="WI"/>
    <n v="53211"/>
    <s v="UNITED STATES"/>
    <s v="Annual Pass"/>
    <n v="5559"/>
    <s v="Standard"/>
    <x v="49"/>
    <n v="43.063749000000001"/>
    <n v="-87.887962999999999"/>
    <s v="Milwaukee"/>
    <x v="8"/>
    <n v="43.063749000000001"/>
    <n v="-87.887962999999999"/>
    <s v="Milwaukee"/>
    <n v="2"/>
    <n v="0"/>
    <n v="0"/>
    <s v="N"/>
    <n v="0"/>
    <n v="0"/>
    <n v="0"/>
    <n v="-1"/>
    <d v="2019-01-12T00:00:00"/>
    <d v="2019-01-01T00:00:00"/>
    <d v="2019-01-12T00:00:00"/>
    <s v="Saturday"/>
    <d v="1899-12-30T15:22:16"/>
    <n v="1"/>
    <d v="2019-01-12T00:00:00"/>
    <d v="2019-01-01T00:00:00"/>
    <d v="2019-01-12T00:00:00"/>
    <x v="3"/>
    <x v="229"/>
    <s v="N"/>
    <s v="Y"/>
    <s v="Round Trip"/>
    <s v="Bublr Bikes"/>
  </r>
  <r>
    <s v="Bublr Bikes"/>
    <n v="2226379"/>
    <s v="RFID Card Member"/>
    <s v="Milwaukee"/>
    <s v="WI"/>
    <n v="53204"/>
    <s v="UNITED STATES"/>
    <s v="Pay as You Go Pass"/>
    <n v="11087"/>
    <s v="Standard"/>
    <x v="56"/>
    <n v="43.031480000000002"/>
    <n v="-87.908169999999998"/>
    <s v="Milwaukee"/>
    <x v="31"/>
    <n v="43.031480000000002"/>
    <n v="-87.908169999999998"/>
    <s v="Milwaukee"/>
    <n v="50"/>
    <n v="0"/>
    <n v="0"/>
    <s v="N"/>
    <n v="7"/>
    <n v="6.7"/>
    <n v="280"/>
    <n v="-1"/>
    <d v="2019-01-05T00:00:00"/>
    <d v="2019-01-01T00:00:00"/>
    <d v="2019-01-05T00:00:00"/>
    <s v="Saturday"/>
    <d v="1899-12-30T14:15:42"/>
    <n v="1"/>
    <d v="2019-01-05T00:00:00"/>
    <d v="2019-01-01T00:00:00"/>
    <d v="2019-01-05T00:00:00"/>
    <x v="3"/>
    <x v="230"/>
    <s v="Y"/>
    <s v="Y"/>
    <s v="Round Trip"/>
    <s v="Bublr Bikes"/>
  </r>
  <r>
    <s v="Bublr Bikes"/>
    <n v="2226379"/>
    <s v="RFID Card Member"/>
    <s v="Milwaukee"/>
    <s v="WI"/>
    <n v="53204"/>
    <s v="UNITED STATES"/>
    <s v="Pay as You Go Pass"/>
    <n v="12619"/>
    <s v="Standard"/>
    <x v="56"/>
    <n v="43.031480000000002"/>
    <n v="-87.908169999999998"/>
    <s v="Milwaukee"/>
    <x v="31"/>
    <n v="43.031480000000002"/>
    <n v="-87.908169999999998"/>
    <s v="Milwaukee"/>
    <n v="24"/>
    <n v="0"/>
    <n v="0"/>
    <s v="N"/>
    <n v="3"/>
    <n v="2.9"/>
    <n v="120"/>
    <n v="-1"/>
    <d v="2019-01-12T00:00:00"/>
    <d v="2019-01-01T00:00:00"/>
    <d v="2019-01-12T00:00:00"/>
    <s v="Saturday"/>
    <d v="1899-12-30T13:12:24"/>
    <n v="1"/>
    <d v="2019-01-12T00:00:00"/>
    <d v="2019-01-01T00:00:00"/>
    <d v="2019-01-12T00:00:00"/>
    <x v="3"/>
    <x v="231"/>
    <s v="N"/>
    <s v="Y"/>
    <s v="Round Trip"/>
    <s v="Bublr Bikes"/>
  </r>
  <r>
    <s v="Bublr Bikes"/>
    <n v="2226379"/>
    <s v="RFID Card Member"/>
    <s v="Milwaukee"/>
    <s v="WI"/>
    <n v="53204"/>
    <s v="UNITED STATES"/>
    <s v="Pay as You Go Pass"/>
    <n v="5442"/>
    <s v="Standard"/>
    <x v="56"/>
    <n v="43.031480000000002"/>
    <n v="-87.908169999999998"/>
    <s v="Milwaukee"/>
    <x v="31"/>
    <n v="43.031480000000002"/>
    <n v="-87.908169999999998"/>
    <s v="Milwaukee"/>
    <n v="40"/>
    <n v="0"/>
    <n v="0"/>
    <s v="N"/>
    <n v="5"/>
    <n v="4.8"/>
    <n v="200"/>
    <n v="-1"/>
    <d v="2019-01-19T00:00:00"/>
    <d v="2019-01-01T00:00:00"/>
    <d v="2019-01-19T00:00:00"/>
    <s v="Saturday"/>
    <d v="1899-12-30T15:41:11"/>
    <n v="1"/>
    <d v="2019-01-19T00:00:00"/>
    <d v="2019-01-01T00:00:00"/>
    <d v="2019-01-19T00:00:00"/>
    <x v="3"/>
    <x v="232"/>
    <s v="Y"/>
    <s v="Y"/>
    <s v="Round Trip"/>
    <s v="Bublr Bikes"/>
  </r>
  <r>
    <s v="Bublr Bikes"/>
    <n v="2237245"/>
    <s v="RFID Card Member"/>
    <s v="Milwaukee"/>
    <s v="WI"/>
    <n v="53211"/>
    <s v="UNITED STATES"/>
    <s v="Annual Pass"/>
    <n v="12550"/>
    <s v="Standard"/>
    <x v="20"/>
    <n v="43.06033"/>
    <n v="-87.89546"/>
    <s v="Milwaukee"/>
    <x v="42"/>
    <n v="43.060786"/>
    <n v="-87.883825999999999"/>
    <s v="Milwaukee"/>
    <n v="5"/>
    <n v="0"/>
    <n v="0"/>
    <s v="N"/>
    <n v="0"/>
    <n v="0"/>
    <n v="0"/>
    <n v="-1"/>
    <d v="2019-01-24T00:00:00"/>
    <d v="2019-01-01T00:00:00"/>
    <d v="2019-01-24T00:00:00"/>
    <s v="Thursday"/>
    <d v="1899-12-30T22:08:10"/>
    <n v="1"/>
    <d v="2019-01-24T00:00:00"/>
    <d v="2019-01-01T00:00:00"/>
    <d v="2019-01-24T00:00:00"/>
    <x v="2"/>
    <x v="233"/>
    <s v="N"/>
    <s v="Y"/>
    <s v="One Way"/>
    <s v="Bublr Bikes"/>
  </r>
  <r>
    <s v="Bublr Bikes"/>
    <n v="2248900"/>
    <s v="RFID Card Member"/>
    <s v="Milwukee"/>
    <s v="WI"/>
    <n v="53202"/>
    <s v="UNITED STATES"/>
    <s v="Annual Pass"/>
    <n v="5566"/>
    <s v="Standard"/>
    <x v="15"/>
    <n v="43.058619999999998"/>
    <n v="-87.885319999999993"/>
    <s v="Milwaukee"/>
    <x v="9"/>
    <n v="43.074890000000003"/>
    <n v="-87.882810000000006"/>
    <s v="Milwaukee"/>
    <n v="9"/>
    <n v="0"/>
    <n v="0"/>
    <s v="N"/>
    <n v="1"/>
    <n v="1"/>
    <n v="40"/>
    <n v="-1"/>
    <d v="2019-01-16T00:00:00"/>
    <d v="2019-01-01T00:00:00"/>
    <d v="2019-01-16T00:00:00"/>
    <s v="Wednesday"/>
    <d v="1899-12-30T14:54:20"/>
    <n v="1"/>
    <d v="2019-01-16T00:00:00"/>
    <d v="2019-01-01T00:00:00"/>
    <d v="2019-01-16T00:00:00"/>
    <x v="0"/>
    <x v="234"/>
    <s v="N"/>
    <s v="Y"/>
    <s v="One Way"/>
    <s v="Bublr Bikes"/>
  </r>
  <r>
    <s v="Bublr Bikes"/>
    <n v="2248900"/>
    <s v="RFID Card Member"/>
    <s v="Milwukee"/>
    <s v="WI"/>
    <n v="53202"/>
    <s v="UNITED STATES"/>
    <s v="Annual Pass"/>
    <n v="12529"/>
    <s v="Standard"/>
    <x v="9"/>
    <n v="43.074890000000003"/>
    <n v="-87.882810000000006"/>
    <s v="Milwaukee"/>
    <x v="13"/>
    <n v="43.058619999999998"/>
    <n v="-87.885319999999993"/>
    <s v="Milwaukee"/>
    <n v="9"/>
    <n v="0"/>
    <n v="0"/>
    <s v="N"/>
    <n v="1"/>
    <n v="1"/>
    <n v="40"/>
    <n v="-1"/>
    <d v="2019-01-15T00:00:00"/>
    <d v="2019-01-01T00:00:00"/>
    <d v="2019-01-15T00:00:00"/>
    <s v="Tuesday"/>
    <d v="1899-12-30T14:58:49"/>
    <n v="1"/>
    <d v="2019-01-15T00:00:00"/>
    <d v="2019-01-01T00:00:00"/>
    <d v="2019-01-15T00:00:00"/>
    <x v="4"/>
    <x v="235"/>
    <s v="N"/>
    <s v="Y"/>
    <s v="One Way"/>
    <s v="Bublr Bikes"/>
  </r>
  <r>
    <s v="Bublr Bikes"/>
    <n v="2255219"/>
    <s v="RFID Card Member"/>
    <s v="Milwaukee"/>
    <s v="WI"/>
    <n v="53211"/>
    <s v="UNITED STATES"/>
    <s v="Annual Pass"/>
    <n v="11066"/>
    <s v="Standard"/>
    <x v="1"/>
    <n v="43.078530000000001"/>
    <n v="-87.882620000000003"/>
    <s v="Milwaukee"/>
    <x v="54"/>
    <n v="43.074655999999997"/>
    <n v="-87.889011999999994"/>
    <s v="Milwaukee"/>
    <n v="8"/>
    <n v="0"/>
    <n v="0"/>
    <s v="N"/>
    <n v="1"/>
    <n v="1"/>
    <n v="40"/>
    <n v="-1"/>
    <d v="2019-01-24T00:00:00"/>
    <d v="2019-01-01T00:00:00"/>
    <d v="2019-01-24T00:00:00"/>
    <s v="Thursday"/>
    <d v="1899-12-30T17:11:56"/>
    <n v="1"/>
    <d v="2019-01-24T00:00:00"/>
    <d v="2019-01-01T00:00:00"/>
    <d v="2019-01-24T00:00:00"/>
    <x v="2"/>
    <x v="236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967"/>
    <s v="Standard"/>
    <x v="53"/>
    <n v="43.03886"/>
    <n v="-87.902720000000002"/>
    <s v="Milwaukee"/>
    <x v="49"/>
    <n v="43.05097"/>
    <n v="-87.906440000000003"/>
    <s v="Milwaukee"/>
    <n v="6"/>
    <n v="0"/>
    <n v="0"/>
    <s v="N"/>
    <n v="0"/>
    <n v="0"/>
    <n v="0"/>
    <n v="-1"/>
    <d v="2019-01-10T00:00:00"/>
    <d v="2019-01-01T00:00:00"/>
    <d v="2019-01-10T00:00:00"/>
    <s v="Thursday"/>
    <d v="1899-12-30T17:37:46"/>
    <n v="1"/>
    <d v="2019-01-10T00:00:00"/>
    <d v="2019-01-01T00:00:00"/>
    <d v="2019-01-10T00:00:00"/>
    <x v="2"/>
    <x v="237"/>
    <s v="N"/>
    <s v="N"/>
    <s v="One Way"/>
    <s v="Bublr Bikes"/>
  </r>
  <r>
    <s v="Bublr Bikes"/>
    <n v="2258771"/>
    <s v="RFID Card Member"/>
    <s v="Milwaukee"/>
    <s v="WI"/>
    <n v="53211"/>
    <s v="UNITED STATES"/>
    <s v="Annual Pass"/>
    <n v="12538"/>
    <s v="Standard"/>
    <x v="47"/>
    <n v="43.074655999999997"/>
    <n v="-87.889011999999994"/>
    <s v="Milwaukee"/>
    <x v="9"/>
    <n v="43.074890000000003"/>
    <n v="-87.882810000000006"/>
    <s v="Milwaukee"/>
    <n v="2"/>
    <n v="0"/>
    <n v="0"/>
    <s v="N"/>
    <n v="0"/>
    <n v="0"/>
    <n v="0"/>
    <n v="-1"/>
    <d v="2019-01-17T00:00:00"/>
    <d v="2019-01-01T00:00:00"/>
    <d v="2019-01-17T00:00:00"/>
    <s v="Thursday"/>
    <d v="1899-12-30T14:16:38"/>
    <n v="1"/>
    <d v="2019-01-17T00:00:00"/>
    <d v="2019-01-01T00:00:00"/>
    <d v="2019-01-17T00:00:00"/>
    <x v="2"/>
    <x v="238"/>
    <s v="N"/>
    <s v="Y"/>
    <s v="One Way"/>
    <s v="Bublr Bikes"/>
  </r>
  <r>
    <s v="Bublr Bikes"/>
    <n v="2258771"/>
    <s v="RFID Card Member"/>
    <s v="Milwaukee"/>
    <s v="WI"/>
    <n v="53211"/>
    <s v="UNITED STATES"/>
    <s v="Annual Pass"/>
    <n v="12538"/>
    <s v="Standard"/>
    <x v="9"/>
    <n v="43.074890000000003"/>
    <n v="-87.882810000000006"/>
    <s v="Milwaukee"/>
    <x v="54"/>
    <n v="43.074655999999997"/>
    <n v="-87.889011999999994"/>
    <s v="Milwaukee"/>
    <n v="3"/>
    <n v="0"/>
    <n v="0"/>
    <s v="N"/>
    <n v="0"/>
    <n v="0"/>
    <n v="0"/>
    <n v="-1"/>
    <d v="2019-01-18T00:00:00"/>
    <d v="2019-01-01T00:00:00"/>
    <d v="2019-01-18T00:00:00"/>
    <s v="Friday"/>
    <d v="1899-12-30T12:47:57"/>
    <n v="1"/>
    <d v="2019-01-18T00:00:00"/>
    <d v="2019-01-01T00:00:00"/>
    <d v="2019-01-18T00:00:00"/>
    <x v="1"/>
    <x v="239"/>
    <s v="N"/>
    <s v="Y"/>
    <s v="One Way"/>
    <s v="Bublr Bikes"/>
  </r>
  <r>
    <s v="Bublr Bikes"/>
    <n v="2260759"/>
    <s v="RFID Card Member"/>
    <s v="Milwaukee"/>
    <s v="WI"/>
    <n v="53211"/>
    <s v="UNITED STATES"/>
    <s v="Annual Pass"/>
    <n v="5513"/>
    <s v="Standard"/>
    <x v="41"/>
    <n v="43.069021999999997"/>
    <n v="-87.887940999999998"/>
    <s v="Milwaukee"/>
    <x v="13"/>
    <n v="43.058619999999998"/>
    <n v="-87.885319999999993"/>
    <s v="Milwaukee"/>
    <n v="7"/>
    <n v="0"/>
    <n v="0"/>
    <s v="N"/>
    <n v="1"/>
    <n v="1"/>
    <n v="40"/>
    <n v="-1"/>
    <d v="2019-01-12T00:00:00"/>
    <d v="2019-01-01T00:00:00"/>
    <d v="2019-01-12T00:00:00"/>
    <s v="Saturday"/>
    <d v="1899-12-30T10:54:20"/>
    <n v="1"/>
    <d v="2019-01-12T00:00:00"/>
    <d v="2019-01-01T00:00:00"/>
    <d v="2019-01-12T00:00:00"/>
    <x v="3"/>
    <x v="240"/>
    <s v="N"/>
    <s v="Y"/>
    <s v="One Way"/>
    <s v="Bublr Bikes"/>
  </r>
  <r>
    <s v="Bublr Bikes"/>
    <n v="2260759"/>
    <s v="RFID Card Member"/>
    <s v="Milwaukee"/>
    <s v="WI"/>
    <n v="53211"/>
    <s v="UNITED STATES"/>
    <s v="Annual Pass"/>
    <n v="12676"/>
    <s v="Standard"/>
    <x v="15"/>
    <n v="43.058619999999998"/>
    <n v="-87.885319999999993"/>
    <s v="Milwaukee"/>
    <x v="21"/>
    <n v="43.069021999999997"/>
    <n v="-87.887940999999998"/>
    <s v="Milwaukee"/>
    <n v="8"/>
    <n v="0"/>
    <n v="0"/>
    <s v="N"/>
    <n v="1"/>
    <n v="1"/>
    <n v="40"/>
    <n v="-1"/>
    <d v="2019-01-05T00:00:00"/>
    <d v="2019-01-01T00:00:00"/>
    <d v="2019-01-05T00:00:00"/>
    <s v="Saturday"/>
    <d v="1899-12-30T16:03:24"/>
    <n v="1"/>
    <d v="2019-01-05T00:00:00"/>
    <d v="2019-01-01T00:00:00"/>
    <d v="2019-01-05T00:00:00"/>
    <x v="3"/>
    <x v="241"/>
    <s v="N"/>
    <s v="Y"/>
    <s v="One Way"/>
    <s v="Bublr Bikes"/>
  </r>
  <r>
    <s v="Bublr Bikes"/>
    <n v="2279831"/>
    <s v="RFID Card Member"/>
    <s v="Milwaukee"/>
    <s v="WI"/>
    <n v="53202"/>
    <s v="UNITED STATES"/>
    <s v="Annual Pass"/>
    <n v="11121"/>
    <s v="Standard"/>
    <x v="30"/>
    <n v="43.048200000000001"/>
    <n v="-87.900859999999994"/>
    <s v="Milwaukee"/>
    <x v="25"/>
    <n v="43.053040000000003"/>
    <n v="-87.897660000000002"/>
    <s v="Milwaukee"/>
    <n v="4"/>
    <n v="0"/>
    <n v="0"/>
    <s v="N"/>
    <n v="0"/>
    <n v="0"/>
    <n v="0"/>
    <n v="-1"/>
    <d v="2019-01-13T00:00:00"/>
    <d v="2019-01-01T00:00:00"/>
    <d v="2019-01-13T00:00:00"/>
    <s v="Sunday"/>
    <d v="1899-12-30T15:36:17"/>
    <n v="1"/>
    <d v="2019-01-13T00:00:00"/>
    <d v="2019-01-01T00:00:00"/>
    <d v="2019-01-13T00:00:00"/>
    <x v="6"/>
    <x v="242"/>
    <s v="N"/>
    <s v="Y"/>
    <s v="One Way"/>
    <s v="Bublr Bikes"/>
  </r>
  <r>
    <s v="Bublr Bikes"/>
    <n v="2279831"/>
    <s v="RFID Card Member"/>
    <s v="Milwaukee"/>
    <s v="WI"/>
    <n v="53202"/>
    <s v="UNITED STATES"/>
    <s v="Annual Pass"/>
    <n v="12649"/>
    <s v="Standard"/>
    <x v="35"/>
    <n v="43.04824"/>
    <n v="-87.904970000000006"/>
    <s v="Milwaukee"/>
    <x v="25"/>
    <n v="43.053040000000003"/>
    <n v="-87.897660000000002"/>
    <s v="Milwaukee"/>
    <n v="7"/>
    <n v="0"/>
    <n v="0"/>
    <s v="N"/>
    <n v="1"/>
    <n v="1"/>
    <n v="40"/>
    <n v="-1"/>
    <d v="2019-01-01T00:00:00"/>
    <d v="2019-01-01T00:00:00"/>
    <d v="2019-01-01T00:00:00"/>
    <s v="Tuesday"/>
    <d v="1899-12-30T00:11:30"/>
    <n v="1"/>
    <d v="2019-01-01T00:00:00"/>
    <d v="2019-01-01T00:00:00"/>
    <d v="2019-01-01T00:00:00"/>
    <x v="4"/>
    <x v="243"/>
    <s v="N"/>
    <s v="Y"/>
    <s v="One Way"/>
    <s v="Bublr Bikes"/>
  </r>
  <r>
    <s v="Bublr Bikes"/>
    <n v="2284220"/>
    <s v="RFID Card Member"/>
    <s v="Milwaukee "/>
    <s v="WI"/>
    <n v="53202"/>
    <s v="UNITED STATES"/>
    <s v="Annual Pass"/>
    <n v="12457"/>
    <s v="Standard"/>
    <x v="15"/>
    <n v="43.058619999999998"/>
    <n v="-87.885319999999993"/>
    <s v="Milwaukee"/>
    <x v="30"/>
    <n v="43.05847"/>
    <n v="-87.898079999999993"/>
    <s v="Milwaukee"/>
    <n v="5"/>
    <n v="0"/>
    <n v="0"/>
    <s v="N"/>
    <n v="0"/>
    <n v="0"/>
    <n v="0"/>
    <n v="-1"/>
    <d v="2019-01-17T00:00:00"/>
    <d v="2019-01-01T00:00:00"/>
    <d v="2019-01-17T00:00:00"/>
    <s v="Thursday"/>
    <d v="1899-12-30T09:07:53"/>
    <n v="1"/>
    <d v="2019-01-17T00:00:00"/>
    <d v="2019-01-01T00:00:00"/>
    <d v="2019-01-17T00:00:00"/>
    <x v="2"/>
    <x v="244"/>
    <s v="N"/>
    <s v="Y"/>
    <s v="One Way"/>
    <s v="Bublr Bikes"/>
  </r>
  <r>
    <s v="Bublr Bikes"/>
    <n v="2289291"/>
    <s v="RFID Card Member"/>
    <s v="Milwaukee"/>
    <s v="WI"/>
    <n v="53211"/>
    <s v="UNITED STATES"/>
    <s v="Annual Pass"/>
    <n v="12538"/>
    <s v="Standard"/>
    <x v="41"/>
    <n v="43.069021999999997"/>
    <n v="-87.887940999999998"/>
    <s v="Milwaukee"/>
    <x v="54"/>
    <n v="43.074655999999997"/>
    <n v="-87.889011999999994"/>
    <s v="Milwaukee"/>
    <n v="5"/>
    <n v="0"/>
    <n v="0"/>
    <s v="N"/>
    <n v="0"/>
    <n v="0"/>
    <n v="0"/>
    <n v="-1"/>
    <d v="2019-01-16T00:00:00"/>
    <d v="2019-01-01T00:00:00"/>
    <d v="2019-01-16T00:00:00"/>
    <s v="Wednesday"/>
    <d v="1899-12-30T08:24:58"/>
    <n v="1"/>
    <d v="2019-01-16T00:00:00"/>
    <d v="2019-01-01T00:00:00"/>
    <d v="2019-01-16T00:00:00"/>
    <x v="0"/>
    <x v="245"/>
    <s v="N"/>
    <s v="Y"/>
    <s v="One Way"/>
    <s v="Bublr Bikes"/>
  </r>
  <r>
    <s v="Bublr Bikes"/>
    <n v="2289291"/>
    <s v="RFID Card Member"/>
    <s v="Milwaukee"/>
    <s v="WI"/>
    <n v="53211"/>
    <s v="UNITED STATES"/>
    <s v="Annual Pass"/>
    <n v="12502"/>
    <s v="Standard"/>
    <x v="9"/>
    <n v="43.074890000000003"/>
    <n v="-87.882810000000006"/>
    <s v="Milwaukee"/>
    <x v="21"/>
    <n v="43.069021999999997"/>
    <n v="-87.887940999999998"/>
    <s v="Milwaukee"/>
    <n v="13"/>
    <n v="0"/>
    <n v="0"/>
    <s v="N"/>
    <n v="1"/>
    <n v="1"/>
    <n v="40"/>
    <n v="-1"/>
    <d v="2019-01-15T00:00:00"/>
    <d v="2019-01-01T00:00:00"/>
    <d v="2019-01-15T00:00:00"/>
    <s v="Tuesday"/>
    <d v="1899-12-30T18:22:17"/>
    <n v="1"/>
    <d v="2019-01-15T00:00:00"/>
    <d v="2019-01-01T00:00:00"/>
    <d v="2019-01-15T00:00:00"/>
    <x v="4"/>
    <x v="246"/>
    <s v="N"/>
    <s v="Y"/>
    <s v="One Way"/>
    <s v="Bublr Bikes"/>
  </r>
  <r>
    <s v="Bublr Bikes"/>
    <n v="2289291"/>
    <s v="RFID Card Member"/>
    <s v="Milwaukee"/>
    <s v="WI"/>
    <n v="53211"/>
    <s v="UNITED STATES"/>
    <s v="Annual Pass"/>
    <n v="11168"/>
    <s v="Standard"/>
    <x v="41"/>
    <n v="43.069021999999997"/>
    <n v="-87.887940999999998"/>
    <s v="Milwaukee"/>
    <x v="9"/>
    <n v="43.074890000000003"/>
    <n v="-87.882810000000006"/>
    <s v="Milwaukee"/>
    <n v="6"/>
    <n v="0"/>
    <n v="0"/>
    <s v="N"/>
    <n v="0"/>
    <n v="0"/>
    <n v="0"/>
    <n v="-1"/>
    <d v="2019-01-15T00:00:00"/>
    <d v="2019-01-01T00:00:00"/>
    <d v="2019-01-15T00:00:00"/>
    <s v="Tuesday"/>
    <d v="1899-12-30T17:08:16"/>
    <n v="1"/>
    <d v="2019-01-15T00:00:00"/>
    <d v="2019-01-01T00:00:00"/>
    <d v="2019-01-15T00:00:00"/>
    <x v="4"/>
    <x v="247"/>
    <s v="N"/>
    <s v="Y"/>
    <s v="One Way"/>
    <s v="Bublr Bikes"/>
  </r>
  <r>
    <s v="Bublr Bikes"/>
    <n v="2289291"/>
    <s v="RFID Card Member"/>
    <s v="Milwaukee"/>
    <s v="WI"/>
    <n v="53211"/>
    <s v="UNITED STATES"/>
    <s v="Annual Pass"/>
    <n v="982"/>
    <s v="Standard"/>
    <x v="41"/>
    <n v="43.069021999999997"/>
    <n v="-87.887940999999998"/>
    <s v="Milwaukee"/>
    <x v="9"/>
    <n v="43.074890000000003"/>
    <n v="-87.882810000000006"/>
    <s v="Milwaukee"/>
    <n v="363"/>
    <n v="0"/>
    <n v="0"/>
    <s v="N"/>
    <n v="18"/>
    <n v="17.100000000000001"/>
    <n v="720"/>
    <n v="-1"/>
    <d v="2019-01-14T00:00:00"/>
    <d v="2019-01-01T00:00:00"/>
    <d v="2019-01-14T00:00:00"/>
    <s v="Monday"/>
    <d v="1899-12-30T09:23:37"/>
    <n v="1"/>
    <d v="2019-01-14T00:00:00"/>
    <d v="2019-01-01T00:00:00"/>
    <d v="2019-01-14T00:00:00"/>
    <x v="5"/>
    <x v="248"/>
    <s v="Y"/>
    <s v="Y"/>
    <s v="One Way"/>
    <s v="Bublr Bikes"/>
  </r>
  <r>
    <s v="Bublr Bikes"/>
    <n v="2289291"/>
    <s v="RFID Card Member"/>
    <s v="Milwaukee"/>
    <s v="WI"/>
    <n v="53211"/>
    <s v="UNITED STATES"/>
    <s v="Annual Pass"/>
    <n v="5566"/>
    <s v="Standard"/>
    <x v="9"/>
    <n v="43.074890000000003"/>
    <n v="-87.882810000000006"/>
    <s v="Milwaukee"/>
    <x v="13"/>
    <n v="43.058619999999998"/>
    <n v="-87.885319999999993"/>
    <s v="Milwaukee"/>
    <n v="11"/>
    <n v="0"/>
    <n v="0"/>
    <s v="N"/>
    <n v="1"/>
    <n v="1"/>
    <n v="40"/>
    <n v="-1"/>
    <d v="2019-01-14T00:00:00"/>
    <d v="2019-01-01T00:00:00"/>
    <d v="2019-01-14T00:00:00"/>
    <s v="Monday"/>
    <d v="1899-12-30T15:26:39"/>
    <n v="1"/>
    <d v="2019-01-14T00:00:00"/>
    <d v="2019-01-01T00:00:00"/>
    <d v="2019-01-14T00:00:00"/>
    <x v="5"/>
    <x v="249"/>
    <s v="N"/>
    <s v="Y"/>
    <s v="One Way"/>
    <s v="Bublr Bikes"/>
  </r>
  <r>
    <s v="Bublr Bikes"/>
    <n v="2300223"/>
    <s v="RFID Card Member"/>
    <s v="Milwaukee"/>
    <s v="WI"/>
    <n v="53202"/>
    <s v="UNITED STATES"/>
    <s v="Annual Pass"/>
    <n v="11065"/>
    <s v="Standard"/>
    <x v="35"/>
    <n v="43.04824"/>
    <n v="-87.904970000000006"/>
    <s v="Milwaukee"/>
    <x v="25"/>
    <n v="43.053040000000003"/>
    <n v="-87.897660000000002"/>
    <s v="Milwaukee"/>
    <n v="7"/>
    <n v="0"/>
    <n v="0"/>
    <s v="N"/>
    <n v="1"/>
    <n v="1"/>
    <n v="40"/>
    <n v="-1"/>
    <d v="2019-01-01T00:00:00"/>
    <d v="2019-01-01T00:00:00"/>
    <d v="2019-01-01T00:00:00"/>
    <s v="Tuesday"/>
    <d v="1899-12-30T00:11:50"/>
    <n v="1"/>
    <d v="2019-01-01T00:00:00"/>
    <d v="2019-01-01T00:00:00"/>
    <d v="2019-01-01T00:00:00"/>
    <x v="4"/>
    <x v="250"/>
    <s v="N"/>
    <s v="Y"/>
    <s v="One Way"/>
    <s v="Bublr Bikes"/>
  </r>
  <r>
    <s v="Bublr Bikes"/>
    <n v="2301517"/>
    <s v="RFID Card Member"/>
    <s v="Milwaukee"/>
    <s v="WI"/>
    <n v="53202"/>
    <s v="UNITED STATES"/>
    <s v="Annual Pass"/>
    <n v="47"/>
    <s v="Standard"/>
    <x v="15"/>
    <n v="43.058619999999998"/>
    <n v="-87.885319999999993"/>
    <s v="Milwaukee"/>
    <x v="30"/>
    <n v="43.05847"/>
    <n v="-87.898079999999993"/>
    <s v="Milwaukee"/>
    <n v="6"/>
    <n v="0"/>
    <n v="0"/>
    <s v="N"/>
    <n v="0"/>
    <n v="0"/>
    <n v="0"/>
    <n v="-1"/>
    <d v="2019-01-18T00:00:00"/>
    <d v="2019-01-01T00:00:00"/>
    <d v="2019-01-18T00:00:00"/>
    <s v="Friday"/>
    <d v="1899-12-30T14:28:49"/>
    <n v="1"/>
    <d v="2019-01-18T00:00:00"/>
    <d v="2019-01-01T00:00:00"/>
    <d v="2019-01-18T00:00:00"/>
    <x v="1"/>
    <x v="251"/>
    <s v="N"/>
    <s v="Y"/>
    <s v="One Way"/>
    <s v="Bublr Bikes"/>
  </r>
  <r>
    <s v="Bublr Bikes"/>
    <n v="2306740"/>
    <s v="RFID Card Member"/>
    <s v="Milwaukee "/>
    <s v="WI"/>
    <n v="53204"/>
    <s v="UNITED STATES"/>
    <s v="Pay as You Go Pass"/>
    <n v="12490"/>
    <s v="Standard"/>
    <x v="37"/>
    <n v="43.042639999999999"/>
    <n v="-87.905680000000004"/>
    <s v="Milwaukee"/>
    <x v="24"/>
    <n v="43.020130000000002"/>
    <n v="-87.922499999999999"/>
    <s v="Milwaukee"/>
    <n v="19"/>
    <n v="0"/>
    <n v="2"/>
    <s v="N"/>
    <n v="2"/>
    <n v="1.9"/>
    <n v="80"/>
    <n v="-1"/>
    <d v="2019-01-08T00:00:00"/>
    <d v="2019-01-01T00:00:00"/>
    <d v="2019-01-08T00:00:00"/>
    <s v="Tuesday"/>
    <d v="1899-12-30T14:02:33"/>
    <n v="1"/>
    <d v="2019-01-08T00:00:00"/>
    <d v="2019-01-01T00:00:00"/>
    <d v="2019-01-08T00:00:00"/>
    <x v="4"/>
    <x v="252"/>
    <s v="N"/>
    <s v="Y"/>
    <s v="One Way"/>
    <s v="Bublr Bikes"/>
  </r>
  <r>
    <s v="Bublr Bikes"/>
    <n v="2342234"/>
    <s v="RFID Card Member"/>
    <s v="Milwaukee "/>
    <s v="WI"/>
    <n v="53189"/>
    <s v="UNITED STATES"/>
    <s v="Annual Pass"/>
    <n v="11046"/>
    <s v="Standard"/>
    <x v="24"/>
    <n v="43.077359999999999"/>
    <n v="-87.880769999999998"/>
    <s v="Milwaukee"/>
    <x v="21"/>
    <n v="43.069021999999997"/>
    <n v="-87.887940999999998"/>
    <s v="Milwaukee"/>
    <n v="11"/>
    <n v="0"/>
    <n v="0"/>
    <s v="N"/>
    <n v="1"/>
    <n v="1"/>
    <n v="40"/>
    <n v="-1"/>
    <d v="2019-01-23T00:00:00"/>
    <d v="2019-01-01T00:00:00"/>
    <d v="2019-01-23T00:00:00"/>
    <s v="Wednesday"/>
    <d v="1899-12-30T11:04:50"/>
    <n v="1"/>
    <d v="2019-01-23T00:00:00"/>
    <d v="2019-01-01T00:00:00"/>
    <d v="2019-01-23T00:00:00"/>
    <x v="0"/>
    <x v="253"/>
    <s v="N"/>
    <s v="Y"/>
    <s v="One Way"/>
    <s v="Bublr Bikes"/>
  </r>
  <r>
    <s v="Bublr Bikes"/>
    <n v="2353269"/>
    <s v="RFID Card Member"/>
    <s v="Milwaukee"/>
    <s v="WI"/>
    <n v="53202"/>
    <s v="UNITED STATES"/>
    <s v="Annual Pass"/>
    <n v="11166"/>
    <s v="Standard"/>
    <x v="14"/>
    <n v="43.052460000000004"/>
    <n v="-87.891000000000005"/>
    <s v="Milwaukee"/>
    <x v="32"/>
    <n v="43.03886"/>
    <n v="-87.902720000000002"/>
    <s v="Milwaukee"/>
    <n v="10"/>
    <n v="0"/>
    <n v="0"/>
    <s v="N"/>
    <n v="0"/>
    <n v="0"/>
    <n v="0"/>
    <n v="-1"/>
    <d v="2019-01-09T00:00:00"/>
    <d v="2019-01-01T00:00:00"/>
    <d v="2019-01-09T00:00:00"/>
    <s v="Wednesday"/>
    <d v="1899-12-30T07:38:24"/>
    <n v="1"/>
    <d v="2019-01-09T00:00:00"/>
    <d v="2019-01-01T00:00:00"/>
    <d v="2019-01-09T00:00:00"/>
    <x v="0"/>
    <x v="254"/>
    <s v="N"/>
    <s v="Y"/>
    <s v="One Way"/>
    <s v="Bublr Bikes"/>
  </r>
  <r>
    <s v="Bublr Bikes"/>
    <n v="2353269"/>
    <s v="RFID Card Member"/>
    <s v="Milwaukee"/>
    <s v="WI"/>
    <n v="53202"/>
    <s v="UNITED STATES"/>
    <s v="Annual Pass"/>
    <n v="70"/>
    <s v="Standard"/>
    <x v="14"/>
    <n v="43.052460000000004"/>
    <n v="-87.891000000000005"/>
    <s v="Milwaukee"/>
    <x v="32"/>
    <n v="43.03886"/>
    <n v="-87.902720000000002"/>
    <s v="Milwaukee"/>
    <n v="9"/>
    <n v="0"/>
    <n v="0"/>
    <s v="N"/>
    <n v="0"/>
    <n v="0"/>
    <n v="0"/>
    <n v="-1"/>
    <d v="2019-01-16T00:00:00"/>
    <d v="2019-01-01T00:00:00"/>
    <d v="2019-01-16T00:00:00"/>
    <s v="Wednesday"/>
    <d v="1899-12-30T07:28:35"/>
    <n v="1"/>
    <d v="2019-01-16T00:00:00"/>
    <d v="2019-01-01T00:00:00"/>
    <d v="2019-01-16T00:00:00"/>
    <x v="0"/>
    <x v="255"/>
    <s v="N"/>
    <s v="Y"/>
    <s v="One Way"/>
    <s v="Bublr Bikes"/>
  </r>
  <r>
    <s v="Bublr Bikes"/>
    <n v="2374832"/>
    <s v="RFID Card Member"/>
    <m/>
    <m/>
    <n v="53211"/>
    <s v="UNITED STATES"/>
    <s v="30-Day Pass"/>
    <n v="11122"/>
    <s v="Standard"/>
    <x v="50"/>
    <n v="43.060786"/>
    <n v="-87.883825999999999"/>
    <s v="Milwaukee"/>
    <x v="21"/>
    <n v="43.069021999999997"/>
    <n v="-87.887940999999998"/>
    <s v="Milwaukee"/>
    <n v="10"/>
    <n v="0"/>
    <n v="0"/>
    <s v="N"/>
    <n v="1"/>
    <n v="1"/>
    <n v="40"/>
    <n v="-1"/>
    <d v="2019-01-05T00:00:00"/>
    <d v="2019-01-01T00:00:00"/>
    <d v="2019-01-05T00:00:00"/>
    <s v="Saturday"/>
    <d v="1899-12-30T10:48:27"/>
    <n v="1"/>
    <d v="2019-01-05T00:00:00"/>
    <d v="2019-01-01T00:00:00"/>
    <d v="2019-01-05T00:00:00"/>
    <x v="3"/>
    <x v="256"/>
    <s v="N"/>
    <s v="Y"/>
    <s v="One Way"/>
    <s v="Bublr Bikes"/>
  </r>
  <r>
    <s v="Bublr Bikes"/>
    <n v="2374832"/>
    <s v="RFID Card Member"/>
    <m/>
    <m/>
    <n v="53211"/>
    <s v="UNITED STATES"/>
    <s v="30-Day Pass"/>
    <n v="11122"/>
    <s v="Standard"/>
    <x v="41"/>
    <n v="43.069021999999997"/>
    <n v="-87.887940999999998"/>
    <s v="Milwaukee"/>
    <x v="21"/>
    <n v="43.069021999999997"/>
    <n v="-87.887940999999998"/>
    <s v="Milwaukee"/>
    <n v="0"/>
    <n v="0"/>
    <n v="0"/>
    <s v="N"/>
    <n v="0"/>
    <n v="0"/>
    <n v="0"/>
    <n v="-1"/>
    <d v="2019-01-05T00:00:00"/>
    <d v="2019-01-01T00:00:00"/>
    <d v="2019-01-05T00:00:00"/>
    <s v="Saturday"/>
    <d v="1899-12-30T10:23:08"/>
    <n v="1"/>
    <d v="2019-01-05T00:00:00"/>
    <d v="2019-01-01T00:00:00"/>
    <d v="2019-01-05T00:00:00"/>
    <x v="3"/>
    <x v="257"/>
    <s v="N"/>
    <s v="Y"/>
    <s v="Round Trip"/>
    <s v="Bublr Bikes"/>
  </r>
  <r>
    <s v="Bublr Bikes"/>
    <n v="2374832"/>
    <s v="RFID Card Member"/>
    <m/>
    <m/>
    <n v="53211"/>
    <s v="UNITED STATES"/>
    <s v="30-Day Pass"/>
    <n v="11122"/>
    <s v="Standard"/>
    <x v="41"/>
    <n v="43.069021999999997"/>
    <n v="-87.887940999999998"/>
    <s v="Milwaukee"/>
    <x v="42"/>
    <n v="43.060786"/>
    <n v="-87.883825999999999"/>
    <s v="Milwaukee"/>
    <n v="9"/>
    <n v="0"/>
    <n v="0"/>
    <s v="N"/>
    <n v="1"/>
    <n v="1"/>
    <n v="40"/>
    <n v="-1"/>
    <d v="2019-01-05T00:00:00"/>
    <d v="2019-01-01T00:00:00"/>
    <d v="2019-01-05T00:00:00"/>
    <s v="Saturday"/>
    <d v="1899-12-30T10:24:02"/>
    <n v="1"/>
    <d v="2019-01-05T00:00:00"/>
    <d v="2019-01-01T00:00:00"/>
    <d v="2019-01-05T00:00:00"/>
    <x v="3"/>
    <x v="258"/>
    <s v="N"/>
    <s v="Y"/>
    <s v="One Way"/>
    <s v="Bublr Bikes"/>
  </r>
  <r>
    <s v="Bublr Bikes"/>
    <n v="2379462"/>
    <s v="RFID Card Member"/>
    <s v="Milwaukee "/>
    <s v="WI"/>
    <n v="53204"/>
    <s v="UNITED STATES"/>
    <s v="30-Day Pass"/>
    <n v="12632"/>
    <s v="Standard"/>
    <x v="53"/>
    <n v="43.03886"/>
    <n v="-87.902720000000002"/>
    <s v="Milwaukee"/>
    <x v="5"/>
    <n v="43.02948"/>
    <n v="-87.912819999999996"/>
    <s v="Milwaukee"/>
    <n v="11"/>
    <n v="0"/>
    <n v="0"/>
    <s v="N"/>
    <n v="1"/>
    <n v="1"/>
    <n v="40"/>
    <n v="-1"/>
    <d v="2019-01-11T00:00:00"/>
    <d v="2019-01-01T00:00:00"/>
    <d v="2019-01-11T00:00:00"/>
    <s v="Friday"/>
    <d v="1899-12-30T17:25:50"/>
    <n v="1"/>
    <d v="2019-01-11T00:00:00"/>
    <d v="2019-01-01T00:00:00"/>
    <d v="2019-01-11T00:00:00"/>
    <x v="1"/>
    <x v="259"/>
    <s v="N"/>
    <s v="Y"/>
    <s v="One Way"/>
    <s v="Bublr Bikes"/>
  </r>
  <r>
    <s v="Bublr Bikes"/>
    <n v="2381203"/>
    <s v="RFID Card Member"/>
    <s v="Milwaukee"/>
    <s v="WI"/>
    <n v="53202"/>
    <s v="UNITED STATES"/>
    <s v="Annual Pass"/>
    <n v="108"/>
    <s v="Standard"/>
    <x v="5"/>
    <n v="43.05847"/>
    <n v="-87.898079999999993"/>
    <s v="Milwaukee"/>
    <x v="17"/>
    <n v="43.045712999999999"/>
    <n v="-87.899756999999994"/>
    <s v="Milwaukee"/>
    <n v="18"/>
    <n v="0"/>
    <n v="0"/>
    <s v="N"/>
    <n v="2"/>
    <n v="1.9"/>
    <n v="80"/>
    <n v="-1"/>
    <d v="2019-01-17T00:00:00"/>
    <d v="2019-01-01T00:00:00"/>
    <d v="2019-01-17T00:00:00"/>
    <s v="Thursday"/>
    <d v="1899-12-30T11:57:17"/>
    <n v="1"/>
    <d v="2019-01-17T00:00:00"/>
    <d v="2019-01-01T00:00:00"/>
    <d v="2019-01-17T00:00:00"/>
    <x v="2"/>
    <x v="260"/>
    <s v="N"/>
    <s v="Y"/>
    <s v="One Way"/>
    <s v="Bublr Bikes"/>
  </r>
  <r>
    <s v="Bublr Bikes"/>
    <n v="2381406"/>
    <s v="RFID Card Member"/>
    <s v="Milwaukee"/>
    <s v="WI"/>
    <n v="53211"/>
    <s v="UNITED STATES"/>
    <s v="30-Day Pass"/>
    <n v="12611"/>
    <s v="Standard"/>
    <x v="45"/>
    <n v="43.040154000000001"/>
    <n v="-87.932113000000001"/>
    <s v="Milwaukee"/>
    <x v="16"/>
    <n v="43.040154000000001"/>
    <n v="-87.932113000000001"/>
    <s v="Milwaukee"/>
    <n v="64"/>
    <n v="0"/>
    <n v="0"/>
    <s v="N"/>
    <n v="9"/>
    <n v="8.6"/>
    <n v="360"/>
    <n v="-1"/>
    <d v="2019-01-15T00:00:00"/>
    <d v="2019-01-01T00:00:00"/>
    <d v="2019-01-15T00:00:00"/>
    <s v="Tuesday"/>
    <d v="1899-12-30T21:51:16"/>
    <n v="1"/>
    <d v="2019-01-15T00:00:00"/>
    <d v="2019-01-01T00:00:00"/>
    <d v="2019-01-15T00:00:00"/>
    <x v="4"/>
    <x v="261"/>
    <s v="Y"/>
    <s v="Y"/>
    <s v="Round Trip"/>
    <s v="Bublr Bikes"/>
  </r>
  <r>
    <s v="Bublr Bikes"/>
    <n v="2381406"/>
    <s v="RFID Card Member"/>
    <s v="Milwaukee"/>
    <s v="WI"/>
    <n v="53211"/>
    <s v="UNITED STATES"/>
    <s v="30-Day Pass"/>
    <n v="12679"/>
    <s v="Standard"/>
    <x v="43"/>
    <n v="43.042490000000001"/>
    <n v="-87.909959999999998"/>
    <s v="Milwaukee"/>
    <x v="27"/>
    <n v="43.089460000000003"/>
    <n v="-87.895219999999995"/>
    <s v="Shorewood"/>
    <n v="88"/>
    <n v="0"/>
    <n v="0"/>
    <s v="N"/>
    <n v="13"/>
    <n v="12.4"/>
    <n v="520"/>
    <n v="-1"/>
    <d v="2019-01-20T00:00:00"/>
    <d v="2019-01-01T00:00:00"/>
    <d v="2019-01-20T00:00:00"/>
    <s v="Sunday"/>
    <d v="1899-12-30T20:04:38"/>
    <n v="1"/>
    <d v="2019-01-20T00:00:00"/>
    <d v="2019-01-01T00:00:00"/>
    <d v="2019-01-20T00:00:00"/>
    <x v="6"/>
    <x v="262"/>
    <s v="Y"/>
    <s v="Y"/>
    <s v="One Way"/>
    <s v="Bublr Bikes"/>
  </r>
  <r>
    <s v="Bublr Bikes"/>
    <n v="2381406"/>
    <s v="RFID Card Member"/>
    <s v="Milwaukee"/>
    <s v="WI"/>
    <n v="53211"/>
    <s v="UNITED STATES"/>
    <s v="30-Day Pass"/>
    <n v="12611"/>
    <s v="Standard"/>
    <x v="45"/>
    <n v="43.040154000000001"/>
    <n v="-87.932113000000001"/>
    <s v="Milwaukee"/>
    <x v="14"/>
    <n v="43.042490000000001"/>
    <n v="-87.909959999999998"/>
    <s v="Milwaukee"/>
    <n v="80"/>
    <n v="0"/>
    <n v="0"/>
    <s v="N"/>
    <n v="12"/>
    <n v="11.4"/>
    <n v="480"/>
    <n v="-1"/>
    <d v="2019-01-20T00:00:00"/>
    <d v="2019-01-01T00:00:00"/>
    <d v="2019-01-20T00:00:00"/>
    <s v="Sunday"/>
    <d v="1899-12-30T17:05:56"/>
    <n v="1"/>
    <d v="2019-01-20T00:00:00"/>
    <d v="2019-01-01T00:00:00"/>
    <d v="2019-01-20T00:00:00"/>
    <x v="6"/>
    <x v="263"/>
    <s v="Y"/>
    <s v="Y"/>
    <s v="One Way"/>
    <s v="Bublr Bikes"/>
  </r>
  <r>
    <s v="Bublr Bikes"/>
    <n v="2381406"/>
    <s v="RFID Card Member"/>
    <s v="Milwaukee"/>
    <s v="WI"/>
    <n v="53211"/>
    <s v="UNITED STATES"/>
    <s v="30-Day Pass"/>
    <n v="12709"/>
    <s v="Standard"/>
    <x v="46"/>
    <n v="43.092329999999997"/>
    <n v="-87.887550000000005"/>
    <s v="Shorewood"/>
    <x v="16"/>
    <n v="43.040154000000001"/>
    <n v="-87.932113000000001"/>
    <s v="Milwaukee"/>
    <n v="77"/>
    <n v="0"/>
    <n v="0"/>
    <s v="N"/>
    <n v="11"/>
    <n v="10.5"/>
    <n v="440"/>
    <n v="-1"/>
    <d v="2019-01-22T00:00:00"/>
    <d v="2019-01-01T00:00:00"/>
    <d v="2019-01-22T00:00:00"/>
    <s v="Tuesday"/>
    <d v="1899-12-30T23:05:57"/>
    <n v="1"/>
    <d v="2019-01-23T00:00:00"/>
    <d v="2019-01-01T00:00:00"/>
    <d v="2019-01-23T00:00:00"/>
    <x v="0"/>
    <x v="264"/>
    <s v="Y"/>
    <s v="Y"/>
    <s v="One Way"/>
    <s v="Bublr Bikes"/>
  </r>
  <r>
    <s v="Bublr Bikes"/>
    <n v="2381406"/>
    <s v="RFID Card Member"/>
    <s v="Milwaukee"/>
    <s v="WI"/>
    <n v="53211"/>
    <s v="UNITED STATES"/>
    <s v="30-Day Pass"/>
    <n v="5526"/>
    <s v="Standard"/>
    <x v="11"/>
    <n v="43.038580000000003"/>
    <n v="-87.90934"/>
    <s v="Milwaukee"/>
    <x v="36"/>
    <n v="43.038580000000003"/>
    <n v="-87.90934"/>
    <s v="Milwaukee"/>
    <n v="0"/>
    <n v="0"/>
    <n v="0"/>
    <s v="N"/>
    <n v="0"/>
    <n v="0"/>
    <n v="0"/>
    <n v="-1"/>
    <d v="2019-01-25T00:00:00"/>
    <d v="2019-01-01T00:00:00"/>
    <d v="2019-01-25T00:00:00"/>
    <s v="Friday"/>
    <d v="1899-12-30T13:18:14"/>
    <n v="1"/>
    <d v="2019-01-25T00:00:00"/>
    <d v="2019-01-01T00:00:00"/>
    <d v="2019-01-25T00:00:00"/>
    <x v="1"/>
    <x v="265"/>
    <s v="N"/>
    <s v="Y"/>
    <s v="Round Trip"/>
    <s v="Bublr Bikes"/>
  </r>
  <r>
    <s v="Bublr Bikes"/>
    <n v="1915786"/>
    <s v="RFID Card Member"/>
    <s v="Milwaukee"/>
    <s v="WI"/>
    <n v="53202"/>
    <s v="UNITED STATES"/>
    <s v="Annual Pass"/>
    <n v="5458"/>
    <s v="Standard"/>
    <x v="8"/>
    <n v="43.053040000000003"/>
    <n v="-87.897660000000002"/>
    <s v="Milwaukee"/>
    <x v="51"/>
    <n v="43.040349999999997"/>
    <n v="-87.920760000000001"/>
    <s v="Milwaukee"/>
    <n v="10"/>
    <n v="0"/>
    <n v="0"/>
    <s v="N"/>
    <n v="1"/>
    <n v="1"/>
    <n v="40"/>
    <n v="-1"/>
    <d v="2019-01-01T00:00:00"/>
    <d v="2019-01-01T00:00:00"/>
    <d v="2019-01-01T00:00:00"/>
    <s v="Tuesday"/>
    <d v="1899-12-30T08:44:28"/>
    <n v="1"/>
    <d v="2019-01-01T00:00:00"/>
    <d v="2019-01-01T00:00:00"/>
    <d v="2019-01-01T00:00:00"/>
    <x v="4"/>
    <x v="266"/>
    <s v="N"/>
    <s v="Y"/>
    <s v="One Way"/>
    <s v="Bublr Bikes"/>
  </r>
  <r>
    <s v="Bublr Bikes"/>
    <n v="1730248"/>
    <s v="RFID Card Member"/>
    <s v="Milwaukee"/>
    <s v="WI"/>
    <n v="53207"/>
    <s v="UNITED STATES"/>
    <s v="Annual Pass"/>
    <n v="12570"/>
    <s v="Standard"/>
    <x v="35"/>
    <n v="43.04824"/>
    <n v="-87.904970000000006"/>
    <s v="Milwaukee"/>
    <x v="43"/>
    <n v="43.03519"/>
    <n v="-87.907390000000007"/>
    <s v="Milwaukee"/>
    <n v="5"/>
    <n v="0"/>
    <n v="0"/>
    <s v="N"/>
    <n v="0"/>
    <n v="0"/>
    <n v="0"/>
    <n v="-1"/>
    <d v="2019-01-01T00:00:00"/>
    <d v="2019-01-01T00:00:00"/>
    <d v="2019-01-01T00:00:00"/>
    <s v="Tuesday"/>
    <d v="1899-12-30T13:58:21"/>
    <n v="1"/>
    <d v="2019-01-01T00:00:00"/>
    <d v="2019-01-01T00:00:00"/>
    <d v="2019-01-01T00:00:00"/>
    <x v="4"/>
    <x v="267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5469"/>
    <s v="Standard"/>
    <x v="48"/>
    <n v="43.040349999999997"/>
    <n v="-87.920760000000001"/>
    <s v="Milwaukee"/>
    <x v="30"/>
    <n v="43.05847"/>
    <n v="-87.898079999999993"/>
    <s v="Milwaukee"/>
    <n v="14"/>
    <n v="0"/>
    <n v="0"/>
    <s v="N"/>
    <n v="2"/>
    <n v="1.9"/>
    <n v="80"/>
    <n v="-1"/>
    <d v="2019-01-01T00:00:00"/>
    <d v="2019-01-01T00:00:00"/>
    <d v="2019-01-01T00:00:00"/>
    <s v="Tuesday"/>
    <d v="1899-12-30T17:36:36"/>
    <n v="1"/>
    <d v="2019-01-01T00:00:00"/>
    <d v="2019-01-01T00:00:00"/>
    <d v="2019-01-01T00:00:00"/>
    <x v="4"/>
    <x v="268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5440"/>
    <s v="Standard"/>
    <x v="10"/>
    <n v="43.038600000000002"/>
    <n v="-87.912099999999995"/>
    <s v="Milwaukee"/>
    <x v="28"/>
    <n v="43.038649999999997"/>
    <n v="-87.921930000000003"/>
    <s v="Milwaukee"/>
    <n v="5"/>
    <n v="0"/>
    <n v="0"/>
    <s v="N"/>
    <n v="0"/>
    <n v="0"/>
    <n v="0"/>
    <n v="-1"/>
    <d v="2019-01-02T00:00:00"/>
    <d v="2019-01-01T00:00:00"/>
    <d v="2019-01-02T00:00:00"/>
    <s v="Wednesday"/>
    <d v="1899-12-30T08:21:54"/>
    <n v="1"/>
    <d v="2019-01-02T00:00:00"/>
    <d v="2019-01-01T00:00:00"/>
    <d v="2019-01-02T00:00:00"/>
    <x v="0"/>
    <x v="269"/>
    <s v="N"/>
    <s v="Y"/>
    <s v="One Way"/>
    <s v="Bublr Bikes"/>
  </r>
  <r>
    <s v="Bublr Bikes"/>
    <n v="2047712"/>
    <s v="RFID Card Member"/>
    <s v="Milwaukee"/>
    <s v="WI"/>
    <n v="53204"/>
    <s v="UNITED STATES"/>
    <s v="Annual Pass"/>
    <n v="99"/>
    <s v="Standard"/>
    <x v="35"/>
    <n v="43.04824"/>
    <n v="-87.904970000000006"/>
    <s v="Milwaukee"/>
    <x v="30"/>
    <n v="43.05847"/>
    <n v="-87.898079999999993"/>
    <s v="Milwaukee"/>
    <n v="7"/>
    <n v="0"/>
    <n v="0"/>
    <s v="N"/>
    <n v="1"/>
    <n v="1"/>
    <n v="40"/>
    <n v="-1"/>
    <d v="2019-01-03T00:00:00"/>
    <d v="2019-01-01T00:00:00"/>
    <d v="2019-01-03T00:00:00"/>
    <s v="Thursday"/>
    <d v="1899-12-30T16:00:52"/>
    <n v="1"/>
    <d v="2019-01-03T00:00:00"/>
    <d v="2019-01-01T00:00:00"/>
    <d v="2019-01-03T00:00:00"/>
    <x v="2"/>
    <x v="270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82"/>
    <s v="Standard"/>
    <x v="48"/>
    <n v="43.040349999999997"/>
    <n v="-87.920760000000001"/>
    <s v="Milwaukee"/>
    <x v="30"/>
    <n v="43.05847"/>
    <n v="-87.898079999999993"/>
    <s v="Milwaukee"/>
    <n v="11"/>
    <n v="0"/>
    <n v="0"/>
    <s v="N"/>
    <n v="1"/>
    <n v="1"/>
    <n v="40"/>
    <n v="-1"/>
    <d v="2019-01-03T00:00:00"/>
    <d v="2019-01-01T00:00:00"/>
    <d v="2019-01-03T00:00:00"/>
    <s v="Thursday"/>
    <d v="1899-12-30T20:30:16"/>
    <n v="1"/>
    <d v="2019-01-03T00:00:00"/>
    <d v="2019-01-01T00:00:00"/>
    <d v="2019-01-03T00:00:00"/>
    <x v="2"/>
    <x v="271"/>
    <s v="N"/>
    <s v="Y"/>
    <s v="One Way"/>
    <s v="Bublr Bikes"/>
  </r>
  <r>
    <s v="Bublr Bikes"/>
    <n v="1726821"/>
    <s v="RFID Card Member"/>
    <s v="Milwaukee"/>
    <s v="WI"/>
    <n v="53211"/>
    <s v="UNITED STATES"/>
    <s v="Annual Pass"/>
    <n v="12601"/>
    <s v="Standard"/>
    <x v="46"/>
    <n v="43.092329999999997"/>
    <n v="-87.887550000000005"/>
    <s v="Shorewood"/>
    <x v="54"/>
    <n v="43.074655999999997"/>
    <n v="-87.889011999999994"/>
    <s v="Milwaukee"/>
    <n v="8"/>
    <n v="0"/>
    <n v="0"/>
    <s v="N"/>
    <n v="1"/>
    <n v="1"/>
    <n v="40"/>
    <n v="-1"/>
    <d v="2019-01-04T00:00:00"/>
    <d v="2019-01-01T00:00:00"/>
    <d v="2019-01-04T00:00:00"/>
    <s v="Friday"/>
    <d v="1899-12-30T13:37:11"/>
    <n v="1"/>
    <d v="2019-01-04T00:00:00"/>
    <d v="2019-01-01T00:00:00"/>
    <d v="2019-01-04T00:00:00"/>
    <x v="1"/>
    <x v="272"/>
    <s v="N"/>
    <s v="Y"/>
    <s v="One Way"/>
    <s v="Bublr Bikes"/>
  </r>
  <r>
    <s v="Bublr Bikes"/>
    <n v="1298099"/>
    <s v="RFID Card Member"/>
    <s v="Milwaukee"/>
    <s v="WI"/>
    <n v="53202"/>
    <s v="UNITED STATES"/>
    <s v="Annual Pass"/>
    <n v="12502"/>
    <s v="Standard"/>
    <x v="9"/>
    <n v="43.074890000000003"/>
    <n v="-87.882810000000006"/>
    <s v="Milwaukee"/>
    <x v="54"/>
    <n v="43.074655999999997"/>
    <n v="-87.889011999999994"/>
    <s v="Milwaukee"/>
    <n v="4"/>
    <n v="0"/>
    <n v="0"/>
    <s v="N"/>
    <n v="0"/>
    <n v="0"/>
    <n v="0"/>
    <n v="-1"/>
    <d v="2019-01-04T00:00:00"/>
    <d v="2019-01-01T00:00:00"/>
    <d v="2019-01-04T00:00:00"/>
    <s v="Friday"/>
    <d v="1899-12-30T15:05:04"/>
    <n v="1"/>
    <d v="2019-01-04T00:00:00"/>
    <d v="2019-01-01T00:00:00"/>
    <d v="2019-01-04T00:00:00"/>
    <x v="1"/>
    <x v="273"/>
    <s v="N"/>
    <s v="Y"/>
    <s v="One Way"/>
    <s v="Bublr Bikes"/>
  </r>
  <r>
    <s v="Bublr Bikes"/>
    <n v="1494109"/>
    <s v="RFID Card Member"/>
    <s v="Milwaukee"/>
    <s v="WI"/>
    <n v="53233"/>
    <s v="UNITED STATES"/>
    <s v="Annual Pass"/>
    <n v="12670"/>
    <s v="Standard"/>
    <x v="53"/>
    <n v="43.03886"/>
    <n v="-87.902720000000002"/>
    <s v="Milwaukee"/>
    <x v="51"/>
    <n v="43.040349999999997"/>
    <n v="-87.920760000000001"/>
    <s v="Milwaukee"/>
    <n v="7"/>
    <n v="0"/>
    <n v="0"/>
    <s v="N"/>
    <n v="1"/>
    <n v="1"/>
    <n v="40"/>
    <n v="-1"/>
    <d v="2019-01-04T00:00:00"/>
    <d v="2019-01-01T00:00:00"/>
    <d v="2019-01-04T00:00:00"/>
    <s v="Friday"/>
    <d v="1899-12-30T16:11:52"/>
    <n v="1"/>
    <d v="2019-01-04T00:00:00"/>
    <d v="2019-01-01T00:00:00"/>
    <d v="2019-01-04T00:00:00"/>
    <x v="1"/>
    <x v="274"/>
    <s v="N"/>
    <s v="Y"/>
    <s v="One Way"/>
    <s v="Bublr Bikes"/>
  </r>
  <r>
    <s v="Bublr Bikes"/>
    <n v="1730248"/>
    <s v="RFID Card Member"/>
    <s v="Milwaukee"/>
    <s v="WI"/>
    <n v="53207"/>
    <s v="UNITED STATES"/>
    <s v="Annual Pass"/>
    <n v="12647"/>
    <s v="Standard"/>
    <x v="43"/>
    <n v="43.042490000000001"/>
    <n v="-87.909959999999998"/>
    <s v="Milwaukee"/>
    <x v="49"/>
    <n v="43.05097"/>
    <n v="-87.906440000000003"/>
    <s v="Milwaukee"/>
    <n v="4"/>
    <n v="0"/>
    <n v="0"/>
    <s v="N"/>
    <n v="0"/>
    <n v="0"/>
    <n v="0"/>
    <n v="-1"/>
    <d v="2019-01-04T00:00:00"/>
    <d v="2019-01-01T00:00:00"/>
    <d v="2019-01-04T00:00:00"/>
    <s v="Friday"/>
    <d v="1899-12-30T17:00:15"/>
    <n v="1"/>
    <d v="2019-01-04T00:00:00"/>
    <d v="2019-01-01T00:00:00"/>
    <d v="2019-01-04T00:00:00"/>
    <x v="1"/>
    <x v="275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2464"/>
    <s v="Standard"/>
    <x v="40"/>
    <n v="43.026229999999998"/>
    <n v="-87.912809999999993"/>
    <s v="Milwaukee"/>
    <x v="3"/>
    <n v="43.004728999999998"/>
    <n v="-87.905463999999995"/>
    <s v="Milwaukee"/>
    <n v="13"/>
    <n v="0"/>
    <n v="0"/>
    <s v="N"/>
    <n v="1"/>
    <n v="1"/>
    <n v="40"/>
    <n v="-1"/>
    <d v="2019-01-04T00:00:00"/>
    <d v="2019-01-01T00:00:00"/>
    <d v="2019-01-04T00:00:00"/>
    <s v="Friday"/>
    <d v="1899-12-30T23:23:20"/>
    <n v="1"/>
    <d v="2019-01-04T00:00:00"/>
    <d v="2019-01-01T00:00:00"/>
    <d v="2019-01-04T00:00:00"/>
    <x v="1"/>
    <x v="276"/>
    <s v="N"/>
    <s v="Y"/>
    <s v="One Way"/>
    <s v="Bublr Bikes"/>
  </r>
  <r>
    <s v="Bublr Bikes"/>
    <n v="2233311"/>
    <s v="RFID Card Member"/>
    <s v="Milwaukee"/>
    <s v="WI"/>
    <n v="53202"/>
    <s v="UNITED STATES"/>
    <s v="Annual Pass"/>
    <n v="44"/>
    <s v="Standard"/>
    <x v="25"/>
    <n v="43.04804"/>
    <n v="-87.896720000000002"/>
    <s v="Milwaukee"/>
    <x v="23"/>
    <n v="43.037300000000002"/>
    <n v="-87.915800000000004"/>
    <s v="Milwaukee"/>
    <n v="12"/>
    <n v="0"/>
    <n v="0"/>
    <s v="N"/>
    <n v="1"/>
    <n v="1"/>
    <n v="40"/>
    <n v="-1"/>
    <d v="2019-01-05T00:00:00"/>
    <d v="2019-01-01T00:00:00"/>
    <d v="2019-01-05T00:00:00"/>
    <s v="Saturday"/>
    <d v="1899-12-30T05:28:09"/>
    <n v="1"/>
    <d v="2019-01-05T00:00:00"/>
    <d v="2019-01-01T00:00:00"/>
    <d v="2019-01-05T00:00:00"/>
    <x v="3"/>
    <x v="277"/>
    <s v="N"/>
    <s v="Y"/>
    <s v="One Way"/>
    <s v="Bublr Bikes"/>
  </r>
  <r>
    <s v="Bublr Bikes"/>
    <n v="2100697"/>
    <s v="RFID Card Member"/>
    <m/>
    <m/>
    <n v="53204"/>
    <s v="UNITED STATES"/>
    <s v="Pay as You Go Pass"/>
    <n v="967"/>
    <s v="Standard"/>
    <x v="3"/>
    <n v="43.020020000000002"/>
    <n v="-87.912540000000007"/>
    <s v="Milwaukee"/>
    <x v="32"/>
    <n v="43.03886"/>
    <n v="-87.902720000000002"/>
    <s v="Milwaukee"/>
    <n v="13"/>
    <n v="0"/>
    <n v="2"/>
    <s v="N"/>
    <n v="1.7"/>
    <n v="1.6"/>
    <n v="68"/>
    <n v="-1"/>
    <d v="2019-01-05T00:00:00"/>
    <d v="2019-01-01T00:00:00"/>
    <d v="2019-01-05T00:00:00"/>
    <s v="Saturday"/>
    <d v="1899-12-30T12:22:46"/>
    <n v="1"/>
    <d v="2019-01-05T00:00:00"/>
    <d v="2019-01-01T00:00:00"/>
    <d v="2019-01-05T00:00:00"/>
    <x v="3"/>
    <x v="278"/>
    <s v="N"/>
    <s v="Y"/>
    <s v="One Way"/>
    <s v="Bublr Bikes"/>
  </r>
  <r>
    <s v="Bublr Bikes"/>
    <n v="2326760"/>
    <s v="RFID Card Member"/>
    <s v="Milwaukee "/>
    <s v="WI"/>
    <n v="53202"/>
    <s v="UNITED STATES"/>
    <s v="Pay as You Go Pass"/>
    <n v="112"/>
    <s v="Standard"/>
    <x v="36"/>
    <n v="43.028709999999997"/>
    <n v="-87.9041"/>
    <s v="Milwaukee"/>
    <x v="38"/>
    <n v="43.028709999999997"/>
    <n v="-87.9041"/>
    <s v="Milwaukee"/>
    <n v="63"/>
    <n v="0"/>
    <n v="6"/>
    <s v="N"/>
    <n v="9"/>
    <n v="8.6"/>
    <n v="360"/>
    <n v="-1"/>
    <d v="2019-01-05T00:00:00"/>
    <d v="2019-01-01T00:00:00"/>
    <d v="2019-01-05T00:00:00"/>
    <s v="Saturday"/>
    <d v="1899-12-30T14:26:17"/>
    <n v="1"/>
    <d v="2019-01-05T00:00:00"/>
    <d v="2019-01-01T00:00:00"/>
    <d v="2019-01-05T00:00:00"/>
    <x v="3"/>
    <x v="279"/>
    <s v="Y"/>
    <s v="Y"/>
    <s v="Round Trip"/>
    <s v="Bublr Bikes"/>
  </r>
  <r>
    <s v="Bublr Bikes"/>
    <n v="1355542"/>
    <s v="RFID Card Member"/>
    <s v="Milwaukee"/>
    <s v="WI"/>
    <n v="53202"/>
    <s v="UNITED STATES"/>
    <s v="Annual Pass"/>
    <n v="12552"/>
    <s v="Standard"/>
    <x v="14"/>
    <n v="43.052460000000004"/>
    <n v="-87.891000000000005"/>
    <s v="Milwaukee"/>
    <x v="13"/>
    <n v="43.058619999999998"/>
    <n v="-87.885319999999993"/>
    <s v="Milwaukee"/>
    <n v="5"/>
    <n v="0"/>
    <n v="0"/>
    <s v="N"/>
    <n v="0"/>
    <n v="0"/>
    <n v="0"/>
    <n v="-1"/>
    <d v="2019-01-05T00:00:00"/>
    <d v="2019-01-01T00:00:00"/>
    <d v="2019-01-05T00:00:00"/>
    <s v="Saturday"/>
    <d v="1899-12-30T14:31:54"/>
    <n v="1"/>
    <d v="2019-01-05T00:00:00"/>
    <d v="2019-01-01T00:00:00"/>
    <d v="2019-01-05T00:00:00"/>
    <x v="3"/>
    <x v="280"/>
    <s v="N"/>
    <s v="Y"/>
    <s v="One Way"/>
    <s v="Bublr Bikes"/>
  </r>
  <r>
    <s v="Bublr Bikes"/>
    <n v="2100697"/>
    <s v="RFID Card Member"/>
    <m/>
    <m/>
    <n v="53204"/>
    <s v="UNITED STATES"/>
    <s v="Pay as You Go Pass"/>
    <n v="11086"/>
    <s v="Standard"/>
    <x v="3"/>
    <n v="43.020020000000002"/>
    <n v="-87.912540000000007"/>
    <s v="Milwaukee"/>
    <x v="3"/>
    <n v="43.004728999999998"/>
    <n v="-87.905463999999995"/>
    <s v="Milwaukee"/>
    <n v="67"/>
    <n v="0"/>
    <n v="6"/>
    <s v="N"/>
    <n v="3.6"/>
    <n v="3.4"/>
    <n v="142"/>
    <n v="-1"/>
    <d v="2019-01-05T00:00:00"/>
    <d v="2019-01-01T00:00:00"/>
    <d v="2019-01-05T00:00:00"/>
    <s v="Saturday"/>
    <d v="1899-12-30T14:41:55"/>
    <n v="1"/>
    <d v="2019-01-05T00:00:00"/>
    <d v="2019-01-01T00:00:00"/>
    <d v="2019-01-05T00:00:00"/>
    <x v="3"/>
    <x v="281"/>
    <s v="Y"/>
    <s v="Y"/>
    <s v="One Way"/>
    <s v="Bublr Bikes"/>
  </r>
  <r>
    <s v="Bublr Bikes"/>
    <n v="2100699"/>
    <s v="RFID Card Member"/>
    <s v="Milwaukee "/>
    <s v="WI"/>
    <n v="53204"/>
    <s v="UNITED STATES"/>
    <s v="Pay as You Go Pass"/>
    <n v="11142"/>
    <s v="Standard"/>
    <x v="3"/>
    <n v="43.020020000000002"/>
    <n v="-87.912540000000007"/>
    <s v="Milwaukee"/>
    <x v="3"/>
    <n v="43.004728999999998"/>
    <n v="-87.905463999999995"/>
    <s v="Milwaukee"/>
    <n v="65"/>
    <n v="0"/>
    <n v="6"/>
    <s v="N"/>
    <n v="9"/>
    <n v="8.6"/>
    <n v="360"/>
    <n v="-1"/>
    <d v="2019-01-05T00:00:00"/>
    <d v="2019-01-01T00:00:00"/>
    <d v="2019-01-05T00:00:00"/>
    <s v="Saturday"/>
    <d v="1899-12-30T14:43:35"/>
    <n v="1"/>
    <d v="2019-01-05T00:00:00"/>
    <d v="2019-01-01T00:00:00"/>
    <d v="2019-01-05T00:00:00"/>
    <x v="3"/>
    <x v="282"/>
    <s v="Y"/>
    <s v="Y"/>
    <s v="One Way"/>
    <s v="Bublr Bikes"/>
  </r>
  <r>
    <s v="Bublr Bikes"/>
    <n v="2047712"/>
    <s v="RFID Card Member"/>
    <s v="Milwaukee"/>
    <s v="WI"/>
    <n v="53204"/>
    <s v="UNITED STATES"/>
    <s v="Annual Pass"/>
    <n v="5462"/>
    <s v="Standard"/>
    <x v="35"/>
    <n v="43.04824"/>
    <n v="-87.904970000000006"/>
    <s v="Milwaukee"/>
    <x v="30"/>
    <n v="43.05847"/>
    <n v="-87.898079999999993"/>
    <s v="Milwaukee"/>
    <n v="9"/>
    <n v="0"/>
    <n v="0"/>
    <s v="N"/>
    <n v="1"/>
    <n v="1"/>
    <n v="40"/>
    <n v="-1"/>
    <d v="2019-01-05T00:00:00"/>
    <d v="2019-01-01T00:00:00"/>
    <d v="2019-01-05T00:00:00"/>
    <s v="Saturday"/>
    <d v="1899-12-30T17:57:40"/>
    <n v="1"/>
    <d v="2019-01-05T00:00:00"/>
    <d v="2019-01-01T00:00:00"/>
    <d v="2019-01-05T00:00:00"/>
    <x v="3"/>
    <x v="283"/>
    <s v="N"/>
    <s v="Y"/>
    <s v="One Way"/>
    <s v="Bublr Bikes"/>
  </r>
  <r>
    <s v="Bublr Bikes"/>
    <n v="1276651"/>
    <s v="RFID Card Member"/>
    <s v="Milwaukee"/>
    <s v="WI"/>
    <n v="53211"/>
    <s v="UNITED STATES"/>
    <s v="Annual Pass"/>
    <n v="5460"/>
    <s v="Standard"/>
    <x v="12"/>
    <n v="43.049230000000001"/>
    <n v="-87.911940000000001"/>
    <s v="Milwaukee"/>
    <x v="49"/>
    <n v="43.05097"/>
    <n v="-87.906440000000003"/>
    <s v="Milwaukee"/>
    <n v="3"/>
    <n v="0"/>
    <n v="0"/>
    <s v="N"/>
    <n v="0"/>
    <n v="0"/>
    <n v="0"/>
    <n v="-1"/>
    <d v="2019-01-06T00:00:00"/>
    <d v="2019-01-01T00:00:00"/>
    <d v="2019-01-06T00:00:00"/>
    <s v="Sunday"/>
    <d v="1899-12-30T11:49:30"/>
    <n v="1"/>
    <d v="2019-01-06T00:00:00"/>
    <d v="2019-01-01T00:00:00"/>
    <d v="2019-01-06T00:00:00"/>
    <x v="6"/>
    <x v="284"/>
    <s v="N"/>
    <s v="Y"/>
    <s v="One Way"/>
    <s v="Bublr Bikes"/>
  </r>
  <r>
    <s v="Bublr Bikes"/>
    <n v="1224715"/>
    <s v="RFID Card Member"/>
    <s v="Milwaukee"/>
    <s v="WI"/>
    <n v="53212"/>
    <s v="UNITED STATES"/>
    <s v="Annual Pass"/>
    <n v="12466"/>
    <s v="Standard"/>
    <x v="21"/>
    <n v="43.052549999999997"/>
    <n v="-87.909329999999997"/>
    <s v="Milwaukee"/>
    <x v="30"/>
    <n v="43.05847"/>
    <n v="-87.898079999999993"/>
    <s v="Milwaukee"/>
    <n v="4"/>
    <n v="0"/>
    <n v="0"/>
    <s v="N"/>
    <n v="0"/>
    <n v="0"/>
    <n v="0"/>
    <n v="-1"/>
    <d v="2019-01-06T00:00:00"/>
    <d v="2019-01-01T00:00:00"/>
    <d v="2019-01-06T00:00:00"/>
    <s v="Sunday"/>
    <d v="1899-12-30T13:26:19"/>
    <n v="1"/>
    <d v="2019-01-06T00:00:00"/>
    <d v="2019-01-01T00:00:00"/>
    <d v="2019-01-06T00:00:00"/>
    <x v="6"/>
    <x v="285"/>
    <s v="N"/>
    <s v="Y"/>
    <s v="One Way"/>
    <s v="Bublr Bikes"/>
  </r>
  <r>
    <s v="Bublr Bikes"/>
    <n v="1820874"/>
    <s v="RFID Card Member"/>
    <s v="Milwaukee"/>
    <s v="WI"/>
    <n v="53211"/>
    <s v="UNITED STATES"/>
    <s v="Annual Pass"/>
    <n v="12653"/>
    <s v="Standard"/>
    <x v="58"/>
    <n v="43.066893999999998"/>
    <n v="-87.877936000000005"/>
    <s v="Milwaukee"/>
    <x v="46"/>
    <n v="43.081940000000003"/>
    <n v="-87.888090000000005"/>
    <s v="Shorewood"/>
    <n v="11"/>
    <n v="0"/>
    <n v="0"/>
    <s v="N"/>
    <n v="1"/>
    <n v="1"/>
    <n v="40"/>
    <n v="-1"/>
    <d v="2019-01-06T00:00:00"/>
    <d v="2019-01-01T00:00:00"/>
    <d v="2019-01-06T00:00:00"/>
    <s v="Sunday"/>
    <d v="1899-12-30T15:01:05"/>
    <n v="1"/>
    <d v="2019-01-06T00:00:00"/>
    <d v="2019-01-01T00:00:00"/>
    <d v="2019-01-06T00:00:00"/>
    <x v="6"/>
    <x v="286"/>
    <s v="N"/>
    <s v="Y"/>
    <s v="One Way"/>
    <s v="Bublr Bikes"/>
  </r>
  <r>
    <s v="Bublr Bikes"/>
    <n v="1659202"/>
    <s v="RFID Card Member"/>
    <s v="Milwaukee"/>
    <s v="WI"/>
    <n v="53202"/>
    <s v="UNITED STATES"/>
    <s v="Annual Pass"/>
    <n v="12616"/>
    <s v="Standard"/>
    <x v="11"/>
    <n v="43.038580000000003"/>
    <n v="-87.90934"/>
    <s v="Milwaukee"/>
    <x v="14"/>
    <n v="43.042490000000001"/>
    <n v="-87.909959999999998"/>
    <s v="Milwaukee"/>
    <n v="4"/>
    <n v="0"/>
    <n v="0"/>
    <s v="N"/>
    <n v="0"/>
    <n v="0"/>
    <n v="0"/>
    <n v="-1"/>
    <d v="2019-01-08T00:00:00"/>
    <d v="2019-01-01T00:00:00"/>
    <d v="2019-01-08T00:00:00"/>
    <s v="Tuesday"/>
    <d v="1899-12-30T12:14:19"/>
    <n v="1"/>
    <d v="2019-01-08T00:00:00"/>
    <d v="2019-01-01T00:00:00"/>
    <d v="2019-01-08T00:00:00"/>
    <x v="4"/>
    <x v="287"/>
    <s v="N"/>
    <s v="Y"/>
    <s v="One Way"/>
    <s v="Bublr Bikes"/>
  </r>
  <r>
    <s v="Bublr Bikes"/>
    <n v="2284220"/>
    <s v="RFID Card Member"/>
    <s v="Milwaukee "/>
    <s v="WI"/>
    <n v="53202"/>
    <s v="UNITED STATES"/>
    <s v="Annual Pass"/>
    <n v="5443"/>
    <s v="Standard"/>
    <x v="24"/>
    <n v="43.077359999999999"/>
    <n v="-87.880769999999998"/>
    <s v="Milwaukee"/>
    <x v="13"/>
    <n v="43.058619999999998"/>
    <n v="-87.885319999999993"/>
    <s v="Milwaukee"/>
    <n v="10"/>
    <n v="0"/>
    <n v="0"/>
    <s v="N"/>
    <n v="1"/>
    <n v="1"/>
    <n v="40"/>
    <n v="-1"/>
    <d v="2019-01-08T00:00:00"/>
    <d v="2019-01-01T00:00:00"/>
    <d v="2019-01-08T00:00:00"/>
    <s v="Tuesday"/>
    <d v="1899-12-30T14:48:45"/>
    <n v="1"/>
    <d v="2019-01-08T00:00:00"/>
    <d v="2019-01-01T00:00:00"/>
    <d v="2019-01-08T00:00:00"/>
    <x v="4"/>
    <x v="288"/>
    <s v="N"/>
    <s v="Y"/>
    <s v="One Way"/>
    <s v="Bublr Bikes"/>
  </r>
  <r>
    <s v="Bublr Bikes"/>
    <n v="1276651"/>
    <s v="RFID Card Member"/>
    <s v="Milwaukee"/>
    <s v="WI"/>
    <n v="53211"/>
    <s v="UNITED STATES"/>
    <s v="Annual Pass"/>
    <n v="5714"/>
    <s v="Standard"/>
    <x v="24"/>
    <n v="43.077359999999999"/>
    <n v="-87.880769999999998"/>
    <s v="Milwaukee"/>
    <x v="55"/>
    <n v="43.052549999999997"/>
    <n v="-87.909329999999997"/>
    <s v="Milwaukee"/>
    <n v="19"/>
    <n v="0"/>
    <n v="0"/>
    <s v="N"/>
    <n v="2"/>
    <n v="1.9"/>
    <n v="80"/>
    <n v="-1"/>
    <d v="2019-01-09T00:00:00"/>
    <d v="2019-01-01T00:00:00"/>
    <d v="2019-01-09T00:00:00"/>
    <s v="Wednesday"/>
    <d v="1899-12-30T07:19:29"/>
    <n v="1"/>
    <d v="2019-01-09T00:00:00"/>
    <d v="2019-01-01T00:00:00"/>
    <d v="2019-01-09T00:00:00"/>
    <x v="0"/>
    <x v="289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81"/>
    <s v="Standard"/>
    <x v="5"/>
    <n v="43.05847"/>
    <n v="-87.898079999999993"/>
    <s v="Milwaukee"/>
    <x v="51"/>
    <n v="43.040349999999997"/>
    <n v="-87.920760000000001"/>
    <s v="Milwaukee"/>
    <n v="13"/>
    <n v="0"/>
    <n v="0"/>
    <s v="N"/>
    <n v="1"/>
    <n v="1"/>
    <n v="40"/>
    <n v="-1"/>
    <d v="2019-01-09T00:00:00"/>
    <d v="2019-01-01T00:00:00"/>
    <d v="2019-01-09T00:00:00"/>
    <s v="Wednesday"/>
    <d v="1899-12-30T08:48:17"/>
    <n v="1"/>
    <d v="2019-01-09T00:00:00"/>
    <d v="2019-01-01T00:00:00"/>
    <d v="2019-01-09T00:00:00"/>
    <x v="0"/>
    <x v="290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5479"/>
    <s v="Standard"/>
    <x v="51"/>
    <n v="43.05097"/>
    <n v="-87.906440000000003"/>
    <s v="Milwaukee"/>
    <x v="32"/>
    <n v="43.03886"/>
    <n v="-87.902720000000002"/>
    <s v="Milwaukee"/>
    <n v="8"/>
    <n v="0"/>
    <n v="0"/>
    <s v="N"/>
    <n v="1"/>
    <n v="1"/>
    <n v="40"/>
    <n v="-1"/>
    <d v="2019-01-09T00:00:00"/>
    <d v="2019-01-01T00:00:00"/>
    <d v="2019-01-09T00:00:00"/>
    <s v="Wednesday"/>
    <d v="1899-12-30T08:50:10"/>
    <n v="1"/>
    <d v="2019-01-09T00:00:00"/>
    <d v="2019-01-01T00:00:00"/>
    <d v="2019-01-09T00:00:00"/>
    <x v="0"/>
    <x v="291"/>
    <s v="N"/>
    <s v="N"/>
    <s v="One Way"/>
    <s v="Bublr Bikes"/>
  </r>
  <r>
    <s v="Bublr Bikes"/>
    <n v="1328721"/>
    <s v="RFID Card Member"/>
    <s v="Milwaukee"/>
    <s v="WI"/>
    <n v="53207"/>
    <s v="UNITED STATES"/>
    <s v="Annual Pass"/>
    <n v="11064"/>
    <s v="Standard"/>
    <x v="40"/>
    <n v="43.026229999999998"/>
    <n v="-87.912809999999993"/>
    <s v="Milwaukee"/>
    <x v="56"/>
    <n v="43.041646999999998"/>
    <n v="-87.927257999999995"/>
    <s v="Milwaukee"/>
    <n v="11"/>
    <n v="0"/>
    <n v="0"/>
    <s v="N"/>
    <n v="1"/>
    <n v="1"/>
    <n v="40"/>
    <n v="-1"/>
    <d v="2019-01-09T00:00:00"/>
    <d v="2019-01-01T00:00:00"/>
    <d v="2019-01-09T00:00:00"/>
    <s v="Wednesday"/>
    <d v="1899-12-30T13:21:11"/>
    <n v="1"/>
    <d v="2019-01-09T00:00:00"/>
    <d v="2019-01-01T00:00:00"/>
    <d v="2019-01-09T00:00:00"/>
    <x v="0"/>
    <x v="292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12647"/>
    <s v="Standard"/>
    <x v="53"/>
    <n v="43.03886"/>
    <n v="-87.902720000000002"/>
    <s v="Milwaukee"/>
    <x v="49"/>
    <n v="43.05097"/>
    <n v="-87.906440000000003"/>
    <s v="Milwaukee"/>
    <n v="8"/>
    <n v="0"/>
    <n v="0"/>
    <s v="N"/>
    <n v="1"/>
    <n v="1"/>
    <n v="40"/>
    <n v="-1"/>
    <d v="2019-01-09T00:00:00"/>
    <d v="2019-01-01T00:00:00"/>
    <d v="2019-01-09T00:00:00"/>
    <s v="Wednesday"/>
    <d v="1899-12-30T16:59:35"/>
    <n v="1"/>
    <d v="2019-01-09T00:00:00"/>
    <d v="2019-01-01T00:00:00"/>
    <d v="2019-01-09T00:00:00"/>
    <x v="0"/>
    <x v="293"/>
    <s v="N"/>
    <s v="N"/>
    <s v="One Way"/>
    <s v="Bublr Bikes"/>
  </r>
  <r>
    <s v="Bublr Bikes"/>
    <n v="1915786"/>
    <s v="RFID Card Member"/>
    <s v="Milwaukee"/>
    <s v="WI"/>
    <n v="53202"/>
    <s v="UNITED STATES"/>
    <s v="Annual Pass"/>
    <n v="280"/>
    <s v="Standard"/>
    <x v="48"/>
    <n v="43.040349999999997"/>
    <n v="-87.920760000000001"/>
    <s v="Milwaukee"/>
    <x v="51"/>
    <n v="43.040349999999997"/>
    <n v="-87.920760000000001"/>
    <s v="Milwaukee"/>
    <n v="1"/>
    <n v="0"/>
    <n v="0"/>
    <s v="N"/>
    <n v="0"/>
    <n v="0"/>
    <n v="0"/>
    <n v="-1"/>
    <d v="2019-01-09T00:00:00"/>
    <d v="2019-01-01T00:00:00"/>
    <d v="2019-01-09T00:00:00"/>
    <s v="Wednesday"/>
    <d v="1899-12-30T17:25:28"/>
    <n v="1"/>
    <d v="2019-01-09T00:00:00"/>
    <d v="2019-01-01T00:00:00"/>
    <d v="2019-01-09T00:00:00"/>
    <x v="0"/>
    <x v="294"/>
    <s v="N"/>
    <s v="Y"/>
    <s v="Round Trip"/>
    <s v="Bublr Bikes"/>
  </r>
  <r>
    <s v="Bublr Bikes"/>
    <n v="2284220"/>
    <s v="RFID Card Member"/>
    <s v="Milwaukee "/>
    <s v="WI"/>
    <n v="53202"/>
    <s v="UNITED STATES"/>
    <s v="Annual Pass"/>
    <n v="5584"/>
    <s v="Standard"/>
    <x v="52"/>
    <n v="43.060250000000003"/>
    <n v="-87.892169999999993"/>
    <s v="Milwaukee"/>
    <x v="29"/>
    <n v="43.06033"/>
    <n v="-87.89546"/>
    <s v="Milwaukee"/>
    <n v="1"/>
    <n v="0"/>
    <n v="0"/>
    <s v="N"/>
    <n v="0"/>
    <n v="0"/>
    <n v="0"/>
    <n v="-1"/>
    <d v="2019-01-09T00:00:00"/>
    <d v="2019-01-01T00:00:00"/>
    <d v="2019-01-09T00:00:00"/>
    <s v="Wednesday"/>
    <d v="1899-12-30T17:50:25"/>
    <n v="1"/>
    <d v="2019-01-09T00:00:00"/>
    <d v="2019-01-01T00:00:00"/>
    <d v="2019-01-09T00:00:00"/>
    <x v="0"/>
    <x v="295"/>
    <s v="N"/>
    <s v="Y"/>
    <s v="One Way"/>
    <s v="Bublr Bikes"/>
  </r>
  <r>
    <s v="Bublr Bikes"/>
    <n v="2132080"/>
    <s v="RFID Card Member"/>
    <s v="Milwaukee"/>
    <s v="WI"/>
    <n v="53233"/>
    <s v="UNITED STATES"/>
    <s v="Annual Pass"/>
    <n v="12700"/>
    <s v="Standard"/>
    <x v="27"/>
    <n v="43.04562"/>
    <n v="-87.923900000000003"/>
    <s v="Milwaukee"/>
    <x v="14"/>
    <n v="43.042490000000001"/>
    <n v="-87.909959999999998"/>
    <s v="Milwaukee"/>
    <n v="5"/>
    <n v="0"/>
    <n v="0"/>
    <s v="N"/>
    <n v="0"/>
    <n v="0"/>
    <n v="0"/>
    <n v="-1"/>
    <d v="2019-01-10T00:00:00"/>
    <d v="2019-01-01T00:00:00"/>
    <d v="2019-01-10T00:00:00"/>
    <s v="Thursday"/>
    <d v="1899-12-30T07:38:50"/>
    <n v="1"/>
    <d v="2019-01-10T00:00:00"/>
    <d v="2019-01-01T00:00:00"/>
    <d v="2019-01-10T00:00:00"/>
    <x v="2"/>
    <x v="296"/>
    <s v="N"/>
    <s v="Y"/>
    <s v="One Way"/>
    <s v="Bublr Bikes"/>
  </r>
  <r>
    <s v="Bublr Bikes"/>
    <n v="2030100"/>
    <s v="RFID Card Member"/>
    <s v="Shorewood"/>
    <s v="WI"/>
    <n v="53211"/>
    <s v="UNITED STATES"/>
    <s v="Annual Pass"/>
    <n v="11130"/>
    <s v="Standard"/>
    <x v="8"/>
    <n v="43.053040000000003"/>
    <n v="-87.897660000000002"/>
    <s v="Milwaukee"/>
    <x v="3"/>
    <n v="43.004728999999998"/>
    <n v="-87.905463999999995"/>
    <s v="Milwaukee"/>
    <n v="34"/>
    <n v="0"/>
    <n v="0"/>
    <s v="N"/>
    <n v="5"/>
    <n v="4.8"/>
    <n v="200"/>
    <n v="-1"/>
    <d v="2019-01-10T00:00:00"/>
    <d v="2019-01-01T00:00:00"/>
    <d v="2019-01-10T00:00:00"/>
    <s v="Thursday"/>
    <d v="1899-12-30T09:29:08"/>
    <n v="1"/>
    <d v="2019-01-10T00:00:00"/>
    <d v="2019-01-01T00:00:00"/>
    <d v="2019-01-10T00:00:00"/>
    <x v="2"/>
    <x v="297"/>
    <s v="Y"/>
    <s v="Y"/>
    <s v="One Way"/>
    <s v="Bublr Bikes"/>
  </r>
  <r>
    <s v="Bublr Bikes"/>
    <n v="1312561"/>
    <s v="RFID Card Member"/>
    <s v="Milwaukee"/>
    <s v="WI"/>
    <n v="53203"/>
    <s v="UNITED STATES"/>
    <s v="Annual Pass"/>
    <n v="12475"/>
    <s v="Standard"/>
    <x v="38"/>
    <n v="43.038649999999997"/>
    <n v="-87.921930000000003"/>
    <s v="Milwaukee"/>
    <x v="11"/>
    <n v="43.038600000000002"/>
    <n v="-87.912099999999995"/>
    <s v="Milwaukee"/>
    <n v="3"/>
    <n v="0"/>
    <n v="0"/>
    <s v="N"/>
    <n v="0"/>
    <n v="0"/>
    <n v="0"/>
    <n v="-1"/>
    <d v="2019-01-10T00:00:00"/>
    <d v="2019-01-01T00:00:00"/>
    <d v="2019-01-10T00:00:00"/>
    <s v="Thursday"/>
    <d v="1899-12-30T16:07:48"/>
    <n v="1"/>
    <d v="2019-01-10T00:00:00"/>
    <d v="2019-01-01T00:00:00"/>
    <d v="2019-01-10T00:00:00"/>
    <x v="2"/>
    <x v="298"/>
    <s v="N"/>
    <s v="Y"/>
    <s v="One Way"/>
    <s v="Bublr Bikes"/>
  </r>
  <r>
    <s v="Bublr Bikes"/>
    <n v="1351368"/>
    <s v="RFID Card Member"/>
    <s v="Milwaukee"/>
    <s v="WI"/>
    <n v="53202"/>
    <s v="UNITED STATES"/>
    <s v="Annual Pass"/>
    <n v="1"/>
    <s v="Standard"/>
    <x v="38"/>
    <n v="43.038649999999997"/>
    <n v="-87.921930000000003"/>
    <s v="Milwaukee"/>
    <x v="36"/>
    <n v="43.038580000000003"/>
    <n v="-87.90934"/>
    <s v="Milwaukee"/>
    <n v="8"/>
    <n v="0"/>
    <n v="0"/>
    <s v="N"/>
    <n v="1"/>
    <n v="1"/>
    <n v="40"/>
    <n v="-1"/>
    <d v="2019-01-10T00:00:00"/>
    <d v="2019-01-01T00:00:00"/>
    <d v="2019-01-10T00:00:00"/>
    <s v="Thursday"/>
    <d v="1899-12-30T17:34:49"/>
    <n v="1"/>
    <d v="2019-01-10T00:00:00"/>
    <d v="2019-01-01T00:00:00"/>
    <d v="2019-01-10T00:00:00"/>
    <x v="2"/>
    <x v="299"/>
    <s v="N"/>
    <s v="Y"/>
    <s v="One Way"/>
    <s v="Bublr Bikes"/>
  </r>
  <r>
    <s v="Bublr Bikes"/>
    <n v="1351368"/>
    <s v="RFID Card Member"/>
    <s v="Milwaukee"/>
    <s v="WI"/>
    <n v="53202"/>
    <s v="UNITED STATES"/>
    <s v="Annual Pass"/>
    <n v="12669"/>
    <s v="Standard"/>
    <x v="25"/>
    <n v="43.04804"/>
    <n v="-87.896720000000002"/>
    <s v="Milwaukee"/>
    <x v="42"/>
    <n v="43.060786"/>
    <n v="-87.883825999999999"/>
    <s v="Milwaukee"/>
    <n v="10"/>
    <n v="0"/>
    <n v="0"/>
    <s v="N"/>
    <n v="1"/>
    <n v="1"/>
    <n v="40"/>
    <n v="-1"/>
    <d v="2019-01-10T00:00:00"/>
    <d v="2019-01-01T00:00:00"/>
    <d v="2019-01-10T00:00:00"/>
    <s v="Thursday"/>
    <d v="1899-12-30T18:03:39"/>
    <n v="1"/>
    <d v="2019-01-10T00:00:00"/>
    <d v="2019-01-01T00:00:00"/>
    <d v="2019-01-10T00:00:00"/>
    <x v="2"/>
    <x v="300"/>
    <s v="N"/>
    <s v="Y"/>
    <s v="One Way"/>
    <s v="Bublr Bikes"/>
  </r>
  <r>
    <s v="Bublr Bikes"/>
    <n v="558783"/>
    <s v="RFID Card Member"/>
    <s v="Oconomowoc"/>
    <s v="WI"/>
    <n v="53066"/>
    <s v="UNITED STATES"/>
    <s v="Annual Pass"/>
    <n v="70"/>
    <s v="Standard"/>
    <x v="4"/>
    <n v="43.03519"/>
    <n v="-87.907390000000007"/>
    <s v="Milwaukee"/>
    <x v="32"/>
    <n v="43.03886"/>
    <n v="-87.902720000000002"/>
    <s v="Milwaukee"/>
    <n v="3"/>
    <n v="0"/>
    <n v="0"/>
    <s v="N"/>
    <n v="0"/>
    <n v="0"/>
    <n v="0"/>
    <n v="-1"/>
    <d v="2019-01-11T00:00:00"/>
    <d v="2019-01-01T00:00:00"/>
    <d v="2019-01-11T00:00:00"/>
    <s v="Friday"/>
    <d v="1899-12-30T13:19:01"/>
    <n v="1"/>
    <d v="2019-01-11T00:00:00"/>
    <d v="2019-01-01T00:00:00"/>
    <d v="2019-01-11T00:00:00"/>
    <x v="1"/>
    <x v="301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1064"/>
    <s v="Standard"/>
    <x v="29"/>
    <n v="43.041646999999998"/>
    <n v="-87.927257999999995"/>
    <s v="Milwaukee"/>
    <x v="37"/>
    <n v="43.026229999999998"/>
    <n v="-87.912809999999993"/>
    <s v="Milwaukee"/>
    <n v="12"/>
    <n v="0"/>
    <n v="0"/>
    <s v="N"/>
    <n v="1"/>
    <n v="1"/>
    <n v="40"/>
    <n v="-1"/>
    <d v="2019-01-11T00:00:00"/>
    <d v="2019-01-01T00:00:00"/>
    <d v="2019-01-11T00:00:00"/>
    <s v="Friday"/>
    <d v="1899-12-30T14:59:55"/>
    <n v="1"/>
    <d v="2019-01-11T00:00:00"/>
    <d v="2019-01-01T00:00:00"/>
    <d v="2019-01-11T00:00:00"/>
    <x v="1"/>
    <x v="302"/>
    <s v="N"/>
    <s v="Y"/>
    <s v="One Way"/>
    <s v="Bublr Bikes"/>
  </r>
  <r>
    <s v="Bublr Bikes"/>
    <n v="2144882"/>
    <s v="RFID Card Member"/>
    <s v="Milwaukee"/>
    <s v="WI"/>
    <n v="53215"/>
    <s v="UNITED STATES"/>
    <s v="Buslr Card"/>
    <n v="11145"/>
    <s v="Standard"/>
    <x v="33"/>
    <n v="43.056570000000001"/>
    <n v="-87.934060000000002"/>
    <s v="Milwaukee"/>
    <x v="57"/>
    <n v="43.056570000000001"/>
    <n v="-87.934060000000002"/>
    <s v="Milwaukee"/>
    <n v="10"/>
    <n v="0"/>
    <n v="0"/>
    <s v="N"/>
    <n v="1"/>
    <n v="1"/>
    <n v="40"/>
    <n v="-1"/>
    <d v="2019-01-11T00:00:00"/>
    <d v="2019-01-01T00:00:00"/>
    <d v="2019-01-11T00:00:00"/>
    <s v="Friday"/>
    <d v="1899-12-30T16:57:56"/>
    <n v="1"/>
    <d v="2019-01-11T00:00:00"/>
    <d v="2019-01-01T00:00:00"/>
    <d v="2019-01-11T00:00:00"/>
    <x v="1"/>
    <x v="303"/>
    <s v="N"/>
    <s v="Y"/>
    <s v="Round Trip"/>
    <s v="Bublr Bikes"/>
  </r>
  <r>
    <s v="Bublr Bikes"/>
    <n v="1276651"/>
    <s v="RFID Card Member"/>
    <s v="Milwaukee"/>
    <s v="WI"/>
    <n v="53211"/>
    <s v="UNITED STATES"/>
    <s v="Annual Pass"/>
    <n v="5714"/>
    <s v="Standard"/>
    <x v="21"/>
    <n v="43.052549999999997"/>
    <n v="-87.909329999999997"/>
    <s v="Milwaukee"/>
    <x v="58"/>
    <n v="43.077359999999999"/>
    <n v="-87.880769999999998"/>
    <s v="Milwaukee"/>
    <n v="24"/>
    <n v="0"/>
    <n v="0"/>
    <s v="N"/>
    <n v="3"/>
    <n v="2.9"/>
    <n v="120"/>
    <n v="-1"/>
    <d v="2019-01-11T00:00:00"/>
    <d v="2019-01-01T00:00:00"/>
    <d v="2019-01-11T00:00:00"/>
    <s v="Friday"/>
    <d v="1899-12-30T19:01:32"/>
    <n v="1"/>
    <d v="2019-01-11T00:00:00"/>
    <d v="2019-01-01T00:00:00"/>
    <d v="2019-01-11T00:00:00"/>
    <x v="1"/>
    <x v="304"/>
    <s v="N"/>
    <s v="Y"/>
    <s v="One Way"/>
    <s v="Bublr Bikes"/>
  </r>
  <r>
    <s v="Bublr Bikes"/>
    <n v="2353269"/>
    <s v="RFID Card Member"/>
    <s v="Milwaukee"/>
    <s v="WI"/>
    <n v="53202"/>
    <s v="UNITED STATES"/>
    <s v="Annual Pass"/>
    <n v="12540"/>
    <s v="Standard"/>
    <x v="35"/>
    <n v="43.04824"/>
    <n v="-87.904970000000006"/>
    <s v="Milwaukee"/>
    <x v="15"/>
    <n v="43.052460000000004"/>
    <n v="-87.891000000000005"/>
    <s v="Milwaukee"/>
    <n v="9"/>
    <n v="0"/>
    <n v="0"/>
    <s v="N"/>
    <n v="0"/>
    <n v="0"/>
    <n v="0"/>
    <n v="-1"/>
    <d v="2019-01-11T00:00:00"/>
    <d v="2019-01-01T00:00:00"/>
    <d v="2019-01-11T00:00:00"/>
    <s v="Friday"/>
    <d v="1899-12-30T19:20:02"/>
    <n v="1"/>
    <d v="2019-01-11T00:00:00"/>
    <d v="2019-01-01T00:00:00"/>
    <d v="2019-01-11T00:00:00"/>
    <x v="1"/>
    <x v="305"/>
    <s v="N"/>
    <s v="Y"/>
    <s v="One Way"/>
    <s v="Bublr Bikes"/>
  </r>
  <r>
    <s v="Bublr Bikes"/>
    <n v="1883817"/>
    <s v="RFID Card Member"/>
    <s v="Milwaukee"/>
    <s v="WI"/>
    <n v="53202"/>
    <s v="UNITED STATES"/>
    <s v="Pay as You Go Pass"/>
    <n v="12586"/>
    <s v="Standard"/>
    <x v="23"/>
    <n v="43.045712999999999"/>
    <n v="-87.899756999999994"/>
    <s v="Milwaukee"/>
    <x v="14"/>
    <n v="43.042490000000001"/>
    <n v="-87.909959999999998"/>
    <s v="Milwaukee"/>
    <n v="4"/>
    <n v="0"/>
    <n v="2"/>
    <s v="N"/>
    <n v="0"/>
    <n v="0"/>
    <n v="0"/>
    <n v="-1"/>
    <d v="2019-01-12T00:00:00"/>
    <d v="2019-01-01T00:00:00"/>
    <d v="2019-01-12T00:00:00"/>
    <s v="Saturday"/>
    <d v="1899-12-30T12:46:08"/>
    <n v="1"/>
    <d v="2019-01-12T00:00:00"/>
    <d v="2019-01-01T00:00:00"/>
    <d v="2019-01-12T00:00:00"/>
    <x v="3"/>
    <x v="306"/>
    <s v="N"/>
    <s v="Y"/>
    <s v="One Way"/>
    <s v="Bublr Bikes"/>
  </r>
  <r>
    <s v="Bublr Bikes"/>
    <n v="1276651"/>
    <s v="RFID Card Member"/>
    <s v="Milwaukee"/>
    <s v="WI"/>
    <n v="53211"/>
    <s v="UNITED STATES"/>
    <s v="Annual Pass"/>
    <n v="5460"/>
    <s v="Standard"/>
    <x v="24"/>
    <n v="43.077359999999999"/>
    <n v="-87.880769999999998"/>
    <s v="Milwaukee"/>
    <x v="48"/>
    <n v="43.04824"/>
    <n v="-87.904970000000006"/>
    <s v="Milwaukee"/>
    <n v="16"/>
    <n v="0"/>
    <n v="0"/>
    <s v="N"/>
    <n v="2"/>
    <n v="1.9"/>
    <n v="80"/>
    <n v="-1"/>
    <d v="2019-01-12T00:00:00"/>
    <d v="2019-01-01T00:00:00"/>
    <d v="2019-01-12T00:00:00"/>
    <s v="Saturday"/>
    <d v="1899-12-30T15:13:25"/>
    <n v="1"/>
    <d v="2019-01-12T00:00:00"/>
    <d v="2019-01-01T00:00:00"/>
    <d v="2019-01-12T00:00:00"/>
    <x v="3"/>
    <x v="307"/>
    <s v="N"/>
    <s v="Y"/>
    <s v="One Way"/>
    <s v="Bublr Bikes"/>
  </r>
  <r>
    <s v="Bublr Bikes"/>
    <n v="1276651"/>
    <s v="RFID Card Member"/>
    <s v="Milwaukee"/>
    <s v="WI"/>
    <n v="53211"/>
    <s v="UNITED STATES"/>
    <s v="Annual Pass"/>
    <n v="11046"/>
    <s v="Standard"/>
    <x v="21"/>
    <n v="43.052549999999997"/>
    <n v="-87.909329999999997"/>
    <s v="Milwaukee"/>
    <x v="58"/>
    <n v="43.077359999999999"/>
    <n v="-87.880769999999998"/>
    <s v="Milwaukee"/>
    <n v="21"/>
    <n v="0"/>
    <n v="0"/>
    <s v="N"/>
    <n v="3"/>
    <n v="2.9"/>
    <n v="120"/>
    <n v="-1"/>
    <d v="2019-01-12T00:00:00"/>
    <d v="2019-01-01T00:00:00"/>
    <d v="2019-01-12T00:00:00"/>
    <s v="Saturday"/>
    <d v="1899-12-30T17:05:13"/>
    <n v="1"/>
    <d v="2019-01-12T00:00:00"/>
    <d v="2019-01-01T00:00:00"/>
    <d v="2019-01-12T00:00:00"/>
    <x v="3"/>
    <x v="308"/>
    <s v="N"/>
    <s v="Y"/>
    <s v="One Way"/>
    <s v="Bublr Bikes"/>
  </r>
  <r>
    <s v="Bublr Bikes"/>
    <n v="1804229"/>
    <s v="RFID Card Member"/>
    <s v="Milwaukee "/>
    <s v="WI"/>
    <n v="53211"/>
    <s v="UNITED STATES"/>
    <s v="Annual Pass"/>
    <n v="989"/>
    <s v="Standard"/>
    <x v="47"/>
    <n v="43.074655999999997"/>
    <n v="-87.889011999999994"/>
    <s v="Milwaukee"/>
    <x v="1"/>
    <n v="43.078530000000001"/>
    <n v="-87.882620000000003"/>
    <s v="Milwaukee"/>
    <n v="5"/>
    <n v="0"/>
    <n v="0"/>
    <s v="N"/>
    <n v="0"/>
    <n v="0"/>
    <n v="0"/>
    <n v="-1"/>
    <d v="2019-01-13T00:00:00"/>
    <d v="2019-01-01T00:00:00"/>
    <d v="2019-01-13T00:00:00"/>
    <s v="Sunday"/>
    <d v="1899-12-30T13:34:01"/>
    <n v="1"/>
    <d v="2019-01-13T00:00:00"/>
    <d v="2019-01-01T00:00:00"/>
    <d v="2019-01-13T00:00:00"/>
    <x v="6"/>
    <x v="309"/>
    <s v="N"/>
    <s v="Y"/>
    <s v="One Way"/>
    <s v="Bublr Bikes"/>
  </r>
  <r>
    <s v="Bublr Bikes"/>
    <n v="1630525"/>
    <s v="RFID Card Member"/>
    <s v="Milwaukee"/>
    <s v="WI"/>
    <n v="53211"/>
    <s v="UNITED STATES"/>
    <s v="Annual Pass"/>
    <n v="11129"/>
    <s v="Standard"/>
    <x v="39"/>
    <n v="43.08755"/>
    <n v="-87.887680000000003"/>
    <s v="Shorewood"/>
    <x v="46"/>
    <n v="43.081940000000003"/>
    <n v="-87.888090000000005"/>
    <s v="Shorewood"/>
    <n v="3"/>
    <n v="0"/>
    <n v="0"/>
    <s v="N"/>
    <n v="0"/>
    <n v="0"/>
    <n v="0"/>
    <n v="-1"/>
    <d v="2019-01-13T00:00:00"/>
    <d v="2019-01-01T00:00:00"/>
    <d v="2019-01-13T00:00:00"/>
    <s v="Sunday"/>
    <d v="1899-12-30T16:12:08"/>
    <n v="1"/>
    <d v="2019-01-13T00:00:00"/>
    <d v="2019-01-01T00:00:00"/>
    <d v="2019-01-13T00:00:00"/>
    <x v="6"/>
    <x v="310"/>
    <s v="N"/>
    <s v="Y"/>
    <s v="One Way"/>
    <s v="Bublr Bikes"/>
  </r>
  <r>
    <s v="Bublr Bikes"/>
    <n v="2178477"/>
    <s v="RFID Card Member"/>
    <m/>
    <m/>
    <n v="53202"/>
    <s v="UNITED STATES"/>
    <s v="Annual Pass"/>
    <n v="11087"/>
    <s v="Standard"/>
    <x v="56"/>
    <n v="43.031480000000002"/>
    <n v="-87.908169999999998"/>
    <s v="Milwaukee"/>
    <x v="32"/>
    <n v="43.03886"/>
    <n v="-87.902720000000002"/>
    <s v="Milwaukee"/>
    <n v="4"/>
    <n v="0"/>
    <n v="0"/>
    <s v="N"/>
    <n v="0"/>
    <n v="0"/>
    <n v="0"/>
    <n v="-1"/>
    <d v="2019-01-14T00:00:00"/>
    <d v="2019-01-01T00:00:00"/>
    <d v="2019-01-14T00:00:00"/>
    <s v="Monday"/>
    <d v="1899-12-30T06:04:04"/>
    <n v="1"/>
    <d v="2019-01-14T00:00:00"/>
    <d v="2019-01-01T00:00:00"/>
    <d v="2019-01-14T00:00:00"/>
    <x v="5"/>
    <x v="228"/>
    <s v="N"/>
    <s v="Y"/>
    <s v="One Way"/>
    <s v="Bublr Bikes"/>
  </r>
  <r>
    <s v="Bublr Bikes"/>
    <n v="1671328"/>
    <s v="RFID Card Member"/>
    <s v="Whitefish Bay"/>
    <s v="WI"/>
    <n v="53217"/>
    <s v="UNITED STATES"/>
    <s v="Annual Pass"/>
    <n v="5517"/>
    <s v="Standard"/>
    <x v="47"/>
    <n v="43.074655999999997"/>
    <n v="-87.889011999999994"/>
    <s v="Milwaukee"/>
    <x v="9"/>
    <n v="43.074890000000003"/>
    <n v="-87.882810000000006"/>
    <s v="Milwaukee"/>
    <n v="3"/>
    <n v="0"/>
    <n v="0"/>
    <s v="N"/>
    <n v="0"/>
    <n v="0"/>
    <n v="0"/>
    <n v="-1"/>
    <d v="2019-01-14T00:00:00"/>
    <d v="2019-01-01T00:00:00"/>
    <d v="2019-01-14T00:00:00"/>
    <s v="Monday"/>
    <d v="1899-12-30T15:08:05"/>
    <n v="1"/>
    <d v="2019-01-14T00:00:00"/>
    <d v="2019-01-01T00:00:00"/>
    <d v="2019-01-14T00:00:00"/>
    <x v="5"/>
    <x v="311"/>
    <s v="N"/>
    <s v="Y"/>
    <s v="One Way"/>
    <s v="Bublr Bikes"/>
  </r>
  <r>
    <s v="Bublr Bikes"/>
    <n v="2260759"/>
    <s v="RFID Card Member"/>
    <s v="Milwaukee"/>
    <s v="WI"/>
    <n v="53211"/>
    <s v="UNITED STATES"/>
    <s v="Annual Pass"/>
    <n v="12628"/>
    <s v="Standard"/>
    <x v="50"/>
    <n v="43.060786"/>
    <n v="-87.883825999999999"/>
    <s v="Milwaukee"/>
    <x v="21"/>
    <n v="43.069021999999997"/>
    <n v="-87.887940999999998"/>
    <s v="Milwaukee"/>
    <n v="9"/>
    <n v="0"/>
    <n v="0"/>
    <s v="N"/>
    <n v="1"/>
    <n v="1"/>
    <n v="40"/>
    <n v="-1"/>
    <d v="2019-01-14T00:00:00"/>
    <d v="2019-01-01T00:00:00"/>
    <d v="2019-01-14T00:00:00"/>
    <s v="Monday"/>
    <d v="1899-12-30T17:11:45"/>
    <n v="1"/>
    <d v="2019-01-14T00:00:00"/>
    <d v="2019-01-01T00:00:00"/>
    <d v="2019-01-14T00:00:00"/>
    <x v="5"/>
    <x v="312"/>
    <s v="N"/>
    <s v="Y"/>
    <s v="One Way"/>
    <s v="Bublr Bikes"/>
  </r>
  <r>
    <s v="Bublr Bikes"/>
    <n v="536063"/>
    <s v="RFID Card Member"/>
    <s v="Milwaukee"/>
    <s v="WI"/>
    <n v="53212"/>
    <s v="UNITED STATES"/>
    <s v="Annual Pass"/>
    <n v="12559"/>
    <s v="Standard"/>
    <x v="5"/>
    <n v="43.05847"/>
    <n v="-87.898079999999993"/>
    <s v="Milwaukee"/>
    <x v="32"/>
    <n v="43.03886"/>
    <n v="-87.902720000000002"/>
    <s v="Milwaukee"/>
    <n v="12"/>
    <n v="0"/>
    <n v="0"/>
    <s v="N"/>
    <n v="1"/>
    <n v="1"/>
    <n v="40"/>
    <n v="-1"/>
    <d v="2019-01-15T00:00:00"/>
    <d v="2019-01-01T00:00:00"/>
    <d v="2019-01-15T00:00:00"/>
    <s v="Tuesday"/>
    <d v="1899-12-30T07:10:30"/>
    <n v="1"/>
    <d v="2019-01-15T00:00:00"/>
    <d v="2019-01-01T00:00:00"/>
    <d v="2019-01-15T00:00:00"/>
    <x v="4"/>
    <x v="313"/>
    <s v="N"/>
    <s v="Y"/>
    <s v="One Way"/>
    <s v="Bublr Bikes"/>
  </r>
  <r>
    <s v="Bublr Bikes"/>
    <n v="1830196"/>
    <s v="RFID Card Member"/>
    <s v="Milwaukee"/>
    <s v="WI"/>
    <n v="53202"/>
    <s v="UNITED STATES"/>
    <s v="Annual Pass"/>
    <n v="5432"/>
    <s v="Standard"/>
    <x v="32"/>
    <n v="43.038719999999998"/>
    <n v="-87.905339999999995"/>
    <s v="Milwaukee"/>
    <x v="30"/>
    <n v="43.05847"/>
    <n v="-87.898079999999993"/>
    <s v="Milwaukee"/>
    <n v="13"/>
    <n v="0"/>
    <n v="0"/>
    <s v="N"/>
    <n v="1"/>
    <n v="1"/>
    <n v="40"/>
    <n v="-1"/>
    <d v="2019-01-15T00:00:00"/>
    <d v="2019-01-01T00:00:00"/>
    <d v="2019-01-15T00:00:00"/>
    <s v="Tuesday"/>
    <d v="1899-12-30T15:00:14"/>
    <n v="1"/>
    <d v="2019-01-15T00:00:00"/>
    <d v="2019-01-01T00:00:00"/>
    <d v="2019-01-15T00:00:00"/>
    <x v="4"/>
    <x v="314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2632"/>
    <s v="Standard"/>
    <x v="40"/>
    <n v="43.026229999999998"/>
    <n v="-87.912809999999993"/>
    <s v="Milwaukee"/>
    <x v="56"/>
    <n v="43.041646999999998"/>
    <n v="-87.927257999999995"/>
    <s v="Milwaukee"/>
    <n v="10"/>
    <n v="0"/>
    <n v="0"/>
    <s v="N"/>
    <n v="1"/>
    <n v="1"/>
    <n v="40"/>
    <n v="-1"/>
    <d v="2019-01-15T00:00:00"/>
    <d v="2019-01-01T00:00:00"/>
    <d v="2019-01-15T00:00:00"/>
    <s v="Tuesday"/>
    <d v="1899-12-30T15:34:07"/>
    <n v="1"/>
    <d v="2019-01-15T00:00:00"/>
    <d v="2019-01-01T00:00:00"/>
    <d v="2019-01-15T00:00:00"/>
    <x v="4"/>
    <x v="315"/>
    <s v="N"/>
    <s v="Y"/>
    <s v="One Way"/>
    <s v="Bublr Bikes"/>
  </r>
  <r>
    <s v="Bublr Bikes"/>
    <n v="1630525"/>
    <s v="RFID Card Member"/>
    <s v="Milwaukee"/>
    <s v="WI"/>
    <n v="53211"/>
    <s v="UNITED STATES"/>
    <s v="Annual Pass"/>
    <n v="976"/>
    <s v="Standard"/>
    <x v="47"/>
    <n v="43.074655999999997"/>
    <n v="-87.889011999999994"/>
    <s v="Milwaukee"/>
    <x v="53"/>
    <n v="43.08755"/>
    <n v="-87.887680000000003"/>
    <s v="Shorewood"/>
    <n v="10"/>
    <n v="0"/>
    <n v="0"/>
    <s v="N"/>
    <n v="1"/>
    <n v="1"/>
    <n v="40"/>
    <n v="-1"/>
    <d v="2019-01-15T00:00:00"/>
    <d v="2019-01-01T00:00:00"/>
    <d v="2019-01-15T00:00:00"/>
    <s v="Tuesday"/>
    <d v="1899-12-30T17:14:38"/>
    <n v="1"/>
    <d v="2019-01-15T00:00:00"/>
    <d v="2019-01-01T00:00:00"/>
    <d v="2019-01-15T00:00:00"/>
    <x v="4"/>
    <x v="316"/>
    <s v="N"/>
    <s v="Y"/>
    <s v="One Way"/>
    <s v="Bublr Bikes"/>
  </r>
  <r>
    <s v="Bublr Bikes"/>
    <n v="2353269"/>
    <s v="RFID Card Member"/>
    <s v="Milwaukee"/>
    <s v="WI"/>
    <n v="53202"/>
    <s v="UNITED STATES"/>
    <s v="Annual Pass"/>
    <n v="12464"/>
    <s v="Standard"/>
    <x v="53"/>
    <n v="43.03886"/>
    <n v="-87.902720000000002"/>
    <s v="Milwaukee"/>
    <x v="15"/>
    <n v="43.052460000000004"/>
    <n v="-87.891000000000005"/>
    <s v="Milwaukee"/>
    <n v="12"/>
    <n v="0"/>
    <n v="0"/>
    <s v="N"/>
    <n v="0.3"/>
    <n v="0.3"/>
    <n v="10"/>
    <n v="-1"/>
    <d v="2019-01-15T00:00:00"/>
    <d v="2019-01-01T00:00:00"/>
    <d v="2019-01-15T00:00:00"/>
    <s v="Tuesday"/>
    <d v="1899-12-30T18:00:59"/>
    <n v="1"/>
    <d v="2019-01-15T00:00:00"/>
    <d v="2019-01-01T00:00:00"/>
    <d v="2019-01-15T00:00:00"/>
    <x v="4"/>
    <x v="317"/>
    <s v="N"/>
    <s v="Y"/>
    <s v="One Way"/>
    <s v="Bublr Bikes"/>
  </r>
  <r>
    <s v="Bublr Bikes"/>
    <n v="2178477"/>
    <s v="RFID Card Member"/>
    <m/>
    <m/>
    <n v="53202"/>
    <s v="UNITED STATES"/>
    <s v="Annual Pass"/>
    <n v="12581"/>
    <s v="Standard"/>
    <x v="53"/>
    <n v="43.03886"/>
    <n v="-87.902720000000002"/>
    <s v="Milwaukee"/>
    <x v="48"/>
    <n v="43.04824"/>
    <n v="-87.904970000000006"/>
    <s v="Milwaukee"/>
    <n v="6"/>
    <n v="0"/>
    <n v="0"/>
    <s v="N"/>
    <n v="0"/>
    <n v="0"/>
    <n v="0"/>
    <n v="-1"/>
    <d v="2019-01-15T00:00:00"/>
    <d v="2019-01-01T00:00:00"/>
    <d v="2019-01-15T00:00:00"/>
    <s v="Tuesday"/>
    <d v="1899-12-30T18:23:36"/>
    <n v="1"/>
    <d v="2019-01-15T00:00:00"/>
    <d v="2019-01-01T00:00:00"/>
    <d v="2019-01-15T00:00:00"/>
    <x v="4"/>
    <x v="318"/>
    <s v="N"/>
    <s v="Y"/>
    <s v="One Way"/>
    <s v="Bublr Bikes"/>
  </r>
  <r>
    <s v="Bublr Bikes"/>
    <n v="1674443"/>
    <s v="RFID Card Member"/>
    <s v="Shorewood"/>
    <s v="WI"/>
    <n v="53211"/>
    <s v="UNITED STATES"/>
    <s v="Annual Pass"/>
    <n v="12650"/>
    <s v="Standard"/>
    <x v="46"/>
    <n v="43.092329999999997"/>
    <n v="-87.887550000000005"/>
    <s v="Shorewood"/>
    <x v="2"/>
    <n v="43.097999999999999"/>
    <n v="-87.887529999999998"/>
    <s v="Shorewood"/>
    <n v="5"/>
    <n v="0"/>
    <n v="0"/>
    <s v="N"/>
    <n v="0"/>
    <n v="0"/>
    <n v="0"/>
    <n v="-1"/>
    <d v="2019-01-16T00:00:00"/>
    <d v="2019-01-01T00:00:00"/>
    <d v="2019-01-16T00:00:00"/>
    <s v="Wednesday"/>
    <d v="1899-12-30T08:23:53"/>
    <n v="1"/>
    <d v="2019-01-16T00:00:00"/>
    <d v="2019-01-01T00:00:00"/>
    <d v="2019-01-16T00:00:00"/>
    <x v="0"/>
    <x v="319"/>
    <s v="N"/>
    <s v="Y"/>
    <s v="One Way"/>
    <s v="Bublr Bikes"/>
  </r>
  <r>
    <s v="Bublr Bikes"/>
    <n v="2070494"/>
    <s v="RFID Card Member"/>
    <s v="Milwaukee"/>
    <s v="WI"/>
    <n v="53215"/>
    <s v="UNITED STATES"/>
    <s v="Annual Pass"/>
    <n v="5517"/>
    <s v="Standard"/>
    <x v="47"/>
    <n v="43.074655999999997"/>
    <n v="-87.889011999999994"/>
    <s v="Milwaukee"/>
    <x v="58"/>
    <n v="43.077359999999999"/>
    <n v="-87.880769999999998"/>
    <s v="Milwaukee"/>
    <n v="6"/>
    <n v="0"/>
    <n v="0"/>
    <s v="N"/>
    <n v="0"/>
    <n v="0"/>
    <n v="0"/>
    <n v="-1"/>
    <d v="2019-01-16T00:00:00"/>
    <d v="2019-01-01T00:00:00"/>
    <d v="2019-01-16T00:00:00"/>
    <s v="Wednesday"/>
    <d v="1899-12-30T08:30:07"/>
    <n v="1"/>
    <d v="2019-01-16T00:00:00"/>
    <d v="2019-01-01T00:00:00"/>
    <d v="2019-01-16T00:00:00"/>
    <x v="0"/>
    <x v="320"/>
    <s v="N"/>
    <s v="Y"/>
    <s v="One Way"/>
    <s v="Bublr Bikes"/>
  </r>
  <r>
    <s v="Bublr Bikes"/>
    <n v="2178477"/>
    <s v="RFID Card Member"/>
    <m/>
    <m/>
    <n v="53202"/>
    <s v="UNITED STATES"/>
    <s v="Annual Pass"/>
    <n v="12680"/>
    <s v="Standard"/>
    <x v="56"/>
    <n v="43.031480000000002"/>
    <n v="-87.908169999999998"/>
    <s v="Milwaukee"/>
    <x v="32"/>
    <n v="43.03886"/>
    <n v="-87.902720000000002"/>
    <s v="Milwaukee"/>
    <n v="5"/>
    <n v="0"/>
    <n v="0"/>
    <s v="N"/>
    <n v="0"/>
    <n v="0"/>
    <n v="0"/>
    <n v="-1"/>
    <d v="2019-01-17T00:00:00"/>
    <d v="2019-01-01T00:00:00"/>
    <d v="2019-01-17T00:00:00"/>
    <s v="Thursday"/>
    <d v="1899-12-30T05:25:33"/>
    <n v="1"/>
    <d v="2019-01-17T00:00:00"/>
    <d v="2019-01-01T00:00:00"/>
    <d v="2019-01-17T00:00:00"/>
    <x v="2"/>
    <x v="321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12547"/>
    <s v="Standard"/>
    <x v="10"/>
    <n v="43.038600000000002"/>
    <n v="-87.912099999999995"/>
    <s v="Milwaukee"/>
    <x v="28"/>
    <n v="43.038649999999997"/>
    <n v="-87.921930000000003"/>
    <s v="Milwaukee"/>
    <n v="3"/>
    <n v="0"/>
    <n v="0"/>
    <s v="N"/>
    <n v="0"/>
    <n v="0"/>
    <n v="0"/>
    <n v="-1"/>
    <d v="2019-01-17T00:00:00"/>
    <d v="2019-01-01T00:00:00"/>
    <d v="2019-01-17T00:00:00"/>
    <s v="Thursday"/>
    <d v="1899-12-30T08:14:14"/>
    <n v="1"/>
    <d v="2019-01-17T00:00:00"/>
    <d v="2019-01-01T00:00:00"/>
    <d v="2019-01-17T00:00:00"/>
    <x v="2"/>
    <x v="322"/>
    <s v="N"/>
    <s v="Y"/>
    <s v="One Way"/>
    <s v="Bublr Bikes"/>
  </r>
  <r>
    <s v="Bublr Bikes"/>
    <n v="2284220"/>
    <s v="RFID Card Member"/>
    <s v="Milwaukee "/>
    <s v="WI"/>
    <n v="53202"/>
    <s v="UNITED STATES"/>
    <s v="Annual Pass"/>
    <n v="5443"/>
    <s v="Standard"/>
    <x v="5"/>
    <n v="43.05847"/>
    <n v="-87.898079999999993"/>
    <s v="Milwaukee"/>
    <x v="13"/>
    <n v="43.058619999999998"/>
    <n v="-87.885319999999993"/>
    <s v="Milwaukee"/>
    <n v="7"/>
    <n v="0"/>
    <n v="0"/>
    <s v="N"/>
    <n v="1"/>
    <n v="1"/>
    <n v="40"/>
    <n v="-1"/>
    <d v="2019-01-17T00:00:00"/>
    <d v="2019-01-01T00:00:00"/>
    <d v="2019-01-17T00:00:00"/>
    <s v="Thursday"/>
    <d v="1899-12-30T09:48:07"/>
    <n v="1"/>
    <d v="2019-01-17T00:00:00"/>
    <d v="2019-01-01T00:00:00"/>
    <d v="2019-01-17T00:00:00"/>
    <x v="2"/>
    <x v="323"/>
    <s v="N"/>
    <s v="Y"/>
    <s v="One Way"/>
    <s v="Bublr Bikes"/>
  </r>
  <r>
    <s v="Bublr Bikes"/>
    <n v="2198395"/>
    <s v="RFID Card Member"/>
    <s v="Milwaukee"/>
    <s v="WI"/>
    <n v="53211"/>
    <s v="UNITED STATES"/>
    <s v="Annual Pass"/>
    <n v="76"/>
    <s v="Standard"/>
    <x v="24"/>
    <n v="43.077359999999999"/>
    <n v="-87.880769999999998"/>
    <s v="Milwaukee"/>
    <x v="54"/>
    <n v="43.074655999999997"/>
    <n v="-87.889011999999994"/>
    <s v="Milwaukee"/>
    <n v="5"/>
    <n v="0"/>
    <n v="0"/>
    <s v="N"/>
    <n v="0"/>
    <n v="0"/>
    <n v="0"/>
    <n v="-1"/>
    <d v="2019-01-17T00:00:00"/>
    <d v="2019-01-01T00:00:00"/>
    <d v="2019-01-17T00:00:00"/>
    <s v="Thursday"/>
    <d v="1899-12-30T12:09:46"/>
    <n v="1"/>
    <d v="2019-01-17T00:00:00"/>
    <d v="2019-01-01T00:00:00"/>
    <d v="2019-01-17T00:00:00"/>
    <x v="2"/>
    <x v="324"/>
    <s v="N"/>
    <s v="Y"/>
    <s v="One Way"/>
    <s v="Bublr Bikes"/>
  </r>
  <r>
    <s v="Bublr Bikes"/>
    <n v="1475046"/>
    <s v="RFID Card Member"/>
    <s v="Milwaukee"/>
    <s v="WI"/>
    <n v="53211"/>
    <s v="UNITED STATES"/>
    <s v="Annual Pass"/>
    <n v="12604"/>
    <s v="Standard"/>
    <x v="59"/>
    <n v="43.04421"/>
    <n v="-88.021199999999993"/>
    <s v="Wauwatosa"/>
    <x v="35"/>
    <n v="43.060600000000001"/>
    <n v="-87.982900000000001"/>
    <s v="Milwaukee"/>
    <n v="32"/>
    <n v="0"/>
    <n v="0"/>
    <s v="N"/>
    <n v="4"/>
    <n v="3.8"/>
    <n v="160"/>
    <n v="-1"/>
    <d v="2019-01-17T00:00:00"/>
    <d v="2019-01-01T00:00:00"/>
    <d v="2019-01-17T00:00:00"/>
    <s v="Thursday"/>
    <d v="1899-12-30T15:31:32"/>
    <n v="1"/>
    <d v="2019-01-17T00:00:00"/>
    <d v="2019-01-01T00:00:00"/>
    <d v="2019-01-17T00:00:00"/>
    <x v="2"/>
    <x v="325"/>
    <s v="Y"/>
    <s v="Y"/>
    <s v="One Way"/>
    <s v="Bublr Bikes"/>
  </r>
  <r>
    <s v="Bublr Bikes"/>
    <n v="531631"/>
    <s v="RFID Card Member"/>
    <s v="Milwaukee"/>
    <s v="WI"/>
    <n v="53212"/>
    <s v="UNITED STATES"/>
    <s v="Annual Pass"/>
    <n v="12666"/>
    <s v="Standard"/>
    <x v="34"/>
    <n v="43.05536"/>
    <n v="-87.90504"/>
    <s v="Milwaukee"/>
    <x v="30"/>
    <n v="43.05847"/>
    <n v="-87.898079999999993"/>
    <s v="Milwaukee"/>
    <n v="10"/>
    <n v="0"/>
    <n v="0"/>
    <s v="N"/>
    <n v="1"/>
    <n v="1"/>
    <n v="40"/>
    <n v="-1"/>
    <d v="2019-01-17T00:00:00"/>
    <d v="2019-01-01T00:00:00"/>
    <d v="2019-01-17T00:00:00"/>
    <s v="Thursday"/>
    <d v="1899-12-30T17:13:43"/>
    <n v="1"/>
    <d v="2019-01-17T00:00:00"/>
    <d v="2019-01-01T00:00:00"/>
    <d v="2019-01-17T00:00:00"/>
    <x v="2"/>
    <x v="326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1082"/>
    <s v="Standard"/>
    <x v="3"/>
    <n v="43.020020000000002"/>
    <n v="-87.912540000000007"/>
    <s v="Milwaukee"/>
    <x v="3"/>
    <n v="43.004728999999998"/>
    <n v="-87.905463999999995"/>
    <s v="Milwaukee"/>
    <n v="9"/>
    <n v="0"/>
    <n v="0"/>
    <s v="N"/>
    <n v="1"/>
    <n v="1"/>
    <n v="40"/>
    <n v="-1"/>
    <d v="2019-01-17T00:00:00"/>
    <d v="2019-01-01T00:00:00"/>
    <d v="2019-01-17T00:00:00"/>
    <s v="Thursday"/>
    <d v="1899-12-30T21:18:32"/>
    <n v="1"/>
    <d v="2019-01-17T00:00:00"/>
    <d v="2019-01-01T00:00:00"/>
    <d v="2019-01-17T00:00:00"/>
    <x v="2"/>
    <x v="327"/>
    <s v="N"/>
    <s v="Y"/>
    <s v="One Way"/>
    <s v="Bublr Bikes"/>
  </r>
  <r>
    <s v="Bublr Bikes"/>
    <n v="1782149"/>
    <s v="RFID Card Member"/>
    <s v="Milwaukee"/>
    <s v="WI"/>
    <n v="53202"/>
    <s v="UNITED STATES"/>
    <s v="Annual Pass"/>
    <n v="12591"/>
    <s v="Standard"/>
    <x v="8"/>
    <n v="43.053040000000003"/>
    <n v="-87.897660000000002"/>
    <s v="Milwaukee"/>
    <x v="15"/>
    <n v="43.052460000000004"/>
    <n v="-87.891000000000005"/>
    <s v="Milwaukee"/>
    <n v="4"/>
    <n v="0"/>
    <n v="0"/>
    <s v="N"/>
    <n v="0"/>
    <n v="0"/>
    <n v="0"/>
    <n v="-1"/>
    <d v="2019-01-18T00:00:00"/>
    <d v="2019-01-01T00:00:00"/>
    <d v="2019-01-18T00:00:00"/>
    <s v="Friday"/>
    <d v="1899-12-30T09:16:18"/>
    <n v="1"/>
    <d v="2019-01-18T00:00:00"/>
    <d v="2019-01-01T00:00:00"/>
    <d v="2019-01-18T00:00:00"/>
    <x v="1"/>
    <x v="328"/>
    <s v="N"/>
    <s v="Y"/>
    <s v="One Way"/>
    <s v="Bublr Bikes"/>
  </r>
  <r>
    <s v="Bublr Bikes"/>
    <n v="1815780"/>
    <s v="RFID Card Member"/>
    <s v="Franklin"/>
    <s v="WI"/>
    <n v="53132"/>
    <s v="UNITED STATES"/>
    <s v="Annual Pass"/>
    <n v="5547"/>
    <s v="Standard"/>
    <x v="1"/>
    <n v="43.078530000000001"/>
    <n v="-87.882620000000003"/>
    <s v="Milwaukee"/>
    <x v="58"/>
    <n v="43.077359999999999"/>
    <n v="-87.880769999999998"/>
    <s v="Milwaukee"/>
    <n v="1"/>
    <n v="0"/>
    <n v="0"/>
    <s v="N"/>
    <n v="0"/>
    <n v="0"/>
    <n v="0"/>
    <n v="-1"/>
    <d v="2019-01-18T00:00:00"/>
    <d v="2019-01-01T00:00:00"/>
    <d v="2019-01-18T00:00:00"/>
    <s v="Friday"/>
    <d v="1899-12-30T14:47:20"/>
    <n v="1"/>
    <d v="2019-01-18T00:00:00"/>
    <d v="2019-01-01T00:00:00"/>
    <d v="2019-01-18T00:00:00"/>
    <x v="1"/>
    <x v="329"/>
    <s v="N"/>
    <s v="Y"/>
    <s v="One Way"/>
    <s v="Bublr Bikes"/>
  </r>
  <r>
    <s v="Bublr Bikes"/>
    <n v="1815780"/>
    <s v="RFID Card Member"/>
    <s v="Franklin"/>
    <s v="WI"/>
    <n v="53132"/>
    <s v="UNITED STATES"/>
    <s v="Annual Pass"/>
    <n v="5547"/>
    <s v="Standard"/>
    <x v="24"/>
    <n v="43.077359999999999"/>
    <n v="-87.880769999999998"/>
    <s v="Milwaukee"/>
    <x v="1"/>
    <n v="43.078530000000001"/>
    <n v="-87.882620000000003"/>
    <s v="Milwaukee"/>
    <n v="1"/>
    <n v="0"/>
    <n v="0"/>
    <s v="N"/>
    <n v="0"/>
    <n v="0"/>
    <n v="0"/>
    <n v="-1"/>
    <d v="2019-01-18T00:00:00"/>
    <d v="2019-01-01T00:00:00"/>
    <d v="2019-01-18T00:00:00"/>
    <s v="Friday"/>
    <d v="1899-12-30T17:14:26"/>
    <n v="1"/>
    <d v="2019-01-18T00:00:00"/>
    <d v="2019-01-01T00:00:00"/>
    <d v="2019-01-18T00:00:00"/>
    <x v="1"/>
    <x v="330"/>
    <s v="N"/>
    <s v="Y"/>
    <s v="One Way"/>
    <s v="Bublr Bikes"/>
  </r>
  <r>
    <s v="Bublr Bikes"/>
    <n v="2237245"/>
    <s v="RFID Card Member"/>
    <s v="Milwaukee"/>
    <s v="WI"/>
    <n v="53211"/>
    <s v="UNITED STATES"/>
    <s v="Annual Pass"/>
    <n v="5476"/>
    <s v="Standard"/>
    <x v="50"/>
    <n v="43.060786"/>
    <n v="-87.883825999999999"/>
    <s v="Milwaukee"/>
    <x v="29"/>
    <n v="43.06033"/>
    <n v="-87.89546"/>
    <s v="Milwaukee"/>
    <n v="3"/>
    <n v="0"/>
    <n v="0"/>
    <s v="N"/>
    <n v="0"/>
    <n v="0"/>
    <n v="0"/>
    <n v="-1"/>
    <d v="2019-01-19T00:00:00"/>
    <d v="2019-01-01T00:00:00"/>
    <d v="2019-01-19T00:00:00"/>
    <s v="Saturday"/>
    <d v="1899-12-30T11:49:27"/>
    <n v="1"/>
    <d v="2019-01-19T00:00:00"/>
    <d v="2019-01-01T00:00:00"/>
    <d v="2019-01-19T00:00:00"/>
    <x v="3"/>
    <x v="331"/>
    <s v="N"/>
    <s v="Y"/>
    <s v="One Way"/>
    <s v="Bublr Bikes"/>
  </r>
  <r>
    <s v="Bublr Bikes"/>
    <n v="531631"/>
    <s v="RFID Card Member"/>
    <s v="Milwaukee"/>
    <s v="WI"/>
    <n v="53212"/>
    <s v="UNITED STATES"/>
    <s v="Annual Pass"/>
    <n v="5469"/>
    <s v="Standard"/>
    <x v="5"/>
    <n v="43.05847"/>
    <n v="-87.898079999999993"/>
    <s v="Milwaukee"/>
    <x v="20"/>
    <n v="43.05536"/>
    <n v="-87.90504"/>
    <s v="Milwaukee"/>
    <n v="6"/>
    <n v="0"/>
    <n v="0"/>
    <s v="N"/>
    <n v="0"/>
    <n v="0"/>
    <n v="0"/>
    <n v="-1"/>
    <d v="2019-01-19T00:00:00"/>
    <d v="2019-01-01T00:00:00"/>
    <d v="2019-01-19T00:00:00"/>
    <s v="Saturday"/>
    <d v="1899-12-30T20:45:46"/>
    <n v="1"/>
    <d v="2019-01-19T00:00:00"/>
    <d v="2019-01-01T00:00:00"/>
    <d v="2019-01-19T00:00:00"/>
    <x v="3"/>
    <x v="332"/>
    <s v="N"/>
    <s v="Y"/>
    <s v="One Way"/>
    <s v="Bublr Bikes"/>
  </r>
  <r>
    <s v="Bublr Bikes"/>
    <n v="1738865"/>
    <s v="RFID Card Member"/>
    <s v="Milwaukee"/>
    <s v="WI"/>
    <n v="53211"/>
    <s v="UNITED STATES"/>
    <s v="Annual Pass"/>
    <n v="11050"/>
    <s v="Standard"/>
    <x v="49"/>
    <n v="43.063749000000001"/>
    <n v="-87.887962999999999"/>
    <s v="Milwaukee"/>
    <x v="8"/>
    <n v="43.063749000000001"/>
    <n v="-87.887962999999999"/>
    <s v="Milwaukee"/>
    <n v="4"/>
    <n v="0"/>
    <n v="0"/>
    <s v="N"/>
    <n v="0"/>
    <n v="0"/>
    <n v="0"/>
    <n v="-1"/>
    <d v="2019-01-20T00:00:00"/>
    <d v="2019-01-01T00:00:00"/>
    <d v="2019-01-20T00:00:00"/>
    <s v="Sunday"/>
    <d v="1899-12-30T14:17:42"/>
    <n v="1"/>
    <d v="2019-01-20T00:00:00"/>
    <d v="2019-01-01T00:00:00"/>
    <d v="2019-01-20T00:00:00"/>
    <x v="6"/>
    <x v="333"/>
    <s v="N"/>
    <s v="Y"/>
    <s v="Round Trip"/>
    <s v="Bublr Bikes"/>
  </r>
  <r>
    <s v="Bublr Bikes"/>
    <n v="2149574"/>
    <s v="RFID Card Member"/>
    <m/>
    <m/>
    <n v="53213"/>
    <s v="UNITED STATES"/>
    <s v="Annual Pass"/>
    <n v="5487"/>
    <s v="Standard"/>
    <x v="4"/>
    <n v="43.03519"/>
    <n v="-87.907390000000007"/>
    <s v="Milwaukee"/>
    <x v="34"/>
    <n v="43.03913"/>
    <n v="-87.916150000000002"/>
    <s v="Milwaukee"/>
    <n v="6"/>
    <n v="0"/>
    <n v="0"/>
    <s v="N"/>
    <n v="0"/>
    <n v="0"/>
    <n v="0"/>
    <n v="-1"/>
    <d v="2019-01-24T00:00:00"/>
    <d v="2019-01-01T00:00:00"/>
    <d v="2019-01-24T00:00:00"/>
    <s v="Thursday"/>
    <d v="1899-12-30T12:36:29"/>
    <n v="1"/>
    <d v="2019-01-24T00:00:00"/>
    <d v="2019-01-01T00:00:00"/>
    <d v="2019-01-24T00:00:00"/>
    <x v="2"/>
    <x v="334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5521"/>
    <s v="Standard"/>
    <x v="5"/>
    <n v="43.05847"/>
    <n v="-87.898079999999993"/>
    <s v="Milwaukee"/>
    <x v="55"/>
    <n v="43.052549999999997"/>
    <n v="-87.909329999999997"/>
    <s v="Milwaukee"/>
    <n v="6"/>
    <n v="0"/>
    <n v="0"/>
    <s v="N"/>
    <n v="0"/>
    <n v="0"/>
    <n v="0"/>
    <n v="-1"/>
    <d v="2019-01-25T00:00:00"/>
    <d v="2019-01-01T00:00:00"/>
    <d v="2019-01-25T00:00:00"/>
    <s v="Friday"/>
    <d v="1899-12-30T08:42:27"/>
    <n v="1"/>
    <d v="2019-01-25T00:00:00"/>
    <d v="2019-01-01T00:00:00"/>
    <d v="2019-01-25T00:00:00"/>
    <x v="1"/>
    <x v="335"/>
    <s v="N"/>
    <s v="Y"/>
    <s v="One Way"/>
    <s v="Bublr Bikes"/>
  </r>
  <r>
    <s v="Bublr Bikes"/>
    <n v="1729067"/>
    <s v="RFID Card Member"/>
    <s v="Milwaukee"/>
    <s v="WI"/>
    <n v="53202"/>
    <s v="UNITED STATES"/>
    <s v="Pay as You Go Pass"/>
    <n v="12550"/>
    <s v="Standard"/>
    <x v="50"/>
    <n v="43.060786"/>
    <n v="-87.883825999999999"/>
    <s v="Milwaukee"/>
    <x v="29"/>
    <n v="43.06033"/>
    <n v="-87.89546"/>
    <s v="Milwaukee"/>
    <n v="6"/>
    <n v="0"/>
    <n v="2"/>
    <s v="N"/>
    <n v="0"/>
    <n v="0"/>
    <n v="0"/>
    <n v="-1"/>
    <d v="2019-01-25T00:00:00"/>
    <d v="2019-01-01T00:00:00"/>
    <d v="2019-01-25T00:00:00"/>
    <s v="Friday"/>
    <d v="1899-12-30T11:14:15"/>
    <n v="1"/>
    <d v="2019-01-25T00:00:00"/>
    <d v="2019-01-01T00:00:00"/>
    <d v="2019-01-25T00:00:00"/>
    <x v="1"/>
    <x v="336"/>
    <s v="N"/>
    <s v="Y"/>
    <s v="One Way"/>
    <s v="Bublr Bikes"/>
  </r>
  <r>
    <s v="Bublr Bikes"/>
    <n v="2276126"/>
    <s v="RFID Card Member"/>
    <s v="Aurora"/>
    <s v="IL"/>
    <n v="60503"/>
    <s v="UNITED STATES"/>
    <s v="Annual Pass"/>
    <n v="11141"/>
    <s v="Standard"/>
    <x v="1"/>
    <n v="43.078530000000001"/>
    <n v="-87.882620000000003"/>
    <s v="Milwaukee"/>
    <x v="54"/>
    <n v="43.074655999999997"/>
    <n v="-87.889011999999994"/>
    <s v="Milwaukee"/>
    <n v="146"/>
    <n v="0"/>
    <n v="9"/>
    <s v="N"/>
    <n v="18"/>
    <n v="17.100000000000001"/>
    <n v="720"/>
    <n v="-1"/>
    <d v="2019-01-26T00:00:00"/>
    <d v="2019-01-01T00:00:00"/>
    <d v="2019-01-26T00:00:00"/>
    <s v="Saturday"/>
    <d v="1899-12-30T11:28:39"/>
    <n v="1"/>
    <d v="2019-01-26T00:00:00"/>
    <d v="2019-01-01T00:00:00"/>
    <d v="2019-01-26T00:00:00"/>
    <x v="3"/>
    <x v="337"/>
    <s v="Y"/>
    <s v="Y"/>
    <s v="One Way"/>
    <s v="Bublr Bikes"/>
  </r>
  <r>
    <s v="Bublr Bikes"/>
    <n v="2237245"/>
    <s v="RFID Card Member"/>
    <s v="Milwaukee"/>
    <s v="WI"/>
    <n v="53211"/>
    <s v="UNITED STATES"/>
    <s v="Annual Pass"/>
    <n v="5550"/>
    <s v="Standard"/>
    <x v="14"/>
    <n v="43.052460000000004"/>
    <n v="-87.891000000000005"/>
    <s v="Milwaukee"/>
    <x v="42"/>
    <n v="43.060786"/>
    <n v="-87.883825999999999"/>
    <s v="Milwaukee"/>
    <n v="4"/>
    <n v="0"/>
    <n v="0"/>
    <s v="N"/>
    <n v="0"/>
    <n v="0"/>
    <n v="0"/>
    <n v="-1"/>
    <d v="2019-01-27T00:00:00"/>
    <d v="2019-01-01T00:00:00"/>
    <d v="2019-01-27T00:00:00"/>
    <s v="Sunday"/>
    <d v="1899-12-30T17:04:20"/>
    <n v="1"/>
    <d v="2019-01-27T00:00:00"/>
    <d v="2019-01-01T00:00:00"/>
    <d v="2019-01-27T00:00:00"/>
    <x v="6"/>
    <x v="338"/>
    <s v="N"/>
    <s v="Y"/>
    <s v="One Way"/>
    <s v="Bublr Bikes"/>
  </r>
  <r>
    <s v="Bublr Bikes"/>
    <n v="1738865"/>
    <s v="RFID Card Member"/>
    <s v="Milwaukee"/>
    <s v="WI"/>
    <n v="53211"/>
    <s v="UNITED STATES"/>
    <s v="Annual Pass"/>
    <n v="5443"/>
    <s v="Standard"/>
    <x v="24"/>
    <n v="43.077359999999999"/>
    <n v="-87.880769999999998"/>
    <s v="Milwaukee"/>
    <x v="8"/>
    <n v="43.063749000000001"/>
    <n v="-87.887962999999999"/>
    <s v="Milwaukee"/>
    <n v="13"/>
    <n v="0"/>
    <n v="0"/>
    <s v="N"/>
    <n v="1"/>
    <n v="1"/>
    <n v="40"/>
    <n v="-1"/>
    <d v="2019-01-02T00:00:00"/>
    <d v="2019-01-01T00:00:00"/>
    <d v="2019-01-02T00:00:00"/>
    <s v="Wednesday"/>
    <d v="1899-12-30T11:30:59"/>
    <n v="1"/>
    <d v="2019-01-02T00:00:00"/>
    <d v="2019-01-01T00:00:00"/>
    <d v="2019-01-02T00:00:00"/>
    <x v="0"/>
    <x v="339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5493"/>
    <s v="Standard"/>
    <x v="0"/>
    <n v="43.054830000000003"/>
    <n v="-87.91874"/>
    <s v="Milwaukee"/>
    <x v="37"/>
    <n v="43.026229999999998"/>
    <n v="-87.912809999999993"/>
    <s v="Milwaukee"/>
    <n v="20"/>
    <n v="0"/>
    <n v="0"/>
    <s v="N"/>
    <n v="3"/>
    <n v="2.9"/>
    <n v="120"/>
    <n v="-1"/>
    <d v="2019-01-02T00:00:00"/>
    <d v="2019-01-01T00:00:00"/>
    <d v="2019-01-02T00:00:00"/>
    <s v="Wednesday"/>
    <d v="1899-12-30T11:46:57"/>
    <n v="1"/>
    <d v="2019-01-02T00:00:00"/>
    <d v="2019-01-01T00:00:00"/>
    <d v="2019-01-02T00:00:00"/>
    <x v="0"/>
    <x v="340"/>
    <s v="N"/>
    <s v="Y"/>
    <s v="One Way"/>
    <s v="Bublr Bikes"/>
  </r>
  <r>
    <s v="Bublr Bikes"/>
    <n v="531225"/>
    <s v="RFID Card Member"/>
    <s v="Milwaukee"/>
    <s v="WI"/>
    <n v="53202"/>
    <s v="UNITED STATES"/>
    <s v="Annual Pass"/>
    <n v="11158"/>
    <s v="Standard"/>
    <x v="37"/>
    <n v="43.042639999999999"/>
    <n v="-87.905680000000004"/>
    <s v="Milwaukee"/>
    <x v="49"/>
    <n v="43.05097"/>
    <n v="-87.906440000000003"/>
    <s v="Milwaukee"/>
    <n v="6"/>
    <n v="0"/>
    <n v="0"/>
    <s v="N"/>
    <n v="0"/>
    <n v="0"/>
    <n v="0"/>
    <n v="-1"/>
    <d v="2019-01-02T00:00:00"/>
    <d v="2019-01-01T00:00:00"/>
    <d v="2019-01-02T00:00:00"/>
    <s v="Wednesday"/>
    <d v="1899-12-30T15:54:25"/>
    <n v="1"/>
    <d v="2019-01-02T00:00:00"/>
    <d v="2019-01-01T00:00:00"/>
    <d v="2019-01-02T00:00:00"/>
    <x v="0"/>
    <x v="341"/>
    <s v="N"/>
    <s v="Y"/>
    <s v="One Way"/>
    <s v="Bublr Bikes"/>
  </r>
  <r>
    <s v="Bublr Bikes"/>
    <n v="2070384"/>
    <s v="RFID Card Member"/>
    <s v="Milwaukee"/>
    <s v="WI"/>
    <n v="53202"/>
    <s v="UNITED STATES"/>
    <s v="Annual Pass"/>
    <n v="5432"/>
    <s v="Standard"/>
    <x v="56"/>
    <n v="43.031480000000002"/>
    <n v="-87.908169999999998"/>
    <s v="Milwaukee"/>
    <x v="14"/>
    <n v="43.042490000000001"/>
    <n v="-87.909959999999998"/>
    <s v="Milwaukee"/>
    <n v="6"/>
    <n v="0"/>
    <n v="0"/>
    <s v="N"/>
    <n v="0"/>
    <n v="0"/>
    <n v="0"/>
    <n v="-1"/>
    <d v="2019-01-03T00:00:00"/>
    <d v="2019-01-01T00:00:00"/>
    <d v="2019-01-03T00:00:00"/>
    <s v="Thursday"/>
    <d v="1899-12-30T07:18:58"/>
    <n v="1"/>
    <d v="2019-01-03T00:00:00"/>
    <d v="2019-01-01T00:00:00"/>
    <d v="2019-01-03T00:00:00"/>
    <x v="2"/>
    <x v="342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12547"/>
    <s v="Standard"/>
    <x v="51"/>
    <n v="43.05097"/>
    <n v="-87.906440000000003"/>
    <s v="Milwaukee"/>
    <x v="32"/>
    <n v="43.03886"/>
    <n v="-87.902720000000002"/>
    <s v="Milwaukee"/>
    <n v="8"/>
    <n v="0"/>
    <n v="0"/>
    <s v="N"/>
    <n v="1"/>
    <n v="1"/>
    <n v="40"/>
    <n v="-1"/>
    <d v="2019-01-03T00:00:00"/>
    <d v="2019-01-01T00:00:00"/>
    <d v="2019-01-03T00:00:00"/>
    <s v="Thursday"/>
    <d v="1899-12-30T08:49:21"/>
    <n v="1"/>
    <d v="2019-01-03T00:00:00"/>
    <d v="2019-01-01T00:00:00"/>
    <d v="2019-01-03T00:00:00"/>
    <x v="2"/>
    <x v="343"/>
    <s v="N"/>
    <s v="N"/>
    <s v="One Way"/>
    <s v="Bublr Bikes"/>
  </r>
  <r>
    <s v="Bublr Bikes"/>
    <n v="2224317"/>
    <s v="RFID Card Member"/>
    <s v="Milwaukee"/>
    <s v="WI"/>
    <n v="53202"/>
    <s v="UNITED STATES"/>
    <s v="Annual Pass"/>
    <n v="12480"/>
    <s v="Standard"/>
    <x v="9"/>
    <n v="43.074890000000003"/>
    <n v="-87.882810000000006"/>
    <s v="Milwaukee"/>
    <x v="58"/>
    <n v="43.077359999999999"/>
    <n v="-87.880769999999998"/>
    <s v="Milwaukee"/>
    <n v="2"/>
    <n v="0"/>
    <n v="0"/>
    <s v="N"/>
    <n v="0"/>
    <n v="0"/>
    <n v="0"/>
    <n v="-1"/>
    <d v="2019-01-03T00:00:00"/>
    <d v="2019-01-01T00:00:00"/>
    <d v="2019-01-03T00:00:00"/>
    <s v="Thursday"/>
    <d v="1899-12-30T13:09:50"/>
    <n v="1"/>
    <d v="2019-01-03T00:00:00"/>
    <d v="2019-01-01T00:00:00"/>
    <d v="2019-01-03T00:00:00"/>
    <x v="2"/>
    <x v="344"/>
    <s v="N"/>
    <s v="Y"/>
    <s v="One Way"/>
    <s v="Bublr Bikes"/>
  </r>
  <r>
    <s v="Bublr Bikes"/>
    <n v="1726821"/>
    <s v="RFID Card Member"/>
    <s v="Milwaukee"/>
    <s v="WI"/>
    <n v="53211"/>
    <s v="UNITED STATES"/>
    <s v="Annual Pass"/>
    <n v="994"/>
    <s v="Standard"/>
    <x v="34"/>
    <n v="43.05536"/>
    <n v="-87.90504"/>
    <s v="Milwaukee"/>
    <x v="42"/>
    <n v="43.060786"/>
    <n v="-87.883825999999999"/>
    <s v="Milwaukee"/>
    <n v="9"/>
    <n v="0"/>
    <n v="0"/>
    <s v="N"/>
    <n v="1"/>
    <n v="1"/>
    <n v="40"/>
    <n v="-1"/>
    <d v="2019-01-03T00:00:00"/>
    <d v="2019-01-01T00:00:00"/>
    <d v="2019-01-03T00:00:00"/>
    <s v="Thursday"/>
    <d v="1899-12-30T17:02:14"/>
    <n v="1"/>
    <d v="2019-01-03T00:00:00"/>
    <d v="2019-01-01T00:00:00"/>
    <d v="2019-01-03T00:00:00"/>
    <x v="2"/>
    <x v="345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12547"/>
    <s v="Standard"/>
    <x v="53"/>
    <n v="43.03886"/>
    <n v="-87.902720000000002"/>
    <s v="Milwaukee"/>
    <x v="49"/>
    <n v="43.05097"/>
    <n v="-87.906440000000003"/>
    <s v="Milwaukee"/>
    <n v="6"/>
    <n v="0"/>
    <n v="0"/>
    <s v="N"/>
    <n v="0"/>
    <n v="0"/>
    <n v="0"/>
    <n v="-1"/>
    <d v="2019-01-03T00:00:00"/>
    <d v="2019-01-01T00:00:00"/>
    <d v="2019-01-03T00:00:00"/>
    <s v="Thursday"/>
    <d v="1899-12-30T18:13:52"/>
    <n v="1"/>
    <d v="2019-01-03T00:00:00"/>
    <d v="2019-01-01T00:00:00"/>
    <d v="2019-01-03T00:00:00"/>
    <x v="2"/>
    <x v="346"/>
    <s v="N"/>
    <s v="N"/>
    <s v="One Way"/>
    <s v="Bublr Bikes"/>
  </r>
  <r>
    <s v="Bublr Bikes"/>
    <n v="1276651"/>
    <s v="RFID Card Member"/>
    <s v="Milwaukee"/>
    <s v="WI"/>
    <n v="53211"/>
    <s v="UNITED STATES"/>
    <s v="Annual Pass"/>
    <n v="5714"/>
    <s v="Standard"/>
    <x v="24"/>
    <n v="43.077359999999999"/>
    <n v="-87.880769999999998"/>
    <s v="Milwaukee"/>
    <x v="48"/>
    <n v="43.04824"/>
    <n v="-87.904970000000006"/>
    <s v="Milwaukee"/>
    <n v="18"/>
    <n v="0"/>
    <n v="0"/>
    <s v="N"/>
    <n v="2"/>
    <n v="1.9"/>
    <n v="80"/>
    <n v="-1"/>
    <d v="2019-01-04T00:00:00"/>
    <d v="2019-01-01T00:00:00"/>
    <d v="2019-01-04T00:00:00"/>
    <s v="Friday"/>
    <d v="1899-12-30T08:09:30"/>
    <n v="1"/>
    <d v="2019-01-04T00:00:00"/>
    <d v="2019-01-01T00:00:00"/>
    <d v="2019-01-04T00:00:00"/>
    <x v="1"/>
    <x v="347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12464"/>
    <s v="Standard"/>
    <x v="10"/>
    <n v="43.038600000000002"/>
    <n v="-87.912099999999995"/>
    <s v="Milwaukee"/>
    <x v="28"/>
    <n v="43.038649999999997"/>
    <n v="-87.921930000000003"/>
    <s v="Milwaukee"/>
    <n v="3"/>
    <n v="0"/>
    <n v="0"/>
    <s v="N"/>
    <n v="0"/>
    <n v="0"/>
    <n v="0"/>
    <n v="-1"/>
    <d v="2019-01-04T00:00:00"/>
    <d v="2019-01-01T00:00:00"/>
    <d v="2019-01-04T00:00:00"/>
    <s v="Friday"/>
    <d v="1899-12-30T08:10:14"/>
    <n v="1"/>
    <d v="2019-01-04T00:00:00"/>
    <d v="2019-01-01T00:00:00"/>
    <d v="2019-01-04T00:00:00"/>
    <x v="1"/>
    <x v="348"/>
    <s v="N"/>
    <s v="Y"/>
    <s v="One Way"/>
    <s v="Bublr Bikes"/>
  </r>
  <r>
    <s v="Bublr Bikes"/>
    <n v="1276651"/>
    <s v="RFID Card Member"/>
    <s v="Milwaukee"/>
    <s v="WI"/>
    <n v="53211"/>
    <s v="UNITED STATES"/>
    <s v="Annual Pass"/>
    <n v="5714"/>
    <s v="Standard"/>
    <x v="35"/>
    <n v="43.04824"/>
    <n v="-87.904970000000006"/>
    <s v="Milwaukee"/>
    <x v="39"/>
    <n v="43.049230000000001"/>
    <n v="-87.911940000000001"/>
    <s v="Milwaukee"/>
    <n v="3"/>
    <n v="0"/>
    <n v="0"/>
    <s v="N"/>
    <n v="0"/>
    <n v="0"/>
    <n v="0"/>
    <n v="-1"/>
    <d v="2019-01-04T00:00:00"/>
    <d v="2019-01-01T00:00:00"/>
    <d v="2019-01-04T00:00:00"/>
    <s v="Friday"/>
    <d v="1899-12-30T08:29:49"/>
    <n v="1"/>
    <d v="2019-01-04T00:00:00"/>
    <d v="2019-01-01T00:00:00"/>
    <d v="2019-01-04T00:00:00"/>
    <x v="1"/>
    <x v="349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12547"/>
    <s v="Standard"/>
    <x v="51"/>
    <n v="43.05097"/>
    <n v="-87.906440000000003"/>
    <s v="Milwaukee"/>
    <x v="32"/>
    <n v="43.03886"/>
    <n v="-87.902720000000002"/>
    <s v="Milwaukee"/>
    <n v="11"/>
    <n v="0"/>
    <n v="0"/>
    <s v="N"/>
    <n v="1"/>
    <n v="1"/>
    <n v="40"/>
    <n v="-1"/>
    <d v="2019-01-04T00:00:00"/>
    <d v="2019-01-01T00:00:00"/>
    <d v="2019-01-04T00:00:00"/>
    <s v="Friday"/>
    <d v="1899-12-30T08:34:54"/>
    <n v="1"/>
    <d v="2019-01-04T00:00:00"/>
    <d v="2019-01-01T00:00:00"/>
    <d v="2019-01-04T00:00:00"/>
    <x v="1"/>
    <x v="350"/>
    <s v="N"/>
    <s v="N"/>
    <s v="One Way"/>
    <s v="Bublr Bikes"/>
  </r>
  <r>
    <s v="Bublr Bikes"/>
    <n v="2153461"/>
    <s v="RFID Card Member"/>
    <s v="Milwaukee"/>
    <s v="WI"/>
    <n v="53204"/>
    <s v="UNITED STATES"/>
    <s v="Annual Pass"/>
    <n v="12586"/>
    <s v="Standard"/>
    <x v="28"/>
    <n v="43.02948"/>
    <n v="-87.912819999999996"/>
    <s v="Milwaukee"/>
    <x v="43"/>
    <n v="43.03519"/>
    <n v="-87.907390000000007"/>
    <s v="Milwaukee"/>
    <n v="5"/>
    <n v="0"/>
    <n v="0"/>
    <s v="N"/>
    <n v="0"/>
    <n v="0"/>
    <n v="0"/>
    <n v="-1"/>
    <d v="2019-01-04T00:00:00"/>
    <d v="2019-01-01T00:00:00"/>
    <d v="2019-01-04T00:00:00"/>
    <s v="Friday"/>
    <d v="1899-12-30T13:16:41"/>
    <n v="1"/>
    <d v="2019-01-04T00:00:00"/>
    <d v="2019-01-01T00:00:00"/>
    <d v="2019-01-04T00:00:00"/>
    <x v="1"/>
    <x v="351"/>
    <s v="N"/>
    <s v="Y"/>
    <s v="One Way"/>
    <s v="Bublr Bikes"/>
  </r>
  <r>
    <s v="Bublr Bikes"/>
    <n v="2078963"/>
    <s v="RFID Card Member"/>
    <s v="Custer"/>
    <s v="SD"/>
    <n v="57730"/>
    <s v="UNITED STATES"/>
    <s v="Pay as You Go Pass"/>
    <n v="11165"/>
    <s v="Standard"/>
    <x v="14"/>
    <n v="43.052460000000004"/>
    <n v="-87.891000000000005"/>
    <s v="Milwaukee"/>
    <x v="3"/>
    <n v="43.004728999999998"/>
    <n v="-87.905463999999995"/>
    <s v="Milwaukee"/>
    <n v="35"/>
    <n v="0"/>
    <n v="4"/>
    <s v="N"/>
    <n v="5"/>
    <n v="4.8"/>
    <n v="200"/>
    <n v="-1"/>
    <d v="2019-01-05T00:00:00"/>
    <d v="2019-01-01T00:00:00"/>
    <d v="2019-01-05T00:00:00"/>
    <s v="Saturday"/>
    <d v="1899-12-30T01:37:33"/>
    <n v="1"/>
    <d v="2019-01-05T00:00:00"/>
    <d v="2019-01-01T00:00:00"/>
    <d v="2019-01-05T00:00:00"/>
    <x v="3"/>
    <x v="352"/>
    <s v="Y"/>
    <s v="Y"/>
    <s v="One Way"/>
    <s v="Bublr Bikes"/>
  </r>
  <r>
    <s v="Bublr Bikes"/>
    <n v="2140544"/>
    <s v="RFID Card Member"/>
    <s v="Milwaukee"/>
    <s v="WI"/>
    <n v="53205"/>
    <s v="UNITED STATES"/>
    <s v="Buslr Card"/>
    <n v="5423"/>
    <s v="Standard"/>
    <x v="35"/>
    <n v="43.04824"/>
    <n v="-87.904970000000006"/>
    <s v="Milwaukee"/>
    <x v="25"/>
    <n v="43.053040000000003"/>
    <n v="-87.897660000000002"/>
    <s v="Milwaukee"/>
    <n v="6"/>
    <n v="0"/>
    <n v="0"/>
    <s v="N"/>
    <n v="0"/>
    <n v="0"/>
    <n v="0"/>
    <n v="-1"/>
    <d v="2019-01-05T00:00:00"/>
    <d v="2019-01-01T00:00:00"/>
    <d v="2019-01-05T00:00:00"/>
    <s v="Saturday"/>
    <d v="1899-12-30T15:03:18"/>
    <n v="1"/>
    <d v="2019-01-05T00:00:00"/>
    <d v="2019-01-01T00:00:00"/>
    <d v="2019-01-05T00:00:00"/>
    <x v="3"/>
    <x v="353"/>
    <s v="N"/>
    <s v="Y"/>
    <s v="One Way"/>
    <s v="Bublr Bikes"/>
  </r>
  <r>
    <s v="Bublr Bikes"/>
    <n v="583361"/>
    <s v="RFID Card Member"/>
    <s v="Milwaukee"/>
    <s v="WI"/>
    <n v="53202"/>
    <s v="UNITED STATES"/>
    <s v="Annual Pass"/>
    <n v="12700"/>
    <s v="Standard"/>
    <x v="8"/>
    <n v="43.053040000000003"/>
    <n v="-87.897660000000002"/>
    <s v="Milwaukee"/>
    <x v="48"/>
    <n v="43.04824"/>
    <n v="-87.904970000000006"/>
    <s v="Milwaukee"/>
    <n v="39"/>
    <n v="0"/>
    <n v="0"/>
    <s v="N"/>
    <n v="5"/>
    <n v="4.8"/>
    <n v="200"/>
    <n v="-1"/>
    <d v="2019-01-05T00:00:00"/>
    <d v="2019-01-01T00:00:00"/>
    <d v="2019-01-05T00:00:00"/>
    <s v="Saturday"/>
    <d v="1899-12-30T16:24:52"/>
    <n v="1"/>
    <d v="2019-01-05T00:00:00"/>
    <d v="2019-01-01T00:00:00"/>
    <d v="2019-01-05T00:00:00"/>
    <x v="3"/>
    <x v="354"/>
    <s v="Y"/>
    <s v="Y"/>
    <s v="One Way"/>
    <s v="Bublr Bikes"/>
  </r>
  <r>
    <s v="Bublr Bikes"/>
    <n v="1270528"/>
    <s v="RFID Card Member"/>
    <s v="Milwaukee"/>
    <s v="WI"/>
    <n v="53202"/>
    <s v="UNITED STATES"/>
    <s v="Pay as You Go Pass"/>
    <n v="12700"/>
    <s v="Standard"/>
    <x v="35"/>
    <n v="43.04824"/>
    <n v="-87.904970000000006"/>
    <s v="Milwaukee"/>
    <x v="50"/>
    <n v="43.04562"/>
    <n v="-87.923900000000003"/>
    <s v="Milwaukee"/>
    <n v="13"/>
    <n v="0"/>
    <n v="2"/>
    <s v="N"/>
    <n v="1"/>
    <n v="1"/>
    <n v="40"/>
    <n v="-1"/>
    <d v="2019-01-05T00:00:00"/>
    <d v="2019-01-01T00:00:00"/>
    <d v="2019-01-05T00:00:00"/>
    <s v="Saturday"/>
    <d v="1899-12-30T18:51:49"/>
    <n v="1"/>
    <d v="2019-01-05T00:00:00"/>
    <d v="2019-01-01T00:00:00"/>
    <d v="2019-01-05T00:00:00"/>
    <x v="3"/>
    <x v="355"/>
    <s v="N"/>
    <s v="Y"/>
    <s v="One Way"/>
    <s v="Bublr Bikes"/>
  </r>
  <r>
    <s v="Bublr Bikes"/>
    <n v="1281830"/>
    <s v="RFID Card Member"/>
    <s v="Milwaukee "/>
    <s v="WI"/>
    <n v="53202"/>
    <s v="UNITED STATES"/>
    <s v="Annual Pass"/>
    <n v="11115"/>
    <s v="Standard"/>
    <x v="4"/>
    <n v="43.03519"/>
    <n v="-87.907390000000007"/>
    <s v="Milwaukee"/>
    <x v="38"/>
    <n v="43.028709999999997"/>
    <n v="-87.9041"/>
    <s v="Milwaukee"/>
    <n v="729"/>
    <n v="30"/>
    <n v="0"/>
    <s v="Y"/>
    <n v="18"/>
    <n v="17.100000000000001"/>
    <n v="720"/>
    <n v="-1"/>
    <d v="2019-01-06T00:00:00"/>
    <d v="2019-01-01T00:00:00"/>
    <d v="2019-01-06T00:00:00"/>
    <s v="Sunday"/>
    <d v="1899-12-30T00:27:03"/>
    <n v="1"/>
    <d v="2019-01-06T00:00:00"/>
    <d v="2019-01-01T00:00:00"/>
    <d v="2019-01-06T00:00:00"/>
    <x v="6"/>
    <x v="356"/>
    <s v="Y"/>
    <s v="Y"/>
    <s v="One Way"/>
    <s v="Bublr Bikes"/>
  </r>
  <r>
    <s v="Bublr Bikes"/>
    <n v="2233311"/>
    <s v="RFID Card Member"/>
    <s v="Milwaukee"/>
    <s v="WI"/>
    <n v="53202"/>
    <s v="UNITED STATES"/>
    <s v="Annual Pass"/>
    <n v="12497"/>
    <s v="Standard"/>
    <x v="25"/>
    <n v="43.04804"/>
    <n v="-87.896720000000002"/>
    <s v="Milwaukee"/>
    <x v="23"/>
    <n v="43.037300000000002"/>
    <n v="-87.915800000000004"/>
    <s v="Milwaukee"/>
    <n v="13"/>
    <n v="0"/>
    <n v="0"/>
    <s v="N"/>
    <n v="1"/>
    <n v="1"/>
    <n v="40"/>
    <n v="-1"/>
    <d v="2019-01-06T00:00:00"/>
    <d v="2019-01-01T00:00:00"/>
    <d v="2019-01-06T00:00:00"/>
    <s v="Sunday"/>
    <d v="1899-12-30T05:31:13"/>
    <n v="1"/>
    <d v="2019-01-06T00:00:00"/>
    <d v="2019-01-01T00:00:00"/>
    <d v="2019-01-06T00:00:00"/>
    <x v="6"/>
    <x v="357"/>
    <s v="N"/>
    <s v="Y"/>
    <s v="One Way"/>
    <s v="Bublr Bikes"/>
  </r>
  <r>
    <s v="Bublr Bikes"/>
    <n v="825934"/>
    <s v="RFID Card Member"/>
    <s v="Milwaukee"/>
    <s v="WI"/>
    <n v="53208"/>
    <s v="UNITED STATES"/>
    <s v="Annual Pass"/>
    <n v="12581"/>
    <s v="Standard"/>
    <x v="51"/>
    <n v="43.05097"/>
    <n v="-87.906440000000003"/>
    <s v="Milwaukee"/>
    <x v="14"/>
    <n v="43.042490000000001"/>
    <n v="-87.909959999999998"/>
    <s v="Milwaukee"/>
    <n v="6"/>
    <n v="0"/>
    <n v="0"/>
    <s v="N"/>
    <n v="0"/>
    <n v="0"/>
    <n v="0"/>
    <n v="-1"/>
    <d v="2019-01-07T00:00:00"/>
    <d v="2019-01-01T00:00:00"/>
    <d v="2019-01-07T00:00:00"/>
    <s v="Monday"/>
    <d v="1899-12-30T08:06:31"/>
    <n v="1"/>
    <d v="2019-01-07T00:00:00"/>
    <d v="2019-01-01T00:00:00"/>
    <d v="2019-01-07T00:00:00"/>
    <x v="5"/>
    <x v="358"/>
    <s v="N"/>
    <s v="Y"/>
    <s v="One Way"/>
    <s v="Bublr Bikes"/>
  </r>
  <r>
    <s v="Bublr Bikes"/>
    <n v="2262182"/>
    <s v="RFID Card Member"/>
    <s v="Milwaukee"/>
    <s v="WI"/>
    <n v="53206"/>
    <s v="UNITED STATES"/>
    <s v="Annual Pass"/>
    <n v="12698"/>
    <s v="Standard"/>
    <x v="9"/>
    <n v="43.074890000000003"/>
    <n v="-87.882810000000006"/>
    <s v="Milwaukee"/>
    <x v="54"/>
    <n v="43.074655999999997"/>
    <n v="-87.889011999999994"/>
    <s v="Milwaukee"/>
    <n v="3"/>
    <n v="0"/>
    <n v="0"/>
    <s v="N"/>
    <n v="0"/>
    <n v="0"/>
    <n v="0"/>
    <n v="-1"/>
    <d v="2019-01-07T00:00:00"/>
    <d v="2019-01-01T00:00:00"/>
    <d v="2019-01-07T00:00:00"/>
    <s v="Monday"/>
    <d v="1899-12-30T17:22:32"/>
    <n v="1"/>
    <d v="2019-01-07T00:00:00"/>
    <d v="2019-01-01T00:00:00"/>
    <d v="2019-01-07T00:00:00"/>
    <x v="5"/>
    <x v="359"/>
    <s v="N"/>
    <s v="Y"/>
    <s v="One Way"/>
    <s v="Bublr Bikes"/>
  </r>
  <r>
    <s v="Bublr Bikes"/>
    <n v="2284220"/>
    <s v="RFID Card Member"/>
    <s v="Milwaukee "/>
    <s v="WI"/>
    <n v="53202"/>
    <s v="UNITED STATES"/>
    <s v="Annual Pass"/>
    <n v="5475"/>
    <s v="Standard"/>
    <x v="15"/>
    <n v="43.058619999999998"/>
    <n v="-87.885319999999993"/>
    <s v="Milwaukee"/>
    <x v="30"/>
    <n v="43.05847"/>
    <n v="-87.898079999999993"/>
    <s v="Milwaukee"/>
    <n v="7"/>
    <n v="0"/>
    <n v="0"/>
    <s v="N"/>
    <n v="1"/>
    <n v="1"/>
    <n v="40"/>
    <n v="-1"/>
    <d v="2019-01-07T00:00:00"/>
    <d v="2019-01-01T00:00:00"/>
    <d v="2019-01-07T00:00:00"/>
    <s v="Monday"/>
    <d v="1899-12-30T20:03:53"/>
    <n v="1"/>
    <d v="2019-01-07T00:00:00"/>
    <d v="2019-01-01T00:00:00"/>
    <d v="2019-01-07T00:00:00"/>
    <x v="5"/>
    <x v="360"/>
    <s v="N"/>
    <s v="Y"/>
    <s v="One Way"/>
    <s v="Bublr Bikes"/>
  </r>
  <r>
    <s v="Bublr Bikes"/>
    <n v="2119128"/>
    <s v="RFID Card Member"/>
    <s v="Shorewood"/>
    <s v="WI"/>
    <n v="53211"/>
    <s v="UNITED STATES"/>
    <s v="Annual Pass"/>
    <n v="11129"/>
    <s v="Standard"/>
    <x v="57"/>
    <n v="43.09534"/>
    <n v="-87.887339999999995"/>
    <s v="Shorewood"/>
    <x v="53"/>
    <n v="43.08755"/>
    <n v="-87.887680000000003"/>
    <s v="Shorewood"/>
    <n v="5"/>
    <n v="0"/>
    <n v="0"/>
    <s v="N"/>
    <n v="0"/>
    <n v="0"/>
    <n v="0"/>
    <n v="-1"/>
    <d v="2019-01-08T00:00:00"/>
    <d v="2019-01-01T00:00:00"/>
    <d v="2019-01-08T00:00:00"/>
    <s v="Tuesday"/>
    <d v="1899-12-30T06:47:58"/>
    <n v="1"/>
    <d v="2019-01-08T00:00:00"/>
    <d v="2019-01-01T00:00:00"/>
    <d v="2019-01-08T00:00:00"/>
    <x v="4"/>
    <x v="361"/>
    <s v="N"/>
    <s v="Y"/>
    <s v="One Way"/>
    <s v="Bublr Bikes"/>
  </r>
  <r>
    <s v="Bublr Bikes"/>
    <n v="1864105"/>
    <s v="RFID Card Member"/>
    <s v="Milwaukee"/>
    <s v="WI"/>
    <n v="53223"/>
    <s v="UNITED STATES"/>
    <s v="Buslr Card"/>
    <n v="5487"/>
    <s v="Standard"/>
    <x v="56"/>
    <n v="43.031480000000002"/>
    <n v="-87.908169999999998"/>
    <s v="Milwaukee"/>
    <x v="37"/>
    <n v="43.026229999999998"/>
    <n v="-87.912809999999993"/>
    <s v="Milwaukee"/>
    <n v="44"/>
    <n v="0"/>
    <n v="0"/>
    <s v="N"/>
    <n v="6"/>
    <n v="5.7"/>
    <n v="240"/>
    <n v="-1"/>
    <d v="2019-01-08T00:00:00"/>
    <d v="2019-01-01T00:00:00"/>
    <d v="2019-01-08T00:00:00"/>
    <s v="Tuesday"/>
    <d v="1899-12-30T09:53:37"/>
    <n v="1"/>
    <d v="2019-01-08T00:00:00"/>
    <d v="2019-01-01T00:00:00"/>
    <d v="2019-01-08T00:00:00"/>
    <x v="4"/>
    <x v="362"/>
    <s v="Y"/>
    <s v="Y"/>
    <s v="One Way"/>
    <s v="Bublr Bikes"/>
  </r>
  <r>
    <s v="Bublr Bikes"/>
    <n v="2284220"/>
    <s v="RFID Card Member"/>
    <s v="Milwaukee "/>
    <s v="WI"/>
    <n v="53202"/>
    <s v="UNITED STATES"/>
    <s v="Annual Pass"/>
    <n v="5475"/>
    <s v="Standard"/>
    <x v="15"/>
    <n v="43.058619999999998"/>
    <n v="-87.885319999999993"/>
    <s v="Milwaukee"/>
    <x v="9"/>
    <n v="43.074890000000003"/>
    <n v="-87.882810000000006"/>
    <s v="Milwaukee"/>
    <n v="9"/>
    <n v="0"/>
    <n v="0"/>
    <s v="N"/>
    <n v="1"/>
    <n v="1"/>
    <n v="40"/>
    <n v="-1"/>
    <d v="2019-01-08T00:00:00"/>
    <d v="2019-01-01T00:00:00"/>
    <d v="2019-01-08T00:00:00"/>
    <s v="Tuesday"/>
    <d v="1899-12-30T14:11:30"/>
    <n v="1"/>
    <d v="2019-01-08T00:00:00"/>
    <d v="2019-01-01T00:00:00"/>
    <d v="2019-01-08T00:00:00"/>
    <x v="4"/>
    <x v="363"/>
    <s v="N"/>
    <s v="Y"/>
    <s v="One Way"/>
    <s v="Bublr Bikes"/>
  </r>
  <r>
    <s v="Bublr Bikes"/>
    <n v="2297507"/>
    <s v="RFID Card Member"/>
    <s v="Shorewood"/>
    <s v="WI"/>
    <n v="53211"/>
    <s v="UNITED STATES"/>
    <s v="Annual Pass"/>
    <n v="12556"/>
    <s v="Standard"/>
    <x v="1"/>
    <n v="43.078530000000001"/>
    <n v="-87.882620000000003"/>
    <s v="Milwaukee"/>
    <x v="46"/>
    <n v="43.081940000000003"/>
    <n v="-87.888090000000005"/>
    <s v="Shorewood"/>
    <n v="7"/>
    <n v="0"/>
    <n v="0"/>
    <s v="N"/>
    <n v="1"/>
    <n v="1"/>
    <n v="40"/>
    <n v="-1"/>
    <d v="2019-01-08T00:00:00"/>
    <d v="2019-01-01T00:00:00"/>
    <d v="2019-01-08T00:00:00"/>
    <s v="Tuesday"/>
    <d v="1899-12-30T16:14:01"/>
    <n v="1"/>
    <d v="2019-01-08T00:00:00"/>
    <d v="2019-01-01T00:00:00"/>
    <d v="2019-01-08T00:00:00"/>
    <x v="4"/>
    <x v="364"/>
    <s v="N"/>
    <s v="Y"/>
    <s v="One Way"/>
    <s v="Bublr Bikes"/>
  </r>
  <r>
    <s v="Bublr Bikes"/>
    <n v="1659202"/>
    <s v="RFID Card Member"/>
    <s v="Milwaukee"/>
    <s v="WI"/>
    <n v="53202"/>
    <s v="UNITED STATES"/>
    <s v="Annual Pass"/>
    <n v="5440"/>
    <s v="Standard"/>
    <x v="23"/>
    <n v="43.045712999999999"/>
    <n v="-87.899756999999994"/>
    <s v="Milwaukee"/>
    <x v="32"/>
    <n v="43.03886"/>
    <n v="-87.902720000000002"/>
    <s v="Milwaukee"/>
    <n v="3"/>
    <n v="0"/>
    <n v="0"/>
    <s v="N"/>
    <n v="0"/>
    <n v="0"/>
    <n v="0"/>
    <n v="-1"/>
    <d v="2019-01-09T00:00:00"/>
    <d v="2019-01-01T00:00:00"/>
    <d v="2019-01-09T00:00:00"/>
    <s v="Wednesday"/>
    <d v="1899-12-30T09:03:08"/>
    <n v="1"/>
    <d v="2019-01-09T00:00:00"/>
    <d v="2019-01-01T00:00:00"/>
    <d v="2019-01-09T00:00:00"/>
    <x v="0"/>
    <x v="365"/>
    <s v="N"/>
    <s v="Y"/>
    <s v="One Way"/>
    <s v="Bublr Bikes"/>
  </r>
  <r>
    <s v="Bublr Bikes"/>
    <n v="2198395"/>
    <s v="RFID Card Member"/>
    <s v="Milwaukee"/>
    <s v="WI"/>
    <n v="53211"/>
    <s v="UNITED STATES"/>
    <s v="Annual Pass"/>
    <n v="12610"/>
    <s v="Standard"/>
    <x v="47"/>
    <n v="43.074655999999997"/>
    <n v="-87.889011999999994"/>
    <s v="Milwaukee"/>
    <x v="7"/>
    <n v="43.058010000000003"/>
    <n v="-87.877300000000005"/>
    <s v="Milwaukee"/>
    <n v="17"/>
    <n v="0"/>
    <n v="0"/>
    <s v="N"/>
    <n v="2"/>
    <n v="1.9"/>
    <n v="80"/>
    <n v="-1"/>
    <d v="2019-01-09T00:00:00"/>
    <d v="2019-01-01T00:00:00"/>
    <d v="2019-01-09T00:00:00"/>
    <s v="Wednesday"/>
    <d v="1899-12-30T22:24:44"/>
    <n v="1"/>
    <d v="2019-01-09T00:00:00"/>
    <d v="2019-01-01T00:00:00"/>
    <d v="2019-01-09T00:00:00"/>
    <x v="0"/>
    <x v="366"/>
    <s v="N"/>
    <s v="Y"/>
    <s v="One Way"/>
    <s v="Bublr Bikes"/>
  </r>
  <r>
    <s v="Bublr Bikes"/>
    <n v="1494109"/>
    <s v="RFID Card Member"/>
    <s v="Milwaukee"/>
    <s v="WI"/>
    <n v="53233"/>
    <s v="UNITED STATES"/>
    <s v="Annual Pass"/>
    <n v="11084"/>
    <s v="Standard"/>
    <x v="53"/>
    <n v="43.03886"/>
    <n v="-87.902720000000002"/>
    <s v="Milwaukee"/>
    <x v="34"/>
    <n v="43.03913"/>
    <n v="-87.916150000000002"/>
    <s v="Milwaukee"/>
    <n v="5"/>
    <n v="0"/>
    <n v="0"/>
    <s v="N"/>
    <n v="0"/>
    <n v="0"/>
    <n v="0"/>
    <n v="-1"/>
    <d v="2019-01-10T00:00:00"/>
    <d v="2019-01-01T00:00:00"/>
    <d v="2019-01-10T00:00:00"/>
    <s v="Thursday"/>
    <d v="1899-12-30T16:20:07"/>
    <n v="1"/>
    <d v="2019-01-10T00:00:00"/>
    <d v="2019-01-01T00:00:00"/>
    <d v="2019-01-10T00:00:00"/>
    <x v="2"/>
    <x v="367"/>
    <s v="N"/>
    <s v="Y"/>
    <s v="One Way"/>
    <s v="Bublr Bikes"/>
  </r>
  <r>
    <s v="Bublr Bikes"/>
    <n v="1276651"/>
    <s v="RFID Card Member"/>
    <s v="Milwaukee"/>
    <s v="WI"/>
    <n v="53211"/>
    <s v="UNITED STATES"/>
    <s v="Annual Pass"/>
    <n v="11071"/>
    <s v="Standard"/>
    <x v="24"/>
    <n v="43.077359999999999"/>
    <n v="-87.880769999999998"/>
    <s v="Milwaukee"/>
    <x v="39"/>
    <n v="43.049230000000001"/>
    <n v="-87.911940000000001"/>
    <s v="Milwaukee"/>
    <n v="20"/>
    <n v="0"/>
    <n v="0"/>
    <s v="N"/>
    <n v="3"/>
    <n v="2.9"/>
    <n v="120"/>
    <n v="-1"/>
    <d v="2019-01-11T00:00:00"/>
    <d v="2019-01-01T00:00:00"/>
    <d v="2019-01-11T00:00:00"/>
    <s v="Friday"/>
    <d v="1899-12-30T07:41:27"/>
    <n v="1"/>
    <d v="2019-01-11T00:00:00"/>
    <d v="2019-01-01T00:00:00"/>
    <d v="2019-01-11T00:00:00"/>
    <x v="1"/>
    <x v="368"/>
    <s v="N"/>
    <s v="Y"/>
    <s v="One Way"/>
    <s v="Bublr Bikes"/>
  </r>
  <r>
    <s v="Bublr Bikes"/>
    <n v="1738865"/>
    <s v="RFID Card Member"/>
    <s v="Milwaukee"/>
    <s v="WI"/>
    <n v="53211"/>
    <s v="UNITED STATES"/>
    <s v="Annual Pass"/>
    <n v="12645"/>
    <s v="Standard"/>
    <x v="49"/>
    <n v="43.063749000000001"/>
    <n v="-87.887962999999999"/>
    <s v="Milwaukee"/>
    <x v="54"/>
    <n v="43.074655999999997"/>
    <n v="-87.889011999999994"/>
    <s v="Milwaukee"/>
    <n v="8"/>
    <n v="0"/>
    <n v="0"/>
    <s v="N"/>
    <n v="1"/>
    <n v="1"/>
    <n v="40"/>
    <n v="-1"/>
    <d v="2019-01-11T00:00:00"/>
    <d v="2019-01-01T00:00:00"/>
    <d v="2019-01-11T00:00:00"/>
    <s v="Friday"/>
    <d v="1899-12-30T13:19:56"/>
    <n v="1"/>
    <d v="2019-01-11T00:00:00"/>
    <d v="2019-01-01T00:00:00"/>
    <d v="2019-01-11T00:00:00"/>
    <x v="1"/>
    <x v="369"/>
    <s v="N"/>
    <s v="Y"/>
    <s v="One Way"/>
    <s v="Bublr Bikes"/>
  </r>
  <r>
    <s v="Bublr Bikes"/>
    <n v="1742539"/>
    <s v="RFID Card Member"/>
    <s v="Milwaukee"/>
    <s v="WI"/>
    <n v="53202"/>
    <s v="UNITED STATES"/>
    <s v="Pay as You Go Pass"/>
    <n v="5540"/>
    <s v="Standard"/>
    <x v="56"/>
    <n v="43.031480000000002"/>
    <n v="-87.908169999999998"/>
    <s v="Milwaukee"/>
    <x v="31"/>
    <n v="43.031480000000002"/>
    <n v="-87.908169999999998"/>
    <s v="Milwaukee"/>
    <n v="3"/>
    <n v="0"/>
    <n v="2"/>
    <s v="N"/>
    <n v="0"/>
    <n v="0"/>
    <n v="0"/>
    <n v="-1"/>
    <d v="2019-01-11T00:00:00"/>
    <d v="2019-01-01T00:00:00"/>
    <d v="2019-01-11T00:00:00"/>
    <s v="Friday"/>
    <d v="1899-12-30T23:21:15"/>
    <n v="1"/>
    <d v="2019-01-11T00:00:00"/>
    <d v="2019-01-01T00:00:00"/>
    <d v="2019-01-11T00:00:00"/>
    <x v="1"/>
    <x v="370"/>
    <s v="N"/>
    <s v="Y"/>
    <s v="Round Trip"/>
    <s v="Bublr Bikes"/>
  </r>
  <r>
    <s v="Bublr Bikes"/>
    <n v="1864105"/>
    <s v="RFID Card Member"/>
    <s v="Milwaukee"/>
    <s v="WI"/>
    <n v="53223"/>
    <s v="UNITED STATES"/>
    <s v="Buslr Card"/>
    <n v="11052"/>
    <s v="Standard"/>
    <x v="43"/>
    <n v="43.042490000000001"/>
    <n v="-87.909959999999998"/>
    <s v="Milwaukee"/>
    <x v="33"/>
    <n v="43.04804"/>
    <n v="-87.896720000000002"/>
    <s v="Milwaukee"/>
    <n v="13"/>
    <n v="0"/>
    <n v="0"/>
    <s v="N"/>
    <n v="1"/>
    <n v="1"/>
    <n v="40"/>
    <n v="-1"/>
    <d v="2019-01-12T00:00:00"/>
    <d v="2019-01-01T00:00:00"/>
    <d v="2019-01-12T00:00:00"/>
    <s v="Saturday"/>
    <d v="1899-12-30T08:46:06"/>
    <n v="1"/>
    <d v="2019-01-12T00:00:00"/>
    <d v="2019-01-01T00:00:00"/>
    <d v="2019-01-12T00:00:00"/>
    <x v="3"/>
    <x v="371"/>
    <s v="N"/>
    <s v="Y"/>
    <s v="One Way"/>
    <s v="Bublr Bikes"/>
  </r>
  <r>
    <s v="Bublr Bikes"/>
    <n v="915465"/>
    <s v="RFID Card Member"/>
    <s v="Milwaukee"/>
    <s v="WI"/>
    <n v="53202"/>
    <s v="UNITED STATES"/>
    <s v="Annual Pass"/>
    <n v="5498"/>
    <s v="Standard"/>
    <x v="8"/>
    <n v="43.053040000000003"/>
    <n v="-87.897660000000002"/>
    <s v="Milwaukee"/>
    <x v="14"/>
    <n v="43.042490000000001"/>
    <n v="-87.909959999999998"/>
    <s v="Milwaukee"/>
    <n v="7"/>
    <n v="0"/>
    <n v="0"/>
    <s v="N"/>
    <n v="1"/>
    <n v="1"/>
    <n v="40"/>
    <n v="-1"/>
    <d v="2019-01-12T00:00:00"/>
    <d v="2019-01-01T00:00:00"/>
    <d v="2019-01-12T00:00:00"/>
    <s v="Saturday"/>
    <d v="1899-12-30T11:14:28"/>
    <n v="1"/>
    <d v="2019-01-12T00:00:00"/>
    <d v="2019-01-01T00:00:00"/>
    <d v="2019-01-12T00:00:00"/>
    <x v="3"/>
    <x v="372"/>
    <s v="N"/>
    <s v="Y"/>
    <s v="One Way"/>
    <s v="Bublr Bikes"/>
  </r>
  <r>
    <s v="Bublr Bikes"/>
    <n v="1726821"/>
    <s v="RFID Card Member"/>
    <s v="Milwaukee"/>
    <s v="WI"/>
    <n v="53211"/>
    <s v="UNITED STATES"/>
    <s v="Annual Pass"/>
    <n v="5559"/>
    <s v="Standard"/>
    <x v="49"/>
    <n v="43.063749000000001"/>
    <n v="-87.887962999999999"/>
    <s v="Milwaukee"/>
    <x v="42"/>
    <n v="43.060786"/>
    <n v="-87.883825999999999"/>
    <s v="Milwaukee"/>
    <n v="4"/>
    <n v="0"/>
    <n v="0"/>
    <s v="N"/>
    <n v="0"/>
    <n v="0"/>
    <n v="0"/>
    <n v="-1"/>
    <d v="2019-01-12T00:00:00"/>
    <d v="2019-01-01T00:00:00"/>
    <d v="2019-01-12T00:00:00"/>
    <s v="Saturday"/>
    <d v="1899-12-30T15:35:42"/>
    <n v="1"/>
    <d v="2019-01-12T00:00:00"/>
    <d v="2019-01-01T00:00:00"/>
    <d v="2019-01-12T00:00:00"/>
    <x v="3"/>
    <x v="373"/>
    <s v="N"/>
    <s v="Y"/>
    <s v="One Way"/>
    <s v="Bublr Bikes"/>
  </r>
  <r>
    <s v="Bublr Bikes"/>
    <n v="1224715"/>
    <s v="RFID Card Member"/>
    <s v="Milwaukee"/>
    <s v="WI"/>
    <n v="53212"/>
    <s v="UNITED STATES"/>
    <s v="Annual Pass"/>
    <n v="12560"/>
    <s v="Standard"/>
    <x v="21"/>
    <n v="43.052549999999997"/>
    <n v="-87.909329999999997"/>
    <s v="Milwaukee"/>
    <x v="30"/>
    <n v="43.05847"/>
    <n v="-87.898079999999993"/>
    <s v="Milwaukee"/>
    <n v="5"/>
    <n v="0"/>
    <n v="0"/>
    <s v="N"/>
    <n v="0"/>
    <n v="0"/>
    <n v="0"/>
    <n v="-1"/>
    <d v="2019-01-12T00:00:00"/>
    <d v="2019-01-01T00:00:00"/>
    <d v="2019-01-12T00:00:00"/>
    <s v="Saturday"/>
    <d v="1899-12-30T16:18:44"/>
    <n v="1"/>
    <d v="2019-01-12T00:00:00"/>
    <d v="2019-01-01T00:00:00"/>
    <d v="2019-01-12T00:00:00"/>
    <x v="3"/>
    <x v="374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967"/>
    <s v="Standard"/>
    <x v="51"/>
    <n v="43.05097"/>
    <n v="-87.906440000000003"/>
    <s v="Milwaukee"/>
    <x v="32"/>
    <n v="43.03886"/>
    <n v="-87.902720000000002"/>
    <s v="Milwaukee"/>
    <n v="8"/>
    <n v="0"/>
    <n v="0"/>
    <s v="N"/>
    <n v="1"/>
    <n v="1"/>
    <n v="40"/>
    <n v="-1"/>
    <d v="2019-01-14T00:00:00"/>
    <d v="2019-01-01T00:00:00"/>
    <d v="2019-01-14T00:00:00"/>
    <s v="Monday"/>
    <d v="1899-12-30T08:44:12"/>
    <n v="1"/>
    <d v="2019-01-14T00:00:00"/>
    <d v="2019-01-01T00:00:00"/>
    <d v="2019-01-14T00:00:00"/>
    <x v="5"/>
    <x v="375"/>
    <s v="N"/>
    <s v="N"/>
    <s v="One Way"/>
    <s v="Bublr Bikes"/>
  </r>
  <r>
    <s v="Bublr Bikes"/>
    <n v="1312561"/>
    <s v="RFID Card Member"/>
    <s v="Milwaukee"/>
    <s v="WI"/>
    <n v="53203"/>
    <s v="UNITED STATES"/>
    <s v="Annual Pass"/>
    <n v="12547"/>
    <s v="Standard"/>
    <x v="38"/>
    <n v="43.038649999999997"/>
    <n v="-87.921930000000003"/>
    <s v="Milwaukee"/>
    <x v="11"/>
    <n v="43.038600000000002"/>
    <n v="-87.912099999999995"/>
    <s v="Milwaukee"/>
    <n v="3"/>
    <n v="0"/>
    <n v="0"/>
    <s v="N"/>
    <n v="0"/>
    <n v="0"/>
    <n v="0"/>
    <n v="-1"/>
    <d v="2019-01-14T00:00:00"/>
    <d v="2019-01-01T00:00:00"/>
    <d v="2019-01-14T00:00:00"/>
    <s v="Monday"/>
    <d v="1899-12-30T16:16:07"/>
    <n v="1"/>
    <d v="2019-01-14T00:00:00"/>
    <d v="2019-01-01T00:00:00"/>
    <d v="2019-01-14T00:00:00"/>
    <x v="5"/>
    <x v="376"/>
    <s v="N"/>
    <s v="Y"/>
    <s v="One Way"/>
    <s v="Bublr Bikes"/>
  </r>
  <r>
    <s v="Bublr Bikes"/>
    <n v="2289293"/>
    <s v="RFID Card Member"/>
    <s v="Antigo "/>
    <s v="WI"/>
    <n v="54409"/>
    <s v="UNITED STATES"/>
    <s v="Annual Pass"/>
    <n v="12596"/>
    <s v="Standard"/>
    <x v="41"/>
    <n v="43.069021999999997"/>
    <n v="-87.887940999999998"/>
    <s v="Milwaukee"/>
    <x v="21"/>
    <n v="43.069021999999997"/>
    <n v="-87.887940999999998"/>
    <s v="Milwaukee"/>
    <n v="2"/>
    <n v="0"/>
    <n v="0"/>
    <s v="N"/>
    <n v="0"/>
    <n v="0"/>
    <n v="0"/>
    <n v="-1"/>
    <d v="2019-01-15T00:00:00"/>
    <d v="2019-01-01T00:00:00"/>
    <d v="2019-01-15T00:00:00"/>
    <s v="Tuesday"/>
    <d v="1899-12-30T01:25:45"/>
    <n v="1"/>
    <d v="2019-01-15T00:00:00"/>
    <d v="2019-01-01T00:00:00"/>
    <d v="2019-01-15T00:00:00"/>
    <x v="4"/>
    <x v="377"/>
    <s v="N"/>
    <s v="Y"/>
    <s v="Round Trip"/>
    <s v="Bublr Bikes"/>
  </r>
  <r>
    <s v="Bublr Bikes"/>
    <n v="2070384"/>
    <s v="RFID Card Member"/>
    <s v="Milwaukee"/>
    <s v="WI"/>
    <n v="53202"/>
    <s v="UNITED STATES"/>
    <s v="Annual Pass"/>
    <n v="12619"/>
    <s v="Standard"/>
    <x v="56"/>
    <n v="43.031480000000002"/>
    <n v="-87.908169999999998"/>
    <s v="Milwaukee"/>
    <x v="14"/>
    <n v="43.042490000000001"/>
    <n v="-87.909959999999998"/>
    <s v="Milwaukee"/>
    <n v="5"/>
    <n v="0"/>
    <n v="0"/>
    <s v="N"/>
    <n v="0"/>
    <n v="0"/>
    <n v="0"/>
    <n v="-1"/>
    <d v="2019-01-15T00:00:00"/>
    <d v="2019-01-01T00:00:00"/>
    <d v="2019-01-15T00:00:00"/>
    <s v="Tuesday"/>
    <d v="1899-12-30T07:36:03"/>
    <n v="1"/>
    <d v="2019-01-15T00:00:00"/>
    <d v="2019-01-01T00:00:00"/>
    <d v="2019-01-15T00:00:00"/>
    <x v="4"/>
    <x v="378"/>
    <s v="N"/>
    <s v="Y"/>
    <s v="One Way"/>
    <s v="Bublr Bikes"/>
  </r>
  <r>
    <s v="Bublr Bikes"/>
    <n v="2070494"/>
    <s v="RFID Card Member"/>
    <s v="Milwaukee"/>
    <s v="WI"/>
    <n v="53215"/>
    <s v="UNITED STATES"/>
    <s v="Annual Pass"/>
    <n v="12568"/>
    <s v="Standard"/>
    <x v="47"/>
    <n v="43.074655999999997"/>
    <n v="-87.889011999999994"/>
    <s v="Milwaukee"/>
    <x v="58"/>
    <n v="43.077359999999999"/>
    <n v="-87.880769999999998"/>
    <s v="Milwaukee"/>
    <n v="6"/>
    <n v="0"/>
    <n v="0"/>
    <s v="N"/>
    <n v="0"/>
    <n v="0"/>
    <n v="0"/>
    <n v="-1"/>
    <d v="2019-01-15T00:00:00"/>
    <d v="2019-01-01T00:00:00"/>
    <d v="2019-01-15T00:00:00"/>
    <s v="Tuesday"/>
    <d v="1899-12-30T08:33:39"/>
    <n v="1"/>
    <d v="2019-01-15T00:00:00"/>
    <d v="2019-01-01T00:00:00"/>
    <d v="2019-01-15T00:00:00"/>
    <x v="4"/>
    <x v="379"/>
    <s v="N"/>
    <s v="Y"/>
    <s v="One Way"/>
    <s v="Bublr Bikes"/>
  </r>
  <r>
    <s v="Bublr Bikes"/>
    <n v="1659202"/>
    <s v="RFID Card Member"/>
    <s v="Milwaukee"/>
    <s v="WI"/>
    <n v="53202"/>
    <s v="UNITED STATES"/>
    <s v="Annual Pass"/>
    <n v="12685"/>
    <s v="Standard"/>
    <x v="23"/>
    <n v="43.045712999999999"/>
    <n v="-87.899756999999994"/>
    <s v="Milwaukee"/>
    <x v="32"/>
    <n v="43.03886"/>
    <n v="-87.902720000000002"/>
    <s v="Milwaukee"/>
    <n v="4"/>
    <n v="0"/>
    <n v="0"/>
    <s v="N"/>
    <n v="0"/>
    <n v="0"/>
    <n v="0"/>
    <n v="-1"/>
    <d v="2019-01-15T00:00:00"/>
    <d v="2019-01-01T00:00:00"/>
    <d v="2019-01-15T00:00:00"/>
    <s v="Tuesday"/>
    <d v="1899-12-30T09:19:47"/>
    <n v="1"/>
    <d v="2019-01-15T00:00:00"/>
    <d v="2019-01-01T00:00:00"/>
    <d v="2019-01-15T00:00:00"/>
    <x v="4"/>
    <x v="380"/>
    <s v="N"/>
    <s v="Y"/>
    <s v="One Way"/>
    <s v="Bublr Bikes"/>
  </r>
  <r>
    <s v="Bublr Bikes"/>
    <n v="2250637"/>
    <s v="RFID Card Member"/>
    <s v="Mlwaukee"/>
    <s v="WI"/>
    <n v="53202"/>
    <s v="UNITED STATES"/>
    <s v="Annual Pass"/>
    <n v="11086"/>
    <s v="Standard"/>
    <x v="9"/>
    <n v="43.074890000000003"/>
    <n v="-87.882810000000006"/>
    <s v="Milwaukee"/>
    <x v="13"/>
    <n v="43.058619999999998"/>
    <n v="-87.885319999999993"/>
    <s v="Milwaukee"/>
    <n v="9"/>
    <n v="0"/>
    <n v="0"/>
    <s v="N"/>
    <n v="1"/>
    <n v="1"/>
    <n v="40"/>
    <n v="-1"/>
    <d v="2019-01-15T00:00:00"/>
    <d v="2019-01-01T00:00:00"/>
    <d v="2019-01-15T00:00:00"/>
    <s v="Tuesday"/>
    <d v="1899-12-30T14:58:37"/>
    <n v="1"/>
    <d v="2019-01-15T00:00:00"/>
    <d v="2019-01-01T00:00:00"/>
    <d v="2019-01-15T00:00:00"/>
    <x v="4"/>
    <x v="381"/>
    <s v="N"/>
    <s v="Y"/>
    <s v="One Way"/>
    <s v="Bublr Bikes"/>
  </r>
  <r>
    <s v="Bublr Bikes"/>
    <n v="1269318"/>
    <s v="RFID Card Member"/>
    <s v="Milwaukee"/>
    <s v="WI"/>
    <n v="53204"/>
    <s v="UNITED STATES"/>
    <s v="Annual Pass"/>
    <n v="5540"/>
    <s v="Standard"/>
    <x v="53"/>
    <n v="43.03886"/>
    <n v="-87.902720000000002"/>
    <s v="Milwaukee"/>
    <x v="23"/>
    <n v="43.037300000000002"/>
    <n v="-87.915800000000004"/>
    <s v="Milwaukee"/>
    <n v="9"/>
    <n v="0"/>
    <n v="0"/>
    <s v="N"/>
    <n v="1"/>
    <n v="1"/>
    <n v="40"/>
    <n v="-1"/>
    <d v="2019-01-16T00:00:00"/>
    <d v="2019-01-01T00:00:00"/>
    <d v="2019-01-16T00:00:00"/>
    <s v="Wednesday"/>
    <d v="1899-12-30T10:18:16"/>
    <n v="1"/>
    <d v="2019-01-16T00:00:00"/>
    <d v="2019-01-01T00:00:00"/>
    <d v="2019-01-16T00:00:00"/>
    <x v="0"/>
    <x v="382"/>
    <s v="N"/>
    <s v="Y"/>
    <s v="One Way"/>
    <s v="Bublr Bikes"/>
  </r>
  <r>
    <s v="Bublr Bikes"/>
    <n v="2030100"/>
    <s v="RFID Card Member"/>
    <s v="Shorewood"/>
    <s v="WI"/>
    <n v="53211"/>
    <s v="UNITED STATES"/>
    <s v="Annual Pass"/>
    <n v="11166"/>
    <s v="Standard"/>
    <x v="8"/>
    <n v="43.053040000000003"/>
    <n v="-87.897660000000002"/>
    <s v="Milwaukee"/>
    <x v="3"/>
    <n v="43.004728999999998"/>
    <n v="-87.905463999999995"/>
    <s v="Milwaukee"/>
    <n v="31"/>
    <n v="0"/>
    <n v="0"/>
    <s v="N"/>
    <n v="4"/>
    <n v="3.8"/>
    <n v="160"/>
    <n v="-1"/>
    <d v="2019-01-16T00:00:00"/>
    <d v="2019-01-01T00:00:00"/>
    <d v="2019-01-16T00:00:00"/>
    <s v="Wednesday"/>
    <d v="1899-12-30T11:21:53"/>
    <n v="1"/>
    <d v="2019-01-16T00:00:00"/>
    <d v="2019-01-01T00:00:00"/>
    <d v="2019-01-16T00:00:00"/>
    <x v="0"/>
    <x v="383"/>
    <s v="Y"/>
    <s v="Y"/>
    <s v="One Way"/>
    <s v="Bublr Bikes"/>
  </r>
  <r>
    <s v="Bublr Bikes"/>
    <n v="2224317"/>
    <s v="RFID Card Member"/>
    <s v="Milwaukee"/>
    <s v="WI"/>
    <n v="53202"/>
    <s v="UNITED STATES"/>
    <s v="Annual Pass"/>
    <n v="5456"/>
    <s v="Standard"/>
    <x v="41"/>
    <n v="43.069021999999997"/>
    <n v="-87.887940999999998"/>
    <s v="Milwaukee"/>
    <x v="58"/>
    <n v="43.077359999999999"/>
    <n v="-87.880769999999998"/>
    <s v="Milwaukee"/>
    <n v="6"/>
    <n v="0"/>
    <n v="0"/>
    <s v="N"/>
    <n v="0"/>
    <n v="0"/>
    <n v="0"/>
    <n v="-1"/>
    <d v="2019-01-16T00:00:00"/>
    <d v="2019-01-01T00:00:00"/>
    <d v="2019-01-16T00:00:00"/>
    <s v="Wednesday"/>
    <d v="1899-12-30T17:32:18"/>
    <n v="1"/>
    <d v="2019-01-16T00:00:00"/>
    <d v="2019-01-01T00:00:00"/>
    <d v="2019-01-16T00:00:00"/>
    <x v="0"/>
    <x v="384"/>
    <s v="N"/>
    <s v="Y"/>
    <s v="One Way"/>
    <s v="Bublr Bikes"/>
  </r>
  <r>
    <s v="Bublr Bikes"/>
    <n v="2381203"/>
    <s v="RFID Card Member"/>
    <s v="Milwaukee"/>
    <s v="WI"/>
    <n v="53202"/>
    <s v="UNITED STATES"/>
    <s v="Annual Pass"/>
    <n v="5465"/>
    <s v="Standard"/>
    <x v="23"/>
    <n v="43.045712999999999"/>
    <n v="-87.899756999999994"/>
    <s v="Milwaukee"/>
    <x v="49"/>
    <n v="43.05097"/>
    <n v="-87.906440000000003"/>
    <s v="Milwaukee"/>
    <n v="5"/>
    <n v="0"/>
    <n v="0"/>
    <s v="N"/>
    <n v="0"/>
    <n v="0"/>
    <n v="0"/>
    <n v="-1"/>
    <d v="2019-01-17T00:00:00"/>
    <d v="2019-01-01T00:00:00"/>
    <d v="2019-01-17T00:00:00"/>
    <s v="Thursday"/>
    <d v="1899-12-30T06:48:13"/>
    <n v="1"/>
    <d v="2019-01-17T00:00:00"/>
    <d v="2019-01-01T00:00:00"/>
    <d v="2019-01-17T00:00:00"/>
    <x v="2"/>
    <x v="385"/>
    <s v="N"/>
    <s v="Y"/>
    <s v="One Way"/>
    <s v="Bublr Bikes"/>
  </r>
  <r>
    <s v="Bublr Bikes"/>
    <n v="1864105"/>
    <s v="RFID Card Member"/>
    <s v="Milwaukee"/>
    <s v="WI"/>
    <n v="53223"/>
    <s v="UNITED STATES"/>
    <s v="Buslr Card"/>
    <n v="5576"/>
    <s v="Standard"/>
    <x v="28"/>
    <n v="43.02948"/>
    <n v="-87.912819999999996"/>
    <s v="Milwaukee"/>
    <x v="31"/>
    <n v="43.031480000000002"/>
    <n v="-87.908169999999998"/>
    <s v="Milwaukee"/>
    <n v="8"/>
    <n v="0"/>
    <n v="0"/>
    <s v="N"/>
    <n v="1"/>
    <n v="1"/>
    <n v="40"/>
    <n v="-1"/>
    <d v="2019-01-17T00:00:00"/>
    <d v="2019-01-01T00:00:00"/>
    <d v="2019-01-17T00:00:00"/>
    <s v="Thursday"/>
    <d v="1899-12-30T08:57:43"/>
    <n v="1"/>
    <d v="2019-01-17T00:00:00"/>
    <d v="2019-01-01T00:00:00"/>
    <d v="2019-01-17T00:00:00"/>
    <x v="2"/>
    <x v="386"/>
    <s v="N"/>
    <s v="Y"/>
    <s v="One Way"/>
    <s v="Bublr Bikes"/>
  </r>
  <r>
    <s v="Bublr Bikes"/>
    <n v="1730248"/>
    <s v="RFID Card Member"/>
    <s v="Milwaukee"/>
    <s v="WI"/>
    <n v="53207"/>
    <s v="UNITED STATES"/>
    <s v="Annual Pass"/>
    <n v="12581"/>
    <s v="Standard"/>
    <x v="35"/>
    <n v="43.04824"/>
    <n v="-87.904970000000006"/>
    <s v="Milwaukee"/>
    <x v="14"/>
    <n v="43.042490000000001"/>
    <n v="-87.909959999999998"/>
    <s v="Milwaukee"/>
    <n v="4"/>
    <n v="0"/>
    <n v="0"/>
    <s v="N"/>
    <n v="0"/>
    <n v="0"/>
    <n v="0"/>
    <n v="-1"/>
    <d v="2019-01-17T00:00:00"/>
    <d v="2019-01-01T00:00:00"/>
    <d v="2019-01-17T00:00:00"/>
    <s v="Thursday"/>
    <d v="1899-12-30T14:12:20"/>
    <n v="1"/>
    <d v="2019-01-17T00:00:00"/>
    <d v="2019-01-01T00:00:00"/>
    <d v="2019-01-17T00:00:00"/>
    <x v="2"/>
    <x v="387"/>
    <s v="N"/>
    <s v="Y"/>
    <s v="One Way"/>
    <s v="Bublr Bikes"/>
  </r>
  <r>
    <s v="Bublr Bikes"/>
    <n v="2131832"/>
    <s v="RFID Card Member"/>
    <s v="Milwaukee "/>
    <s v="WI"/>
    <n v="53202"/>
    <s v="UNITED STATES"/>
    <s v="Annual Pass"/>
    <n v="11048"/>
    <s v="Standard"/>
    <x v="53"/>
    <n v="43.03886"/>
    <n v="-87.902720000000002"/>
    <s v="Milwaukee"/>
    <x v="15"/>
    <n v="43.052460000000004"/>
    <n v="-87.891000000000005"/>
    <s v="Milwaukee"/>
    <n v="8"/>
    <n v="0"/>
    <n v="0"/>
    <s v="N"/>
    <n v="1"/>
    <n v="1"/>
    <n v="40"/>
    <n v="-1"/>
    <d v="2019-01-17T00:00:00"/>
    <d v="2019-01-01T00:00:00"/>
    <d v="2019-01-17T00:00:00"/>
    <s v="Thursday"/>
    <d v="1899-12-30T16:04:15"/>
    <n v="1"/>
    <d v="2019-01-17T00:00:00"/>
    <d v="2019-01-01T00:00:00"/>
    <d v="2019-01-17T00:00:00"/>
    <x v="2"/>
    <x v="388"/>
    <s v="N"/>
    <s v="Y"/>
    <s v="One Way"/>
    <s v="Bublr Bikes"/>
  </r>
  <r>
    <s v="Bublr Bikes"/>
    <n v="2353269"/>
    <s v="RFID Card Member"/>
    <s v="Milwaukee"/>
    <s v="WI"/>
    <n v="53202"/>
    <s v="UNITED STATES"/>
    <s v="Annual Pass"/>
    <n v="81"/>
    <s v="Standard"/>
    <x v="35"/>
    <n v="43.04824"/>
    <n v="-87.904970000000006"/>
    <s v="Milwaukee"/>
    <x v="15"/>
    <n v="43.052460000000004"/>
    <n v="-87.891000000000005"/>
    <s v="Milwaukee"/>
    <n v="10"/>
    <n v="0"/>
    <n v="0"/>
    <s v="N"/>
    <n v="1"/>
    <n v="1"/>
    <n v="40"/>
    <n v="-1"/>
    <d v="2019-01-17T00:00:00"/>
    <d v="2019-01-01T00:00:00"/>
    <d v="2019-01-17T00:00:00"/>
    <s v="Thursday"/>
    <d v="1899-12-30T18:42:11"/>
    <n v="1"/>
    <d v="2019-01-17T00:00:00"/>
    <d v="2019-01-01T00:00:00"/>
    <d v="2019-01-17T00:00:00"/>
    <x v="2"/>
    <x v="389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12547"/>
    <s v="Standard"/>
    <x v="38"/>
    <n v="43.038649999999997"/>
    <n v="-87.921930000000003"/>
    <s v="Milwaukee"/>
    <x v="11"/>
    <n v="43.038600000000002"/>
    <n v="-87.912099999999995"/>
    <s v="Milwaukee"/>
    <n v="3"/>
    <n v="0"/>
    <n v="0"/>
    <s v="N"/>
    <n v="0"/>
    <n v="0"/>
    <n v="0"/>
    <n v="-1"/>
    <d v="2019-01-18T00:00:00"/>
    <d v="2019-01-01T00:00:00"/>
    <d v="2019-01-18T00:00:00"/>
    <s v="Friday"/>
    <d v="1899-12-30T12:31:28"/>
    <n v="1"/>
    <d v="2019-01-18T00:00:00"/>
    <d v="2019-01-01T00:00:00"/>
    <d v="2019-01-18T00:00:00"/>
    <x v="1"/>
    <x v="390"/>
    <s v="N"/>
    <s v="Y"/>
    <s v="One Way"/>
    <s v="Bublr Bikes"/>
  </r>
  <r>
    <s v="Bublr Bikes"/>
    <n v="547019"/>
    <s v="RFID Card Member"/>
    <s v="Milwaukee"/>
    <s v="WI"/>
    <n v="53208"/>
    <s v="UNITED STATES"/>
    <s v="Annual Pass"/>
    <n v="11106"/>
    <s v="Standard"/>
    <x v="40"/>
    <n v="43.026229999999998"/>
    <n v="-87.912809999999993"/>
    <s v="Milwaukee"/>
    <x v="14"/>
    <n v="43.042490000000001"/>
    <n v="-87.909959999999998"/>
    <s v="Milwaukee"/>
    <n v="11"/>
    <n v="0"/>
    <n v="0"/>
    <s v="N"/>
    <n v="1"/>
    <n v="1"/>
    <n v="40"/>
    <n v="-1"/>
    <d v="2019-01-18T00:00:00"/>
    <d v="2019-01-01T00:00:00"/>
    <d v="2019-01-18T00:00:00"/>
    <s v="Friday"/>
    <d v="1899-12-30T13:04:03"/>
    <n v="1"/>
    <d v="2019-01-18T00:00:00"/>
    <d v="2019-01-01T00:00:00"/>
    <d v="2019-01-18T00:00:00"/>
    <x v="1"/>
    <x v="391"/>
    <s v="N"/>
    <s v="Y"/>
    <s v="One Way"/>
    <s v="Bublr Bikes"/>
  </r>
  <r>
    <s v="Bublr Bikes"/>
    <n v="2237245"/>
    <s v="RFID Card Member"/>
    <s v="Milwaukee"/>
    <s v="WI"/>
    <n v="53211"/>
    <s v="UNITED STATES"/>
    <s v="Annual Pass"/>
    <n v="82"/>
    <s v="Standard"/>
    <x v="22"/>
    <n v="43.089460000000003"/>
    <n v="-87.895219999999995"/>
    <s v="Shorewood"/>
    <x v="27"/>
    <n v="43.089460000000003"/>
    <n v="-87.895219999999995"/>
    <s v="Shorewood"/>
    <n v="1"/>
    <n v="0"/>
    <n v="0"/>
    <s v="N"/>
    <n v="0"/>
    <n v="0"/>
    <n v="0"/>
    <n v="-1"/>
    <d v="2019-01-18T00:00:00"/>
    <d v="2019-01-01T00:00:00"/>
    <d v="2019-01-18T00:00:00"/>
    <s v="Friday"/>
    <d v="1899-12-30T13:06:43"/>
    <n v="1"/>
    <d v="2019-01-18T00:00:00"/>
    <d v="2019-01-01T00:00:00"/>
    <d v="2019-01-18T00:00:00"/>
    <x v="1"/>
    <x v="392"/>
    <s v="N"/>
    <s v="Y"/>
    <s v="Round Trip"/>
    <s v="Bublr Bikes"/>
  </r>
  <r>
    <s v="Bublr Bikes"/>
    <n v="1915786"/>
    <s v="RFID Card Member"/>
    <s v="Milwaukee"/>
    <s v="WI"/>
    <n v="53202"/>
    <s v="UNITED STATES"/>
    <s v="Annual Pass"/>
    <n v="5552"/>
    <s v="Standard"/>
    <x v="5"/>
    <n v="43.05847"/>
    <n v="-87.898079999999993"/>
    <s v="Milwaukee"/>
    <x v="51"/>
    <n v="43.040349999999997"/>
    <n v="-87.920760000000001"/>
    <s v="Milwaukee"/>
    <n v="18"/>
    <n v="0"/>
    <n v="0"/>
    <s v="N"/>
    <n v="2"/>
    <n v="1.9"/>
    <n v="80"/>
    <n v="-1"/>
    <d v="2019-01-19T00:00:00"/>
    <d v="2019-01-01T00:00:00"/>
    <d v="2019-01-19T00:00:00"/>
    <s v="Saturday"/>
    <d v="1899-12-30T08:54:45"/>
    <n v="1"/>
    <d v="2019-01-19T00:00:00"/>
    <d v="2019-01-01T00:00:00"/>
    <d v="2019-01-19T00:00:00"/>
    <x v="3"/>
    <x v="393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5433"/>
    <s v="Standard"/>
    <x v="40"/>
    <n v="43.026229999999998"/>
    <n v="-87.912809999999993"/>
    <s v="Milwaukee"/>
    <x v="3"/>
    <n v="43.004728999999998"/>
    <n v="-87.905463999999995"/>
    <s v="Milwaukee"/>
    <n v="13"/>
    <n v="0"/>
    <n v="0"/>
    <s v="N"/>
    <n v="1"/>
    <n v="1"/>
    <n v="40"/>
    <n v="-1"/>
    <d v="2019-01-21T00:00:00"/>
    <d v="2019-01-01T00:00:00"/>
    <d v="2019-01-21T00:00:00"/>
    <s v="Monday"/>
    <d v="1899-12-30T17:04:08"/>
    <n v="1"/>
    <d v="2019-01-21T00:00:00"/>
    <d v="2019-01-01T00:00:00"/>
    <d v="2019-01-21T00:00:00"/>
    <x v="5"/>
    <x v="394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12540"/>
    <s v="Standard"/>
    <x v="53"/>
    <n v="43.03886"/>
    <n v="-87.902720000000002"/>
    <s v="Milwaukee"/>
    <x v="59"/>
    <n v="43.034619999999997"/>
    <n v="-87.917500000000004"/>
    <s v="Milwaukee"/>
    <n v="7"/>
    <n v="0"/>
    <n v="0"/>
    <s v="N"/>
    <n v="1"/>
    <n v="1"/>
    <n v="40"/>
    <n v="-1"/>
    <d v="2019-01-22T00:00:00"/>
    <d v="2019-01-01T00:00:00"/>
    <d v="2019-01-22T00:00:00"/>
    <s v="Tuesday"/>
    <d v="1899-12-30T15:40:03"/>
    <n v="1"/>
    <d v="2019-01-22T00:00:00"/>
    <d v="2019-01-01T00:00:00"/>
    <d v="2019-01-22T00:00:00"/>
    <x v="4"/>
    <x v="395"/>
    <s v="N"/>
    <s v="N"/>
    <s v="One Way"/>
    <s v="Bublr Bikes"/>
  </r>
  <r>
    <s v="Bublr Bikes"/>
    <n v="1815780"/>
    <s v="RFID Card Member"/>
    <s v="Franklin"/>
    <s v="WI"/>
    <n v="53132"/>
    <s v="UNITED STATES"/>
    <s v="Annual Pass"/>
    <n v="12550"/>
    <s v="Standard"/>
    <x v="1"/>
    <n v="43.078530000000001"/>
    <n v="-87.882620000000003"/>
    <s v="Milwaukee"/>
    <x v="9"/>
    <n v="43.074890000000003"/>
    <n v="-87.882810000000006"/>
    <s v="Milwaukee"/>
    <n v="3"/>
    <n v="0"/>
    <n v="0"/>
    <s v="N"/>
    <n v="0"/>
    <n v="0"/>
    <n v="0"/>
    <n v="-1"/>
    <d v="2019-01-23T00:00:00"/>
    <d v="2019-01-01T00:00:00"/>
    <d v="2019-01-23T00:00:00"/>
    <s v="Wednesday"/>
    <d v="1899-12-30T18:48:23"/>
    <n v="1"/>
    <d v="2019-01-23T00:00:00"/>
    <d v="2019-01-01T00:00:00"/>
    <d v="2019-01-23T00:00:00"/>
    <x v="0"/>
    <x v="396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199"/>
    <s v="Standard"/>
    <x v="48"/>
    <n v="43.040349999999997"/>
    <n v="-87.920760000000001"/>
    <s v="Milwaukee"/>
    <x v="51"/>
    <n v="43.040349999999997"/>
    <n v="-87.920760000000001"/>
    <s v="Milwaukee"/>
    <n v="0"/>
    <n v="0"/>
    <n v="0"/>
    <s v="N"/>
    <n v="0"/>
    <n v="0"/>
    <n v="0"/>
    <n v="-1"/>
    <d v="2019-01-25T00:00:00"/>
    <d v="2019-01-01T00:00:00"/>
    <d v="2019-01-25T00:00:00"/>
    <s v="Friday"/>
    <d v="1899-12-30T10:57:25"/>
    <n v="1"/>
    <d v="2019-01-25T00:00:00"/>
    <d v="2019-01-01T00:00:00"/>
    <d v="2019-01-25T00:00:00"/>
    <x v="1"/>
    <x v="397"/>
    <s v="N"/>
    <s v="Y"/>
    <s v="Round Trip"/>
    <s v="Bublr Bikes"/>
  </r>
  <r>
    <s v="Bublr Bikes"/>
    <n v="2237245"/>
    <s v="RFID Card Member"/>
    <s v="Milwaukee"/>
    <s v="WI"/>
    <n v="53211"/>
    <s v="UNITED STATES"/>
    <s v="Annual Pass"/>
    <n v="11121"/>
    <s v="Standard"/>
    <x v="39"/>
    <n v="43.08755"/>
    <n v="-87.887680000000003"/>
    <s v="Shorewood"/>
    <x v="8"/>
    <n v="43.063749000000001"/>
    <n v="-87.887962999999999"/>
    <s v="Milwaukee"/>
    <n v="11"/>
    <n v="0"/>
    <n v="0"/>
    <s v="N"/>
    <n v="1"/>
    <n v="1"/>
    <n v="40"/>
    <n v="-1"/>
    <d v="2019-01-26T00:00:00"/>
    <d v="2019-01-01T00:00:00"/>
    <d v="2019-01-26T00:00:00"/>
    <s v="Saturday"/>
    <d v="1899-12-30T15:29:13"/>
    <n v="1"/>
    <d v="2019-01-26T00:00:00"/>
    <d v="2019-01-01T00:00:00"/>
    <d v="2019-01-26T00:00:00"/>
    <x v="3"/>
    <x v="398"/>
    <s v="N"/>
    <s v="Y"/>
    <s v="One Way"/>
    <s v="Bublr Bikes"/>
  </r>
  <r>
    <s v="Bublr Bikes"/>
    <n v="2248733"/>
    <s v="RFID Card Member"/>
    <s v="Milwaukee "/>
    <s v="WI"/>
    <n v="53211"/>
    <s v="UNITED STATES"/>
    <s v="Annual Pass"/>
    <n v="989"/>
    <s v="Standard"/>
    <x v="1"/>
    <n v="43.078530000000001"/>
    <n v="-87.882620000000003"/>
    <s v="Milwaukee"/>
    <x v="60"/>
    <n v="43.066893999999998"/>
    <n v="-87.877936000000005"/>
    <s v="Milwaukee"/>
    <n v="10"/>
    <n v="0"/>
    <n v="0"/>
    <s v="N"/>
    <n v="1"/>
    <n v="1"/>
    <n v="40"/>
    <n v="-1"/>
    <d v="2019-01-27T00:00:00"/>
    <d v="2019-01-01T00:00:00"/>
    <d v="2019-01-27T00:00:00"/>
    <s v="Sunday"/>
    <d v="1899-12-30T17:04:35"/>
    <n v="1"/>
    <d v="2019-01-27T00:00:00"/>
    <d v="2019-01-01T00:00:00"/>
    <d v="2019-01-27T00:00:00"/>
    <x v="6"/>
    <x v="399"/>
    <s v="N"/>
    <s v="Y"/>
    <s v="One Way"/>
    <s v="Bublr Bikes"/>
  </r>
  <r>
    <s v="Bublr Bikes"/>
    <n v="2289291"/>
    <s v="RFID Card Member"/>
    <s v="Milwaukee"/>
    <s v="WI"/>
    <n v="53211"/>
    <s v="UNITED STATES"/>
    <s v="Annual Pass"/>
    <n v="11047"/>
    <s v="Standard"/>
    <x v="47"/>
    <n v="43.074655999999997"/>
    <n v="-87.889011999999994"/>
    <s v="Milwaukee"/>
    <x v="21"/>
    <n v="43.069021999999997"/>
    <n v="-87.887940999999998"/>
    <s v="Milwaukee"/>
    <n v="3"/>
    <n v="0"/>
    <n v="0"/>
    <s v="N"/>
    <n v="0"/>
    <n v="0"/>
    <n v="0"/>
    <n v="-1"/>
    <d v="2019-01-18T00:00:00"/>
    <d v="2019-01-01T00:00:00"/>
    <d v="2019-01-18T00:00:00"/>
    <s v="Friday"/>
    <d v="1899-12-30T12:17:28"/>
    <n v="1"/>
    <d v="2019-01-18T00:00:00"/>
    <d v="2019-01-01T00:00:00"/>
    <d v="2019-01-18T00:00:00"/>
    <x v="1"/>
    <x v="400"/>
    <s v="N"/>
    <s v="Y"/>
    <s v="One Way"/>
    <s v="Bublr Bikes"/>
  </r>
  <r>
    <s v="Bublr Bikes"/>
    <n v="1407901"/>
    <s v="RFID Card Member"/>
    <s v="Milwaukee"/>
    <s v="WI"/>
    <n v="53202"/>
    <s v="UNITED STATES"/>
    <s v="Annual Pass"/>
    <n v="12602"/>
    <s v="Standard"/>
    <x v="56"/>
    <n v="43.031480000000002"/>
    <n v="-87.908169999999998"/>
    <s v="Milwaukee"/>
    <x v="16"/>
    <n v="43.040154000000001"/>
    <n v="-87.932113000000001"/>
    <s v="Milwaukee"/>
    <n v="21"/>
    <n v="0"/>
    <n v="0"/>
    <s v="N"/>
    <n v="3"/>
    <n v="2.9"/>
    <n v="120"/>
    <n v="-1"/>
    <d v="2019-01-15T00:00:00"/>
    <d v="2019-01-01T00:00:00"/>
    <d v="2019-01-15T00:00:00"/>
    <s v="Tuesday"/>
    <d v="1899-12-30T19:35:15"/>
    <n v="1"/>
    <d v="2019-01-15T00:00:00"/>
    <d v="2019-01-01T00:00:00"/>
    <d v="2019-01-15T00:00:00"/>
    <x v="4"/>
    <x v="401"/>
    <s v="N"/>
    <s v="Y"/>
    <s v="One Way"/>
    <s v="Bublr Bikes"/>
  </r>
  <r>
    <s v="Bublr Bikes"/>
    <n v="2078963"/>
    <s v="RFID Card Member"/>
    <s v="Custer"/>
    <s v="SD"/>
    <n v="57730"/>
    <s v="UNITED STATES"/>
    <s v="Pay as You Go Pass"/>
    <n v="12499"/>
    <s v="Standard"/>
    <x v="30"/>
    <n v="43.048200000000001"/>
    <n v="-87.900859999999994"/>
    <s v="Milwaukee"/>
    <x v="3"/>
    <n v="43.004728999999998"/>
    <n v="-87.905463999999995"/>
    <s v="Milwaukee"/>
    <n v="28"/>
    <n v="0"/>
    <n v="2"/>
    <s v="N"/>
    <n v="4"/>
    <n v="3.8"/>
    <n v="160"/>
    <n v="-1"/>
    <d v="2019-01-01T00:00:00"/>
    <d v="2019-01-01T00:00:00"/>
    <d v="2019-01-01T00:00:00"/>
    <s v="Tuesday"/>
    <d v="1899-12-30T02:35:54"/>
    <n v="1"/>
    <d v="2019-01-01T00:00:00"/>
    <d v="2019-01-01T00:00:00"/>
    <d v="2019-01-01T00:00:00"/>
    <x v="4"/>
    <x v="402"/>
    <s v="N"/>
    <s v="Y"/>
    <s v="One Way"/>
    <s v="Bublr Bikes"/>
  </r>
  <r>
    <s v="Bublr Bikes"/>
    <n v="2070384"/>
    <s v="RFID Card Member"/>
    <s v="Milwaukee"/>
    <s v="WI"/>
    <n v="53202"/>
    <s v="UNITED STATES"/>
    <s v="Annual Pass"/>
    <n v="5550"/>
    <s v="Standard"/>
    <x v="56"/>
    <n v="43.031480000000002"/>
    <n v="-87.908169999999998"/>
    <s v="Milwaukee"/>
    <x v="14"/>
    <n v="43.042490000000001"/>
    <n v="-87.909959999999998"/>
    <s v="Milwaukee"/>
    <n v="5"/>
    <n v="0"/>
    <n v="0"/>
    <s v="N"/>
    <n v="0"/>
    <n v="0"/>
    <n v="0"/>
    <n v="-1"/>
    <d v="2019-01-02T00:00:00"/>
    <d v="2019-01-01T00:00:00"/>
    <d v="2019-01-02T00:00:00"/>
    <s v="Wednesday"/>
    <d v="1899-12-30T07:30:27"/>
    <n v="1"/>
    <d v="2019-01-02T00:00:00"/>
    <d v="2019-01-01T00:00:00"/>
    <d v="2019-01-02T00:00:00"/>
    <x v="0"/>
    <x v="403"/>
    <s v="N"/>
    <s v="Y"/>
    <s v="One Way"/>
    <s v="Bublr Bikes"/>
  </r>
  <r>
    <s v="Bublr Bikes"/>
    <n v="1738865"/>
    <s v="RFID Card Member"/>
    <s v="Milwaukee"/>
    <s v="WI"/>
    <n v="53211"/>
    <s v="UNITED STATES"/>
    <s v="Annual Pass"/>
    <n v="11066"/>
    <s v="Standard"/>
    <x v="49"/>
    <n v="43.063749000000001"/>
    <n v="-87.887962999999999"/>
    <s v="Milwaukee"/>
    <x v="58"/>
    <n v="43.077359999999999"/>
    <n v="-87.880769999999998"/>
    <s v="Milwaukee"/>
    <n v="10"/>
    <n v="0"/>
    <n v="0"/>
    <s v="N"/>
    <n v="1"/>
    <n v="1"/>
    <n v="40"/>
    <n v="-1"/>
    <d v="2019-01-02T00:00:00"/>
    <d v="2019-01-01T00:00:00"/>
    <d v="2019-01-02T00:00:00"/>
    <s v="Wednesday"/>
    <d v="1899-12-30T09:34:23"/>
    <n v="1"/>
    <d v="2019-01-02T00:00:00"/>
    <d v="2019-01-01T00:00:00"/>
    <d v="2019-01-02T00:00:00"/>
    <x v="0"/>
    <x v="404"/>
    <s v="N"/>
    <s v="Y"/>
    <s v="One Way"/>
    <s v="Bublr Bikes"/>
  </r>
  <r>
    <s v="Bublr Bikes"/>
    <n v="531225"/>
    <s v="RFID Card Member"/>
    <s v="Milwaukee"/>
    <s v="WI"/>
    <n v="53202"/>
    <s v="UNITED STATES"/>
    <s v="Annual Pass"/>
    <n v="11158"/>
    <s v="Standard"/>
    <x v="51"/>
    <n v="43.05097"/>
    <n v="-87.906440000000003"/>
    <s v="Milwaukee"/>
    <x v="61"/>
    <n v="43.042639999999999"/>
    <n v="-87.905680000000004"/>
    <s v="Milwaukee"/>
    <n v="8"/>
    <n v="0"/>
    <n v="0"/>
    <s v="N"/>
    <n v="1"/>
    <n v="1"/>
    <n v="40"/>
    <n v="-1"/>
    <d v="2019-01-02T00:00:00"/>
    <d v="2019-01-01T00:00:00"/>
    <d v="2019-01-02T00:00:00"/>
    <s v="Wednesday"/>
    <d v="1899-12-30T16:11:48"/>
    <n v="1"/>
    <d v="2019-01-02T00:00:00"/>
    <d v="2019-01-01T00:00:00"/>
    <d v="2019-01-02T00:00:00"/>
    <x v="0"/>
    <x v="405"/>
    <s v="N"/>
    <s v="Y"/>
    <s v="One Way"/>
    <s v="Bublr Bikes"/>
  </r>
  <r>
    <s v="Bublr Bikes"/>
    <n v="2353269"/>
    <s v="RFID Card Member"/>
    <s v="Milwaukee"/>
    <s v="WI"/>
    <n v="53202"/>
    <s v="UNITED STATES"/>
    <s v="Annual Pass"/>
    <n v="11114"/>
    <s v="Standard"/>
    <x v="14"/>
    <n v="43.052460000000004"/>
    <n v="-87.891000000000005"/>
    <s v="Milwaukee"/>
    <x v="32"/>
    <n v="43.03886"/>
    <n v="-87.902720000000002"/>
    <s v="Milwaukee"/>
    <n v="11"/>
    <n v="0"/>
    <n v="0"/>
    <s v="N"/>
    <n v="0"/>
    <n v="0"/>
    <n v="1"/>
    <n v="-1"/>
    <d v="2019-01-03T00:00:00"/>
    <d v="2019-01-01T00:00:00"/>
    <d v="2019-01-03T00:00:00"/>
    <s v="Thursday"/>
    <d v="1899-12-30T07:33:13"/>
    <n v="1"/>
    <d v="2019-01-03T00:00:00"/>
    <d v="2019-01-01T00:00:00"/>
    <d v="2019-01-03T00:00:00"/>
    <x v="2"/>
    <x v="406"/>
    <s v="N"/>
    <s v="Y"/>
    <s v="One Way"/>
    <s v="Bublr Bikes"/>
  </r>
  <r>
    <s v="Bublr Bikes"/>
    <n v="2178477"/>
    <s v="RFID Card Member"/>
    <m/>
    <m/>
    <n v="53202"/>
    <s v="UNITED STATES"/>
    <s v="Annual Pass"/>
    <n v="12599"/>
    <s v="Standard"/>
    <x v="56"/>
    <n v="43.031480000000002"/>
    <n v="-87.908169999999998"/>
    <s v="Milwaukee"/>
    <x v="32"/>
    <n v="43.03886"/>
    <n v="-87.902720000000002"/>
    <s v="Milwaukee"/>
    <n v="5"/>
    <n v="0"/>
    <n v="0"/>
    <s v="N"/>
    <n v="0"/>
    <n v="0"/>
    <n v="0"/>
    <n v="-1"/>
    <d v="2019-01-04T00:00:00"/>
    <d v="2019-01-01T00:00:00"/>
    <d v="2019-01-04T00:00:00"/>
    <s v="Friday"/>
    <d v="1899-12-30T05:26:54"/>
    <n v="1"/>
    <d v="2019-01-04T00:00:00"/>
    <d v="2019-01-01T00:00:00"/>
    <d v="2019-01-04T00:00:00"/>
    <x v="1"/>
    <x v="407"/>
    <s v="N"/>
    <s v="Y"/>
    <s v="One Way"/>
    <s v="Bublr Bikes"/>
  </r>
  <r>
    <s v="Bublr Bikes"/>
    <n v="2044884"/>
    <s v="RFID Card Member"/>
    <s v="Milwaukee "/>
    <s v="WI"/>
    <n v="53202"/>
    <s v="UNITED STATES"/>
    <s v="30-Day Pass"/>
    <n v="5540"/>
    <s v="Standard"/>
    <x v="23"/>
    <n v="43.045712999999999"/>
    <n v="-87.899756999999994"/>
    <s v="Milwaukee"/>
    <x v="32"/>
    <n v="43.03886"/>
    <n v="-87.902720000000002"/>
    <s v="Milwaukee"/>
    <n v="5"/>
    <n v="0"/>
    <n v="0"/>
    <s v="N"/>
    <n v="0"/>
    <n v="0"/>
    <n v="0"/>
    <n v="-1"/>
    <d v="2019-01-04T00:00:00"/>
    <d v="2019-01-01T00:00:00"/>
    <d v="2019-01-04T00:00:00"/>
    <s v="Friday"/>
    <d v="1899-12-30T12:50:14"/>
    <n v="1"/>
    <d v="2019-01-04T00:00:00"/>
    <d v="2019-01-01T00:00:00"/>
    <d v="2019-01-04T00:00:00"/>
    <x v="1"/>
    <x v="408"/>
    <s v="N"/>
    <s v="Y"/>
    <s v="One Way"/>
    <s v="Bublr Bikes"/>
  </r>
  <r>
    <s v="Bublr Bikes"/>
    <n v="1738865"/>
    <s v="RFID Card Member"/>
    <s v="Milwaukee"/>
    <s v="WI"/>
    <n v="53211"/>
    <s v="UNITED STATES"/>
    <s v="Annual Pass"/>
    <n v="12661"/>
    <s v="Standard"/>
    <x v="49"/>
    <n v="43.063749000000001"/>
    <n v="-87.887962999999999"/>
    <s v="Milwaukee"/>
    <x v="54"/>
    <n v="43.074655999999997"/>
    <n v="-87.889011999999994"/>
    <s v="Milwaukee"/>
    <n v="6"/>
    <n v="0"/>
    <n v="0"/>
    <s v="N"/>
    <n v="0"/>
    <n v="0"/>
    <n v="0"/>
    <n v="-1"/>
    <d v="2019-01-04T00:00:00"/>
    <d v="2019-01-01T00:00:00"/>
    <d v="2019-01-04T00:00:00"/>
    <s v="Friday"/>
    <d v="1899-12-30T13:00:24"/>
    <n v="1"/>
    <d v="2019-01-04T00:00:00"/>
    <d v="2019-01-01T00:00:00"/>
    <d v="2019-01-04T00:00:00"/>
    <x v="1"/>
    <x v="409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12581"/>
    <s v="Standard"/>
    <x v="53"/>
    <n v="43.03886"/>
    <n v="-87.902720000000002"/>
    <s v="Milwaukee"/>
    <x v="49"/>
    <n v="43.05097"/>
    <n v="-87.906440000000003"/>
    <s v="Milwaukee"/>
    <n v="5"/>
    <n v="0"/>
    <n v="0"/>
    <s v="N"/>
    <n v="0"/>
    <n v="0"/>
    <n v="0"/>
    <n v="-1"/>
    <d v="2019-01-04T00:00:00"/>
    <d v="2019-01-01T00:00:00"/>
    <d v="2019-01-04T00:00:00"/>
    <s v="Friday"/>
    <d v="1899-12-30T17:35:00"/>
    <n v="1"/>
    <d v="2019-01-04T00:00:00"/>
    <d v="2019-01-01T00:00:00"/>
    <d v="2019-01-04T00:00:00"/>
    <x v="1"/>
    <x v="410"/>
    <s v="N"/>
    <s v="N"/>
    <s v="One Way"/>
    <s v="Bublr Bikes"/>
  </r>
  <r>
    <s v="Bublr Bikes"/>
    <n v="1276651"/>
    <s v="RFID Card Member"/>
    <s v="Milwaukee"/>
    <s v="WI"/>
    <n v="53211"/>
    <s v="UNITED STATES"/>
    <s v="Annual Pass"/>
    <n v="5714"/>
    <s v="Standard"/>
    <x v="12"/>
    <n v="43.049230000000001"/>
    <n v="-87.911940000000001"/>
    <s v="Milwaukee"/>
    <x v="58"/>
    <n v="43.077359999999999"/>
    <n v="-87.880769999999998"/>
    <s v="Milwaukee"/>
    <n v="30"/>
    <n v="0"/>
    <n v="0"/>
    <s v="N"/>
    <n v="4"/>
    <n v="3.8"/>
    <n v="160"/>
    <n v="-1"/>
    <d v="2019-01-04T00:00:00"/>
    <d v="2019-01-01T00:00:00"/>
    <d v="2019-01-04T00:00:00"/>
    <s v="Friday"/>
    <d v="1899-12-30T18:11:08"/>
    <n v="1"/>
    <d v="2019-01-04T00:00:00"/>
    <d v="2019-01-01T00:00:00"/>
    <d v="2019-01-04T00:00:00"/>
    <x v="1"/>
    <x v="411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2464"/>
    <s v="Standard"/>
    <x v="10"/>
    <n v="43.038600000000002"/>
    <n v="-87.912099999999995"/>
    <s v="Milwaukee"/>
    <x v="37"/>
    <n v="43.026229999999998"/>
    <n v="-87.912809999999993"/>
    <s v="Milwaukee"/>
    <n v="9"/>
    <n v="0"/>
    <n v="0"/>
    <s v="N"/>
    <n v="1"/>
    <n v="1"/>
    <n v="40"/>
    <n v="-1"/>
    <d v="2019-01-04T00:00:00"/>
    <d v="2019-01-01T00:00:00"/>
    <d v="2019-01-04T00:00:00"/>
    <s v="Friday"/>
    <d v="1899-12-30T20:51:01"/>
    <n v="1"/>
    <d v="2019-01-04T00:00:00"/>
    <d v="2019-01-01T00:00:00"/>
    <d v="2019-01-04T00:00:00"/>
    <x v="1"/>
    <x v="412"/>
    <s v="N"/>
    <s v="Y"/>
    <s v="One Way"/>
    <s v="Bublr Bikes"/>
  </r>
  <r>
    <s v="Bublr Bikes"/>
    <n v="2290385"/>
    <s v="RFID Card Member"/>
    <m/>
    <m/>
    <n v="53202"/>
    <s v="UNITED STATES"/>
    <s v="Annual Pass"/>
    <n v="5426"/>
    <s v="Standard"/>
    <x v="30"/>
    <n v="43.048200000000001"/>
    <n v="-87.900859999999994"/>
    <s v="Milwaukee"/>
    <x v="15"/>
    <n v="43.052460000000004"/>
    <n v="-87.891000000000005"/>
    <s v="Milwaukee"/>
    <n v="12"/>
    <n v="0"/>
    <n v="0"/>
    <s v="N"/>
    <n v="1"/>
    <n v="1"/>
    <n v="40"/>
    <n v="-1"/>
    <d v="2019-01-05T00:00:00"/>
    <d v="2019-01-01T00:00:00"/>
    <d v="2019-01-05T00:00:00"/>
    <s v="Saturday"/>
    <d v="1899-12-30T13:36:46"/>
    <n v="1"/>
    <d v="2019-01-05T00:00:00"/>
    <d v="2019-01-01T00:00:00"/>
    <d v="2019-01-05T00:00:00"/>
    <x v="3"/>
    <x v="413"/>
    <s v="N"/>
    <s v="Y"/>
    <s v="One Way"/>
    <s v="Bublr Bikes"/>
  </r>
  <r>
    <s v="Bublr Bikes"/>
    <n v="2326760"/>
    <s v="RFID Card Member"/>
    <s v="Milwaukee "/>
    <s v="WI"/>
    <n v="53202"/>
    <s v="UNITED STATES"/>
    <s v="Pay as You Go Pass"/>
    <n v="11143"/>
    <s v="Standard"/>
    <x v="36"/>
    <n v="43.028709999999997"/>
    <n v="-87.9041"/>
    <s v="Milwaukee"/>
    <x v="38"/>
    <n v="43.028709999999997"/>
    <n v="-87.9041"/>
    <s v="Milwaukee"/>
    <n v="5"/>
    <n v="0"/>
    <n v="2"/>
    <s v="N"/>
    <n v="0"/>
    <n v="0"/>
    <n v="0"/>
    <n v="-1"/>
    <d v="2019-01-05T00:00:00"/>
    <d v="2019-01-01T00:00:00"/>
    <d v="2019-01-05T00:00:00"/>
    <s v="Saturday"/>
    <d v="1899-12-30T14:05:58"/>
    <n v="1"/>
    <d v="2019-01-05T00:00:00"/>
    <d v="2019-01-01T00:00:00"/>
    <d v="2019-01-05T00:00:00"/>
    <x v="3"/>
    <x v="414"/>
    <s v="N"/>
    <s v="Y"/>
    <s v="Round Trip"/>
    <s v="Bublr Bikes"/>
  </r>
  <r>
    <s v="Bublr Bikes"/>
    <n v="2153461"/>
    <s v="RFID Card Member"/>
    <s v="Milwaukee"/>
    <s v="WI"/>
    <n v="53204"/>
    <s v="UNITED STATES"/>
    <s v="Annual Pass"/>
    <n v="11115"/>
    <s v="Standard"/>
    <x v="28"/>
    <n v="43.02948"/>
    <n v="-87.912819999999996"/>
    <s v="Milwaukee"/>
    <x v="43"/>
    <n v="43.03519"/>
    <n v="-87.907390000000007"/>
    <s v="Milwaukee"/>
    <n v="4"/>
    <n v="0"/>
    <n v="0"/>
    <s v="N"/>
    <n v="0"/>
    <n v="0"/>
    <n v="0"/>
    <n v="-1"/>
    <d v="2019-01-05T00:00:00"/>
    <d v="2019-01-01T00:00:00"/>
    <d v="2019-01-05T00:00:00"/>
    <s v="Saturday"/>
    <d v="1899-12-30T14:25:32"/>
    <n v="1"/>
    <d v="2019-01-05T00:00:00"/>
    <d v="2019-01-01T00:00:00"/>
    <d v="2019-01-05T00:00:00"/>
    <x v="3"/>
    <x v="415"/>
    <s v="N"/>
    <s v="Y"/>
    <s v="One Way"/>
    <s v="Bublr Bikes"/>
  </r>
  <r>
    <s v="Bublr Bikes"/>
    <n v="1585551"/>
    <s v="RFID Card Member"/>
    <s v="Milwaukee"/>
    <s v="WI"/>
    <n v="53202"/>
    <s v="UNITED STATES"/>
    <s v="Annual Pass"/>
    <n v="11064"/>
    <s v="Standard"/>
    <x v="56"/>
    <n v="43.031480000000002"/>
    <n v="-87.908169999999998"/>
    <s v="Milwaukee"/>
    <x v="37"/>
    <n v="43.026229999999998"/>
    <n v="-87.912809999999993"/>
    <s v="Milwaukee"/>
    <n v="4"/>
    <n v="0"/>
    <n v="0"/>
    <s v="N"/>
    <n v="0"/>
    <n v="0"/>
    <n v="0"/>
    <n v="-1"/>
    <d v="2019-01-05T00:00:00"/>
    <d v="2019-01-01T00:00:00"/>
    <d v="2019-01-05T00:00:00"/>
    <s v="Saturday"/>
    <d v="1899-12-30T14:45:17"/>
    <n v="1"/>
    <d v="2019-01-05T00:00:00"/>
    <d v="2019-01-01T00:00:00"/>
    <d v="2019-01-05T00:00:00"/>
    <x v="3"/>
    <x v="416"/>
    <s v="N"/>
    <s v="Y"/>
    <s v="One Way"/>
    <s v="Bublr Bikes"/>
  </r>
  <r>
    <s v="Bublr Bikes"/>
    <n v="1142876"/>
    <s v="RFID Card Member"/>
    <s v="Milwaukee"/>
    <s v="WI"/>
    <n v="53204"/>
    <s v="UNITED STATES"/>
    <s v="Annual Pass"/>
    <n v="12625"/>
    <s v="Standard"/>
    <x v="16"/>
    <n v="43.03913"/>
    <n v="-87.916150000000002"/>
    <s v="Milwaukee"/>
    <x v="37"/>
    <n v="43.026229999999998"/>
    <n v="-87.912809999999993"/>
    <s v="Milwaukee"/>
    <n v="9"/>
    <n v="0"/>
    <n v="0"/>
    <s v="N"/>
    <n v="1"/>
    <n v="1"/>
    <n v="40"/>
    <n v="-1"/>
    <d v="2019-01-05T00:00:00"/>
    <d v="2019-01-01T00:00:00"/>
    <d v="2019-01-05T00:00:00"/>
    <s v="Saturday"/>
    <d v="1899-12-30T22:14:51"/>
    <n v="1"/>
    <d v="2019-01-05T00:00:00"/>
    <d v="2019-01-01T00:00:00"/>
    <d v="2019-01-05T00:00:00"/>
    <x v="3"/>
    <x v="417"/>
    <s v="N"/>
    <s v="Y"/>
    <s v="One Way"/>
    <s v="Bublr Bikes"/>
  </r>
  <r>
    <s v="Bublr Bikes"/>
    <n v="2175393"/>
    <s v="RFID Card Member"/>
    <s v="Milwaukee"/>
    <s v="WI"/>
    <n v="53212"/>
    <s v="UNITED STATES"/>
    <s v="Annual Pass"/>
    <n v="12505"/>
    <s v="Standard"/>
    <x v="13"/>
    <n v="43.056539999999998"/>
    <n v="-87.914370000000005"/>
    <s v="Milwaukee"/>
    <x v="4"/>
    <n v="43.020020000000002"/>
    <n v="-87.912540000000007"/>
    <s v="Milwaukee"/>
    <n v="25"/>
    <n v="0"/>
    <n v="0"/>
    <s v="N"/>
    <n v="3"/>
    <n v="2.9"/>
    <n v="120"/>
    <n v="-1"/>
    <d v="2019-01-06T00:00:00"/>
    <d v="2019-01-01T00:00:00"/>
    <d v="2019-01-06T00:00:00"/>
    <s v="Sunday"/>
    <d v="1899-12-30T17:09:03"/>
    <n v="1"/>
    <d v="2019-01-06T00:00:00"/>
    <d v="2019-01-01T00:00:00"/>
    <d v="2019-01-06T00:00:00"/>
    <x v="6"/>
    <x v="418"/>
    <s v="N"/>
    <s v="Y"/>
    <s v="One Way"/>
    <s v="Bublr Bikes"/>
  </r>
  <r>
    <s v="Bublr Bikes"/>
    <n v="2123501"/>
    <s v="RFID Card Member"/>
    <m/>
    <m/>
    <n v="53217"/>
    <s v="UNITED STATES"/>
    <s v="Annual Pass"/>
    <n v="5465"/>
    <s v="Standard"/>
    <x v="14"/>
    <n v="43.052460000000004"/>
    <n v="-87.891000000000005"/>
    <s v="Milwaukee"/>
    <x v="33"/>
    <n v="43.04804"/>
    <n v="-87.896720000000002"/>
    <s v="Milwaukee"/>
    <n v="3"/>
    <n v="0"/>
    <n v="0"/>
    <s v="N"/>
    <n v="0"/>
    <n v="0"/>
    <n v="0"/>
    <n v="-1"/>
    <d v="2019-01-06T00:00:00"/>
    <d v="2019-01-01T00:00:00"/>
    <d v="2019-01-06T00:00:00"/>
    <s v="Sunday"/>
    <d v="1899-12-30T19:19:34"/>
    <n v="1"/>
    <d v="2019-01-06T00:00:00"/>
    <d v="2019-01-01T00:00:00"/>
    <d v="2019-01-06T00:00:00"/>
    <x v="6"/>
    <x v="419"/>
    <s v="N"/>
    <s v="Y"/>
    <s v="One Way"/>
    <s v="Bublr Bikes"/>
  </r>
  <r>
    <s v="Bublr Bikes"/>
    <n v="1004235"/>
    <s v="RFID Card Member"/>
    <s v="Milwaukee"/>
    <s v="WI"/>
    <n v="53203"/>
    <s v="UNITED STATES"/>
    <s v="Annual Pass"/>
    <n v="5553"/>
    <s v="Standard"/>
    <x v="4"/>
    <n v="43.03519"/>
    <n v="-87.907390000000007"/>
    <s v="Milwaukee"/>
    <x v="25"/>
    <n v="43.053040000000003"/>
    <n v="-87.897660000000002"/>
    <s v="Milwaukee"/>
    <n v="15"/>
    <n v="0"/>
    <n v="0"/>
    <s v="N"/>
    <n v="2"/>
    <n v="1.9"/>
    <n v="80"/>
    <n v="-1"/>
    <d v="2019-01-07T00:00:00"/>
    <d v="2019-01-01T00:00:00"/>
    <d v="2019-01-07T00:00:00"/>
    <s v="Monday"/>
    <d v="1899-12-30T16:42:59"/>
    <n v="1"/>
    <d v="2019-01-07T00:00:00"/>
    <d v="2019-01-01T00:00:00"/>
    <d v="2019-01-07T00:00:00"/>
    <x v="5"/>
    <x v="420"/>
    <s v="N"/>
    <s v="Y"/>
    <s v="One Way"/>
    <s v="Bublr Bikes"/>
  </r>
  <r>
    <s v="Bublr Bikes"/>
    <n v="1815780"/>
    <s v="RFID Card Member"/>
    <s v="Franklin"/>
    <s v="WI"/>
    <n v="53132"/>
    <s v="UNITED STATES"/>
    <s v="Annual Pass"/>
    <n v="5587"/>
    <s v="Standard"/>
    <x v="47"/>
    <n v="43.074655999999997"/>
    <n v="-87.889011999999994"/>
    <s v="Milwaukee"/>
    <x v="29"/>
    <n v="43.06033"/>
    <n v="-87.89546"/>
    <s v="Milwaukee"/>
    <n v="11"/>
    <n v="0"/>
    <n v="0"/>
    <s v="N"/>
    <n v="1"/>
    <n v="1"/>
    <n v="40"/>
    <n v="-1"/>
    <d v="2019-01-07T00:00:00"/>
    <d v="2019-01-01T00:00:00"/>
    <d v="2019-01-07T00:00:00"/>
    <s v="Monday"/>
    <d v="1899-12-30T17:11:01"/>
    <n v="1"/>
    <d v="2019-01-07T00:00:00"/>
    <d v="2019-01-01T00:00:00"/>
    <d v="2019-01-07T00:00:00"/>
    <x v="5"/>
    <x v="421"/>
    <s v="N"/>
    <s v="Y"/>
    <s v="One Way"/>
    <s v="Bublr Bikes"/>
  </r>
  <r>
    <s v="Bublr Bikes"/>
    <n v="825934"/>
    <s v="RFID Card Member"/>
    <s v="Milwaukee"/>
    <s v="WI"/>
    <n v="53208"/>
    <s v="UNITED STATES"/>
    <s v="Annual Pass"/>
    <n v="12581"/>
    <s v="Standard"/>
    <x v="43"/>
    <n v="43.042490000000001"/>
    <n v="-87.909959999999998"/>
    <s v="Milwaukee"/>
    <x v="49"/>
    <n v="43.05097"/>
    <n v="-87.906440000000003"/>
    <s v="Milwaukee"/>
    <n v="9"/>
    <n v="0"/>
    <n v="0"/>
    <s v="N"/>
    <n v="1"/>
    <n v="1"/>
    <n v="40"/>
    <n v="-1"/>
    <d v="2019-01-07T00:00:00"/>
    <d v="2019-01-01T00:00:00"/>
    <d v="2019-01-07T00:00:00"/>
    <s v="Monday"/>
    <d v="1899-12-30T17:33:54"/>
    <n v="1"/>
    <d v="2019-01-07T00:00:00"/>
    <d v="2019-01-01T00:00:00"/>
    <d v="2019-01-07T00:00:00"/>
    <x v="5"/>
    <x v="422"/>
    <s v="N"/>
    <s v="Y"/>
    <s v="One Way"/>
    <s v="Bublr Bikes"/>
  </r>
  <r>
    <s v="Bublr Bikes"/>
    <n v="2047712"/>
    <s v="RFID Card Member"/>
    <s v="Milwaukee"/>
    <s v="WI"/>
    <n v="53204"/>
    <s v="UNITED STATES"/>
    <s v="Annual Pass"/>
    <n v="11137"/>
    <s v="Standard"/>
    <x v="60"/>
    <n v="43.037300000000002"/>
    <n v="-87.915800000000004"/>
    <s v="Milwaukee"/>
    <x v="5"/>
    <n v="43.02948"/>
    <n v="-87.912819999999996"/>
    <s v="Milwaukee"/>
    <n v="5"/>
    <n v="0"/>
    <n v="0"/>
    <s v="N"/>
    <n v="0"/>
    <n v="0"/>
    <n v="0"/>
    <n v="-1"/>
    <d v="2019-01-08T00:00:00"/>
    <d v="2019-01-01T00:00:00"/>
    <d v="2019-01-08T00:00:00"/>
    <s v="Tuesday"/>
    <d v="1899-12-30T08:56:49"/>
    <n v="1"/>
    <d v="2019-01-08T00:00:00"/>
    <d v="2019-01-01T00:00:00"/>
    <d v="2019-01-08T00:00:00"/>
    <x v="4"/>
    <x v="423"/>
    <s v="N"/>
    <s v="Y"/>
    <s v="One Way"/>
    <s v="Bublr Bikes"/>
  </r>
  <r>
    <s v="Bublr Bikes"/>
    <n v="1738865"/>
    <s v="RFID Card Member"/>
    <s v="Milwaukee"/>
    <s v="WI"/>
    <n v="53211"/>
    <s v="UNITED STATES"/>
    <s v="Annual Pass"/>
    <n v="5443"/>
    <s v="Standard"/>
    <x v="49"/>
    <n v="43.063749000000001"/>
    <n v="-87.887962999999999"/>
    <s v="Milwaukee"/>
    <x v="58"/>
    <n v="43.077359999999999"/>
    <n v="-87.880769999999998"/>
    <s v="Milwaukee"/>
    <n v="11"/>
    <n v="0"/>
    <n v="0"/>
    <s v="N"/>
    <n v="1"/>
    <n v="1"/>
    <n v="40"/>
    <n v="-1"/>
    <d v="2019-01-08T00:00:00"/>
    <d v="2019-01-01T00:00:00"/>
    <d v="2019-01-08T00:00:00"/>
    <s v="Tuesday"/>
    <d v="1899-12-30T09:52:32"/>
    <n v="1"/>
    <d v="2019-01-08T00:00:00"/>
    <d v="2019-01-01T00:00:00"/>
    <d v="2019-01-08T00:00:00"/>
    <x v="4"/>
    <x v="424"/>
    <s v="N"/>
    <s v="Y"/>
    <s v="One Way"/>
    <s v="Bublr Bikes"/>
  </r>
  <r>
    <s v="Bublr Bikes"/>
    <n v="1820874"/>
    <s v="RFID Card Member"/>
    <s v="Milwaukee"/>
    <s v="WI"/>
    <n v="53211"/>
    <s v="UNITED STATES"/>
    <s v="Annual Pass"/>
    <n v="11147"/>
    <s v="Standard"/>
    <x v="47"/>
    <n v="43.074655999999997"/>
    <n v="-87.889011999999994"/>
    <s v="Milwaukee"/>
    <x v="46"/>
    <n v="43.081940000000003"/>
    <n v="-87.888090000000005"/>
    <s v="Shorewood"/>
    <n v="5"/>
    <n v="0"/>
    <n v="0"/>
    <s v="N"/>
    <n v="0"/>
    <n v="0"/>
    <n v="0"/>
    <n v="-1"/>
    <d v="2019-01-08T00:00:00"/>
    <d v="2019-01-01T00:00:00"/>
    <d v="2019-01-08T00:00:00"/>
    <s v="Tuesday"/>
    <d v="1899-12-30T16:11:57"/>
    <n v="1"/>
    <d v="2019-01-08T00:00:00"/>
    <d v="2019-01-01T00:00:00"/>
    <d v="2019-01-08T00:00:00"/>
    <x v="4"/>
    <x v="425"/>
    <s v="N"/>
    <s v="Y"/>
    <s v="One Way"/>
    <s v="Bublr Bikes"/>
  </r>
  <r>
    <s v="Bublr Bikes"/>
    <n v="1709269"/>
    <s v="RFID Card Member"/>
    <s v="Milwaukee"/>
    <s v="WI"/>
    <n v="53202"/>
    <s v="UNITED STATES"/>
    <s v="Pay as You Go Pass"/>
    <n v="5551"/>
    <s v="Standard"/>
    <x v="43"/>
    <n v="43.042490000000001"/>
    <n v="-87.909959999999998"/>
    <s v="Milwaukee"/>
    <x v="41"/>
    <n v="43.048200000000001"/>
    <n v="-87.900859999999994"/>
    <s v="Milwaukee"/>
    <n v="7"/>
    <n v="0"/>
    <n v="2"/>
    <s v="N"/>
    <n v="1"/>
    <n v="1"/>
    <n v="40"/>
    <n v="-1"/>
    <d v="2019-01-09T00:00:00"/>
    <d v="2019-01-01T00:00:00"/>
    <d v="2019-01-09T00:00:00"/>
    <s v="Wednesday"/>
    <d v="1899-12-30T16:41:10"/>
    <n v="1"/>
    <d v="2019-01-09T00:00:00"/>
    <d v="2019-01-01T00:00:00"/>
    <d v="2019-01-09T00:00:00"/>
    <x v="0"/>
    <x v="426"/>
    <s v="N"/>
    <s v="Y"/>
    <s v="One Way"/>
    <s v="Bublr Bikes"/>
  </r>
  <r>
    <s v="Bublr Bikes"/>
    <n v="1276651"/>
    <s v="RFID Card Member"/>
    <s v="Milwaukee"/>
    <s v="WI"/>
    <n v="53211"/>
    <s v="UNITED STATES"/>
    <s v="Annual Pass"/>
    <n v="11071"/>
    <s v="Standard"/>
    <x v="12"/>
    <n v="43.049230000000001"/>
    <n v="-87.911940000000001"/>
    <s v="Milwaukee"/>
    <x v="49"/>
    <n v="43.05097"/>
    <n v="-87.906440000000003"/>
    <s v="Milwaukee"/>
    <n v="4"/>
    <n v="0"/>
    <n v="0"/>
    <s v="N"/>
    <n v="0"/>
    <n v="0"/>
    <n v="0"/>
    <n v="-1"/>
    <d v="2019-01-09T00:00:00"/>
    <d v="2019-01-01T00:00:00"/>
    <d v="2019-01-09T00:00:00"/>
    <s v="Wednesday"/>
    <d v="1899-12-30T18:47:44"/>
    <n v="1"/>
    <d v="2019-01-09T00:00:00"/>
    <d v="2019-01-01T00:00:00"/>
    <d v="2019-01-09T00:00:00"/>
    <x v="0"/>
    <x v="427"/>
    <s v="N"/>
    <s v="Y"/>
    <s v="One Way"/>
    <s v="Bublr Bikes"/>
  </r>
  <r>
    <s v="Bublr Bikes"/>
    <n v="1276651"/>
    <s v="RFID Card Member"/>
    <s v="Milwaukee"/>
    <s v="WI"/>
    <n v="53211"/>
    <s v="UNITED STATES"/>
    <s v="Annual Pass"/>
    <n v="11071"/>
    <s v="Standard"/>
    <x v="35"/>
    <n v="43.04824"/>
    <n v="-87.904970000000006"/>
    <s v="Milwaukee"/>
    <x v="58"/>
    <n v="43.077359999999999"/>
    <n v="-87.880769999999998"/>
    <s v="Milwaukee"/>
    <n v="22"/>
    <n v="0"/>
    <n v="0"/>
    <s v="N"/>
    <n v="3"/>
    <n v="2.9"/>
    <n v="120"/>
    <n v="-1"/>
    <d v="2019-01-09T00:00:00"/>
    <d v="2019-01-01T00:00:00"/>
    <d v="2019-01-09T00:00:00"/>
    <s v="Wednesday"/>
    <d v="1899-12-30T19:23:54"/>
    <n v="1"/>
    <d v="2019-01-09T00:00:00"/>
    <d v="2019-01-01T00:00:00"/>
    <d v="2019-01-09T00:00:00"/>
    <x v="0"/>
    <x v="428"/>
    <s v="N"/>
    <s v="Y"/>
    <s v="One Way"/>
    <s v="Bublr Bikes"/>
  </r>
  <r>
    <s v="Bublr Bikes"/>
    <n v="2198395"/>
    <s v="RFID Card Member"/>
    <s v="Milwaukee"/>
    <s v="WI"/>
    <n v="53211"/>
    <s v="UNITED STATES"/>
    <s v="Annual Pass"/>
    <n v="11047"/>
    <s v="Standard"/>
    <x v="9"/>
    <n v="43.074890000000003"/>
    <n v="-87.882810000000006"/>
    <s v="Milwaukee"/>
    <x v="54"/>
    <n v="43.074655999999997"/>
    <n v="-87.889011999999994"/>
    <s v="Milwaukee"/>
    <n v="4"/>
    <n v="0"/>
    <n v="0"/>
    <s v="N"/>
    <n v="0"/>
    <n v="0"/>
    <n v="0"/>
    <n v="-1"/>
    <d v="2019-01-09T00:00:00"/>
    <d v="2019-01-01T00:00:00"/>
    <d v="2019-01-09T00:00:00"/>
    <s v="Wednesday"/>
    <d v="1899-12-30T23:29:38"/>
    <n v="1"/>
    <d v="2019-01-09T00:00:00"/>
    <d v="2019-01-01T00:00:00"/>
    <d v="2019-01-09T00:00:00"/>
    <x v="0"/>
    <x v="429"/>
    <s v="N"/>
    <s v="Y"/>
    <s v="One Way"/>
    <s v="Bublr Bikes"/>
  </r>
  <r>
    <s v="Bublr Bikes"/>
    <n v="1738865"/>
    <s v="RFID Card Member"/>
    <s v="Milwaukee"/>
    <s v="WI"/>
    <n v="53211"/>
    <s v="UNITED STATES"/>
    <s v="Annual Pass"/>
    <n v="5466"/>
    <s v="Standard"/>
    <x v="49"/>
    <n v="43.063749000000001"/>
    <n v="-87.887962999999999"/>
    <s v="Milwaukee"/>
    <x v="54"/>
    <n v="43.074655999999997"/>
    <n v="-87.889011999999994"/>
    <s v="Milwaukee"/>
    <n v="8"/>
    <n v="0"/>
    <n v="0"/>
    <s v="N"/>
    <n v="1"/>
    <n v="1"/>
    <n v="40"/>
    <n v="-1"/>
    <d v="2019-01-10T00:00:00"/>
    <d v="2019-01-01T00:00:00"/>
    <d v="2019-01-10T00:00:00"/>
    <s v="Thursday"/>
    <d v="1899-12-30T14:13:53"/>
    <n v="1"/>
    <d v="2019-01-10T00:00:00"/>
    <d v="2019-01-01T00:00:00"/>
    <d v="2019-01-10T00:00:00"/>
    <x v="2"/>
    <x v="430"/>
    <s v="N"/>
    <s v="Y"/>
    <s v="One Way"/>
    <s v="Bublr Bikes"/>
  </r>
  <r>
    <s v="Bublr Bikes"/>
    <n v="2224453"/>
    <s v="RFID Card Member"/>
    <s v="Milwaukee "/>
    <s v="WI"/>
    <n v="53215"/>
    <s v="UNITED STATES"/>
    <s v="Annual Pass"/>
    <n v="5517"/>
    <s v="Standard"/>
    <x v="9"/>
    <n v="43.074890000000003"/>
    <n v="-87.882810000000006"/>
    <s v="Milwaukee"/>
    <x v="54"/>
    <n v="43.074655999999997"/>
    <n v="-87.889011999999994"/>
    <s v="Milwaukee"/>
    <n v="3"/>
    <n v="0"/>
    <n v="0"/>
    <s v="N"/>
    <n v="0"/>
    <n v="0"/>
    <n v="0"/>
    <n v="-1"/>
    <d v="2019-01-10T00:00:00"/>
    <d v="2019-01-01T00:00:00"/>
    <d v="2019-01-10T00:00:00"/>
    <s v="Thursday"/>
    <d v="1899-12-30T17:39:23"/>
    <n v="1"/>
    <d v="2019-01-10T00:00:00"/>
    <d v="2019-01-01T00:00:00"/>
    <d v="2019-01-10T00:00:00"/>
    <x v="2"/>
    <x v="431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12475"/>
    <s v="Standard"/>
    <x v="10"/>
    <n v="43.038600000000002"/>
    <n v="-87.912099999999995"/>
    <s v="Milwaukee"/>
    <x v="28"/>
    <n v="43.038649999999997"/>
    <n v="-87.921930000000003"/>
    <s v="Milwaukee"/>
    <n v="3"/>
    <n v="0"/>
    <n v="0"/>
    <s v="N"/>
    <n v="0"/>
    <n v="0"/>
    <n v="0"/>
    <n v="-1"/>
    <d v="2019-01-11T00:00:00"/>
    <d v="2019-01-01T00:00:00"/>
    <d v="2019-01-11T00:00:00"/>
    <s v="Friday"/>
    <d v="1899-12-30T08:23:05"/>
    <n v="1"/>
    <d v="2019-01-11T00:00:00"/>
    <d v="2019-01-01T00:00:00"/>
    <d v="2019-01-11T00:00:00"/>
    <x v="1"/>
    <x v="432"/>
    <s v="N"/>
    <s v="Y"/>
    <s v="One Way"/>
    <s v="Bublr Bikes"/>
  </r>
  <r>
    <s v="Bublr Bikes"/>
    <n v="531225"/>
    <s v="RFID Card Member"/>
    <s v="Milwaukee"/>
    <s v="WI"/>
    <n v="53202"/>
    <s v="UNITED STATES"/>
    <s v="Annual Pass"/>
    <n v="5417"/>
    <s v="Standard"/>
    <x v="37"/>
    <n v="43.042639999999999"/>
    <n v="-87.905680000000004"/>
    <s v="Milwaukee"/>
    <x v="48"/>
    <n v="43.04824"/>
    <n v="-87.904970000000006"/>
    <s v="Milwaukee"/>
    <n v="4"/>
    <n v="0"/>
    <n v="0"/>
    <s v="N"/>
    <n v="0"/>
    <n v="0"/>
    <n v="0"/>
    <n v="-1"/>
    <d v="2019-01-11T00:00:00"/>
    <d v="2019-01-01T00:00:00"/>
    <d v="2019-01-11T00:00:00"/>
    <s v="Friday"/>
    <d v="1899-12-30T14:40:10"/>
    <n v="1"/>
    <d v="2019-01-11T00:00:00"/>
    <d v="2019-01-01T00:00:00"/>
    <d v="2019-01-11T00:00:00"/>
    <x v="1"/>
    <x v="433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12475"/>
    <s v="Standard"/>
    <x v="38"/>
    <n v="43.038649999999997"/>
    <n v="-87.921930000000003"/>
    <s v="Milwaukee"/>
    <x v="11"/>
    <n v="43.038600000000002"/>
    <n v="-87.912099999999995"/>
    <s v="Milwaukee"/>
    <n v="3"/>
    <n v="0"/>
    <n v="0"/>
    <s v="N"/>
    <n v="0"/>
    <n v="0"/>
    <n v="0"/>
    <n v="-1"/>
    <d v="2019-01-11T00:00:00"/>
    <d v="2019-01-01T00:00:00"/>
    <d v="2019-01-11T00:00:00"/>
    <s v="Friday"/>
    <d v="1899-12-30T15:24:24"/>
    <n v="1"/>
    <d v="2019-01-11T00:00:00"/>
    <d v="2019-01-01T00:00:00"/>
    <d v="2019-01-11T00:00:00"/>
    <x v="1"/>
    <x v="434"/>
    <s v="N"/>
    <s v="Y"/>
    <s v="One Way"/>
    <s v="Bublr Bikes"/>
  </r>
  <r>
    <s v="Bublr Bikes"/>
    <n v="1351368"/>
    <s v="RFID Card Member"/>
    <s v="Milwaukee"/>
    <s v="WI"/>
    <n v="53202"/>
    <s v="UNITED STATES"/>
    <s v="Annual Pass"/>
    <n v="11159"/>
    <s v="Standard"/>
    <x v="45"/>
    <n v="43.040154000000001"/>
    <n v="-87.932113000000001"/>
    <s v="Milwaukee"/>
    <x v="14"/>
    <n v="43.042490000000001"/>
    <n v="-87.909959999999998"/>
    <s v="Milwaukee"/>
    <n v="10"/>
    <n v="0"/>
    <n v="0"/>
    <s v="N"/>
    <n v="1"/>
    <n v="1"/>
    <n v="40"/>
    <n v="-1"/>
    <d v="2019-01-11T00:00:00"/>
    <d v="2019-01-01T00:00:00"/>
    <d v="2019-01-11T00:00:00"/>
    <s v="Friday"/>
    <d v="1899-12-30T17:52:14"/>
    <n v="1"/>
    <d v="2019-01-11T00:00:00"/>
    <d v="2019-01-01T00:00:00"/>
    <d v="2019-01-11T00:00:00"/>
    <x v="1"/>
    <x v="435"/>
    <s v="N"/>
    <s v="Y"/>
    <s v="One Way"/>
    <s v="Bublr Bikes"/>
  </r>
  <r>
    <s v="Bublr Bikes"/>
    <n v="2123501"/>
    <s v="RFID Card Member"/>
    <m/>
    <m/>
    <n v="53217"/>
    <s v="UNITED STATES"/>
    <s v="Annual Pass"/>
    <n v="5465"/>
    <s v="Standard"/>
    <x v="25"/>
    <n v="43.04804"/>
    <n v="-87.896720000000002"/>
    <s v="Milwaukee"/>
    <x v="15"/>
    <n v="43.052460000000004"/>
    <n v="-87.891000000000005"/>
    <s v="Milwaukee"/>
    <n v="3"/>
    <n v="0"/>
    <n v="0"/>
    <s v="N"/>
    <n v="0"/>
    <n v="0"/>
    <n v="0"/>
    <n v="-1"/>
    <d v="2019-01-11T00:00:00"/>
    <d v="2019-01-01T00:00:00"/>
    <d v="2019-01-11T00:00:00"/>
    <s v="Friday"/>
    <d v="1899-12-30T18:00:22"/>
    <n v="1"/>
    <d v="2019-01-11T00:00:00"/>
    <d v="2019-01-01T00:00:00"/>
    <d v="2019-01-11T00:00:00"/>
    <x v="1"/>
    <x v="436"/>
    <s v="N"/>
    <s v="Y"/>
    <s v="One Way"/>
    <s v="Bublr Bikes"/>
  </r>
  <r>
    <s v="Bublr Bikes"/>
    <n v="1738865"/>
    <s v="RFID Card Member"/>
    <s v="Milwaukee"/>
    <s v="WI"/>
    <n v="53211"/>
    <s v="UNITED STATES"/>
    <s v="Annual Pass"/>
    <n v="11126"/>
    <s v="Standard"/>
    <x v="49"/>
    <n v="43.063749000000001"/>
    <n v="-87.887962999999999"/>
    <s v="Milwaukee"/>
    <x v="29"/>
    <n v="43.06033"/>
    <n v="-87.89546"/>
    <s v="Milwaukee"/>
    <n v="6"/>
    <n v="0"/>
    <n v="0"/>
    <s v="N"/>
    <n v="0"/>
    <n v="0"/>
    <n v="0"/>
    <n v="-1"/>
    <d v="2019-01-12T00:00:00"/>
    <d v="2019-01-01T00:00:00"/>
    <d v="2019-01-12T00:00:00"/>
    <s v="Saturday"/>
    <d v="1899-12-30T09:26:47"/>
    <n v="1"/>
    <d v="2019-01-12T00:00:00"/>
    <d v="2019-01-01T00:00:00"/>
    <d v="2019-01-12T00:00:00"/>
    <x v="3"/>
    <x v="437"/>
    <s v="N"/>
    <s v="Y"/>
    <s v="One Way"/>
    <s v="Bublr Bikes"/>
  </r>
  <r>
    <s v="Bublr Bikes"/>
    <n v="1164700"/>
    <s v="RFID Card Member"/>
    <s v="Milwaukee"/>
    <s v="WI"/>
    <n v="53202"/>
    <s v="UNITED STATES"/>
    <s v="Annual Pass"/>
    <n v="12631"/>
    <s v="Standard"/>
    <x v="52"/>
    <n v="43.060250000000003"/>
    <n v="-87.892169999999993"/>
    <s v="Milwaukee"/>
    <x v="21"/>
    <n v="43.069021999999997"/>
    <n v="-87.887940999999998"/>
    <s v="Milwaukee"/>
    <n v="74"/>
    <n v="0"/>
    <n v="3"/>
    <s v="N"/>
    <n v="11"/>
    <n v="10.5"/>
    <n v="440"/>
    <n v="-1"/>
    <d v="2019-01-12T00:00:00"/>
    <d v="2019-01-01T00:00:00"/>
    <d v="2019-01-12T00:00:00"/>
    <s v="Saturday"/>
    <d v="1899-12-30T18:31:42"/>
    <n v="1"/>
    <d v="2019-01-12T00:00:00"/>
    <d v="2019-01-01T00:00:00"/>
    <d v="2019-01-12T00:00:00"/>
    <x v="3"/>
    <x v="438"/>
    <s v="Y"/>
    <s v="Y"/>
    <s v="One Way"/>
    <s v="Bublr Bikes"/>
  </r>
  <r>
    <s v="Bublr Bikes"/>
    <n v="1726821"/>
    <s v="RFID Card Member"/>
    <s v="Milwaukee"/>
    <s v="WI"/>
    <n v="53211"/>
    <s v="UNITED STATES"/>
    <s v="Annual Pass"/>
    <n v="5456"/>
    <s v="Standard"/>
    <x v="27"/>
    <n v="43.04562"/>
    <n v="-87.923900000000003"/>
    <s v="Milwaukee"/>
    <x v="8"/>
    <n v="43.063749000000001"/>
    <n v="-87.887962999999999"/>
    <s v="Milwaukee"/>
    <n v="21"/>
    <n v="0"/>
    <n v="0"/>
    <s v="N"/>
    <n v="3"/>
    <n v="2.9"/>
    <n v="120"/>
    <n v="-1"/>
    <d v="2019-01-12T00:00:00"/>
    <d v="2019-01-01T00:00:00"/>
    <d v="2019-01-12T00:00:00"/>
    <s v="Saturday"/>
    <d v="1899-12-30T21:30:53"/>
    <n v="1"/>
    <d v="2019-01-12T00:00:00"/>
    <d v="2019-01-01T00:00:00"/>
    <d v="2019-01-12T00:00:00"/>
    <x v="3"/>
    <x v="439"/>
    <s v="N"/>
    <s v="Y"/>
    <s v="One Way"/>
    <s v="Bublr Bikes"/>
  </r>
  <r>
    <s v="Bublr Bikes"/>
    <n v="2233311"/>
    <s v="RFID Card Member"/>
    <s v="Milwaukee"/>
    <s v="WI"/>
    <n v="53202"/>
    <s v="UNITED STATES"/>
    <s v="Annual Pass"/>
    <n v="11140"/>
    <s v="Standard"/>
    <x v="25"/>
    <n v="43.04804"/>
    <n v="-87.896720000000002"/>
    <s v="Milwaukee"/>
    <x v="23"/>
    <n v="43.037300000000002"/>
    <n v="-87.915800000000004"/>
    <s v="Milwaukee"/>
    <n v="14"/>
    <n v="0"/>
    <n v="0"/>
    <s v="N"/>
    <n v="2"/>
    <n v="1.9"/>
    <n v="80"/>
    <n v="-1"/>
    <d v="2019-01-13T00:00:00"/>
    <d v="2019-01-01T00:00:00"/>
    <d v="2019-01-13T00:00:00"/>
    <s v="Sunday"/>
    <d v="1899-12-30T05:05:18"/>
    <n v="1"/>
    <d v="2019-01-13T00:00:00"/>
    <d v="2019-01-01T00:00:00"/>
    <d v="2019-01-13T00:00:00"/>
    <x v="6"/>
    <x v="440"/>
    <s v="N"/>
    <s v="Y"/>
    <s v="One Way"/>
    <s v="Bublr Bikes"/>
  </r>
  <r>
    <s v="Bublr Bikes"/>
    <n v="1804229"/>
    <s v="RFID Card Member"/>
    <s v="Milwaukee "/>
    <s v="WI"/>
    <n v="53211"/>
    <s v="UNITED STATES"/>
    <s v="Annual Pass"/>
    <n v="989"/>
    <s v="Standard"/>
    <x v="1"/>
    <n v="43.078530000000001"/>
    <n v="-87.882620000000003"/>
    <s v="Milwaukee"/>
    <x v="54"/>
    <n v="43.074655999999997"/>
    <n v="-87.889011999999994"/>
    <s v="Milwaukee"/>
    <n v="5"/>
    <n v="0"/>
    <n v="0"/>
    <s v="N"/>
    <n v="0"/>
    <n v="0"/>
    <n v="0"/>
    <n v="-1"/>
    <d v="2019-01-13T00:00:00"/>
    <d v="2019-01-01T00:00:00"/>
    <d v="2019-01-13T00:00:00"/>
    <s v="Sunday"/>
    <d v="1899-12-30T13:06:58"/>
    <n v="1"/>
    <d v="2019-01-13T00:00:00"/>
    <d v="2019-01-01T00:00:00"/>
    <d v="2019-01-13T00:00:00"/>
    <x v="6"/>
    <x v="441"/>
    <s v="N"/>
    <s v="Y"/>
    <s v="One Way"/>
    <s v="Bublr Bikes"/>
  </r>
  <r>
    <s v="Bublr Bikes"/>
    <n v="2297507"/>
    <s v="RFID Card Member"/>
    <s v="Shorewood"/>
    <s v="WI"/>
    <n v="53211"/>
    <s v="UNITED STATES"/>
    <s v="Annual Pass"/>
    <n v="11081"/>
    <s v="Standard"/>
    <x v="1"/>
    <n v="43.078530000000001"/>
    <n v="-87.882620000000003"/>
    <s v="Milwaukee"/>
    <x v="46"/>
    <n v="43.081940000000003"/>
    <n v="-87.888090000000005"/>
    <s v="Shorewood"/>
    <n v="8"/>
    <n v="0"/>
    <n v="0"/>
    <s v="N"/>
    <n v="1"/>
    <n v="1"/>
    <n v="40"/>
    <n v="-1"/>
    <d v="2019-01-13T00:00:00"/>
    <d v="2019-01-01T00:00:00"/>
    <d v="2019-01-13T00:00:00"/>
    <s v="Sunday"/>
    <d v="1899-12-30T15:20:34"/>
    <n v="1"/>
    <d v="2019-01-13T00:00:00"/>
    <d v="2019-01-01T00:00:00"/>
    <d v="2019-01-13T00:00:00"/>
    <x v="6"/>
    <x v="442"/>
    <s v="N"/>
    <s v="Y"/>
    <s v="One Way"/>
    <s v="Bublr Bikes"/>
  </r>
  <r>
    <s v="Bublr Bikes"/>
    <n v="1738865"/>
    <s v="RFID Card Member"/>
    <s v="Milwaukee"/>
    <s v="WI"/>
    <n v="53211"/>
    <s v="UNITED STATES"/>
    <s v="Annual Pass"/>
    <n v="76"/>
    <s v="Standard"/>
    <x v="24"/>
    <n v="43.077359999999999"/>
    <n v="-87.880769999999998"/>
    <s v="Milwaukee"/>
    <x v="58"/>
    <n v="43.077359999999999"/>
    <n v="-87.880769999999998"/>
    <s v="Milwaukee"/>
    <n v="3"/>
    <n v="0"/>
    <n v="0"/>
    <s v="N"/>
    <n v="0"/>
    <n v="0"/>
    <n v="0"/>
    <n v="-1"/>
    <d v="2019-01-13T00:00:00"/>
    <d v="2019-01-01T00:00:00"/>
    <d v="2019-01-13T00:00:00"/>
    <s v="Sunday"/>
    <d v="1899-12-30T17:37:54"/>
    <n v="1"/>
    <d v="2019-01-13T00:00:00"/>
    <d v="2019-01-01T00:00:00"/>
    <d v="2019-01-13T00:00:00"/>
    <x v="6"/>
    <x v="443"/>
    <s v="N"/>
    <s v="Y"/>
    <s v="Round Trip"/>
    <s v="Bublr Bikes"/>
  </r>
  <r>
    <s v="Bublr Bikes"/>
    <n v="2248900"/>
    <s v="RFID Card Member"/>
    <s v="Milwukee"/>
    <s v="WI"/>
    <n v="53202"/>
    <s v="UNITED STATES"/>
    <s v="Annual Pass"/>
    <n v="12649"/>
    <s v="Standard"/>
    <x v="9"/>
    <n v="43.074890000000003"/>
    <n v="-87.882810000000006"/>
    <s v="Milwaukee"/>
    <x v="29"/>
    <n v="43.06033"/>
    <n v="-87.89546"/>
    <s v="Milwaukee"/>
    <n v="11"/>
    <n v="0"/>
    <n v="0"/>
    <s v="N"/>
    <n v="1"/>
    <n v="1"/>
    <n v="40"/>
    <n v="-1"/>
    <d v="2019-01-14T00:00:00"/>
    <d v="2019-01-01T00:00:00"/>
    <d v="2019-01-14T00:00:00"/>
    <s v="Monday"/>
    <d v="1899-12-30T13:19:32"/>
    <n v="1"/>
    <d v="2019-01-14T00:00:00"/>
    <d v="2019-01-01T00:00:00"/>
    <d v="2019-01-14T00:00:00"/>
    <x v="5"/>
    <x v="444"/>
    <s v="N"/>
    <s v="Y"/>
    <s v="One Way"/>
    <s v="Bublr Bikes"/>
  </r>
  <r>
    <s v="Bublr Bikes"/>
    <n v="531225"/>
    <s v="RFID Card Member"/>
    <s v="Milwaukee"/>
    <s v="WI"/>
    <n v="53202"/>
    <s v="UNITED STATES"/>
    <s v="Annual Pass"/>
    <n v="5424"/>
    <s v="Standard"/>
    <x v="37"/>
    <n v="43.042639999999999"/>
    <n v="-87.905680000000004"/>
    <s v="Milwaukee"/>
    <x v="36"/>
    <n v="43.038580000000003"/>
    <n v="-87.90934"/>
    <s v="Milwaukee"/>
    <n v="3"/>
    <n v="0"/>
    <n v="0"/>
    <s v="N"/>
    <n v="0"/>
    <n v="0"/>
    <n v="0"/>
    <n v="-1"/>
    <d v="2019-01-14T00:00:00"/>
    <d v="2019-01-01T00:00:00"/>
    <d v="2019-01-14T00:00:00"/>
    <s v="Monday"/>
    <d v="1899-12-30T17:23:02"/>
    <n v="1"/>
    <d v="2019-01-14T00:00:00"/>
    <d v="2019-01-01T00:00:00"/>
    <d v="2019-01-14T00:00:00"/>
    <x v="5"/>
    <x v="445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5508"/>
    <s v="Standard"/>
    <x v="40"/>
    <n v="43.026229999999998"/>
    <n v="-87.912809999999993"/>
    <s v="Milwaukee"/>
    <x v="3"/>
    <n v="43.004728999999998"/>
    <n v="-87.905463999999995"/>
    <s v="Milwaukee"/>
    <n v="34"/>
    <n v="0"/>
    <n v="0"/>
    <s v="N"/>
    <n v="5"/>
    <n v="4.8"/>
    <n v="200"/>
    <n v="-1"/>
    <d v="2019-01-14T00:00:00"/>
    <d v="2019-01-01T00:00:00"/>
    <d v="2019-01-14T00:00:00"/>
    <s v="Monday"/>
    <d v="1899-12-30T17:28:21"/>
    <n v="1"/>
    <d v="2019-01-14T00:00:00"/>
    <d v="2019-01-01T00:00:00"/>
    <d v="2019-01-14T00:00:00"/>
    <x v="5"/>
    <x v="446"/>
    <s v="Y"/>
    <s v="Y"/>
    <s v="One Way"/>
    <s v="Bublr Bikes"/>
  </r>
  <r>
    <s v="Madison B-cycle"/>
    <n v="2257274"/>
    <s v="RFID Card Member"/>
    <s v="Milwaukee"/>
    <s v="WI"/>
    <n v="53202"/>
    <s v="UNITED STATES"/>
    <s v="Annual"/>
    <n v="967"/>
    <s v="Standard"/>
    <x v="53"/>
    <n v="43.03886"/>
    <n v="-87.902720000000002"/>
    <s v="Milwaukee"/>
    <x v="49"/>
    <n v="43.05097"/>
    <n v="-87.906440000000003"/>
    <s v="Milwaukee"/>
    <n v="6"/>
    <n v="0"/>
    <n v="0"/>
    <s v="N"/>
    <n v="0"/>
    <n v="0"/>
    <n v="0"/>
    <n v="-1"/>
    <d v="2019-01-14T00:00:00"/>
    <d v="2019-01-01T00:00:00"/>
    <d v="2019-01-14T00:00:00"/>
    <s v="Monday"/>
    <d v="1899-12-30T18:23:31"/>
    <n v="1"/>
    <d v="2019-01-14T00:00:00"/>
    <d v="2019-01-01T00:00:00"/>
    <d v="2019-01-14T00:00:00"/>
    <x v="5"/>
    <x v="447"/>
    <s v="N"/>
    <s v="N"/>
    <s v="One Way"/>
    <s v="Bublr Bikes"/>
  </r>
  <r>
    <s v="Bublr Bikes"/>
    <n v="536063"/>
    <s v="RFID Card Member"/>
    <s v="Milwaukee"/>
    <s v="WI"/>
    <n v="53212"/>
    <s v="UNITED STATES"/>
    <s v="Annual Pass"/>
    <n v="99"/>
    <s v="Standard"/>
    <x v="5"/>
    <n v="43.05847"/>
    <n v="-87.898079999999993"/>
    <s v="Milwaukee"/>
    <x v="30"/>
    <n v="43.05847"/>
    <n v="-87.898079999999993"/>
    <s v="Milwaukee"/>
    <n v="1"/>
    <n v="0"/>
    <n v="0"/>
    <s v="N"/>
    <n v="0"/>
    <n v="0"/>
    <n v="0"/>
    <n v="-1"/>
    <d v="2019-01-15T00:00:00"/>
    <d v="2019-01-01T00:00:00"/>
    <d v="2019-01-15T00:00:00"/>
    <s v="Tuesday"/>
    <d v="1899-12-30T07:09:36"/>
    <n v="1"/>
    <d v="2019-01-15T00:00:00"/>
    <d v="2019-01-01T00:00:00"/>
    <d v="2019-01-15T00:00:00"/>
    <x v="4"/>
    <x v="448"/>
    <s v="N"/>
    <s v="Y"/>
    <s v="Round Trip"/>
    <s v="Bublr Bikes"/>
  </r>
  <r>
    <s v="Bublr Bikes"/>
    <n v="1312561"/>
    <s v="RFID Card Member"/>
    <s v="Milwaukee"/>
    <s v="WI"/>
    <n v="53203"/>
    <s v="UNITED STATES"/>
    <s v="Annual Pass"/>
    <n v="12547"/>
    <s v="Standard"/>
    <x v="10"/>
    <n v="43.038600000000002"/>
    <n v="-87.912099999999995"/>
    <s v="Milwaukee"/>
    <x v="28"/>
    <n v="43.038649999999997"/>
    <n v="-87.921930000000003"/>
    <s v="Milwaukee"/>
    <n v="4"/>
    <n v="0"/>
    <n v="0"/>
    <s v="N"/>
    <n v="0"/>
    <n v="0"/>
    <n v="0"/>
    <n v="-1"/>
    <d v="2019-01-15T00:00:00"/>
    <d v="2019-01-01T00:00:00"/>
    <d v="2019-01-15T00:00:00"/>
    <s v="Tuesday"/>
    <d v="1899-12-30T08:22:46"/>
    <n v="1"/>
    <d v="2019-01-15T00:00:00"/>
    <d v="2019-01-01T00:00:00"/>
    <d v="2019-01-15T00:00:00"/>
    <x v="4"/>
    <x v="449"/>
    <s v="N"/>
    <s v="Y"/>
    <s v="One Way"/>
    <s v="Bublr Bikes"/>
  </r>
  <r>
    <s v="Bublr Bikes"/>
    <n v="1730248"/>
    <s v="RFID Card Member"/>
    <s v="Milwaukee"/>
    <s v="WI"/>
    <n v="53207"/>
    <s v="UNITED STATES"/>
    <s v="Annual Pass"/>
    <n v="12504"/>
    <s v="Standard"/>
    <x v="35"/>
    <n v="43.04824"/>
    <n v="-87.904970000000006"/>
    <s v="Milwaukee"/>
    <x v="14"/>
    <n v="43.042490000000001"/>
    <n v="-87.909959999999998"/>
    <s v="Milwaukee"/>
    <n v="4"/>
    <n v="0"/>
    <n v="0"/>
    <s v="N"/>
    <n v="0"/>
    <n v="0"/>
    <n v="0"/>
    <n v="-1"/>
    <d v="2019-01-15T00:00:00"/>
    <d v="2019-01-01T00:00:00"/>
    <d v="2019-01-15T00:00:00"/>
    <s v="Tuesday"/>
    <d v="1899-12-30T08:30:33"/>
    <n v="1"/>
    <d v="2019-01-15T00:00:00"/>
    <d v="2019-01-01T00:00:00"/>
    <d v="2019-01-15T00:00:00"/>
    <x v="4"/>
    <x v="450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168"/>
    <s v="Standard"/>
    <x v="5"/>
    <n v="43.05847"/>
    <n v="-87.898079999999993"/>
    <s v="Milwaukee"/>
    <x v="55"/>
    <n v="43.052549999999997"/>
    <n v="-87.909329999999997"/>
    <s v="Milwaukee"/>
    <n v="4"/>
    <n v="0"/>
    <n v="0"/>
    <s v="N"/>
    <n v="0"/>
    <n v="0"/>
    <n v="0"/>
    <n v="-1"/>
    <d v="2019-01-15T00:00:00"/>
    <d v="2019-01-01T00:00:00"/>
    <d v="2019-01-15T00:00:00"/>
    <s v="Tuesday"/>
    <d v="1899-12-30T09:48:32"/>
    <n v="1"/>
    <d v="2019-01-15T00:00:00"/>
    <d v="2019-01-01T00:00:00"/>
    <d v="2019-01-15T00:00:00"/>
    <x v="4"/>
    <x v="451"/>
    <s v="N"/>
    <s v="Y"/>
    <s v="One Way"/>
    <s v="Bublr Bikes"/>
  </r>
  <r>
    <s v="Bublr Bikes"/>
    <n v="2070494"/>
    <s v="RFID Card Member"/>
    <s v="Milwaukee"/>
    <s v="WI"/>
    <n v="53215"/>
    <s v="UNITED STATES"/>
    <s v="Annual Pass"/>
    <n v="5517"/>
    <s v="Standard"/>
    <x v="9"/>
    <n v="43.074890000000003"/>
    <n v="-87.882810000000006"/>
    <s v="Milwaukee"/>
    <x v="54"/>
    <n v="43.074655999999997"/>
    <n v="-87.889011999999994"/>
    <s v="Milwaukee"/>
    <n v="2"/>
    <n v="0"/>
    <n v="0"/>
    <s v="N"/>
    <n v="0"/>
    <n v="0"/>
    <n v="0"/>
    <n v="-1"/>
    <d v="2019-01-15T00:00:00"/>
    <d v="2019-01-01T00:00:00"/>
    <d v="2019-01-15T00:00:00"/>
    <s v="Tuesday"/>
    <d v="1899-12-30T10:41:02"/>
    <n v="1"/>
    <d v="2019-01-15T00:00:00"/>
    <d v="2019-01-01T00:00:00"/>
    <d v="2019-01-15T00:00:00"/>
    <x v="4"/>
    <x v="452"/>
    <s v="N"/>
    <s v="Y"/>
    <s v="One Way"/>
    <s v="Bublr Bikes"/>
  </r>
  <r>
    <s v="Bublr Bikes"/>
    <n v="1659202"/>
    <s v="RFID Card Member"/>
    <s v="Milwaukee"/>
    <s v="WI"/>
    <n v="53202"/>
    <s v="UNITED STATES"/>
    <s v="Annual Pass"/>
    <n v="12540"/>
    <s v="Standard"/>
    <x v="53"/>
    <n v="43.03886"/>
    <n v="-87.902720000000002"/>
    <s v="Milwaukee"/>
    <x v="49"/>
    <n v="43.05097"/>
    <n v="-87.906440000000003"/>
    <s v="Milwaukee"/>
    <n v="7"/>
    <n v="0"/>
    <n v="0"/>
    <s v="N"/>
    <n v="1"/>
    <n v="1"/>
    <n v="40"/>
    <n v="-1"/>
    <d v="2019-01-15T00:00:00"/>
    <d v="2019-01-01T00:00:00"/>
    <d v="2019-01-15T00:00:00"/>
    <s v="Tuesday"/>
    <d v="1899-12-30T16:45:59"/>
    <n v="1"/>
    <d v="2019-01-15T00:00:00"/>
    <d v="2019-01-01T00:00:00"/>
    <d v="2019-01-15T00:00:00"/>
    <x v="4"/>
    <x v="453"/>
    <s v="N"/>
    <s v="Y"/>
    <s v="One Way"/>
    <s v="Bublr Bikes"/>
  </r>
  <r>
    <s v="Bublr Bikes"/>
    <n v="2224453"/>
    <s v="RFID Card Member"/>
    <s v="Milwaukee "/>
    <s v="WI"/>
    <n v="53215"/>
    <s v="UNITED STATES"/>
    <s v="Annual Pass"/>
    <n v="12667"/>
    <s v="Standard"/>
    <x v="9"/>
    <n v="43.074890000000003"/>
    <n v="-87.882810000000006"/>
    <s v="Milwaukee"/>
    <x v="21"/>
    <n v="43.069021999999997"/>
    <n v="-87.887940999999998"/>
    <s v="Milwaukee"/>
    <n v="7"/>
    <n v="0"/>
    <n v="0"/>
    <s v="N"/>
    <n v="1"/>
    <n v="1"/>
    <n v="40"/>
    <n v="-1"/>
    <d v="2019-01-15T00:00:00"/>
    <d v="2019-01-01T00:00:00"/>
    <d v="2019-01-15T00:00:00"/>
    <s v="Tuesday"/>
    <d v="1899-12-30T17:33:43"/>
    <n v="1"/>
    <d v="2019-01-15T00:00:00"/>
    <d v="2019-01-01T00:00:00"/>
    <d v="2019-01-15T00:00:00"/>
    <x v="4"/>
    <x v="454"/>
    <s v="N"/>
    <s v="Y"/>
    <s v="One Way"/>
    <s v="Bublr Bikes"/>
  </r>
  <r>
    <s v="Bublr Bikes"/>
    <n v="1863430"/>
    <s v="RFID Card Member"/>
    <s v="Milwaukee"/>
    <s v="WI"/>
    <n v="53202"/>
    <s v="UNITED STATES"/>
    <s v="Pay as You Go Pass"/>
    <n v="11070"/>
    <s v="Standard"/>
    <x v="27"/>
    <n v="43.04562"/>
    <n v="-87.923900000000003"/>
    <s v="Milwaukee"/>
    <x v="0"/>
    <n v="43.054830000000003"/>
    <n v="-87.91874"/>
    <s v="Milwaukee"/>
    <n v="7"/>
    <n v="0"/>
    <n v="2"/>
    <s v="N"/>
    <n v="1"/>
    <n v="1"/>
    <n v="40"/>
    <n v="-1"/>
    <d v="2019-01-16T00:00:00"/>
    <d v="2019-01-01T00:00:00"/>
    <d v="2019-01-16T00:00:00"/>
    <s v="Wednesday"/>
    <d v="1899-12-30T08:55:45"/>
    <n v="1"/>
    <d v="2019-01-16T00:00:00"/>
    <d v="2019-01-01T00:00:00"/>
    <d v="2019-01-16T00:00:00"/>
    <x v="0"/>
    <x v="455"/>
    <s v="N"/>
    <s v="Y"/>
    <s v="One Way"/>
    <s v="Bublr Bikes"/>
  </r>
  <r>
    <s v="Bublr Bikes"/>
    <n v="2237245"/>
    <s v="RFID Card Member"/>
    <s v="Milwaukee"/>
    <s v="WI"/>
    <n v="53211"/>
    <s v="UNITED STATES"/>
    <s v="Annual Pass"/>
    <n v="12669"/>
    <s v="Standard"/>
    <x v="50"/>
    <n v="43.060786"/>
    <n v="-87.883825999999999"/>
    <s v="Milwaukee"/>
    <x v="29"/>
    <n v="43.06033"/>
    <n v="-87.89546"/>
    <s v="Milwaukee"/>
    <n v="3"/>
    <n v="0"/>
    <n v="0"/>
    <s v="N"/>
    <n v="0"/>
    <n v="0"/>
    <n v="0"/>
    <n v="-1"/>
    <d v="2019-01-16T00:00:00"/>
    <d v="2019-01-01T00:00:00"/>
    <d v="2019-01-16T00:00:00"/>
    <s v="Wednesday"/>
    <d v="1899-12-30T12:57:17"/>
    <n v="1"/>
    <d v="2019-01-16T00:00:00"/>
    <d v="2019-01-01T00:00:00"/>
    <d v="2019-01-16T00:00:00"/>
    <x v="0"/>
    <x v="456"/>
    <s v="N"/>
    <s v="Y"/>
    <s v="One Way"/>
    <s v="Bublr Bikes"/>
  </r>
  <r>
    <s v="Bublr Bikes"/>
    <n v="2224317"/>
    <s v="RFID Card Member"/>
    <s v="Milwaukee"/>
    <s v="WI"/>
    <n v="53202"/>
    <s v="UNITED STATES"/>
    <s v="Annual Pass"/>
    <n v="5456"/>
    <s v="Standard"/>
    <x v="24"/>
    <n v="43.077359999999999"/>
    <n v="-87.880769999999998"/>
    <s v="Milwaukee"/>
    <x v="21"/>
    <n v="43.069021999999997"/>
    <n v="-87.887940999999998"/>
    <s v="Milwaukee"/>
    <n v="12"/>
    <n v="0"/>
    <n v="0"/>
    <s v="N"/>
    <n v="1"/>
    <n v="1"/>
    <n v="40"/>
    <n v="-1"/>
    <d v="2019-01-16T00:00:00"/>
    <d v="2019-01-01T00:00:00"/>
    <d v="2019-01-16T00:00:00"/>
    <s v="Wednesday"/>
    <d v="1899-12-30T17:49:46"/>
    <n v="1"/>
    <d v="2019-01-16T00:00:00"/>
    <d v="2019-01-01T00:00:00"/>
    <d v="2019-01-16T00:00:00"/>
    <x v="0"/>
    <x v="457"/>
    <s v="N"/>
    <s v="Y"/>
    <s v="One Way"/>
    <s v="Bublr Bikes"/>
  </r>
  <r>
    <s v="Bublr Bikes"/>
    <n v="2284220"/>
    <s v="RFID Card Member"/>
    <s v="Milwaukee "/>
    <s v="WI"/>
    <n v="53202"/>
    <s v="UNITED STATES"/>
    <s v="Annual Pass"/>
    <n v="12457"/>
    <s v="Standard"/>
    <x v="20"/>
    <n v="43.06033"/>
    <n v="-87.89546"/>
    <s v="Milwaukee"/>
    <x v="13"/>
    <n v="43.058619999999998"/>
    <n v="-87.885319999999993"/>
    <s v="Milwaukee"/>
    <n v="6"/>
    <n v="0"/>
    <n v="0"/>
    <s v="N"/>
    <n v="0"/>
    <n v="0"/>
    <n v="0"/>
    <n v="-1"/>
    <d v="2019-01-16T00:00:00"/>
    <d v="2019-01-01T00:00:00"/>
    <d v="2019-01-16T00:00:00"/>
    <s v="Wednesday"/>
    <d v="1899-12-30T18:26:10"/>
    <n v="1"/>
    <d v="2019-01-16T00:00:00"/>
    <d v="2019-01-01T00:00:00"/>
    <d v="2019-01-16T00:00:00"/>
    <x v="0"/>
    <x v="458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12607"/>
    <s v="Standard"/>
    <x v="8"/>
    <n v="43.053040000000003"/>
    <n v="-87.897660000000002"/>
    <s v="Milwaukee"/>
    <x v="51"/>
    <n v="43.040349999999997"/>
    <n v="-87.920760000000001"/>
    <s v="Milwaukee"/>
    <n v="10"/>
    <n v="0"/>
    <n v="0"/>
    <s v="N"/>
    <n v="1"/>
    <n v="1"/>
    <n v="40"/>
    <n v="-1"/>
    <d v="2019-01-17T00:00:00"/>
    <d v="2019-01-01T00:00:00"/>
    <d v="2019-01-17T00:00:00"/>
    <s v="Thursday"/>
    <d v="1899-12-30T08:43:59"/>
    <n v="1"/>
    <d v="2019-01-17T00:00:00"/>
    <d v="2019-01-01T00:00:00"/>
    <d v="2019-01-17T00:00:00"/>
    <x v="2"/>
    <x v="459"/>
    <s v="N"/>
    <s v="Y"/>
    <s v="One Way"/>
    <s v="Bublr Bikes"/>
  </r>
  <r>
    <s v="Bublr Bikes"/>
    <n v="2339331"/>
    <s v="RFID Card Member"/>
    <s v="Milwaukee"/>
    <s v="WI"/>
    <n v="53202"/>
    <s v="UNITED STATES"/>
    <s v="Annual Pass"/>
    <n v="982"/>
    <s v="Standard"/>
    <x v="9"/>
    <n v="43.074890000000003"/>
    <n v="-87.882810000000006"/>
    <s v="Milwaukee"/>
    <x v="41"/>
    <n v="43.048200000000001"/>
    <n v="-87.900859999999994"/>
    <s v="Milwaukee"/>
    <n v="15"/>
    <n v="0"/>
    <n v="0"/>
    <s v="N"/>
    <n v="2"/>
    <n v="1.9"/>
    <n v="80"/>
    <n v="-1"/>
    <d v="2019-01-17T00:00:00"/>
    <d v="2019-01-01T00:00:00"/>
    <d v="2019-01-17T00:00:00"/>
    <s v="Thursday"/>
    <d v="1899-12-30T15:15:43"/>
    <n v="1"/>
    <d v="2019-01-17T00:00:00"/>
    <d v="2019-01-01T00:00:00"/>
    <d v="2019-01-17T00:00:00"/>
    <x v="2"/>
    <x v="460"/>
    <s v="N"/>
    <s v="Y"/>
    <s v="One Way"/>
    <s v="Bublr Bikes"/>
  </r>
  <r>
    <s v="Bublr Bikes"/>
    <n v="1760317"/>
    <s v="RFID Card Member"/>
    <s v="Milwaukee"/>
    <s v="WI"/>
    <n v="53204"/>
    <s v="UNITED STATES"/>
    <s v="Annual Pass"/>
    <n v="32"/>
    <s v="Standard"/>
    <x v="28"/>
    <n v="43.02948"/>
    <n v="-87.912819999999996"/>
    <s v="Milwaukee"/>
    <x v="5"/>
    <n v="43.02948"/>
    <n v="-87.912819999999996"/>
    <s v="Milwaukee"/>
    <n v="0"/>
    <n v="0"/>
    <n v="0"/>
    <s v="N"/>
    <n v="0"/>
    <n v="0"/>
    <n v="0"/>
    <n v="-1"/>
    <d v="2019-01-17T00:00:00"/>
    <d v="2019-01-01T00:00:00"/>
    <d v="2019-01-17T00:00:00"/>
    <s v="Thursday"/>
    <d v="1899-12-30T15:23:07"/>
    <n v="1"/>
    <d v="2019-01-17T00:00:00"/>
    <d v="2019-01-01T00:00:00"/>
    <d v="2019-01-17T00:00:00"/>
    <x v="2"/>
    <x v="461"/>
    <s v="N"/>
    <s v="Y"/>
    <s v="Round Trip"/>
    <s v="Bublr Bikes"/>
  </r>
  <r>
    <s v="Madison B-cycle"/>
    <n v="2257274"/>
    <s v="RFID Card Member"/>
    <s v="Milwaukee"/>
    <s v="WI"/>
    <n v="53202"/>
    <s v="UNITED STATES"/>
    <s v="Annual"/>
    <n v="12680"/>
    <s v="Standard"/>
    <x v="53"/>
    <n v="43.03886"/>
    <n v="-87.902720000000002"/>
    <s v="Milwaukee"/>
    <x v="49"/>
    <n v="43.05097"/>
    <n v="-87.906440000000003"/>
    <s v="Milwaukee"/>
    <n v="7"/>
    <n v="0"/>
    <n v="0"/>
    <s v="N"/>
    <n v="1"/>
    <n v="1"/>
    <n v="40"/>
    <n v="-1"/>
    <d v="2019-01-17T00:00:00"/>
    <d v="2019-01-01T00:00:00"/>
    <d v="2019-01-17T00:00:00"/>
    <s v="Thursday"/>
    <d v="1899-12-30T17:26:52"/>
    <n v="1"/>
    <d v="2019-01-17T00:00:00"/>
    <d v="2019-01-01T00:00:00"/>
    <d v="2019-01-17T00:00:00"/>
    <x v="2"/>
    <x v="462"/>
    <s v="N"/>
    <s v="N"/>
    <s v="One Way"/>
    <s v="Bublr Bikes"/>
  </r>
  <r>
    <s v="Bublr Bikes"/>
    <n v="999116"/>
    <s v="RFID Card Member"/>
    <s v="Milwaukee"/>
    <s v="WI"/>
    <n v="53202"/>
    <s v="UNITED STATES"/>
    <s v="Annual Pass"/>
    <n v="5441"/>
    <s v="Standard"/>
    <x v="58"/>
    <n v="43.066893999999998"/>
    <n v="-87.877936000000005"/>
    <s v="Milwaukee"/>
    <x v="13"/>
    <n v="43.058619999999998"/>
    <n v="-87.885319999999993"/>
    <s v="Milwaukee"/>
    <n v="7"/>
    <n v="0"/>
    <n v="0"/>
    <s v="N"/>
    <n v="1"/>
    <n v="1"/>
    <n v="40"/>
    <n v="-1"/>
    <d v="2019-01-17T00:00:00"/>
    <d v="2019-01-01T00:00:00"/>
    <d v="2019-01-17T00:00:00"/>
    <s v="Thursday"/>
    <d v="1899-12-30T17:45:41"/>
    <n v="1"/>
    <d v="2019-01-17T00:00:00"/>
    <d v="2019-01-01T00:00:00"/>
    <d v="2019-01-17T00:00:00"/>
    <x v="2"/>
    <x v="463"/>
    <s v="N"/>
    <s v="Y"/>
    <s v="One Way"/>
    <s v="Bublr Bikes"/>
  </r>
  <r>
    <s v="Bublr Bikes"/>
    <n v="2132080"/>
    <s v="RFID Card Member"/>
    <s v="Milwaukee"/>
    <s v="WI"/>
    <n v="53233"/>
    <s v="UNITED STATES"/>
    <s v="Annual Pass"/>
    <n v="11057"/>
    <s v="Standard"/>
    <x v="27"/>
    <n v="43.04562"/>
    <n v="-87.923900000000003"/>
    <s v="Milwaukee"/>
    <x v="14"/>
    <n v="43.042490000000001"/>
    <n v="-87.909959999999998"/>
    <s v="Milwaukee"/>
    <n v="7"/>
    <n v="0"/>
    <n v="0"/>
    <s v="N"/>
    <n v="1"/>
    <n v="1"/>
    <n v="40"/>
    <n v="-1"/>
    <d v="2019-01-18T00:00:00"/>
    <d v="2019-01-01T00:00:00"/>
    <d v="2019-01-18T00:00:00"/>
    <s v="Friday"/>
    <d v="1899-12-30T08:22:36"/>
    <n v="1"/>
    <d v="2019-01-18T00:00:00"/>
    <d v="2019-01-01T00:00:00"/>
    <d v="2019-01-18T00:00:00"/>
    <x v="1"/>
    <x v="464"/>
    <s v="N"/>
    <s v="Y"/>
    <s v="One Way"/>
    <s v="Bublr Bikes"/>
  </r>
  <r>
    <s v="Bublr Bikes"/>
    <n v="2070494"/>
    <s v="RFID Card Member"/>
    <s v="Milwaukee"/>
    <s v="WI"/>
    <n v="53215"/>
    <s v="UNITED STATES"/>
    <s v="Annual Pass"/>
    <n v="11081"/>
    <s v="Standard"/>
    <x v="47"/>
    <n v="43.074655999999997"/>
    <n v="-87.889011999999994"/>
    <s v="Milwaukee"/>
    <x v="9"/>
    <n v="43.074890000000003"/>
    <n v="-87.882810000000006"/>
    <s v="Milwaukee"/>
    <n v="2"/>
    <n v="0"/>
    <n v="0"/>
    <s v="N"/>
    <n v="0"/>
    <n v="0"/>
    <n v="0"/>
    <n v="-1"/>
    <d v="2019-01-18T00:00:00"/>
    <d v="2019-01-01T00:00:00"/>
    <d v="2019-01-18T00:00:00"/>
    <s v="Friday"/>
    <d v="1899-12-30T10:07:27"/>
    <n v="1"/>
    <d v="2019-01-18T00:00:00"/>
    <d v="2019-01-01T00:00:00"/>
    <d v="2019-01-18T00:00:00"/>
    <x v="1"/>
    <x v="465"/>
    <s v="N"/>
    <s v="Y"/>
    <s v="One Way"/>
    <s v="Bublr Bikes"/>
  </r>
  <r>
    <s v="Bublr Bikes"/>
    <n v="2284220"/>
    <s v="RFID Card Member"/>
    <s v="Milwaukee "/>
    <s v="WI"/>
    <n v="53202"/>
    <s v="UNITED STATES"/>
    <s v="Annual Pass"/>
    <n v="12526"/>
    <s v="Standard"/>
    <x v="5"/>
    <n v="43.05847"/>
    <n v="-87.898079999999993"/>
    <s v="Milwaukee"/>
    <x v="13"/>
    <n v="43.058619999999998"/>
    <n v="-87.885319999999993"/>
    <s v="Milwaukee"/>
    <n v="9"/>
    <n v="0"/>
    <n v="0"/>
    <s v="N"/>
    <n v="1"/>
    <n v="1"/>
    <n v="40"/>
    <n v="-1"/>
    <d v="2019-01-18T00:00:00"/>
    <d v="2019-01-01T00:00:00"/>
    <d v="2019-01-18T00:00:00"/>
    <s v="Friday"/>
    <d v="1899-12-30T15:15:21"/>
    <n v="1"/>
    <d v="2019-01-18T00:00:00"/>
    <d v="2019-01-01T00:00:00"/>
    <d v="2019-01-18T00:00:00"/>
    <x v="1"/>
    <x v="229"/>
    <s v="N"/>
    <s v="Y"/>
    <s v="One Way"/>
    <s v="Bublr Bikes"/>
  </r>
  <r>
    <s v="Bublr Bikes"/>
    <n v="2237245"/>
    <s v="RFID Card Member"/>
    <s v="Milwaukee"/>
    <s v="WI"/>
    <n v="53211"/>
    <s v="UNITED STATES"/>
    <s v="Annual Pass"/>
    <n v="5550"/>
    <s v="Standard"/>
    <x v="20"/>
    <n v="43.06033"/>
    <n v="-87.89546"/>
    <s v="Milwaukee"/>
    <x v="42"/>
    <n v="43.060786"/>
    <n v="-87.883825999999999"/>
    <s v="Milwaukee"/>
    <n v="7"/>
    <n v="0"/>
    <n v="0"/>
    <s v="N"/>
    <n v="1"/>
    <n v="1"/>
    <n v="40"/>
    <n v="-1"/>
    <d v="2019-01-19T00:00:00"/>
    <d v="2019-01-01T00:00:00"/>
    <d v="2019-01-19T00:00:00"/>
    <s v="Saturday"/>
    <d v="1899-12-30T12:57:23"/>
    <n v="1"/>
    <d v="2019-01-19T00:00:00"/>
    <d v="2019-01-01T00:00:00"/>
    <d v="2019-01-19T00:00:00"/>
    <x v="3"/>
    <x v="466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99"/>
    <s v="Standard"/>
    <x v="5"/>
    <n v="43.05847"/>
    <n v="-87.898079999999993"/>
    <s v="Milwaukee"/>
    <x v="51"/>
    <n v="43.040349999999997"/>
    <n v="-87.920760000000001"/>
    <s v="Milwaukee"/>
    <n v="13"/>
    <n v="0"/>
    <n v="0"/>
    <s v="N"/>
    <n v="1"/>
    <n v="1"/>
    <n v="40"/>
    <n v="-1"/>
    <d v="2019-01-22T00:00:00"/>
    <d v="2019-01-01T00:00:00"/>
    <d v="2019-01-22T00:00:00"/>
    <s v="Tuesday"/>
    <d v="1899-12-30T08:45:29"/>
    <n v="1"/>
    <d v="2019-01-22T00:00:00"/>
    <d v="2019-01-01T00:00:00"/>
    <d v="2019-01-22T00:00:00"/>
    <x v="4"/>
    <x v="467"/>
    <s v="N"/>
    <s v="Y"/>
    <s v="One Way"/>
    <s v="Bublr Bikes"/>
  </r>
  <r>
    <s v="Bublr Bikes"/>
    <n v="717793"/>
    <s v="RFID Card Member"/>
    <s v="Milwaukee"/>
    <s v="WI"/>
    <n v="53202"/>
    <s v="UNITED STATES"/>
    <s v="Annual Pass"/>
    <n v="3"/>
    <s v="Standard"/>
    <x v="11"/>
    <n v="43.038580000000003"/>
    <n v="-87.90934"/>
    <s v="Milwaukee"/>
    <x v="43"/>
    <n v="43.03519"/>
    <n v="-87.907390000000007"/>
    <s v="Milwaukee"/>
    <n v="5"/>
    <n v="0"/>
    <n v="0"/>
    <s v="N"/>
    <n v="0"/>
    <n v="0"/>
    <n v="0"/>
    <n v="-1"/>
    <d v="2019-01-22T00:00:00"/>
    <d v="2019-01-01T00:00:00"/>
    <d v="2019-01-22T00:00:00"/>
    <s v="Tuesday"/>
    <d v="1899-12-30T10:00:30"/>
    <n v="1"/>
    <d v="2019-01-22T00:00:00"/>
    <d v="2019-01-01T00:00:00"/>
    <d v="2019-01-22T00:00:00"/>
    <x v="4"/>
    <x v="468"/>
    <s v="N"/>
    <s v="Y"/>
    <s v="One Way"/>
    <s v="Bublr Bikes"/>
  </r>
  <r>
    <s v="Bublr Bikes"/>
    <n v="2070494"/>
    <s v="RFID Card Member"/>
    <s v="Milwaukee"/>
    <s v="WI"/>
    <n v="53215"/>
    <s v="UNITED STATES"/>
    <s v="Annual Pass"/>
    <n v="11081"/>
    <s v="Standard"/>
    <x v="47"/>
    <n v="43.074655999999997"/>
    <n v="-87.889011999999994"/>
    <s v="Milwaukee"/>
    <x v="9"/>
    <n v="43.074890000000003"/>
    <n v="-87.882810000000006"/>
    <s v="Milwaukee"/>
    <n v="7"/>
    <n v="0"/>
    <n v="0"/>
    <s v="N"/>
    <n v="1"/>
    <n v="1"/>
    <n v="40"/>
    <n v="-1"/>
    <d v="2019-01-22T00:00:00"/>
    <d v="2019-01-01T00:00:00"/>
    <d v="2019-01-22T00:00:00"/>
    <s v="Tuesday"/>
    <d v="1899-12-30T12:31:32"/>
    <n v="1"/>
    <d v="2019-01-22T00:00:00"/>
    <d v="2019-01-01T00:00:00"/>
    <d v="2019-01-22T00:00:00"/>
    <x v="4"/>
    <x v="469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5424"/>
    <s v="Standard"/>
    <x v="38"/>
    <n v="43.038649999999997"/>
    <n v="-87.921930000000003"/>
    <s v="Milwaukee"/>
    <x v="11"/>
    <n v="43.038600000000002"/>
    <n v="-87.912099999999995"/>
    <s v="Milwaukee"/>
    <n v="4"/>
    <n v="0"/>
    <n v="0"/>
    <s v="N"/>
    <n v="0"/>
    <n v="0"/>
    <n v="0"/>
    <n v="-1"/>
    <d v="2019-01-24T00:00:00"/>
    <d v="2019-01-01T00:00:00"/>
    <d v="2019-01-24T00:00:00"/>
    <s v="Thursday"/>
    <d v="1899-12-30T15:55:20"/>
    <n v="1"/>
    <d v="2019-01-24T00:00:00"/>
    <d v="2019-01-01T00:00:00"/>
    <d v="2019-01-24T00:00:00"/>
    <x v="2"/>
    <x v="470"/>
    <s v="N"/>
    <s v="Y"/>
    <s v="One Way"/>
    <s v="Bublr Bikes"/>
  </r>
  <r>
    <s v="Bublr Bikes"/>
    <n v="2237245"/>
    <s v="RFID Card Member"/>
    <s v="Milwaukee"/>
    <s v="WI"/>
    <n v="53211"/>
    <s v="UNITED STATES"/>
    <s v="Annual Pass"/>
    <n v="12550"/>
    <s v="Standard"/>
    <x v="9"/>
    <n v="43.074890000000003"/>
    <n v="-87.882810000000006"/>
    <s v="Milwaukee"/>
    <x v="29"/>
    <n v="43.06033"/>
    <n v="-87.89546"/>
    <s v="Milwaukee"/>
    <n v="10"/>
    <n v="0"/>
    <n v="0"/>
    <s v="N"/>
    <n v="1"/>
    <n v="1"/>
    <n v="40"/>
    <n v="-1"/>
    <d v="2019-01-24T00:00:00"/>
    <d v="2019-01-01T00:00:00"/>
    <d v="2019-01-24T00:00:00"/>
    <s v="Thursday"/>
    <d v="1899-12-30T20:19:20"/>
    <n v="1"/>
    <d v="2019-01-24T00:00:00"/>
    <d v="2019-01-01T00:00:00"/>
    <d v="2019-01-24T00:00:00"/>
    <x v="2"/>
    <x v="471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13"/>
    <s v="Standard"/>
    <x v="48"/>
    <n v="43.040349999999997"/>
    <n v="-87.920760000000001"/>
    <s v="Milwaukee"/>
    <x v="51"/>
    <n v="43.040349999999997"/>
    <n v="-87.920760000000001"/>
    <s v="Milwaukee"/>
    <n v="0"/>
    <n v="0"/>
    <n v="0"/>
    <s v="N"/>
    <n v="0"/>
    <n v="0"/>
    <n v="0"/>
    <n v="-1"/>
    <d v="2019-01-25T00:00:00"/>
    <d v="2019-01-01T00:00:00"/>
    <d v="2019-01-25T00:00:00"/>
    <s v="Friday"/>
    <d v="1899-12-30T10:59:21"/>
    <n v="1"/>
    <d v="2019-01-25T00:00:00"/>
    <d v="2019-01-01T00:00:00"/>
    <d v="2019-01-25T00:00:00"/>
    <x v="1"/>
    <x v="472"/>
    <s v="N"/>
    <s v="Y"/>
    <s v="Round Trip"/>
    <s v="Bublr Bikes"/>
  </r>
  <r>
    <s v="Bublr Bikes"/>
    <n v="2237245"/>
    <s v="RFID Card Member"/>
    <s v="Milwaukee"/>
    <s v="WI"/>
    <n v="53211"/>
    <s v="UNITED STATES"/>
    <s v="Annual Pass"/>
    <n v="11121"/>
    <s v="Standard"/>
    <x v="49"/>
    <n v="43.063749000000001"/>
    <n v="-87.887962999999999"/>
    <s v="Milwaukee"/>
    <x v="27"/>
    <n v="43.089460000000003"/>
    <n v="-87.895219999999995"/>
    <s v="Shorewood"/>
    <n v="13"/>
    <n v="0"/>
    <n v="0"/>
    <s v="N"/>
    <n v="1"/>
    <n v="1"/>
    <n v="40"/>
    <n v="-1"/>
    <d v="2019-01-26T00:00:00"/>
    <d v="2019-01-01T00:00:00"/>
    <d v="2019-01-26T00:00:00"/>
    <s v="Saturday"/>
    <d v="1899-12-30T14:21:26"/>
    <n v="1"/>
    <d v="2019-01-26T00:00:00"/>
    <d v="2019-01-01T00:00:00"/>
    <d v="2019-01-26T00:00:00"/>
    <x v="3"/>
    <x v="473"/>
    <s v="N"/>
    <s v="Y"/>
    <s v="One Way"/>
    <s v="Bublr Bikes"/>
  </r>
  <r>
    <s v="Bublr Bikes"/>
    <n v="2375315"/>
    <s v="RFID Card Member"/>
    <s v="Milwaukee"/>
    <s v="WI"/>
    <n v="53202"/>
    <s v="UNITED STATES"/>
    <s v="30-Day Pass"/>
    <n v="11143"/>
    <s v="Standard"/>
    <x v="36"/>
    <n v="43.028709999999997"/>
    <n v="-87.9041"/>
    <s v="Milwaukee"/>
    <x v="38"/>
    <n v="43.028709999999997"/>
    <n v="-87.9041"/>
    <s v="Milwaukee"/>
    <n v="64"/>
    <n v="0"/>
    <n v="0"/>
    <s v="N"/>
    <n v="9"/>
    <n v="8.6"/>
    <n v="360"/>
    <n v="-1"/>
    <d v="2019-01-05T00:00:00"/>
    <d v="2019-01-01T00:00:00"/>
    <d v="2019-01-05T00:00:00"/>
    <s v="Saturday"/>
    <d v="1899-12-30T14:25:44"/>
    <n v="1"/>
    <d v="2019-01-05T00:00:00"/>
    <d v="2019-01-01T00:00:00"/>
    <d v="2019-01-05T00:00:00"/>
    <x v="3"/>
    <x v="474"/>
    <s v="Y"/>
    <s v="Y"/>
    <s v="Round Trip"/>
    <s v="Bublr Bikes"/>
  </r>
  <r>
    <s v="Bublr Bikes"/>
    <n v="1351368"/>
    <s v="RFID Card Member"/>
    <s v="Milwaukee"/>
    <s v="WI"/>
    <n v="53202"/>
    <s v="UNITED STATES"/>
    <s v="Annual Pass"/>
    <n v="11106"/>
    <s v="Standard"/>
    <x v="58"/>
    <n v="43.066893999999998"/>
    <n v="-87.877936000000005"/>
    <s v="Milwaukee"/>
    <x v="42"/>
    <n v="43.060786"/>
    <n v="-87.883825999999999"/>
    <s v="Milwaukee"/>
    <n v="5"/>
    <n v="0"/>
    <n v="0"/>
    <s v="N"/>
    <n v="0"/>
    <n v="0"/>
    <n v="0"/>
    <n v="-1"/>
    <d v="2019-01-01T00:00:00"/>
    <d v="2019-01-01T00:00:00"/>
    <d v="2019-01-01T00:00:00"/>
    <s v="Tuesday"/>
    <d v="1899-12-30T15:23:07"/>
    <n v="1"/>
    <d v="2019-01-01T00:00:00"/>
    <d v="2019-01-01T00:00:00"/>
    <d v="2019-01-01T00:00:00"/>
    <x v="4"/>
    <x v="475"/>
    <s v="N"/>
    <s v="Y"/>
    <s v="One Way"/>
    <s v="Bublr Bikes"/>
  </r>
  <r>
    <s v="Bublr Bikes"/>
    <n v="2279831"/>
    <s v="RFID Card Member"/>
    <s v="Milwaukee"/>
    <s v="WI"/>
    <n v="53202"/>
    <s v="UNITED STATES"/>
    <s v="Annual Pass"/>
    <n v="12628"/>
    <s v="Standard"/>
    <x v="37"/>
    <n v="43.042639999999999"/>
    <n v="-87.905680000000004"/>
    <s v="Milwaukee"/>
    <x v="25"/>
    <n v="43.053040000000003"/>
    <n v="-87.897660000000002"/>
    <s v="Milwaukee"/>
    <n v="13"/>
    <n v="0"/>
    <n v="0"/>
    <s v="N"/>
    <n v="1"/>
    <n v="1"/>
    <n v="40"/>
    <n v="-1"/>
    <d v="2019-01-01T00:00:00"/>
    <d v="2019-01-01T00:00:00"/>
    <d v="2019-01-01T00:00:00"/>
    <s v="Tuesday"/>
    <d v="1899-12-30T21:20:33"/>
    <n v="1"/>
    <d v="2019-01-01T00:00:00"/>
    <d v="2019-01-01T00:00:00"/>
    <d v="2019-01-01T00:00:00"/>
    <x v="4"/>
    <x v="476"/>
    <s v="N"/>
    <s v="Y"/>
    <s v="One Way"/>
    <s v="Bublr Bikes"/>
  </r>
  <r>
    <s v="Bublr Bikes"/>
    <n v="1358672"/>
    <s v="RFID Card Member"/>
    <s v="Milwaukee"/>
    <s v="IL"/>
    <n v="53211"/>
    <s v="UNITED STATES"/>
    <s v="Annual Pass"/>
    <n v="12458"/>
    <s v="Standard"/>
    <x v="47"/>
    <n v="43.074655999999997"/>
    <n v="-87.889011999999994"/>
    <s v="Milwaukee"/>
    <x v="36"/>
    <n v="43.038580000000003"/>
    <n v="-87.90934"/>
    <s v="Milwaukee"/>
    <n v="20"/>
    <n v="0"/>
    <n v="0"/>
    <s v="N"/>
    <n v="3"/>
    <n v="2.9"/>
    <n v="120"/>
    <n v="-1"/>
    <d v="2019-01-02T00:00:00"/>
    <d v="2019-01-01T00:00:00"/>
    <d v="2019-01-02T00:00:00"/>
    <s v="Wednesday"/>
    <d v="1899-12-30T00:06:05"/>
    <n v="1"/>
    <d v="2019-01-02T00:00:00"/>
    <d v="2019-01-01T00:00:00"/>
    <d v="2019-01-02T00:00:00"/>
    <x v="0"/>
    <x v="477"/>
    <s v="N"/>
    <s v="Y"/>
    <s v="One Way"/>
    <s v="Bublr Bikes"/>
  </r>
  <r>
    <s v="Bublr Bikes"/>
    <n v="1335322"/>
    <s v="RFID Card Member"/>
    <s v="Milwaukee"/>
    <s v="WI"/>
    <n v="53202"/>
    <s v="UNITED STATES"/>
    <s v="Annual Pass"/>
    <n v="5495"/>
    <s v="Standard"/>
    <x v="14"/>
    <n v="43.052460000000004"/>
    <n v="-87.891000000000005"/>
    <s v="Milwaukee"/>
    <x v="48"/>
    <n v="43.04824"/>
    <n v="-87.904970000000006"/>
    <s v="Milwaukee"/>
    <n v="7"/>
    <n v="0"/>
    <n v="0"/>
    <s v="N"/>
    <n v="1"/>
    <n v="1"/>
    <n v="40"/>
    <n v="-1"/>
    <d v="2019-01-02T00:00:00"/>
    <d v="2019-01-01T00:00:00"/>
    <d v="2019-01-02T00:00:00"/>
    <s v="Wednesday"/>
    <d v="1899-12-30T19:21:38"/>
    <n v="1"/>
    <d v="2019-01-02T00:00:00"/>
    <d v="2019-01-01T00:00:00"/>
    <d v="2019-01-02T00:00:00"/>
    <x v="0"/>
    <x v="478"/>
    <s v="N"/>
    <s v="Y"/>
    <s v="One Way"/>
    <s v="Bublr Bikes"/>
  </r>
  <r>
    <s v="Bublr Bikes"/>
    <n v="2178477"/>
    <s v="RFID Card Member"/>
    <m/>
    <m/>
    <n v="53202"/>
    <s v="UNITED STATES"/>
    <s v="Annual Pass"/>
    <n v="12559"/>
    <s v="Standard"/>
    <x v="56"/>
    <n v="43.031480000000002"/>
    <n v="-87.908169999999998"/>
    <s v="Milwaukee"/>
    <x v="32"/>
    <n v="43.03886"/>
    <n v="-87.902720000000002"/>
    <s v="Milwaukee"/>
    <n v="5"/>
    <n v="0"/>
    <n v="0"/>
    <s v="N"/>
    <n v="0"/>
    <n v="0"/>
    <n v="0"/>
    <n v="-1"/>
    <d v="2019-01-03T00:00:00"/>
    <d v="2019-01-01T00:00:00"/>
    <d v="2019-01-03T00:00:00"/>
    <s v="Thursday"/>
    <d v="1899-12-30T06:00:46"/>
    <n v="1"/>
    <d v="2019-01-03T00:00:00"/>
    <d v="2019-01-01T00:00:00"/>
    <d v="2019-01-03T00:00:00"/>
    <x v="2"/>
    <x v="479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5453"/>
    <s v="Standard"/>
    <x v="10"/>
    <n v="43.038600000000002"/>
    <n v="-87.912099999999995"/>
    <s v="Milwaukee"/>
    <x v="28"/>
    <n v="43.038649999999997"/>
    <n v="-87.921930000000003"/>
    <s v="Milwaukee"/>
    <n v="4"/>
    <n v="0"/>
    <n v="0"/>
    <s v="N"/>
    <n v="0"/>
    <n v="0"/>
    <n v="0"/>
    <n v="-1"/>
    <d v="2019-01-03T00:00:00"/>
    <d v="2019-01-01T00:00:00"/>
    <d v="2019-01-03T00:00:00"/>
    <s v="Thursday"/>
    <d v="1899-12-30T08:25:39"/>
    <n v="1"/>
    <d v="2019-01-03T00:00:00"/>
    <d v="2019-01-01T00:00:00"/>
    <d v="2019-01-03T00:00:00"/>
    <x v="2"/>
    <x v="480"/>
    <s v="N"/>
    <s v="Y"/>
    <s v="One Way"/>
    <s v="Bublr Bikes"/>
  </r>
  <r>
    <s v="Bublr Bikes"/>
    <n v="2353269"/>
    <s v="RFID Card Member"/>
    <s v="Milwaukee"/>
    <s v="WI"/>
    <n v="53202"/>
    <s v="UNITED STATES"/>
    <s v="Annual Pass"/>
    <n v="34"/>
    <s v="Standard"/>
    <x v="53"/>
    <n v="43.03886"/>
    <n v="-87.902720000000002"/>
    <s v="Milwaukee"/>
    <x v="15"/>
    <n v="43.052460000000004"/>
    <n v="-87.891000000000005"/>
    <s v="Milwaukee"/>
    <n v="13"/>
    <n v="0"/>
    <n v="0"/>
    <s v="N"/>
    <n v="0"/>
    <n v="0"/>
    <n v="0"/>
    <n v="-1"/>
    <d v="2019-01-04T00:00:00"/>
    <d v="2019-01-01T00:00:00"/>
    <d v="2019-01-04T00:00:00"/>
    <s v="Friday"/>
    <d v="1899-12-30T17:01:57"/>
    <n v="1"/>
    <d v="2019-01-04T00:00:00"/>
    <d v="2019-01-01T00:00:00"/>
    <d v="2019-01-04T00:00:00"/>
    <x v="1"/>
    <x v="481"/>
    <s v="N"/>
    <s v="Y"/>
    <s v="One Way"/>
    <s v="Bublr Bikes"/>
  </r>
  <r>
    <s v="Bublr Bikes"/>
    <n v="2284220"/>
    <s v="RFID Card Member"/>
    <s v="Milwaukee "/>
    <s v="WI"/>
    <n v="53202"/>
    <s v="UNITED STATES"/>
    <s v="Annual Pass"/>
    <n v="12552"/>
    <s v="Standard"/>
    <x v="15"/>
    <n v="43.058619999999998"/>
    <n v="-87.885319999999993"/>
    <s v="Milwaukee"/>
    <x v="27"/>
    <n v="43.089460000000003"/>
    <n v="-87.895219999999995"/>
    <s v="Shorewood"/>
    <n v="15"/>
    <n v="0"/>
    <n v="0"/>
    <s v="N"/>
    <n v="2"/>
    <n v="1.9"/>
    <n v="80"/>
    <n v="-1"/>
    <d v="2019-01-04T00:00:00"/>
    <d v="2019-01-01T00:00:00"/>
    <d v="2019-01-04T00:00:00"/>
    <s v="Friday"/>
    <d v="1899-12-30T17:23:08"/>
    <n v="1"/>
    <d v="2019-01-04T00:00:00"/>
    <d v="2019-01-01T00:00:00"/>
    <d v="2019-01-04T00:00:00"/>
    <x v="1"/>
    <x v="482"/>
    <s v="N"/>
    <s v="Y"/>
    <s v="One Way"/>
    <s v="Bublr Bikes"/>
  </r>
  <r>
    <s v="Bublr Bikes"/>
    <n v="583361"/>
    <s v="RFID Card Member"/>
    <s v="Milwaukee"/>
    <s v="WI"/>
    <n v="53202"/>
    <s v="UNITED STATES"/>
    <s v="Annual Pass"/>
    <n v="5503"/>
    <s v="Standard"/>
    <x v="37"/>
    <n v="43.042639999999999"/>
    <n v="-87.905680000000004"/>
    <s v="Milwaukee"/>
    <x v="14"/>
    <n v="43.042490000000001"/>
    <n v="-87.909959999999998"/>
    <s v="Milwaukee"/>
    <n v="3"/>
    <n v="0"/>
    <n v="0"/>
    <s v="N"/>
    <n v="0"/>
    <n v="0"/>
    <n v="0"/>
    <n v="-1"/>
    <d v="2019-01-04T00:00:00"/>
    <d v="2019-01-01T00:00:00"/>
    <d v="2019-01-04T00:00:00"/>
    <s v="Friday"/>
    <d v="1899-12-30T17:26:51"/>
    <n v="1"/>
    <d v="2019-01-04T00:00:00"/>
    <d v="2019-01-01T00:00:00"/>
    <d v="2019-01-04T00:00:00"/>
    <x v="1"/>
    <x v="483"/>
    <s v="N"/>
    <s v="Y"/>
    <s v="One Way"/>
    <s v="Bublr Bikes"/>
  </r>
  <r>
    <s v="Bublr Bikes"/>
    <n v="915465"/>
    <s v="RFID Card Member"/>
    <s v="Milwaukee"/>
    <s v="WI"/>
    <n v="53202"/>
    <s v="UNITED STATES"/>
    <s v="Annual Pass"/>
    <n v="11084"/>
    <s v="Standard"/>
    <x v="30"/>
    <n v="43.048200000000001"/>
    <n v="-87.900859999999994"/>
    <s v="Milwaukee"/>
    <x v="14"/>
    <n v="43.042490000000001"/>
    <n v="-87.909959999999998"/>
    <s v="Milwaukee"/>
    <n v="6"/>
    <n v="0"/>
    <n v="0"/>
    <s v="N"/>
    <n v="0"/>
    <n v="0"/>
    <n v="0"/>
    <n v="-1"/>
    <d v="2019-01-04T00:00:00"/>
    <d v="2019-01-01T00:00:00"/>
    <d v="2019-01-04T00:00:00"/>
    <s v="Friday"/>
    <d v="1899-12-30T18:26:08"/>
    <n v="1"/>
    <d v="2019-01-04T00:00:00"/>
    <d v="2019-01-01T00:00:00"/>
    <d v="2019-01-04T00:00:00"/>
    <x v="1"/>
    <x v="484"/>
    <s v="N"/>
    <s v="Y"/>
    <s v="One Way"/>
    <s v="Bublr Bikes"/>
  </r>
  <r>
    <s v="Bublr Bikes"/>
    <n v="2284220"/>
    <s v="RFID Card Member"/>
    <s v="Milwaukee "/>
    <s v="WI"/>
    <n v="53202"/>
    <s v="UNITED STATES"/>
    <s v="Annual Pass"/>
    <n v="12552"/>
    <s v="Standard"/>
    <x v="22"/>
    <n v="43.089460000000003"/>
    <n v="-87.895219999999995"/>
    <s v="Shorewood"/>
    <x v="13"/>
    <n v="43.058619999999998"/>
    <n v="-87.885319999999993"/>
    <s v="Milwaukee"/>
    <n v="18"/>
    <n v="0"/>
    <n v="0"/>
    <s v="N"/>
    <n v="2"/>
    <n v="1.9"/>
    <n v="80"/>
    <n v="-1"/>
    <d v="2019-01-04T00:00:00"/>
    <d v="2019-01-01T00:00:00"/>
    <d v="2019-01-04T00:00:00"/>
    <s v="Friday"/>
    <d v="1899-12-30T18:34:36"/>
    <n v="1"/>
    <d v="2019-01-04T00:00:00"/>
    <d v="2019-01-01T00:00:00"/>
    <d v="2019-01-04T00:00:00"/>
    <x v="1"/>
    <x v="485"/>
    <s v="N"/>
    <s v="Y"/>
    <s v="One Way"/>
    <s v="Bublr Bikes"/>
  </r>
  <r>
    <s v="Bublr Bikes"/>
    <n v="1224715"/>
    <s v="RFID Card Member"/>
    <s v="Milwaukee"/>
    <s v="WI"/>
    <n v="53212"/>
    <s v="UNITED STATES"/>
    <s v="Annual Pass"/>
    <n v="5469"/>
    <s v="Standard"/>
    <x v="32"/>
    <n v="43.038719999999998"/>
    <n v="-87.905339999999995"/>
    <s v="Milwaukee"/>
    <x v="30"/>
    <n v="43.05847"/>
    <n v="-87.898079999999993"/>
    <s v="Milwaukee"/>
    <n v="11"/>
    <n v="0"/>
    <n v="0"/>
    <s v="N"/>
    <n v="1"/>
    <n v="1"/>
    <n v="40"/>
    <n v="-1"/>
    <d v="2019-01-05T00:00:00"/>
    <d v="2019-01-01T00:00:00"/>
    <d v="2019-01-05T00:00:00"/>
    <s v="Saturday"/>
    <d v="1899-12-30T09:51:13"/>
    <n v="1"/>
    <d v="2019-01-05T00:00:00"/>
    <d v="2019-01-01T00:00:00"/>
    <d v="2019-01-05T00:00:00"/>
    <x v="3"/>
    <x v="486"/>
    <s v="N"/>
    <s v="Y"/>
    <s v="One Way"/>
    <s v="Bublr Bikes"/>
  </r>
  <r>
    <s v="Bublr Bikes"/>
    <n v="2201704"/>
    <s v="RFID Card Member"/>
    <s v="Milwaukee"/>
    <s v="WI"/>
    <n v="53211"/>
    <s v="UNITED STATES"/>
    <s v="Annual Pass"/>
    <n v="5436"/>
    <s v="Standard"/>
    <x v="9"/>
    <n v="43.074890000000003"/>
    <n v="-87.882810000000006"/>
    <s v="Milwaukee"/>
    <x v="21"/>
    <n v="43.069021999999997"/>
    <n v="-87.887940999999998"/>
    <s v="Milwaukee"/>
    <n v="4"/>
    <n v="0"/>
    <n v="0"/>
    <s v="N"/>
    <n v="0"/>
    <n v="0"/>
    <n v="0"/>
    <n v="-1"/>
    <d v="2019-01-05T00:00:00"/>
    <d v="2019-01-01T00:00:00"/>
    <d v="2019-01-05T00:00:00"/>
    <s v="Saturday"/>
    <d v="1899-12-30T10:42:34"/>
    <n v="1"/>
    <d v="2019-01-05T00:00:00"/>
    <d v="2019-01-01T00:00:00"/>
    <d v="2019-01-05T00:00:00"/>
    <x v="3"/>
    <x v="487"/>
    <s v="N"/>
    <s v="Y"/>
    <s v="One Way"/>
    <s v="Bublr Bikes"/>
  </r>
  <r>
    <s v="Bublr Bikes"/>
    <n v="2044884"/>
    <s v="RFID Card Member"/>
    <s v="Milwaukee "/>
    <s v="WI"/>
    <n v="53202"/>
    <s v="UNITED STATES"/>
    <s v="30-Day Pass"/>
    <n v="11138"/>
    <s v="Standard"/>
    <x v="23"/>
    <n v="43.045712999999999"/>
    <n v="-87.899756999999994"/>
    <s v="Milwaukee"/>
    <x v="36"/>
    <n v="43.038580000000003"/>
    <n v="-87.90934"/>
    <s v="Milwaukee"/>
    <n v="6"/>
    <n v="0"/>
    <n v="0"/>
    <s v="N"/>
    <n v="0"/>
    <n v="0"/>
    <n v="0"/>
    <n v="-1"/>
    <d v="2019-01-05T00:00:00"/>
    <d v="2019-01-01T00:00:00"/>
    <d v="2019-01-05T00:00:00"/>
    <s v="Saturday"/>
    <d v="1899-12-30T11:38:44"/>
    <n v="1"/>
    <d v="2019-01-05T00:00:00"/>
    <d v="2019-01-01T00:00:00"/>
    <d v="2019-01-05T00:00:00"/>
    <x v="3"/>
    <x v="488"/>
    <s v="N"/>
    <s v="Y"/>
    <s v="One Way"/>
    <s v="Bublr Bikes"/>
  </r>
  <r>
    <s v="Bublr Bikes"/>
    <n v="583361"/>
    <s v="RFID Card Member"/>
    <s v="Milwaukee"/>
    <s v="WI"/>
    <n v="53202"/>
    <s v="UNITED STATES"/>
    <s v="Annual Pass"/>
    <n v="12700"/>
    <s v="Standard"/>
    <x v="15"/>
    <n v="43.058619999999998"/>
    <n v="-87.885319999999993"/>
    <s v="Milwaukee"/>
    <x v="25"/>
    <n v="43.053040000000003"/>
    <n v="-87.897660000000002"/>
    <s v="Milwaukee"/>
    <n v="10"/>
    <n v="0"/>
    <n v="0"/>
    <s v="N"/>
    <n v="1"/>
    <n v="1"/>
    <n v="40"/>
    <n v="-1"/>
    <d v="2019-01-05T00:00:00"/>
    <d v="2019-01-01T00:00:00"/>
    <d v="2019-01-05T00:00:00"/>
    <s v="Saturday"/>
    <d v="1899-12-30T15:26:29"/>
    <n v="1"/>
    <d v="2019-01-05T00:00:00"/>
    <d v="2019-01-01T00:00:00"/>
    <d v="2019-01-05T00:00:00"/>
    <x v="3"/>
    <x v="489"/>
    <s v="N"/>
    <s v="Y"/>
    <s v="One Way"/>
    <s v="Bublr Bikes"/>
  </r>
  <r>
    <s v="Bublr Bikes"/>
    <n v="1355542"/>
    <s v="RFID Card Member"/>
    <s v="Milwaukee"/>
    <s v="WI"/>
    <n v="53202"/>
    <s v="UNITED STATES"/>
    <s v="Annual Pass"/>
    <n v="11065"/>
    <s v="Standard"/>
    <x v="8"/>
    <n v="43.053040000000003"/>
    <n v="-87.897660000000002"/>
    <s v="Milwaukee"/>
    <x v="48"/>
    <n v="43.04824"/>
    <n v="-87.904970000000006"/>
    <s v="Milwaukee"/>
    <n v="40"/>
    <n v="0"/>
    <n v="0"/>
    <s v="N"/>
    <n v="5"/>
    <n v="4.8"/>
    <n v="200"/>
    <n v="-1"/>
    <d v="2019-01-05T00:00:00"/>
    <d v="2019-01-01T00:00:00"/>
    <d v="2019-01-05T00:00:00"/>
    <s v="Saturday"/>
    <d v="1899-12-30T16:24:59"/>
    <n v="1"/>
    <d v="2019-01-05T00:00:00"/>
    <d v="2019-01-01T00:00:00"/>
    <d v="2019-01-05T00:00:00"/>
    <x v="3"/>
    <x v="490"/>
    <s v="Y"/>
    <s v="Y"/>
    <s v="One Way"/>
    <s v="Bublr Bikes"/>
  </r>
  <r>
    <s v="Madison B-cycle"/>
    <n v="2257274"/>
    <s v="RFID Card Member"/>
    <s v="Milwaukee"/>
    <s v="WI"/>
    <n v="53202"/>
    <s v="UNITED STATES"/>
    <s v="Annual"/>
    <n v="12647"/>
    <s v="Standard"/>
    <x v="51"/>
    <n v="43.05097"/>
    <n v="-87.906440000000003"/>
    <s v="Milwaukee"/>
    <x v="49"/>
    <n v="43.05097"/>
    <n v="-87.906440000000003"/>
    <s v="Milwaukee"/>
    <n v="2"/>
    <n v="0"/>
    <n v="0"/>
    <s v="N"/>
    <n v="0"/>
    <n v="0"/>
    <n v="0"/>
    <n v="-1"/>
    <d v="2019-01-07T00:00:00"/>
    <d v="2019-01-01T00:00:00"/>
    <d v="2019-01-07T00:00:00"/>
    <s v="Monday"/>
    <d v="1899-12-30T08:54:08"/>
    <n v="1"/>
    <d v="2019-01-07T00:00:00"/>
    <d v="2019-01-01T00:00:00"/>
    <d v="2019-01-07T00:00:00"/>
    <x v="5"/>
    <x v="491"/>
    <s v="N"/>
    <s v="N"/>
    <s v="Round Trip"/>
    <s v="Bublr Bikes"/>
  </r>
  <r>
    <s v="Bublr Bikes"/>
    <n v="2047712"/>
    <s v="RFID Card Member"/>
    <s v="Milwaukee"/>
    <s v="WI"/>
    <n v="53204"/>
    <s v="UNITED STATES"/>
    <s v="Annual Pass"/>
    <n v="11139"/>
    <s v="Standard"/>
    <x v="5"/>
    <n v="43.05847"/>
    <n v="-87.898079999999993"/>
    <s v="Milwaukee"/>
    <x v="34"/>
    <n v="43.03913"/>
    <n v="-87.916150000000002"/>
    <s v="Milwaukee"/>
    <n v="14"/>
    <n v="0"/>
    <n v="0"/>
    <s v="N"/>
    <n v="2"/>
    <n v="1.9"/>
    <n v="80"/>
    <n v="-1"/>
    <d v="2019-01-07T00:00:00"/>
    <d v="2019-01-01T00:00:00"/>
    <d v="2019-01-07T00:00:00"/>
    <s v="Monday"/>
    <d v="1899-12-30T19:54:07"/>
    <n v="1"/>
    <d v="2019-01-07T00:00:00"/>
    <d v="2019-01-01T00:00:00"/>
    <d v="2019-01-07T00:00:00"/>
    <x v="5"/>
    <x v="492"/>
    <s v="N"/>
    <s v="Y"/>
    <s v="One Way"/>
    <s v="Bublr Bikes"/>
  </r>
  <r>
    <s v="Bublr Bikes"/>
    <n v="2284220"/>
    <s v="RFID Card Member"/>
    <s v="Milwaukee "/>
    <s v="WI"/>
    <n v="53202"/>
    <s v="UNITED STATES"/>
    <s v="Annual Pass"/>
    <n v="5475"/>
    <s v="Standard"/>
    <x v="5"/>
    <n v="43.05847"/>
    <n v="-87.898079999999993"/>
    <s v="Milwaukee"/>
    <x v="13"/>
    <n v="43.058619999999998"/>
    <n v="-87.885319999999993"/>
    <s v="Milwaukee"/>
    <n v="6"/>
    <n v="0"/>
    <n v="0"/>
    <s v="N"/>
    <n v="0"/>
    <n v="0"/>
    <n v="0"/>
    <n v="-1"/>
    <d v="2019-01-07T00:00:00"/>
    <d v="2019-01-01T00:00:00"/>
    <d v="2019-01-07T00:00:00"/>
    <s v="Monday"/>
    <d v="1899-12-30T20:41:42"/>
    <n v="1"/>
    <d v="2019-01-07T00:00:00"/>
    <d v="2019-01-01T00:00:00"/>
    <d v="2019-01-07T00:00:00"/>
    <x v="5"/>
    <x v="493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12475"/>
    <s v="Standard"/>
    <x v="10"/>
    <n v="43.038600000000002"/>
    <n v="-87.912099999999995"/>
    <s v="Milwaukee"/>
    <x v="28"/>
    <n v="43.038649999999997"/>
    <n v="-87.921930000000003"/>
    <s v="Milwaukee"/>
    <n v="5"/>
    <n v="0"/>
    <n v="0"/>
    <s v="N"/>
    <n v="0"/>
    <n v="0"/>
    <n v="0"/>
    <n v="-1"/>
    <d v="2019-01-08T00:00:00"/>
    <d v="2019-01-01T00:00:00"/>
    <d v="2019-01-08T00:00:00"/>
    <s v="Tuesday"/>
    <d v="1899-12-30T08:37:31"/>
    <n v="1"/>
    <d v="2019-01-08T00:00:00"/>
    <d v="2019-01-01T00:00:00"/>
    <d v="2019-01-08T00:00:00"/>
    <x v="4"/>
    <x v="494"/>
    <s v="N"/>
    <s v="Y"/>
    <s v="One Way"/>
    <s v="Bublr Bikes"/>
  </r>
  <r>
    <s v="Bublr Bikes"/>
    <n v="2339291"/>
    <s v="RFID Card Member"/>
    <s v="Shorewood"/>
    <s v="WI"/>
    <n v="53211"/>
    <s v="UNITED STATES"/>
    <s v="Annual Pass"/>
    <n v="344"/>
    <s v="Standard"/>
    <x v="1"/>
    <n v="43.078530000000001"/>
    <n v="-87.882620000000003"/>
    <s v="Milwaukee"/>
    <x v="53"/>
    <n v="43.08755"/>
    <n v="-87.887680000000003"/>
    <s v="Shorewood"/>
    <n v="8"/>
    <n v="0"/>
    <n v="0"/>
    <s v="N"/>
    <n v="1"/>
    <n v="1"/>
    <n v="40"/>
    <n v="-1"/>
    <d v="2019-01-08T00:00:00"/>
    <d v="2019-01-01T00:00:00"/>
    <d v="2019-01-08T00:00:00"/>
    <s v="Tuesday"/>
    <d v="1899-12-30T10:33:59"/>
    <n v="1"/>
    <d v="2019-01-08T00:00:00"/>
    <d v="2019-01-01T00:00:00"/>
    <d v="2019-01-08T00:00:00"/>
    <x v="4"/>
    <x v="495"/>
    <s v="N"/>
    <s v="Y"/>
    <s v="One Way"/>
    <s v="Bublr Bikes"/>
  </r>
  <r>
    <s v="Bublr Bikes"/>
    <n v="1659202"/>
    <s v="RFID Card Member"/>
    <s v="Milwaukee"/>
    <s v="WI"/>
    <n v="53202"/>
    <s v="UNITED STATES"/>
    <s v="Annual Pass"/>
    <n v="12581"/>
    <s v="Standard"/>
    <x v="51"/>
    <n v="43.05097"/>
    <n v="-87.906440000000003"/>
    <s v="Milwaukee"/>
    <x v="32"/>
    <n v="43.03886"/>
    <n v="-87.902720000000002"/>
    <s v="Milwaukee"/>
    <n v="10"/>
    <n v="0"/>
    <n v="0"/>
    <s v="N"/>
    <n v="1"/>
    <n v="1"/>
    <n v="40"/>
    <n v="-1"/>
    <d v="2019-01-08T00:00:00"/>
    <d v="2019-01-01T00:00:00"/>
    <d v="2019-01-08T00:00:00"/>
    <s v="Tuesday"/>
    <d v="1899-12-30T13:06:42"/>
    <n v="1"/>
    <d v="2019-01-08T00:00:00"/>
    <d v="2019-01-01T00:00:00"/>
    <d v="2019-01-08T00:00:00"/>
    <x v="4"/>
    <x v="496"/>
    <s v="N"/>
    <s v="Y"/>
    <s v="One Way"/>
    <s v="Bublr Bikes"/>
  </r>
  <r>
    <s v="Bublr Bikes"/>
    <n v="1730248"/>
    <s v="RFID Card Member"/>
    <s v="Milwaukee"/>
    <s v="WI"/>
    <n v="53207"/>
    <s v="UNITED STATES"/>
    <s v="Annual Pass"/>
    <n v="12504"/>
    <s v="Standard"/>
    <x v="43"/>
    <n v="43.042490000000001"/>
    <n v="-87.909959999999998"/>
    <s v="Milwaukee"/>
    <x v="50"/>
    <n v="43.04562"/>
    <n v="-87.923900000000003"/>
    <s v="Milwaukee"/>
    <n v="8"/>
    <n v="0"/>
    <n v="0"/>
    <s v="N"/>
    <n v="1"/>
    <n v="1"/>
    <n v="40"/>
    <n v="-1"/>
    <d v="2019-01-08T00:00:00"/>
    <d v="2019-01-01T00:00:00"/>
    <d v="2019-01-08T00:00:00"/>
    <s v="Tuesday"/>
    <d v="1899-12-30T15:52:38"/>
    <n v="1"/>
    <d v="2019-01-08T00:00:00"/>
    <d v="2019-01-01T00:00:00"/>
    <d v="2019-01-08T00:00:00"/>
    <x v="4"/>
    <x v="497"/>
    <s v="N"/>
    <s v="Y"/>
    <s v="One Way"/>
    <s v="Bublr Bikes"/>
  </r>
  <r>
    <s v="Bublr Bikes"/>
    <n v="2224317"/>
    <s v="RFID Card Member"/>
    <s v="Milwaukee"/>
    <s v="WI"/>
    <n v="53202"/>
    <s v="UNITED STATES"/>
    <s v="Annual Pass"/>
    <n v="12480"/>
    <s v="Standard"/>
    <x v="24"/>
    <n v="43.077359999999999"/>
    <n v="-87.880769999999998"/>
    <s v="Milwaukee"/>
    <x v="21"/>
    <n v="43.069021999999997"/>
    <n v="-87.887940999999998"/>
    <s v="Milwaukee"/>
    <n v="6"/>
    <n v="0"/>
    <n v="0"/>
    <s v="N"/>
    <n v="0"/>
    <n v="0"/>
    <n v="0"/>
    <n v="-1"/>
    <d v="2019-01-08T00:00:00"/>
    <d v="2019-01-01T00:00:00"/>
    <d v="2019-01-08T00:00:00"/>
    <s v="Tuesday"/>
    <d v="1899-12-30T17:13:21"/>
    <n v="1"/>
    <d v="2019-01-08T00:00:00"/>
    <d v="2019-01-01T00:00:00"/>
    <d v="2019-01-08T00:00:00"/>
    <x v="4"/>
    <x v="498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12475"/>
    <s v="Standard"/>
    <x v="10"/>
    <n v="43.038600000000002"/>
    <n v="-87.912099999999995"/>
    <s v="Milwaukee"/>
    <x v="28"/>
    <n v="43.038649999999997"/>
    <n v="-87.921930000000003"/>
    <s v="Milwaukee"/>
    <n v="5"/>
    <n v="0"/>
    <n v="0"/>
    <s v="N"/>
    <n v="0"/>
    <n v="0"/>
    <n v="0"/>
    <n v="-1"/>
    <d v="2019-01-09T00:00:00"/>
    <d v="2019-01-01T00:00:00"/>
    <d v="2019-01-09T00:00:00"/>
    <s v="Wednesday"/>
    <d v="1899-12-30T08:23:10"/>
    <n v="1"/>
    <d v="2019-01-09T00:00:00"/>
    <d v="2019-01-01T00:00:00"/>
    <d v="2019-01-09T00:00:00"/>
    <x v="0"/>
    <x v="499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1064"/>
    <s v="Standard"/>
    <x v="29"/>
    <n v="43.041646999999998"/>
    <n v="-87.927257999999995"/>
    <s v="Milwaukee"/>
    <x v="37"/>
    <n v="43.026229999999998"/>
    <n v="-87.912809999999993"/>
    <s v="Milwaukee"/>
    <n v="10"/>
    <n v="0"/>
    <n v="0"/>
    <s v="N"/>
    <n v="1"/>
    <n v="1"/>
    <n v="40"/>
    <n v="-1"/>
    <d v="2019-01-09T00:00:00"/>
    <d v="2019-01-01T00:00:00"/>
    <d v="2019-01-09T00:00:00"/>
    <s v="Wednesday"/>
    <d v="1899-12-30T10:01:33"/>
    <n v="1"/>
    <d v="2019-01-09T00:00:00"/>
    <d v="2019-01-01T00:00:00"/>
    <d v="2019-01-09T00:00:00"/>
    <x v="0"/>
    <x v="500"/>
    <s v="N"/>
    <s v="Y"/>
    <s v="One Way"/>
    <s v="Bublr Bikes"/>
  </r>
  <r>
    <s v="Bublr Bikes"/>
    <n v="1276651"/>
    <s v="RFID Card Member"/>
    <s v="Milwaukee"/>
    <s v="WI"/>
    <n v="53211"/>
    <s v="UNITED STATES"/>
    <s v="Annual Pass"/>
    <n v="5458"/>
    <s v="Standard"/>
    <x v="12"/>
    <n v="43.049230000000001"/>
    <n v="-87.911940000000001"/>
    <s v="Milwaukee"/>
    <x v="39"/>
    <n v="43.049230000000001"/>
    <n v="-87.911940000000001"/>
    <s v="Milwaukee"/>
    <n v="0"/>
    <n v="0"/>
    <n v="0"/>
    <s v="N"/>
    <n v="0"/>
    <n v="0"/>
    <n v="0"/>
    <n v="-1"/>
    <d v="2019-01-09T00:00:00"/>
    <d v="2019-01-01T00:00:00"/>
    <d v="2019-01-09T00:00:00"/>
    <s v="Wednesday"/>
    <d v="1899-12-30T18:47:02"/>
    <n v="1"/>
    <d v="2019-01-09T00:00:00"/>
    <d v="2019-01-01T00:00:00"/>
    <d v="2019-01-09T00:00:00"/>
    <x v="0"/>
    <x v="501"/>
    <s v="N"/>
    <s v="Y"/>
    <s v="Round Trip"/>
    <s v="Bublr Bikes"/>
  </r>
  <r>
    <s v="Bublr Bikes"/>
    <n v="1276651"/>
    <s v="RFID Card Member"/>
    <s v="Milwaukee"/>
    <s v="WI"/>
    <n v="53211"/>
    <s v="UNITED STATES"/>
    <s v="Annual Pass"/>
    <n v="11071"/>
    <s v="Standard"/>
    <x v="51"/>
    <n v="43.05097"/>
    <n v="-87.906440000000003"/>
    <s v="Milwaukee"/>
    <x v="48"/>
    <n v="43.04824"/>
    <n v="-87.904970000000006"/>
    <s v="Milwaukee"/>
    <n v="4"/>
    <n v="0"/>
    <n v="0"/>
    <s v="N"/>
    <n v="0"/>
    <n v="0"/>
    <n v="0"/>
    <n v="-1"/>
    <d v="2019-01-09T00:00:00"/>
    <d v="2019-01-01T00:00:00"/>
    <d v="2019-01-09T00:00:00"/>
    <s v="Wednesday"/>
    <d v="1899-12-30T19:05:46"/>
    <n v="1"/>
    <d v="2019-01-09T00:00:00"/>
    <d v="2019-01-01T00:00:00"/>
    <d v="2019-01-09T00:00:00"/>
    <x v="0"/>
    <x v="502"/>
    <s v="N"/>
    <s v="Y"/>
    <s v="One Way"/>
    <s v="Bublr Bikes"/>
  </r>
  <r>
    <s v="Bublr Bikes"/>
    <n v="1953716"/>
    <s v="RFID Card Member"/>
    <s v="New Canaan"/>
    <s v="CT"/>
    <n v="6840"/>
    <s v="UNITED STATES"/>
    <s v="Annual Pass"/>
    <n v="5577"/>
    <s v="Standard"/>
    <x v="56"/>
    <n v="43.031480000000002"/>
    <n v="-87.908169999999998"/>
    <s v="Milwaukee"/>
    <x v="26"/>
    <n v="43.026470000000003"/>
    <n v="-87.918040000000005"/>
    <s v="Milwaukee"/>
    <n v="6"/>
    <n v="0"/>
    <n v="0"/>
    <s v="N"/>
    <n v="0"/>
    <n v="0"/>
    <n v="0"/>
    <n v="-1"/>
    <d v="2019-01-10T00:00:00"/>
    <d v="2019-01-01T00:00:00"/>
    <d v="2019-01-10T00:00:00"/>
    <s v="Thursday"/>
    <d v="1899-12-30T00:20:51"/>
    <n v="1"/>
    <d v="2019-01-10T00:00:00"/>
    <d v="2019-01-01T00:00:00"/>
    <d v="2019-01-10T00:00:00"/>
    <x v="2"/>
    <x v="503"/>
    <s v="N"/>
    <s v="Y"/>
    <s v="One Way"/>
    <s v="Bublr Bikes"/>
  </r>
  <r>
    <s v="Bublr Bikes"/>
    <n v="2178477"/>
    <s v="RFID Card Member"/>
    <m/>
    <m/>
    <n v="53202"/>
    <s v="UNITED STATES"/>
    <s v="Annual Pass"/>
    <n v="5476"/>
    <s v="Standard"/>
    <x v="56"/>
    <n v="43.031480000000002"/>
    <n v="-87.908169999999998"/>
    <s v="Milwaukee"/>
    <x v="32"/>
    <n v="43.03886"/>
    <n v="-87.902720000000002"/>
    <s v="Milwaukee"/>
    <n v="5"/>
    <n v="0"/>
    <n v="0"/>
    <s v="N"/>
    <n v="0"/>
    <n v="0"/>
    <n v="0"/>
    <n v="-1"/>
    <d v="2019-01-10T00:00:00"/>
    <d v="2019-01-01T00:00:00"/>
    <d v="2019-01-10T00:00:00"/>
    <s v="Thursday"/>
    <d v="1899-12-30T06:00:43"/>
    <n v="1"/>
    <d v="2019-01-10T00:00:00"/>
    <d v="2019-01-01T00:00:00"/>
    <d v="2019-01-10T00:00:00"/>
    <x v="2"/>
    <x v="504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12475"/>
    <s v="Standard"/>
    <x v="10"/>
    <n v="43.038600000000002"/>
    <n v="-87.912099999999995"/>
    <s v="Milwaukee"/>
    <x v="28"/>
    <n v="43.038649999999997"/>
    <n v="-87.921930000000003"/>
    <s v="Milwaukee"/>
    <n v="4"/>
    <n v="0"/>
    <n v="0"/>
    <s v="N"/>
    <n v="0"/>
    <n v="0"/>
    <n v="0"/>
    <n v="-1"/>
    <d v="2019-01-10T00:00:00"/>
    <d v="2019-01-01T00:00:00"/>
    <d v="2019-01-10T00:00:00"/>
    <s v="Thursday"/>
    <d v="1899-12-30T08:22:41"/>
    <n v="1"/>
    <d v="2019-01-10T00:00:00"/>
    <d v="2019-01-01T00:00:00"/>
    <d v="2019-01-10T00:00:00"/>
    <x v="2"/>
    <x v="505"/>
    <s v="N"/>
    <s v="Y"/>
    <s v="One Way"/>
    <s v="Bublr Bikes"/>
  </r>
  <r>
    <s v="Bublr Bikes"/>
    <n v="1863430"/>
    <s v="RFID Card Member"/>
    <s v="Milwaukee"/>
    <s v="WI"/>
    <n v="53202"/>
    <s v="UNITED STATES"/>
    <s v="Pay as You Go Pass"/>
    <n v="198"/>
    <s v="Standard"/>
    <x v="23"/>
    <n v="43.045712999999999"/>
    <n v="-87.899756999999994"/>
    <s v="Milwaukee"/>
    <x v="4"/>
    <n v="43.020020000000002"/>
    <n v="-87.912540000000007"/>
    <s v="Milwaukee"/>
    <n v="14"/>
    <n v="0"/>
    <n v="2"/>
    <s v="N"/>
    <n v="2"/>
    <n v="1.9"/>
    <n v="80"/>
    <n v="-1"/>
    <d v="2019-01-10T00:00:00"/>
    <d v="2019-01-01T00:00:00"/>
    <d v="2019-01-10T00:00:00"/>
    <s v="Thursday"/>
    <d v="1899-12-30T17:54:09"/>
    <n v="1"/>
    <d v="2019-01-10T00:00:00"/>
    <d v="2019-01-01T00:00:00"/>
    <d v="2019-01-10T00:00:00"/>
    <x v="2"/>
    <x v="506"/>
    <s v="N"/>
    <s v="Y"/>
    <s v="One Way"/>
    <s v="Bublr Bikes"/>
  </r>
  <r>
    <s v="Bublr Bikes"/>
    <n v="1659202"/>
    <s v="RFID Card Member"/>
    <s v="Milwaukee"/>
    <s v="WI"/>
    <n v="53202"/>
    <s v="UNITED STATES"/>
    <s v="Annual Pass"/>
    <n v="12581"/>
    <s v="Standard"/>
    <x v="53"/>
    <n v="43.03886"/>
    <n v="-87.902720000000002"/>
    <s v="Milwaukee"/>
    <x v="17"/>
    <n v="43.045712999999999"/>
    <n v="-87.899756999999994"/>
    <s v="Milwaukee"/>
    <n v="5"/>
    <n v="0"/>
    <n v="0"/>
    <s v="N"/>
    <n v="0"/>
    <n v="0"/>
    <n v="0"/>
    <n v="-1"/>
    <d v="2019-01-11T00:00:00"/>
    <d v="2019-01-01T00:00:00"/>
    <d v="2019-01-11T00:00:00"/>
    <s v="Friday"/>
    <d v="1899-12-30T15:53:55"/>
    <n v="1"/>
    <d v="2019-01-11T00:00:00"/>
    <d v="2019-01-01T00:00:00"/>
    <d v="2019-01-11T00:00:00"/>
    <x v="1"/>
    <x v="507"/>
    <s v="N"/>
    <s v="Y"/>
    <s v="One Way"/>
    <s v="Bublr Bikes"/>
  </r>
  <r>
    <s v="Bublr Bikes"/>
    <n v="2123501"/>
    <s v="RFID Card Member"/>
    <m/>
    <m/>
    <n v="53217"/>
    <s v="UNITED STATES"/>
    <s v="Annual Pass"/>
    <n v="11140"/>
    <s v="Standard"/>
    <x v="14"/>
    <n v="43.052460000000004"/>
    <n v="-87.891000000000005"/>
    <s v="Milwaukee"/>
    <x v="33"/>
    <n v="43.04804"/>
    <n v="-87.896720000000002"/>
    <s v="Milwaukee"/>
    <n v="4"/>
    <n v="0"/>
    <n v="0"/>
    <s v="N"/>
    <n v="0"/>
    <n v="0"/>
    <n v="0"/>
    <n v="-1"/>
    <d v="2019-01-11T00:00:00"/>
    <d v="2019-01-01T00:00:00"/>
    <d v="2019-01-11T00:00:00"/>
    <s v="Friday"/>
    <d v="1899-12-30T20:25:45"/>
    <n v="1"/>
    <d v="2019-01-11T00:00:00"/>
    <d v="2019-01-01T00:00:00"/>
    <d v="2019-01-11T00:00:00"/>
    <x v="1"/>
    <x v="508"/>
    <s v="N"/>
    <s v="Y"/>
    <s v="One Way"/>
    <s v="Bublr Bikes"/>
  </r>
  <r>
    <s v="Bublr Bikes"/>
    <n v="2030100"/>
    <s v="RFID Card Member"/>
    <s v="Shorewood"/>
    <s v="WI"/>
    <n v="53211"/>
    <s v="UNITED STATES"/>
    <s v="Annual Pass"/>
    <n v="5569"/>
    <s v="Standard"/>
    <x v="8"/>
    <n v="43.053040000000003"/>
    <n v="-87.897660000000002"/>
    <s v="Milwaukee"/>
    <x v="3"/>
    <n v="43.004728999999998"/>
    <n v="-87.905463999999995"/>
    <s v="Milwaukee"/>
    <n v="33"/>
    <n v="0"/>
    <n v="0"/>
    <s v="N"/>
    <n v="4"/>
    <n v="3.8"/>
    <n v="160"/>
    <n v="-1"/>
    <d v="2019-01-12T00:00:00"/>
    <d v="2019-01-01T00:00:00"/>
    <d v="2019-01-12T00:00:00"/>
    <s v="Saturday"/>
    <d v="1899-12-30T12:18:20"/>
    <n v="1"/>
    <d v="2019-01-12T00:00:00"/>
    <d v="2019-01-01T00:00:00"/>
    <d v="2019-01-12T00:00:00"/>
    <x v="3"/>
    <x v="509"/>
    <s v="Y"/>
    <s v="Y"/>
    <s v="One Way"/>
    <s v="Bublr Bikes"/>
  </r>
  <r>
    <s v="Bublr Bikes"/>
    <n v="1730248"/>
    <s v="RFID Card Member"/>
    <s v="Milwaukee"/>
    <s v="WI"/>
    <n v="53207"/>
    <s v="UNITED STATES"/>
    <s v="Annual Pass"/>
    <n v="12647"/>
    <s v="Standard"/>
    <x v="51"/>
    <n v="43.05097"/>
    <n v="-87.906440000000003"/>
    <s v="Milwaukee"/>
    <x v="20"/>
    <n v="43.05536"/>
    <n v="-87.90504"/>
    <s v="Milwaukee"/>
    <n v="3"/>
    <n v="0"/>
    <n v="0"/>
    <s v="N"/>
    <n v="0"/>
    <n v="0"/>
    <n v="0"/>
    <n v="-1"/>
    <d v="2019-01-12T00:00:00"/>
    <d v="2019-01-01T00:00:00"/>
    <d v="2019-01-12T00:00:00"/>
    <s v="Saturday"/>
    <d v="1899-12-30T14:53:06"/>
    <n v="1"/>
    <d v="2019-01-12T00:00:00"/>
    <d v="2019-01-01T00:00:00"/>
    <d v="2019-01-12T00:00:00"/>
    <x v="3"/>
    <x v="510"/>
    <s v="N"/>
    <s v="Y"/>
    <s v="One Way"/>
    <s v="Bublr Bikes"/>
  </r>
  <r>
    <s v="Bublr Bikes"/>
    <n v="2256938"/>
    <s v="RFID Card Member"/>
    <s v="Milwaukee"/>
    <s v="WI"/>
    <n v="53211"/>
    <s v="UNITED STATES"/>
    <s v="Annual Pass"/>
    <n v="76"/>
    <s v="Standard"/>
    <x v="49"/>
    <n v="43.063749000000001"/>
    <n v="-87.887962999999999"/>
    <s v="Milwaukee"/>
    <x v="58"/>
    <n v="43.077359999999999"/>
    <n v="-87.880769999999998"/>
    <s v="Milwaukee"/>
    <n v="16"/>
    <n v="0"/>
    <n v="0"/>
    <s v="N"/>
    <n v="2"/>
    <n v="1.9"/>
    <n v="80"/>
    <n v="-1"/>
    <d v="2019-01-12T00:00:00"/>
    <d v="2019-01-01T00:00:00"/>
    <d v="2019-01-12T00:00:00"/>
    <s v="Saturday"/>
    <d v="1899-12-30T15:21:35"/>
    <n v="1"/>
    <d v="2019-01-12T00:00:00"/>
    <d v="2019-01-01T00:00:00"/>
    <d v="2019-01-12T00:00:00"/>
    <x v="3"/>
    <x v="511"/>
    <s v="N"/>
    <s v="Y"/>
    <s v="One Way"/>
    <s v="Bublr Bikes"/>
  </r>
  <r>
    <s v="Bublr Bikes"/>
    <n v="2050512"/>
    <s v="RFID Card Member"/>
    <m/>
    <m/>
    <n v="60137"/>
    <s v="UNITED STATES"/>
    <s v="Pay as You Go Pass"/>
    <n v="42"/>
    <s v="Standard"/>
    <x v="27"/>
    <n v="43.04562"/>
    <n v="-87.923900000000003"/>
    <s v="Milwaukee"/>
    <x v="56"/>
    <n v="43.041646999999998"/>
    <n v="-87.927257999999995"/>
    <s v="Milwaukee"/>
    <n v="2"/>
    <n v="0"/>
    <n v="0"/>
    <s v="N"/>
    <n v="0"/>
    <n v="0"/>
    <n v="0"/>
    <n v="-1"/>
    <d v="2019-01-12T00:00:00"/>
    <d v="2019-01-01T00:00:00"/>
    <d v="2019-01-12T00:00:00"/>
    <s v="Saturday"/>
    <d v="1899-12-30T15:54:03"/>
    <n v="1"/>
    <d v="2019-01-12T00:00:00"/>
    <d v="2019-01-01T00:00:00"/>
    <d v="2019-01-12T00:00:00"/>
    <x v="3"/>
    <x v="512"/>
    <s v="N"/>
    <s v="Y"/>
    <s v="One Way"/>
    <s v="Bublr Bikes"/>
  </r>
  <r>
    <s v="Bublr Bikes"/>
    <n v="1397248"/>
    <s v="RFID Card Member"/>
    <s v="Milwaukee"/>
    <s v="WI"/>
    <n v="53211"/>
    <s v="UNITED STATES"/>
    <s v="Annual Pass"/>
    <n v="344"/>
    <s v="Standard"/>
    <x v="39"/>
    <n v="43.08755"/>
    <n v="-87.887680000000003"/>
    <s v="Shorewood"/>
    <x v="46"/>
    <n v="43.081940000000003"/>
    <n v="-87.888090000000005"/>
    <s v="Shorewood"/>
    <n v="3"/>
    <n v="0"/>
    <n v="0"/>
    <s v="N"/>
    <n v="0"/>
    <n v="0"/>
    <n v="0"/>
    <n v="-1"/>
    <d v="2019-01-13T00:00:00"/>
    <d v="2019-01-01T00:00:00"/>
    <d v="2019-01-13T00:00:00"/>
    <s v="Sunday"/>
    <d v="1899-12-30T13:41:12"/>
    <n v="1"/>
    <d v="2019-01-13T00:00:00"/>
    <d v="2019-01-01T00:00:00"/>
    <d v="2019-01-13T00:00:00"/>
    <x v="6"/>
    <x v="513"/>
    <s v="N"/>
    <s v="Y"/>
    <s v="One Way"/>
    <s v="Bublr Bikes"/>
  </r>
  <r>
    <s v="Bublr Bikes"/>
    <n v="1738865"/>
    <s v="RFID Card Member"/>
    <s v="Milwaukee"/>
    <s v="WI"/>
    <n v="53211"/>
    <s v="UNITED STATES"/>
    <s v="Annual Pass"/>
    <n v="11000"/>
    <s v="Standard"/>
    <x v="24"/>
    <n v="43.077359999999999"/>
    <n v="-87.880769999999998"/>
    <s v="Milwaukee"/>
    <x v="42"/>
    <n v="43.060786"/>
    <n v="-87.883825999999999"/>
    <s v="Milwaukee"/>
    <n v="13"/>
    <n v="0"/>
    <n v="0"/>
    <s v="N"/>
    <n v="1"/>
    <n v="1"/>
    <n v="40"/>
    <n v="-1"/>
    <d v="2019-01-13T00:00:00"/>
    <d v="2019-01-01T00:00:00"/>
    <d v="2019-01-13T00:00:00"/>
    <s v="Sunday"/>
    <d v="1899-12-30T17:40:28"/>
    <n v="1"/>
    <d v="2019-01-13T00:00:00"/>
    <d v="2019-01-01T00:00:00"/>
    <d v="2019-01-13T00:00:00"/>
    <x v="6"/>
    <x v="514"/>
    <s v="N"/>
    <s v="Y"/>
    <s v="One Way"/>
    <s v="Bublr Bikes"/>
  </r>
  <r>
    <s v="Bublr Bikes"/>
    <n v="2339331"/>
    <s v="RFID Card Member"/>
    <s v="Milwaukee"/>
    <s v="WI"/>
    <n v="53202"/>
    <s v="UNITED STATES"/>
    <s v="Annual Pass"/>
    <n v="982"/>
    <s v="Standard"/>
    <x v="9"/>
    <n v="43.074890000000003"/>
    <n v="-87.882810000000006"/>
    <s v="Milwaukee"/>
    <x v="41"/>
    <n v="43.048200000000001"/>
    <n v="-87.900859999999994"/>
    <s v="Milwaukee"/>
    <n v="15"/>
    <n v="0"/>
    <n v="0"/>
    <s v="N"/>
    <n v="2"/>
    <n v="1.9"/>
    <n v="80"/>
    <n v="-1"/>
    <d v="2019-01-14T00:00:00"/>
    <d v="2019-01-01T00:00:00"/>
    <d v="2019-01-14T00:00:00"/>
    <s v="Monday"/>
    <d v="1899-12-30T16:10:45"/>
    <n v="1"/>
    <d v="2019-01-14T00:00:00"/>
    <d v="2019-01-01T00:00:00"/>
    <d v="2019-01-14T00:00:00"/>
    <x v="5"/>
    <x v="515"/>
    <s v="N"/>
    <s v="Y"/>
    <s v="One Way"/>
    <s v="Bublr Bikes"/>
  </r>
  <r>
    <s v="Bublr Bikes"/>
    <n v="2250637"/>
    <s v="RFID Card Member"/>
    <s v="Mlwaukee"/>
    <s v="WI"/>
    <n v="53202"/>
    <s v="UNITED STATES"/>
    <s v="Annual Pass"/>
    <n v="11135"/>
    <s v="Standard"/>
    <x v="15"/>
    <n v="43.058619999999998"/>
    <n v="-87.885319999999993"/>
    <s v="Milwaukee"/>
    <x v="15"/>
    <n v="43.052460000000004"/>
    <n v="-87.891000000000005"/>
    <s v="Milwaukee"/>
    <n v="4"/>
    <n v="0"/>
    <n v="0"/>
    <s v="N"/>
    <n v="0"/>
    <n v="0"/>
    <n v="0"/>
    <n v="-1"/>
    <d v="2019-01-14T00:00:00"/>
    <d v="2019-01-01T00:00:00"/>
    <d v="2019-01-14T00:00:00"/>
    <s v="Monday"/>
    <d v="1899-12-30T16:14:22"/>
    <n v="1"/>
    <d v="2019-01-14T00:00:00"/>
    <d v="2019-01-01T00:00:00"/>
    <d v="2019-01-14T00:00:00"/>
    <x v="5"/>
    <x v="516"/>
    <s v="N"/>
    <s v="Y"/>
    <s v="One Way"/>
    <s v="Bublr Bikes"/>
  </r>
  <r>
    <s v="Bublr Bikes"/>
    <n v="2250637"/>
    <s v="RFID Card Member"/>
    <s v="Mlwaukee"/>
    <s v="WI"/>
    <n v="53202"/>
    <s v="UNITED STATES"/>
    <s v="Annual Pass"/>
    <n v="11135"/>
    <s v="Standard"/>
    <x v="14"/>
    <n v="43.052460000000004"/>
    <n v="-87.891000000000005"/>
    <s v="Milwaukee"/>
    <x v="13"/>
    <n v="43.058619999999998"/>
    <n v="-87.885319999999993"/>
    <s v="Milwaukee"/>
    <n v="3"/>
    <n v="0"/>
    <n v="0"/>
    <s v="N"/>
    <n v="0"/>
    <n v="0"/>
    <n v="0"/>
    <n v="-1"/>
    <d v="2019-01-14T00:00:00"/>
    <d v="2019-01-01T00:00:00"/>
    <d v="2019-01-14T00:00:00"/>
    <s v="Monday"/>
    <d v="1899-12-30T17:20:08"/>
    <n v="1"/>
    <d v="2019-01-14T00:00:00"/>
    <d v="2019-01-01T00:00:00"/>
    <d v="2019-01-14T00:00:00"/>
    <x v="5"/>
    <x v="517"/>
    <s v="N"/>
    <s v="Y"/>
    <s v="One Way"/>
    <s v="Bublr Bikes"/>
  </r>
  <r>
    <s v="Bublr Bikes"/>
    <n v="717793"/>
    <s v="RFID Card Member"/>
    <s v="Milwaukee"/>
    <s v="WI"/>
    <n v="53202"/>
    <s v="UNITED STATES"/>
    <s v="Annual Pass"/>
    <n v="12620"/>
    <s v="Standard"/>
    <x v="4"/>
    <n v="43.03519"/>
    <n v="-87.907390000000007"/>
    <s v="Milwaukee"/>
    <x v="36"/>
    <n v="43.038580000000003"/>
    <n v="-87.90934"/>
    <s v="Milwaukee"/>
    <n v="4"/>
    <n v="0"/>
    <n v="0"/>
    <s v="N"/>
    <n v="0"/>
    <n v="0"/>
    <n v="0"/>
    <n v="-1"/>
    <d v="2019-01-15T00:00:00"/>
    <d v="2019-01-01T00:00:00"/>
    <d v="2019-01-15T00:00:00"/>
    <s v="Tuesday"/>
    <d v="1899-12-30T09:10:37"/>
    <n v="1"/>
    <d v="2019-01-15T00:00:00"/>
    <d v="2019-01-01T00:00:00"/>
    <d v="2019-01-15T00:00:00"/>
    <x v="4"/>
    <x v="518"/>
    <s v="N"/>
    <s v="Y"/>
    <s v="One Way"/>
    <s v="Bublr Bikes"/>
  </r>
  <r>
    <s v="Bublr Bikes"/>
    <n v="1738865"/>
    <s v="RFID Card Member"/>
    <s v="Milwaukee"/>
    <s v="WI"/>
    <n v="53211"/>
    <s v="UNITED STATES"/>
    <s v="Annual Pass"/>
    <n v="11114"/>
    <s v="Standard"/>
    <x v="49"/>
    <n v="43.063749000000001"/>
    <n v="-87.887962999999999"/>
    <s v="Milwaukee"/>
    <x v="54"/>
    <n v="43.074655999999997"/>
    <n v="-87.889011999999994"/>
    <s v="Milwaukee"/>
    <n v="8"/>
    <n v="0"/>
    <n v="0"/>
    <s v="N"/>
    <n v="1"/>
    <n v="1"/>
    <n v="40"/>
    <n v="-1"/>
    <d v="2019-01-15T00:00:00"/>
    <d v="2019-01-01T00:00:00"/>
    <d v="2019-01-15T00:00:00"/>
    <s v="Tuesday"/>
    <d v="1899-12-30T14:27:50"/>
    <n v="1"/>
    <d v="2019-01-15T00:00:00"/>
    <d v="2019-01-01T00:00:00"/>
    <d v="2019-01-15T00:00:00"/>
    <x v="4"/>
    <x v="519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967"/>
    <s v="Standard"/>
    <x v="51"/>
    <n v="43.05097"/>
    <n v="-87.906440000000003"/>
    <s v="Milwaukee"/>
    <x v="32"/>
    <n v="43.03886"/>
    <n v="-87.902720000000002"/>
    <s v="Milwaukee"/>
    <n v="8"/>
    <n v="0"/>
    <n v="0"/>
    <s v="N"/>
    <n v="1"/>
    <n v="1"/>
    <n v="40"/>
    <n v="-1"/>
    <d v="2019-01-16T00:00:00"/>
    <d v="2019-01-01T00:00:00"/>
    <d v="2019-01-16T00:00:00"/>
    <s v="Wednesday"/>
    <d v="1899-12-30T06:58:42"/>
    <n v="1"/>
    <d v="2019-01-16T00:00:00"/>
    <d v="2019-01-01T00:00:00"/>
    <d v="2019-01-16T00:00:00"/>
    <x v="0"/>
    <x v="520"/>
    <s v="N"/>
    <s v="N"/>
    <s v="One Way"/>
    <s v="Bublr Bikes"/>
  </r>
  <r>
    <s v="Bublr Bikes"/>
    <n v="2070384"/>
    <s v="RFID Card Member"/>
    <s v="Milwaukee"/>
    <s v="WI"/>
    <n v="53202"/>
    <s v="UNITED STATES"/>
    <s v="Annual Pass"/>
    <n v="34"/>
    <s v="Standard"/>
    <x v="56"/>
    <n v="43.031480000000002"/>
    <n v="-87.908169999999998"/>
    <s v="Milwaukee"/>
    <x v="14"/>
    <n v="43.042490000000001"/>
    <n v="-87.909959999999998"/>
    <s v="Milwaukee"/>
    <n v="5"/>
    <n v="0"/>
    <n v="0"/>
    <s v="N"/>
    <n v="0"/>
    <n v="0"/>
    <n v="0"/>
    <n v="-1"/>
    <d v="2019-01-16T00:00:00"/>
    <d v="2019-01-01T00:00:00"/>
    <d v="2019-01-16T00:00:00"/>
    <s v="Wednesday"/>
    <d v="1899-12-30T07:39:20"/>
    <n v="1"/>
    <d v="2019-01-16T00:00:00"/>
    <d v="2019-01-01T00:00:00"/>
    <d v="2019-01-16T00:00:00"/>
    <x v="0"/>
    <x v="521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2632"/>
    <s v="Standard"/>
    <x v="10"/>
    <n v="43.038600000000002"/>
    <n v="-87.912099999999995"/>
    <s v="Milwaukee"/>
    <x v="51"/>
    <n v="43.040349999999997"/>
    <n v="-87.920760000000001"/>
    <s v="Milwaukee"/>
    <n v="5"/>
    <n v="0"/>
    <n v="0"/>
    <s v="N"/>
    <n v="0"/>
    <n v="0"/>
    <n v="0"/>
    <n v="-1"/>
    <d v="2019-01-16T00:00:00"/>
    <d v="2019-01-01T00:00:00"/>
    <d v="2019-01-16T00:00:00"/>
    <s v="Wednesday"/>
    <d v="1899-12-30T09:44:07"/>
    <n v="1"/>
    <d v="2019-01-16T00:00:00"/>
    <d v="2019-01-01T00:00:00"/>
    <d v="2019-01-16T00:00:00"/>
    <x v="0"/>
    <x v="522"/>
    <s v="N"/>
    <s v="Y"/>
    <s v="One Way"/>
    <s v="Bublr Bikes"/>
  </r>
  <r>
    <s v="Bublr Bikes"/>
    <n v="1863430"/>
    <s v="RFID Card Member"/>
    <s v="Milwaukee"/>
    <s v="WI"/>
    <n v="53202"/>
    <s v="UNITED STATES"/>
    <s v="Pay as You Go Pass"/>
    <n v="11070"/>
    <s v="Standard"/>
    <x v="0"/>
    <n v="43.054830000000003"/>
    <n v="-87.91874"/>
    <s v="Milwaukee"/>
    <x v="59"/>
    <n v="43.034619999999997"/>
    <n v="-87.917500000000004"/>
    <s v="Milwaukee"/>
    <n v="8"/>
    <n v="0"/>
    <n v="2"/>
    <s v="N"/>
    <n v="1"/>
    <n v="1"/>
    <n v="40"/>
    <n v="-1"/>
    <d v="2019-01-16T00:00:00"/>
    <d v="2019-01-01T00:00:00"/>
    <d v="2019-01-16T00:00:00"/>
    <s v="Wednesday"/>
    <d v="1899-12-30T10:13:04"/>
    <n v="1"/>
    <d v="2019-01-16T00:00:00"/>
    <d v="2019-01-01T00:00:00"/>
    <d v="2019-01-16T00:00:00"/>
    <x v="0"/>
    <x v="523"/>
    <s v="N"/>
    <s v="Y"/>
    <s v="One Way"/>
    <s v="Bublr Bikes"/>
  </r>
  <r>
    <s v="Bublr Bikes"/>
    <n v="2279476"/>
    <s v="RFID Card Member"/>
    <s v="Milwaukee"/>
    <s v="WI"/>
    <n v="53202"/>
    <s v="UNITED STATES"/>
    <s v="Annual Pass"/>
    <n v="29"/>
    <s v="Standard"/>
    <x v="1"/>
    <n v="43.078530000000001"/>
    <n v="-87.882620000000003"/>
    <s v="Milwaukee"/>
    <x v="13"/>
    <n v="43.058619999999998"/>
    <n v="-87.885319999999993"/>
    <s v="Milwaukee"/>
    <n v="10"/>
    <n v="0"/>
    <n v="0"/>
    <s v="N"/>
    <n v="1"/>
    <n v="1"/>
    <n v="40"/>
    <n v="-1"/>
    <d v="2019-01-16T00:00:00"/>
    <d v="2019-01-01T00:00:00"/>
    <d v="2019-01-16T00:00:00"/>
    <s v="Wednesday"/>
    <d v="1899-12-30T15:01:11"/>
    <n v="1"/>
    <d v="2019-01-16T00:00:00"/>
    <d v="2019-01-01T00:00:00"/>
    <d v="2019-01-16T00:00:00"/>
    <x v="0"/>
    <x v="524"/>
    <s v="N"/>
    <s v="Y"/>
    <s v="One Way"/>
    <s v="Bublr Bikes"/>
  </r>
  <r>
    <s v="Bublr Bikes"/>
    <n v="2070494"/>
    <s v="RFID Card Member"/>
    <s v="Milwaukee"/>
    <s v="WI"/>
    <n v="53215"/>
    <s v="UNITED STATES"/>
    <s v="Annual Pass"/>
    <n v="5498"/>
    <s v="Standard"/>
    <x v="9"/>
    <n v="43.074890000000003"/>
    <n v="-87.882810000000006"/>
    <s v="Milwaukee"/>
    <x v="54"/>
    <n v="43.074655999999997"/>
    <n v="-87.889011999999994"/>
    <s v="Milwaukee"/>
    <n v="2"/>
    <n v="0"/>
    <n v="0"/>
    <s v="N"/>
    <n v="0"/>
    <n v="0"/>
    <n v="0"/>
    <n v="-1"/>
    <d v="2019-01-16T00:00:00"/>
    <d v="2019-01-01T00:00:00"/>
    <d v="2019-01-16T00:00:00"/>
    <s v="Wednesday"/>
    <d v="1899-12-30T15:05:50"/>
    <n v="1"/>
    <d v="2019-01-16T00:00:00"/>
    <d v="2019-01-01T00:00:00"/>
    <d v="2019-01-16T00:00:00"/>
    <x v="0"/>
    <x v="525"/>
    <s v="N"/>
    <s v="Y"/>
    <s v="One Way"/>
    <s v="Bublr Bikes"/>
  </r>
  <r>
    <s v="Bublr Bikes"/>
    <n v="2144882"/>
    <s v="RFID Card Member"/>
    <s v="Milwaukee"/>
    <s v="WI"/>
    <n v="53215"/>
    <s v="UNITED STATES"/>
    <s v="Buslr Card"/>
    <n v="5499"/>
    <s v="Standard"/>
    <x v="51"/>
    <n v="43.05097"/>
    <n v="-87.906440000000003"/>
    <s v="Milwaukee"/>
    <x v="57"/>
    <n v="43.056570000000001"/>
    <n v="-87.934060000000002"/>
    <s v="Milwaukee"/>
    <n v="15"/>
    <n v="0"/>
    <n v="0"/>
    <s v="N"/>
    <n v="2"/>
    <n v="1.9"/>
    <n v="80"/>
    <n v="-1"/>
    <d v="2019-01-16T00:00:00"/>
    <d v="2019-01-01T00:00:00"/>
    <d v="2019-01-16T00:00:00"/>
    <s v="Wednesday"/>
    <d v="1899-12-30T15:23:40"/>
    <n v="1"/>
    <d v="2019-01-16T00:00:00"/>
    <d v="2019-01-01T00:00:00"/>
    <d v="2019-01-16T00:00:00"/>
    <x v="0"/>
    <x v="526"/>
    <s v="N"/>
    <s v="Y"/>
    <s v="One Way"/>
    <s v="Bublr Bikes"/>
  </r>
  <r>
    <s v="Bublr Bikes"/>
    <n v="2381203"/>
    <s v="RFID Card Member"/>
    <s v="Milwaukee"/>
    <s v="WI"/>
    <n v="53202"/>
    <s v="UNITED STATES"/>
    <s v="Annual Pass"/>
    <n v="199"/>
    <s v="Standard"/>
    <x v="23"/>
    <n v="43.045712999999999"/>
    <n v="-87.899756999999994"/>
    <s v="Milwaukee"/>
    <x v="30"/>
    <n v="43.05847"/>
    <n v="-87.898079999999993"/>
    <s v="Milwaukee"/>
    <n v="7"/>
    <n v="0"/>
    <n v="0"/>
    <s v="N"/>
    <n v="1"/>
    <n v="1"/>
    <n v="40"/>
    <n v="-1"/>
    <d v="2019-01-16T00:00:00"/>
    <d v="2019-01-01T00:00:00"/>
    <d v="2019-01-16T00:00:00"/>
    <s v="Wednesday"/>
    <d v="1899-12-30T16:46:15"/>
    <n v="1"/>
    <d v="2019-01-16T00:00:00"/>
    <d v="2019-01-01T00:00:00"/>
    <d v="2019-01-16T00:00:00"/>
    <x v="0"/>
    <x v="527"/>
    <s v="N"/>
    <s v="Y"/>
    <s v="One Way"/>
    <s v="Bublr Bikes"/>
  </r>
  <r>
    <s v="Bublr Bikes"/>
    <n v="2301517"/>
    <s v="RFID Card Member"/>
    <s v="Milwaukee"/>
    <s v="WI"/>
    <n v="53202"/>
    <s v="UNITED STATES"/>
    <s v="Annual Pass"/>
    <n v="5443"/>
    <s v="Standard"/>
    <x v="15"/>
    <n v="43.058619999999998"/>
    <n v="-87.885319999999993"/>
    <s v="Milwaukee"/>
    <x v="30"/>
    <n v="43.05847"/>
    <n v="-87.898079999999993"/>
    <s v="Milwaukee"/>
    <n v="7"/>
    <n v="0"/>
    <n v="0"/>
    <s v="N"/>
    <n v="1"/>
    <n v="1"/>
    <n v="40"/>
    <n v="-1"/>
    <d v="2019-01-16T00:00:00"/>
    <d v="2019-01-01T00:00:00"/>
    <d v="2019-01-16T00:00:00"/>
    <s v="Wednesday"/>
    <d v="1899-12-30T17:42:15"/>
    <n v="1"/>
    <d v="2019-01-16T00:00:00"/>
    <d v="2019-01-01T00:00:00"/>
    <d v="2019-01-16T00:00:00"/>
    <x v="0"/>
    <x v="528"/>
    <s v="N"/>
    <s v="Y"/>
    <s v="One Way"/>
    <s v="Bublr Bikes"/>
  </r>
  <r>
    <s v="Bublr Bikes"/>
    <n v="2339331"/>
    <s v="RFID Card Member"/>
    <s v="Milwaukee"/>
    <s v="WI"/>
    <n v="53202"/>
    <s v="UNITED STATES"/>
    <s v="Annual Pass"/>
    <n v="5551"/>
    <s v="Standard"/>
    <x v="30"/>
    <n v="43.048200000000001"/>
    <n v="-87.900859999999994"/>
    <s v="Milwaukee"/>
    <x v="9"/>
    <n v="43.074890000000003"/>
    <n v="-87.882810000000006"/>
    <s v="Milwaukee"/>
    <n v="22"/>
    <n v="0"/>
    <n v="0"/>
    <s v="N"/>
    <n v="3"/>
    <n v="2.9"/>
    <n v="120"/>
    <n v="-1"/>
    <d v="2019-01-17T00:00:00"/>
    <d v="2019-01-01T00:00:00"/>
    <d v="2019-01-17T00:00:00"/>
    <s v="Thursday"/>
    <d v="1899-12-30T08:36:55"/>
    <n v="1"/>
    <d v="2019-01-17T00:00:00"/>
    <d v="2019-01-01T00:00:00"/>
    <d v="2019-01-17T00:00:00"/>
    <x v="2"/>
    <x v="529"/>
    <s v="N"/>
    <s v="Y"/>
    <s v="One Way"/>
    <s v="Bublr Bikes"/>
  </r>
  <r>
    <s v="Bublr Bikes"/>
    <n v="2070494"/>
    <s v="RFID Card Member"/>
    <s v="Milwaukee"/>
    <s v="WI"/>
    <n v="53215"/>
    <s v="UNITED STATES"/>
    <s v="Annual Pass"/>
    <n v="11081"/>
    <s v="Standard"/>
    <x v="9"/>
    <n v="43.074890000000003"/>
    <n v="-87.882810000000006"/>
    <s v="Milwaukee"/>
    <x v="54"/>
    <n v="43.074655999999997"/>
    <n v="-87.889011999999994"/>
    <s v="Milwaukee"/>
    <n v="2"/>
    <n v="0"/>
    <n v="0"/>
    <s v="N"/>
    <n v="0"/>
    <n v="0"/>
    <n v="0"/>
    <n v="-1"/>
    <d v="2019-01-17T00:00:00"/>
    <d v="2019-01-01T00:00:00"/>
    <d v="2019-01-17T00:00:00"/>
    <s v="Thursday"/>
    <d v="1899-12-30T15:39:01"/>
    <n v="1"/>
    <d v="2019-01-17T00:00:00"/>
    <d v="2019-01-01T00:00:00"/>
    <d v="2019-01-17T00:00:00"/>
    <x v="2"/>
    <x v="530"/>
    <s v="N"/>
    <s v="Y"/>
    <s v="One Way"/>
    <s v="Bublr Bikes"/>
  </r>
  <r>
    <s v="Bublr Bikes"/>
    <n v="1494109"/>
    <s v="RFID Card Member"/>
    <s v="Milwaukee"/>
    <s v="WI"/>
    <n v="53233"/>
    <s v="UNITED STATES"/>
    <s v="Annual Pass"/>
    <n v="5465"/>
    <s v="Standard"/>
    <x v="53"/>
    <n v="43.03886"/>
    <n v="-87.902720000000002"/>
    <s v="Milwaukee"/>
    <x v="28"/>
    <n v="43.038649999999997"/>
    <n v="-87.921930000000003"/>
    <s v="Milwaukee"/>
    <n v="7"/>
    <n v="0"/>
    <n v="0"/>
    <s v="N"/>
    <n v="1"/>
    <n v="1"/>
    <n v="40"/>
    <n v="-1"/>
    <d v="2019-01-17T00:00:00"/>
    <d v="2019-01-01T00:00:00"/>
    <d v="2019-01-17T00:00:00"/>
    <s v="Thursday"/>
    <d v="1899-12-30T16:28:40"/>
    <n v="1"/>
    <d v="2019-01-17T00:00:00"/>
    <d v="2019-01-01T00:00:00"/>
    <d v="2019-01-17T00:00:00"/>
    <x v="2"/>
    <x v="531"/>
    <s v="N"/>
    <s v="Y"/>
    <s v="One Way"/>
    <s v="Bublr Bikes"/>
  </r>
  <r>
    <s v="Bublr Bikes"/>
    <n v="2030100"/>
    <s v="RFID Card Member"/>
    <s v="Shorewood"/>
    <s v="WI"/>
    <n v="53211"/>
    <s v="UNITED STATES"/>
    <s v="Annual Pass"/>
    <n v="5553"/>
    <s v="Standard"/>
    <x v="8"/>
    <n v="43.053040000000003"/>
    <n v="-87.897660000000002"/>
    <s v="Milwaukee"/>
    <x v="3"/>
    <n v="43.004728999999998"/>
    <n v="-87.905463999999995"/>
    <s v="Milwaukee"/>
    <n v="38"/>
    <n v="0"/>
    <n v="0"/>
    <s v="N"/>
    <n v="5"/>
    <n v="4.8"/>
    <n v="200"/>
    <n v="-1"/>
    <d v="2019-01-18T00:00:00"/>
    <d v="2019-01-01T00:00:00"/>
    <d v="2019-01-18T00:00:00"/>
    <s v="Friday"/>
    <d v="1899-12-30T09:13:49"/>
    <n v="1"/>
    <d v="2019-01-18T00:00:00"/>
    <d v="2019-01-01T00:00:00"/>
    <d v="2019-01-18T00:00:00"/>
    <x v="1"/>
    <x v="532"/>
    <s v="Y"/>
    <s v="Y"/>
    <s v="One Way"/>
    <s v="Bublr Bikes"/>
  </r>
  <r>
    <s v="Bublr Bikes"/>
    <n v="2237245"/>
    <s v="RFID Card Member"/>
    <s v="Milwaukee"/>
    <s v="WI"/>
    <n v="53211"/>
    <s v="UNITED STATES"/>
    <s v="Annual Pass"/>
    <n v="11146"/>
    <s v="Standard"/>
    <x v="49"/>
    <n v="43.063749000000001"/>
    <n v="-87.887962999999999"/>
    <s v="Milwaukee"/>
    <x v="27"/>
    <n v="43.089460000000003"/>
    <n v="-87.895219999999995"/>
    <s v="Shorewood"/>
    <n v="11"/>
    <n v="0"/>
    <n v="0"/>
    <s v="N"/>
    <n v="1"/>
    <n v="1"/>
    <n v="40"/>
    <n v="-1"/>
    <d v="2019-01-18T00:00:00"/>
    <d v="2019-01-01T00:00:00"/>
    <d v="2019-01-18T00:00:00"/>
    <s v="Friday"/>
    <d v="1899-12-30T12:55:20"/>
    <n v="1"/>
    <d v="2019-01-18T00:00:00"/>
    <d v="2019-01-01T00:00:00"/>
    <d v="2019-01-18T00:00:00"/>
    <x v="1"/>
    <x v="533"/>
    <s v="N"/>
    <s v="Y"/>
    <s v="One Way"/>
    <s v="Bublr Bikes"/>
  </r>
  <r>
    <s v="Bublr Bikes"/>
    <n v="1164700"/>
    <s v="RFID Card Member"/>
    <s v="Milwaukee"/>
    <s v="WI"/>
    <n v="53202"/>
    <s v="UNITED STATES"/>
    <s v="Annual Pass"/>
    <n v="12528"/>
    <s v="Standard"/>
    <x v="32"/>
    <n v="43.038719999999998"/>
    <n v="-87.905339999999995"/>
    <s v="Milwaukee"/>
    <x v="25"/>
    <n v="43.053040000000003"/>
    <n v="-87.897660000000002"/>
    <s v="Milwaukee"/>
    <n v="9"/>
    <n v="0"/>
    <n v="0"/>
    <s v="N"/>
    <n v="1"/>
    <n v="1"/>
    <n v="40"/>
    <n v="-1"/>
    <d v="2019-01-18T00:00:00"/>
    <d v="2019-01-01T00:00:00"/>
    <d v="2019-01-18T00:00:00"/>
    <s v="Friday"/>
    <d v="1899-12-30T14:50:12"/>
    <n v="1"/>
    <d v="2019-01-18T00:00:00"/>
    <d v="2019-01-01T00:00:00"/>
    <d v="2019-01-18T00:00:00"/>
    <x v="1"/>
    <x v="534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46"/>
    <s v="Standard"/>
    <x v="40"/>
    <n v="43.026229999999998"/>
    <n v="-87.912809999999993"/>
    <s v="Milwaukee"/>
    <x v="34"/>
    <n v="43.03913"/>
    <n v="-87.916150000000002"/>
    <s v="Milwaukee"/>
    <n v="36"/>
    <n v="0"/>
    <n v="0"/>
    <s v="N"/>
    <n v="5"/>
    <n v="4.8"/>
    <n v="200"/>
    <n v="-1"/>
    <d v="2019-01-18T00:00:00"/>
    <d v="2019-01-01T00:00:00"/>
    <d v="2019-01-18T00:00:00"/>
    <s v="Friday"/>
    <d v="1899-12-30T17:34:28"/>
    <n v="1"/>
    <d v="2019-01-18T00:00:00"/>
    <d v="2019-01-01T00:00:00"/>
    <d v="2019-01-18T00:00:00"/>
    <x v="1"/>
    <x v="535"/>
    <s v="Y"/>
    <s v="Y"/>
    <s v="One Way"/>
    <s v="Bublr Bikes"/>
  </r>
  <r>
    <s v="Bublr Bikes"/>
    <n v="2260262"/>
    <s v="RFID Card Member"/>
    <s v="Milwaukee"/>
    <s v="WI"/>
    <n v="53217"/>
    <s v="UNITED STATES"/>
    <s v="Annual Pass"/>
    <n v="11131"/>
    <s v="Standard"/>
    <x v="61"/>
    <n v="43.034619999999997"/>
    <n v="-87.917500000000004"/>
    <s v="Milwaukee"/>
    <x v="60"/>
    <n v="43.066893999999998"/>
    <n v="-87.877936000000005"/>
    <s v="Milwaukee"/>
    <n v="29"/>
    <n v="0"/>
    <n v="0"/>
    <s v="N"/>
    <n v="4"/>
    <n v="3.8"/>
    <n v="160"/>
    <n v="-1"/>
    <d v="2019-01-19T00:00:00"/>
    <d v="2019-01-01T00:00:00"/>
    <d v="2019-01-19T00:00:00"/>
    <s v="Saturday"/>
    <d v="1899-12-30T14:53:16"/>
    <n v="1"/>
    <d v="2019-01-19T00:00:00"/>
    <d v="2019-01-01T00:00:00"/>
    <d v="2019-01-19T00:00:00"/>
    <x v="3"/>
    <x v="536"/>
    <s v="N"/>
    <s v="Y"/>
    <s v="One Way"/>
    <s v="Bublr Bikes"/>
  </r>
  <r>
    <s v="Bublr Bikes"/>
    <n v="2266933"/>
    <s v="RFID Card Member"/>
    <m/>
    <m/>
    <n v="30144"/>
    <s v="UNITED STATES"/>
    <s v="Pay as You Go Pass"/>
    <n v="5448"/>
    <s v="Standard"/>
    <x v="17"/>
    <n v="43.004728999999998"/>
    <n v="-87.905463999999995"/>
    <s v="Milwaukee"/>
    <x v="3"/>
    <n v="43.004728999999998"/>
    <n v="-87.905463999999995"/>
    <s v="Milwaukee"/>
    <n v="22"/>
    <n v="0"/>
    <n v="2"/>
    <s v="N"/>
    <n v="3"/>
    <n v="2.9"/>
    <n v="120"/>
    <n v="-1"/>
    <d v="2019-01-21T00:00:00"/>
    <d v="2019-01-01T00:00:00"/>
    <d v="2019-01-21T00:00:00"/>
    <s v="Monday"/>
    <d v="1899-12-30T14:26:14"/>
    <n v="1"/>
    <d v="2019-01-21T00:00:00"/>
    <d v="2019-01-01T00:00:00"/>
    <d v="2019-01-21T00:00:00"/>
    <x v="5"/>
    <x v="537"/>
    <s v="N"/>
    <s v="Y"/>
    <s v="Round Trip"/>
    <s v="Bublr Bikes"/>
  </r>
  <r>
    <s v="Madison B-cycle"/>
    <n v="2257274"/>
    <s v="RFID Card Member"/>
    <s v="Milwaukee"/>
    <s v="WI"/>
    <n v="53202"/>
    <s v="UNITED STATES"/>
    <s v="Annual"/>
    <n v="12680"/>
    <s v="Standard"/>
    <x v="51"/>
    <n v="43.05097"/>
    <n v="-87.906440000000003"/>
    <s v="Milwaukee"/>
    <x v="32"/>
    <n v="43.03886"/>
    <n v="-87.902720000000002"/>
    <s v="Milwaukee"/>
    <n v="8"/>
    <n v="0"/>
    <n v="0"/>
    <s v="N"/>
    <n v="1"/>
    <n v="1"/>
    <n v="40"/>
    <n v="-1"/>
    <d v="2019-01-22T00:00:00"/>
    <d v="2019-01-01T00:00:00"/>
    <d v="2019-01-22T00:00:00"/>
    <s v="Tuesday"/>
    <d v="1899-12-30T07:52:00"/>
    <n v="1"/>
    <d v="2019-01-22T00:00:00"/>
    <d v="2019-01-01T00:00:00"/>
    <d v="2019-01-22T00:00:00"/>
    <x v="4"/>
    <x v="538"/>
    <s v="N"/>
    <s v="N"/>
    <s v="One Way"/>
    <s v="Bublr Bikes"/>
  </r>
  <r>
    <s v="Bublr Bikes"/>
    <n v="1328721"/>
    <s v="RFID Card Member"/>
    <s v="Milwaukee"/>
    <s v="WI"/>
    <n v="53207"/>
    <s v="UNITED STATES"/>
    <s v="Annual Pass"/>
    <n v="5448"/>
    <s v="Standard"/>
    <x v="17"/>
    <n v="43.004728999999998"/>
    <n v="-87.905463999999995"/>
    <s v="Milwaukee"/>
    <x v="37"/>
    <n v="43.026229999999998"/>
    <n v="-87.912809999999993"/>
    <s v="Milwaukee"/>
    <n v="11"/>
    <n v="0"/>
    <n v="0"/>
    <s v="N"/>
    <n v="1"/>
    <n v="1"/>
    <n v="40"/>
    <n v="-1"/>
    <d v="2019-01-22T00:00:00"/>
    <d v="2019-01-01T00:00:00"/>
    <d v="2019-01-22T00:00:00"/>
    <s v="Tuesday"/>
    <d v="1899-12-30T09:32:43"/>
    <n v="1"/>
    <d v="2019-01-22T00:00:00"/>
    <d v="2019-01-01T00:00:00"/>
    <d v="2019-01-22T00:00:00"/>
    <x v="4"/>
    <x v="539"/>
    <s v="N"/>
    <s v="Y"/>
    <s v="One Way"/>
    <s v="Bublr Bikes"/>
  </r>
  <r>
    <s v="Bublr Bikes"/>
    <n v="2262182"/>
    <s v="RFID Card Member"/>
    <s v="Milwaukee"/>
    <s v="WI"/>
    <n v="53206"/>
    <s v="UNITED STATES"/>
    <s v="Annual Pass"/>
    <n v="5498"/>
    <s v="Standard"/>
    <x v="49"/>
    <n v="43.063749000000001"/>
    <n v="-87.887962999999999"/>
    <s v="Milwaukee"/>
    <x v="9"/>
    <n v="43.074890000000003"/>
    <n v="-87.882810000000006"/>
    <s v="Milwaukee"/>
    <n v="6"/>
    <n v="0"/>
    <n v="0"/>
    <s v="N"/>
    <n v="0"/>
    <n v="0"/>
    <n v="0"/>
    <n v="-1"/>
    <d v="2019-01-22T00:00:00"/>
    <d v="2019-01-01T00:00:00"/>
    <d v="2019-01-22T00:00:00"/>
    <s v="Tuesday"/>
    <d v="1899-12-30T14:32:54"/>
    <n v="1"/>
    <d v="2019-01-22T00:00:00"/>
    <d v="2019-01-01T00:00:00"/>
    <d v="2019-01-22T00:00:00"/>
    <x v="4"/>
    <x v="540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199"/>
    <s v="Standard"/>
    <x v="48"/>
    <n v="43.040349999999997"/>
    <n v="-87.920760000000001"/>
    <s v="Milwaukee"/>
    <x v="51"/>
    <n v="43.040349999999997"/>
    <n v="-87.920760000000001"/>
    <s v="Milwaukee"/>
    <n v="0"/>
    <n v="0"/>
    <n v="0"/>
    <s v="N"/>
    <n v="0"/>
    <n v="0"/>
    <n v="0"/>
    <n v="-1"/>
    <d v="2019-01-25T00:00:00"/>
    <d v="2019-01-01T00:00:00"/>
    <d v="2019-01-25T00:00:00"/>
    <s v="Friday"/>
    <d v="1899-12-30T10:58:04"/>
    <n v="1"/>
    <d v="2019-01-25T00:00:00"/>
    <d v="2019-01-01T00:00:00"/>
    <d v="2019-01-25T00:00:00"/>
    <x v="1"/>
    <x v="541"/>
    <s v="N"/>
    <s v="Y"/>
    <s v="Round Trip"/>
    <s v="Bublr Bikes"/>
  </r>
  <r>
    <s v="Bublr Bikes"/>
    <n v="1915786"/>
    <s v="RFID Card Member"/>
    <s v="Milwaukee"/>
    <s v="WI"/>
    <n v="53202"/>
    <s v="UNITED STATES"/>
    <s v="Annual Pass"/>
    <n v="5487"/>
    <s v="Standard"/>
    <x v="16"/>
    <n v="43.03913"/>
    <n v="-87.916150000000002"/>
    <s v="Milwaukee"/>
    <x v="34"/>
    <n v="43.03913"/>
    <n v="-87.916150000000002"/>
    <s v="Milwaukee"/>
    <n v="27"/>
    <n v="0"/>
    <n v="0"/>
    <s v="N"/>
    <n v="4"/>
    <n v="3.8"/>
    <n v="160"/>
    <n v="-1"/>
    <d v="2019-01-25T00:00:00"/>
    <d v="2019-01-01T00:00:00"/>
    <d v="2019-01-25T00:00:00"/>
    <s v="Friday"/>
    <d v="1899-12-30T11:04:28"/>
    <n v="1"/>
    <d v="2019-01-25T00:00:00"/>
    <d v="2019-01-01T00:00:00"/>
    <d v="2019-01-25T00:00:00"/>
    <x v="1"/>
    <x v="542"/>
    <s v="N"/>
    <s v="Y"/>
    <s v="Round Trip"/>
    <s v="Bublr Bikes"/>
  </r>
  <r>
    <s v="Bublr Bikes"/>
    <n v="2325751"/>
    <s v="RFID Card Member"/>
    <s v="Milwaukee"/>
    <s v="WI"/>
    <n v="53211"/>
    <s v="UNITED STATES"/>
    <s v="Annual Pass"/>
    <n v="11081"/>
    <s v="Standard"/>
    <x v="9"/>
    <n v="43.074890000000003"/>
    <n v="-87.882810000000006"/>
    <s v="Milwaukee"/>
    <x v="46"/>
    <n v="43.081940000000003"/>
    <n v="-87.888090000000005"/>
    <s v="Shorewood"/>
    <n v="9"/>
    <n v="0"/>
    <n v="0"/>
    <s v="N"/>
    <n v="1"/>
    <n v="1"/>
    <n v="40"/>
    <n v="-1"/>
    <d v="2019-01-26T00:00:00"/>
    <d v="2019-01-01T00:00:00"/>
    <d v="2019-01-26T00:00:00"/>
    <s v="Saturday"/>
    <d v="1899-12-30T07:13:30"/>
    <n v="1"/>
    <d v="2019-01-26T00:00:00"/>
    <d v="2019-01-01T00:00:00"/>
    <d v="2019-01-26T00:00:00"/>
    <x v="3"/>
    <x v="543"/>
    <s v="N"/>
    <s v="Y"/>
    <s v="One Way"/>
    <s v="Bublr Bikes"/>
  </r>
  <r>
    <s v="Bublr Bikes"/>
    <n v="2237245"/>
    <s v="RFID Card Member"/>
    <s v="Milwaukee"/>
    <s v="WI"/>
    <n v="53211"/>
    <s v="UNITED STATES"/>
    <s v="Annual Pass"/>
    <n v="11121"/>
    <s v="Standard"/>
    <x v="22"/>
    <n v="43.089460000000003"/>
    <n v="-87.895219999999995"/>
    <s v="Shorewood"/>
    <x v="53"/>
    <n v="43.08755"/>
    <n v="-87.887680000000003"/>
    <s v="Shorewood"/>
    <n v="52"/>
    <n v="0"/>
    <n v="0"/>
    <s v="N"/>
    <n v="7"/>
    <n v="6.7"/>
    <n v="280"/>
    <n v="-1"/>
    <d v="2019-01-26T00:00:00"/>
    <d v="2019-01-01T00:00:00"/>
    <d v="2019-01-26T00:00:00"/>
    <s v="Saturday"/>
    <d v="1899-12-30T14:35:09"/>
    <n v="1"/>
    <d v="2019-01-26T00:00:00"/>
    <d v="2019-01-01T00:00:00"/>
    <d v="2019-01-26T00:00:00"/>
    <x v="3"/>
    <x v="544"/>
    <s v="Y"/>
    <s v="Y"/>
    <s v="One Way"/>
    <s v="Bublr Bikes"/>
  </r>
  <r>
    <s v="Bublr Bikes"/>
    <n v="536063"/>
    <s v="RFID Card Member"/>
    <s v="Milwaukee"/>
    <s v="WI"/>
    <n v="53212"/>
    <s v="UNITED STATES"/>
    <s v="Annual Pass"/>
    <n v="12556"/>
    <s v="Standard"/>
    <x v="35"/>
    <n v="43.04824"/>
    <n v="-87.904970000000006"/>
    <s v="Milwaukee"/>
    <x v="30"/>
    <n v="43.05847"/>
    <n v="-87.898079999999993"/>
    <s v="Milwaukee"/>
    <n v="7"/>
    <n v="0"/>
    <n v="0"/>
    <s v="N"/>
    <n v="1"/>
    <n v="1"/>
    <n v="40"/>
    <n v="-1"/>
    <d v="2019-01-27T00:00:00"/>
    <d v="2019-01-01T00:00:00"/>
    <d v="2019-01-27T00:00:00"/>
    <s v="Sunday"/>
    <d v="1899-12-30T14:37:04"/>
    <n v="1"/>
    <d v="2019-01-27T00:00:00"/>
    <d v="2019-01-01T00:00:00"/>
    <d v="2019-01-27T00:00:00"/>
    <x v="6"/>
    <x v="545"/>
    <s v="N"/>
    <s v="Y"/>
    <s v="One Way"/>
    <s v="Bublr Bikes"/>
  </r>
  <r>
    <s v="Bublr Bikes"/>
    <n v="2224453"/>
    <s v="RFID Card Member"/>
    <s v="Milwaukee "/>
    <s v="WI"/>
    <n v="53215"/>
    <s v="UNITED STATES"/>
    <s v="Annual Pass"/>
    <n v="5498"/>
    <s v="Standard"/>
    <x v="9"/>
    <n v="43.074890000000003"/>
    <n v="-87.882810000000006"/>
    <s v="Milwaukee"/>
    <x v="62"/>
    <n v="43.037984999999999"/>
    <n v="-87.915052000000003"/>
    <s v="Milwaukee"/>
    <n v="1388"/>
    <n v="7"/>
    <n v="0"/>
    <s v="Y"/>
    <n v="18"/>
    <n v="17.100000000000001"/>
    <n v="720"/>
    <n v="-1"/>
    <d v="2019-01-27T00:00:00"/>
    <d v="2019-01-01T00:00:00"/>
    <d v="2019-01-27T00:00:00"/>
    <s v="Sunday"/>
    <d v="1899-12-30T15:22:20"/>
    <n v="1"/>
    <d v="2019-01-28T00:00:00"/>
    <d v="2019-01-01T00:00:00"/>
    <d v="2019-01-28T00:00:00"/>
    <x v="5"/>
    <x v="546"/>
    <s v="Y"/>
    <s v="Y"/>
    <s v="One Way"/>
    <s v="Bublr Bikes"/>
  </r>
  <r>
    <s v="Bublr Bikes"/>
    <n v="2198395"/>
    <s v="RFID Card Member"/>
    <s v="Milwaukee"/>
    <s v="WI"/>
    <n v="53211"/>
    <s v="UNITED STATES"/>
    <s v="Annual Pass"/>
    <n v="12503"/>
    <s v="Standard"/>
    <x v="8"/>
    <n v="43.053040000000003"/>
    <n v="-87.897660000000002"/>
    <s v="Milwaukee"/>
    <x v="54"/>
    <n v="43.074655999999997"/>
    <n v="-87.889011999999994"/>
    <s v="Milwaukee"/>
    <n v="15"/>
    <n v="0"/>
    <n v="0"/>
    <s v="N"/>
    <n v="2"/>
    <n v="1.9"/>
    <n v="80"/>
    <n v="-1"/>
    <d v="2019-01-01T00:00:00"/>
    <d v="2019-01-01T00:00:00"/>
    <d v="2019-01-01T00:00:00"/>
    <s v="Tuesday"/>
    <d v="1899-12-30T09:20:40"/>
    <n v="1"/>
    <d v="2019-01-01T00:00:00"/>
    <d v="2019-01-01T00:00:00"/>
    <d v="2019-01-01T00:00:00"/>
    <x v="4"/>
    <x v="547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8"/>
    <s v="Standard"/>
    <x v="40"/>
    <n v="43.026229999999998"/>
    <n v="-87.912809999999993"/>
    <s v="Milwaukee"/>
    <x v="3"/>
    <n v="43.004728999999998"/>
    <n v="-87.905463999999995"/>
    <s v="Milwaukee"/>
    <n v="11"/>
    <n v="0"/>
    <n v="0"/>
    <s v="N"/>
    <n v="1"/>
    <n v="1"/>
    <n v="40"/>
    <n v="-1"/>
    <d v="2019-01-02T00:00:00"/>
    <d v="2019-01-01T00:00:00"/>
    <d v="2019-01-02T00:00:00"/>
    <s v="Wednesday"/>
    <d v="1899-12-30T18:23:03"/>
    <n v="1"/>
    <d v="2019-01-02T00:00:00"/>
    <d v="2019-01-01T00:00:00"/>
    <d v="2019-01-02T00:00:00"/>
    <x v="0"/>
    <x v="548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8"/>
    <s v="Standard"/>
    <x v="17"/>
    <n v="43.004728999999998"/>
    <n v="-87.905463999999995"/>
    <s v="Milwaukee"/>
    <x v="3"/>
    <n v="43.004728999999998"/>
    <n v="-87.905463999999995"/>
    <s v="Milwaukee"/>
    <n v="62"/>
    <n v="0"/>
    <n v="0"/>
    <s v="N"/>
    <n v="9"/>
    <n v="8.6"/>
    <n v="360"/>
    <n v="-1"/>
    <d v="2019-01-02T00:00:00"/>
    <d v="2019-01-01T00:00:00"/>
    <d v="2019-01-02T00:00:00"/>
    <s v="Wednesday"/>
    <d v="1899-12-30T18:36:03"/>
    <n v="1"/>
    <d v="2019-01-02T00:00:00"/>
    <d v="2019-01-01T00:00:00"/>
    <d v="2019-01-02T00:00:00"/>
    <x v="0"/>
    <x v="549"/>
    <s v="Y"/>
    <s v="Y"/>
    <s v="Round Trip"/>
    <s v="Bublr Bikes"/>
  </r>
  <r>
    <s v="Bublr Bikes"/>
    <n v="2339291"/>
    <s v="RFID Card Member"/>
    <s v="Shorewood"/>
    <s v="WI"/>
    <n v="53211"/>
    <s v="UNITED STATES"/>
    <s v="Annual Pass"/>
    <n v="12677"/>
    <s v="Standard"/>
    <x v="39"/>
    <n v="43.08755"/>
    <n v="-87.887680000000003"/>
    <s v="Shorewood"/>
    <x v="9"/>
    <n v="43.074890000000003"/>
    <n v="-87.882810000000006"/>
    <s v="Milwaukee"/>
    <n v="8"/>
    <n v="0"/>
    <n v="0"/>
    <s v="N"/>
    <n v="1"/>
    <n v="1"/>
    <n v="40"/>
    <n v="-1"/>
    <d v="2019-01-03T00:00:00"/>
    <d v="2019-01-01T00:00:00"/>
    <d v="2019-01-03T00:00:00"/>
    <s v="Thursday"/>
    <d v="1899-12-30T14:06:39"/>
    <n v="1"/>
    <d v="2019-01-03T00:00:00"/>
    <d v="2019-01-01T00:00:00"/>
    <d v="2019-01-03T00:00:00"/>
    <x v="2"/>
    <x v="550"/>
    <s v="N"/>
    <s v="Y"/>
    <s v="One Way"/>
    <s v="Bublr Bikes"/>
  </r>
  <r>
    <s v="Bublr Bikes"/>
    <n v="1494109"/>
    <s v="RFID Card Member"/>
    <s v="Milwaukee"/>
    <s v="WI"/>
    <n v="53233"/>
    <s v="UNITED STATES"/>
    <s v="Annual Pass"/>
    <n v="12471"/>
    <s v="Standard"/>
    <x v="53"/>
    <n v="43.03886"/>
    <n v="-87.902720000000002"/>
    <s v="Milwaukee"/>
    <x v="28"/>
    <n v="43.038649999999997"/>
    <n v="-87.921930000000003"/>
    <s v="Milwaukee"/>
    <n v="8"/>
    <n v="0"/>
    <n v="0"/>
    <s v="N"/>
    <n v="1"/>
    <n v="1"/>
    <n v="40"/>
    <n v="-1"/>
    <d v="2019-01-03T00:00:00"/>
    <d v="2019-01-01T00:00:00"/>
    <d v="2019-01-03T00:00:00"/>
    <s v="Thursday"/>
    <d v="1899-12-30T16:13:48"/>
    <n v="1"/>
    <d v="2019-01-03T00:00:00"/>
    <d v="2019-01-01T00:00:00"/>
    <d v="2019-01-03T00:00:00"/>
    <x v="2"/>
    <x v="551"/>
    <s v="N"/>
    <s v="Y"/>
    <s v="One Way"/>
    <s v="Bublr Bikes"/>
  </r>
  <r>
    <s v="Bublr Bikes"/>
    <n v="2038256"/>
    <s v="RFID Card Member"/>
    <s v="Shorewood"/>
    <s v="WI"/>
    <n v="53211"/>
    <s v="UNITED STATES"/>
    <s v="Annual Pass"/>
    <n v="5561"/>
    <s v="Standard"/>
    <x v="55"/>
    <n v="43.089309999999998"/>
    <n v="-87.882720000000006"/>
    <s v="Shorewood"/>
    <x v="9"/>
    <n v="43.074890000000003"/>
    <n v="-87.882810000000006"/>
    <s v="Milwaukee"/>
    <n v="9"/>
    <n v="0"/>
    <n v="0"/>
    <s v="N"/>
    <n v="1"/>
    <n v="1"/>
    <n v="40"/>
    <n v="-1"/>
    <d v="2019-01-03T00:00:00"/>
    <d v="2019-01-01T00:00:00"/>
    <d v="2019-01-03T00:00:00"/>
    <s v="Thursday"/>
    <d v="1899-12-30T16:43:53"/>
    <n v="1"/>
    <d v="2019-01-03T00:00:00"/>
    <d v="2019-01-01T00:00:00"/>
    <d v="2019-01-03T00:00:00"/>
    <x v="2"/>
    <x v="552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12579"/>
    <s v="Standard"/>
    <x v="8"/>
    <n v="43.053040000000003"/>
    <n v="-87.897660000000002"/>
    <s v="Milwaukee"/>
    <x v="51"/>
    <n v="43.040349999999997"/>
    <n v="-87.920760000000001"/>
    <s v="Milwaukee"/>
    <n v="10"/>
    <n v="0"/>
    <n v="0"/>
    <s v="N"/>
    <n v="1"/>
    <n v="1"/>
    <n v="40"/>
    <n v="-1"/>
    <d v="2019-01-04T00:00:00"/>
    <d v="2019-01-01T00:00:00"/>
    <d v="2019-01-04T00:00:00"/>
    <s v="Friday"/>
    <d v="1899-12-30T08:50:02"/>
    <n v="1"/>
    <d v="2019-01-04T00:00:00"/>
    <d v="2019-01-01T00:00:00"/>
    <d v="2019-01-04T00:00:00"/>
    <x v="1"/>
    <x v="553"/>
    <s v="N"/>
    <s v="Y"/>
    <s v="One Way"/>
    <s v="Bublr Bikes"/>
  </r>
  <r>
    <s v="Bublr Bikes"/>
    <n v="2030100"/>
    <s v="RFID Card Member"/>
    <s v="Shorewood"/>
    <s v="WI"/>
    <n v="53211"/>
    <s v="UNITED STATES"/>
    <s v="Annual Pass"/>
    <n v="12649"/>
    <s v="Standard"/>
    <x v="8"/>
    <n v="43.053040000000003"/>
    <n v="-87.897660000000002"/>
    <s v="Milwaukee"/>
    <x v="3"/>
    <n v="43.004728999999998"/>
    <n v="-87.905463999999995"/>
    <s v="Milwaukee"/>
    <n v="33"/>
    <n v="0"/>
    <n v="0"/>
    <s v="N"/>
    <n v="4"/>
    <n v="3.8"/>
    <n v="160"/>
    <n v="-1"/>
    <d v="2019-01-04T00:00:00"/>
    <d v="2019-01-01T00:00:00"/>
    <d v="2019-01-04T00:00:00"/>
    <s v="Friday"/>
    <d v="1899-12-30T10:03:03"/>
    <n v="1"/>
    <d v="2019-01-04T00:00:00"/>
    <d v="2019-01-01T00:00:00"/>
    <d v="2019-01-04T00:00:00"/>
    <x v="1"/>
    <x v="554"/>
    <s v="Y"/>
    <s v="Y"/>
    <s v="One Way"/>
    <s v="Bublr Bikes"/>
  </r>
  <r>
    <s v="Bublr Bikes"/>
    <n v="2108370"/>
    <s v="RFID Card Member"/>
    <s v="Oak Creek"/>
    <s v="WI"/>
    <n v="53154"/>
    <s v="UNITED STATES"/>
    <s v="Annual Pass"/>
    <n v="11087"/>
    <s v="Standard"/>
    <x v="3"/>
    <n v="43.020020000000002"/>
    <n v="-87.912540000000007"/>
    <s v="Milwaukee"/>
    <x v="31"/>
    <n v="43.031480000000002"/>
    <n v="-87.908169999999998"/>
    <s v="Milwaukee"/>
    <n v="7"/>
    <n v="0"/>
    <n v="0"/>
    <s v="N"/>
    <n v="1"/>
    <n v="1"/>
    <n v="40"/>
    <n v="-1"/>
    <d v="2019-01-04T00:00:00"/>
    <d v="2019-01-01T00:00:00"/>
    <d v="2019-01-04T00:00:00"/>
    <s v="Friday"/>
    <d v="1899-12-30T16:39:34"/>
    <n v="1"/>
    <d v="2019-01-04T00:00:00"/>
    <d v="2019-01-01T00:00:00"/>
    <d v="2019-01-04T00:00:00"/>
    <x v="1"/>
    <x v="555"/>
    <s v="N"/>
    <s v="Y"/>
    <s v="One Way"/>
    <s v="Bublr Bikes"/>
  </r>
  <r>
    <s v="Bublr Bikes"/>
    <n v="2153461"/>
    <s v="RFID Card Member"/>
    <s v="Milwaukee"/>
    <s v="WI"/>
    <n v="53204"/>
    <s v="UNITED STATES"/>
    <s v="Annual Pass"/>
    <n v="11056"/>
    <s v="Standard"/>
    <x v="4"/>
    <n v="43.03519"/>
    <n v="-87.907390000000007"/>
    <s v="Milwaukee"/>
    <x v="34"/>
    <n v="43.03913"/>
    <n v="-87.916150000000002"/>
    <s v="Milwaukee"/>
    <n v="7"/>
    <n v="0"/>
    <n v="0"/>
    <s v="N"/>
    <n v="1"/>
    <n v="1"/>
    <n v="40"/>
    <n v="-1"/>
    <d v="2019-01-04T00:00:00"/>
    <d v="2019-01-01T00:00:00"/>
    <d v="2019-01-04T00:00:00"/>
    <s v="Friday"/>
    <d v="1899-12-30T17:25:26"/>
    <n v="1"/>
    <d v="2019-01-04T00:00:00"/>
    <d v="2019-01-01T00:00:00"/>
    <d v="2019-01-04T00:00:00"/>
    <x v="1"/>
    <x v="556"/>
    <s v="N"/>
    <s v="Y"/>
    <s v="One Way"/>
    <s v="Bublr Bikes"/>
  </r>
  <r>
    <s v="Bublr Bikes"/>
    <n v="1736712"/>
    <s v="RFID Card Member"/>
    <s v="Milwaukee"/>
    <s v="WI"/>
    <n v="53202"/>
    <s v="UNITED STATES"/>
    <s v="Annual Pass"/>
    <n v="12681"/>
    <s v="Standard"/>
    <x v="56"/>
    <n v="43.031480000000002"/>
    <n v="-87.908169999999998"/>
    <s v="Milwaukee"/>
    <x v="34"/>
    <n v="43.03913"/>
    <n v="-87.916150000000002"/>
    <s v="Milwaukee"/>
    <n v="9"/>
    <n v="0"/>
    <n v="0"/>
    <s v="N"/>
    <n v="1"/>
    <n v="1"/>
    <n v="40"/>
    <n v="-1"/>
    <d v="2019-01-04T00:00:00"/>
    <d v="2019-01-01T00:00:00"/>
    <d v="2019-01-04T00:00:00"/>
    <s v="Friday"/>
    <d v="1899-12-30T19:25:36"/>
    <n v="1"/>
    <d v="2019-01-04T00:00:00"/>
    <d v="2019-01-01T00:00:00"/>
    <d v="2019-01-04T00:00:00"/>
    <x v="1"/>
    <x v="557"/>
    <s v="N"/>
    <s v="Y"/>
    <s v="One Way"/>
    <s v="Bublr Bikes"/>
  </r>
  <r>
    <s v="Bublr Bikes"/>
    <n v="1224715"/>
    <s v="RFID Card Member"/>
    <s v="Milwaukee"/>
    <s v="WI"/>
    <n v="53212"/>
    <s v="UNITED STATES"/>
    <s v="Annual Pass"/>
    <n v="5469"/>
    <s v="Standard"/>
    <x v="5"/>
    <n v="43.05847"/>
    <n v="-87.898079999999993"/>
    <s v="Milwaukee"/>
    <x v="47"/>
    <n v="43.038719999999998"/>
    <n v="-87.905339999999995"/>
    <s v="Milwaukee"/>
    <n v="10"/>
    <n v="0"/>
    <n v="0"/>
    <s v="N"/>
    <n v="1"/>
    <n v="1"/>
    <n v="40"/>
    <n v="-1"/>
    <d v="2019-01-05T00:00:00"/>
    <d v="2019-01-01T00:00:00"/>
    <d v="2019-01-05T00:00:00"/>
    <s v="Saturday"/>
    <d v="1899-12-30T08:49:20"/>
    <n v="1"/>
    <d v="2019-01-05T00:00:00"/>
    <d v="2019-01-01T00:00:00"/>
    <d v="2019-01-05T00:00:00"/>
    <x v="3"/>
    <x v="558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81"/>
    <s v="Standard"/>
    <x v="51"/>
    <n v="43.05097"/>
    <n v="-87.906440000000003"/>
    <s v="Milwaukee"/>
    <x v="51"/>
    <n v="43.040349999999997"/>
    <n v="-87.920760000000001"/>
    <s v="Milwaukee"/>
    <n v="8"/>
    <n v="0"/>
    <n v="0"/>
    <s v="N"/>
    <n v="1"/>
    <n v="1"/>
    <n v="40"/>
    <n v="-1"/>
    <d v="2019-01-05T00:00:00"/>
    <d v="2019-01-01T00:00:00"/>
    <d v="2019-01-05T00:00:00"/>
    <s v="Saturday"/>
    <d v="1899-12-30T08:50:56"/>
    <n v="1"/>
    <d v="2019-01-05T00:00:00"/>
    <d v="2019-01-01T00:00:00"/>
    <d v="2019-01-05T00:00:00"/>
    <x v="3"/>
    <x v="559"/>
    <s v="N"/>
    <s v="Y"/>
    <s v="One Way"/>
    <s v="Bublr Bikes"/>
  </r>
  <r>
    <s v="Bublr Bikes"/>
    <n v="1996517"/>
    <s v="RFID Card Member"/>
    <s v="Milwaukee"/>
    <s v="WI"/>
    <n v="53202"/>
    <s v="UNITED STATES"/>
    <s v="Annual Pass"/>
    <n v="5532"/>
    <s v="Standard"/>
    <x v="32"/>
    <n v="43.038719999999998"/>
    <n v="-87.905339999999995"/>
    <s v="Milwaukee"/>
    <x v="31"/>
    <n v="43.031480000000002"/>
    <n v="-87.908169999999998"/>
    <s v="Milwaukee"/>
    <n v="10"/>
    <n v="0"/>
    <n v="0"/>
    <s v="N"/>
    <n v="1"/>
    <n v="1"/>
    <n v="40"/>
    <n v="-1"/>
    <d v="2019-01-05T00:00:00"/>
    <d v="2019-01-01T00:00:00"/>
    <d v="2019-01-05T00:00:00"/>
    <s v="Saturday"/>
    <d v="1899-12-30T10:16:11"/>
    <n v="1"/>
    <d v="2019-01-05T00:00:00"/>
    <d v="2019-01-01T00:00:00"/>
    <d v="2019-01-05T00:00:00"/>
    <x v="3"/>
    <x v="560"/>
    <s v="N"/>
    <s v="Y"/>
    <s v="One Way"/>
    <s v="Bublr Bikes"/>
  </r>
  <r>
    <s v="Bublr Bikes"/>
    <n v="2113224"/>
    <s v="RFID Card Member"/>
    <s v="Milwaukee"/>
    <s v="WI"/>
    <n v="53202"/>
    <s v="UNITED STATES"/>
    <s v="Buslr Card"/>
    <n v="12498"/>
    <s v="Standard"/>
    <x v="14"/>
    <n v="43.052460000000004"/>
    <n v="-87.891000000000005"/>
    <s v="Milwaukee"/>
    <x v="22"/>
    <n v="43.036900000000003"/>
    <n v="-87.89667"/>
    <s v="Milwaukee"/>
    <n v="35"/>
    <n v="0"/>
    <n v="0"/>
    <s v="N"/>
    <n v="5"/>
    <n v="4.8"/>
    <n v="200"/>
    <n v="-1"/>
    <d v="2019-01-05T00:00:00"/>
    <d v="2019-01-01T00:00:00"/>
    <d v="2019-01-05T00:00:00"/>
    <s v="Saturday"/>
    <d v="1899-12-30T14:24:21"/>
    <n v="1"/>
    <d v="2019-01-05T00:00:00"/>
    <d v="2019-01-01T00:00:00"/>
    <d v="2019-01-05T00:00:00"/>
    <x v="3"/>
    <x v="561"/>
    <s v="Y"/>
    <s v="Y"/>
    <s v="One Way"/>
    <s v="Bublr Bikes"/>
  </r>
  <r>
    <s v="Bublr Bikes"/>
    <n v="1355542"/>
    <s v="RFID Card Member"/>
    <s v="Milwaukee"/>
    <s v="WI"/>
    <n v="53202"/>
    <s v="UNITED STATES"/>
    <s v="Annual Pass"/>
    <n v="12552"/>
    <s v="Standard"/>
    <x v="15"/>
    <n v="43.058619999999998"/>
    <n v="-87.885319999999993"/>
    <s v="Milwaukee"/>
    <x v="25"/>
    <n v="43.053040000000003"/>
    <n v="-87.897660000000002"/>
    <s v="Milwaukee"/>
    <n v="10"/>
    <n v="0"/>
    <n v="0"/>
    <s v="N"/>
    <n v="1"/>
    <n v="1"/>
    <n v="40"/>
    <n v="-1"/>
    <d v="2019-01-05T00:00:00"/>
    <d v="2019-01-01T00:00:00"/>
    <d v="2019-01-05T00:00:00"/>
    <s v="Saturday"/>
    <d v="1899-12-30T15:26:17"/>
    <n v="1"/>
    <d v="2019-01-05T00:00:00"/>
    <d v="2019-01-01T00:00:00"/>
    <d v="2019-01-05T00:00:00"/>
    <x v="3"/>
    <x v="562"/>
    <s v="N"/>
    <s v="Y"/>
    <s v="One Way"/>
    <s v="Bublr Bikes"/>
  </r>
  <r>
    <s v="Bublr Bikes"/>
    <n v="2284220"/>
    <s v="RFID Card Member"/>
    <s v="Milwaukee "/>
    <s v="WI"/>
    <n v="53202"/>
    <s v="UNITED STATES"/>
    <s v="Annual Pass"/>
    <n v="5475"/>
    <s v="Standard"/>
    <x v="24"/>
    <n v="43.077359999999999"/>
    <n v="-87.880769999999998"/>
    <s v="Milwaukee"/>
    <x v="13"/>
    <n v="43.058619999999998"/>
    <n v="-87.885319999999993"/>
    <s v="Milwaukee"/>
    <n v="11"/>
    <n v="0"/>
    <n v="0"/>
    <s v="N"/>
    <n v="1"/>
    <n v="1"/>
    <n v="40"/>
    <n v="-1"/>
    <d v="2019-01-05T00:00:00"/>
    <d v="2019-01-01T00:00:00"/>
    <d v="2019-01-05T00:00:00"/>
    <s v="Saturday"/>
    <d v="1899-12-30T18:01:59"/>
    <n v="1"/>
    <d v="2019-01-05T00:00:00"/>
    <d v="2019-01-01T00:00:00"/>
    <d v="2019-01-05T00:00:00"/>
    <x v="3"/>
    <x v="563"/>
    <s v="N"/>
    <s v="Y"/>
    <s v="One Way"/>
    <s v="Bublr Bikes"/>
  </r>
  <r>
    <s v="Bublr Bikes"/>
    <n v="2216407"/>
    <s v="RFID Card Member"/>
    <s v="Milwaukee"/>
    <s v="WI"/>
    <n v="53211"/>
    <s v="UNITED STATES"/>
    <s v="Annual Pass"/>
    <n v="11050"/>
    <s v="Standard"/>
    <x v="55"/>
    <n v="43.089309999999998"/>
    <n v="-87.882720000000006"/>
    <s v="Shorewood"/>
    <x v="8"/>
    <n v="43.063749000000001"/>
    <n v="-87.887962999999999"/>
    <s v="Milwaukee"/>
    <n v="19"/>
    <n v="0"/>
    <n v="0"/>
    <s v="N"/>
    <n v="2"/>
    <n v="1.9"/>
    <n v="80"/>
    <n v="-1"/>
    <d v="2019-01-05T00:00:00"/>
    <d v="2019-01-01T00:00:00"/>
    <d v="2019-01-05T00:00:00"/>
    <s v="Saturday"/>
    <d v="1899-12-30T19:49:14"/>
    <n v="1"/>
    <d v="2019-01-05T00:00:00"/>
    <d v="2019-01-01T00:00:00"/>
    <d v="2019-01-05T00:00:00"/>
    <x v="3"/>
    <x v="564"/>
    <s v="N"/>
    <s v="Y"/>
    <s v="One Way"/>
    <s v="Bublr Bikes"/>
  </r>
  <r>
    <s v="Bublr Bikes"/>
    <n v="2102291"/>
    <s v="RFID Card Member"/>
    <s v="Brown Deer"/>
    <s v="WI"/>
    <n v="53223"/>
    <s v="UNITED STATES"/>
    <s v="Annual Pass"/>
    <n v="202"/>
    <s v="Standard"/>
    <x v="23"/>
    <n v="43.045712999999999"/>
    <n v="-87.899756999999994"/>
    <s v="Milwaukee"/>
    <x v="61"/>
    <n v="43.042639999999999"/>
    <n v="-87.905680000000004"/>
    <s v="Milwaukee"/>
    <n v="7"/>
    <n v="0"/>
    <n v="0"/>
    <s v="N"/>
    <n v="1"/>
    <n v="1"/>
    <n v="40"/>
    <n v="-1"/>
    <d v="2019-01-05T00:00:00"/>
    <d v="2019-01-01T00:00:00"/>
    <d v="2019-01-05T00:00:00"/>
    <s v="Saturday"/>
    <d v="1899-12-30T23:42:58"/>
    <n v="1"/>
    <d v="2019-01-05T00:00:00"/>
    <d v="2019-01-01T00:00:00"/>
    <d v="2019-01-05T00:00:00"/>
    <x v="3"/>
    <x v="565"/>
    <s v="N"/>
    <s v="Y"/>
    <s v="One Way"/>
    <s v="Bublr Bikes"/>
  </r>
  <r>
    <s v="Bublr Bikes"/>
    <n v="1276651"/>
    <s v="RFID Card Member"/>
    <s v="Milwaukee"/>
    <s v="WI"/>
    <n v="53211"/>
    <s v="UNITED STATES"/>
    <s v="Annual Pass"/>
    <n v="5574"/>
    <s v="Standard"/>
    <x v="58"/>
    <n v="43.066893999999998"/>
    <n v="-87.877936000000005"/>
    <s v="Milwaukee"/>
    <x v="48"/>
    <n v="43.04824"/>
    <n v="-87.904970000000006"/>
    <s v="Milwaukee"/>
    <n v="15"/>
    <n v="0"/>
    <n v="0"/>
    <s v="N"/>
    <n v="2"/>
    <n v="1.9"/>
    <n v="80"/>
    <n v="-1"/>
    <d v="2019-01-06T00:00:00"/>
    <d v="2019-01-01T00:00:00"/>
    <d v="2019-01-06T00:00:00"/>
    <s v="Sunday"/>
    <d v="1899-12-30T09:59:43"/>
    <n v="1"/>
    <d v="2019-01-06T00:00:00"/>
    <d v="2019-01-01T00:00:00"/>
    <d v="2019-01-06T00:00:00"/>
    <x v="6"/>
    <x v="566"/>
    <s v="N"/>
    <s v="Y"/>
    <s v="One Way"/>
    <s v="Bublr Bikes"/>
  </r>
  <r>
    <s v="Bublr Bikes"/>
    <n v="1276651"/>
    <s v="RFID Card Member"/>
    <s v="Milwaukee"/>
    <s v="WI"/>
    <n v="53211"/>
    <s v="UNITED STATES"/>
    <s v="Annual Pass"/>
    <n v="5460"/>
    <s v="Standard"/>
    <x v="51"/>
    <n v="43.05097"/>
    <n v="-87.906440000000003"/>
    <s v="Milwaukee"/>
    <x v="58"/>
    <n v="43.077359999999999"/>
    <n v="-87.880769999999998"/>
    <s v="Milwaukee"/>
    <n v="30"/>
    <n v="0"/>
    <n v="0"/>
    <s v="N"/>
    <n v="4"/>
    <n v="3.8"/>
    <n v="160"/>
    <n v="-1"/>
    <d v="2019-01-06T00:00:00"/>
    <d v="2019-01-01T00:00:00"/>
    <d v="2019-01-06T00:00:00"/>
    <s v="Sunday"/>
    <d v="1899-12-30T12:09:19"/>
    <n v="1"/>
    <d v="2019-01-06T00:00:00"/>
    <d v="2019-01-01T00:00:00"/>
    <d v="2019-01-06T00:00:00"/>
    <x v="6"/>
    <x v="567"/>
    <s v="N"/>
    <s v="Y"/>
    <s v="One Way"/>
    <s v="Bublr Bikes"/>
  </r>
  <r>
    <s v="Bublr Bikes"/>
    <n v="2224453"/>
    <s v="RFID Card Member"/>
    <s v="Milwaukee "/>
    <s v="WI"/>
    <n v="53215"/>
    <s v="UNITED STATES"/>
    <s v="Annual Pass"/>
    <n v="12568"/>
    <s v="Standard"/>
    <x v="9"/>
    <n v="43.074890000000003"/>
    <n v="-87.882810000000006"/>
    <s v="Milwaukee"/>
    <x v="54"/>
    <n v="43.074655999999997"/>
    <n v="-87.889011999999994"/>
    <s v="Milwaukee"/>
    <n v="3"/>
    <n v="0"/>
    <n v="0"/>
    <s v="N"/>
    <n v="0"/>
    <n v="0"/>
    <n v="0"/>
    <n v="-1"/>
    <d v="2019-01-06T00:00:00"/>
    <d v="2019-01-01T00:00:00"/>
    <d v="2019-01-06T00:00:00"/>
    <s v="Sunday"/>
    <d v="1899-12-30T17:37:31"/>
    <n v="1"/>
    <d v="2019-01-06T00:00:00"/>
    <d v="2019-01-01T00:00:00"/>
    <d v="2019-01-06T00:00:00"/>
    <x v="6"/>
    <x v="568"/>
    <s v="N"/>
    <s v="Y"/>
    <s v="One Way"/>
    <s v="Bublr Bikes"/>
  </r>
  <r>
    <s v="Bublr Bikes"/>
    <n v="2224317"/>
    <s v="RFID Card Member"/>
    <s v="Milwaukee"/>
    <s v="WI"/>
    <n v="53202"/>
    <s v="UNITED STATES"/>
    <s v="Annual Pass"/>
    <n v="12645"/>
    <s v="Standard"/>
    <x v="24"/>
    <n v="43.077359999999999"/>
    <n v="-87.880769999999998"/>
    <s v="Milwaukee"/>
    <x v="21"/>
    <n v="43.069021999999997"/>
    <n v="-87.887940999999998"/>
    <s v="Milwaukee"/>
    <n v="6"/>
    <n v="0"/>
    <n v="0"/>
    <s v="N"/>
    <n v="0"/>
    <n v="0"/>
    <n v="0"/>
    <n v="-1"/>
    <d v="2019-01-07T00:00:00"/>
    <d v="2019-01-01T00:00:00"/>
    <d v="2019-01-07T00:00:00"/>
    <s v="Monday"/>
    <d v="1899-12-30T17:15:15"/>
    <n v="1"/>
    <d v="2019-01-07T00:00:00"/>
    <d v="2019-01-01T00:00:00"/>
    <d v="2019-01-07T00:00:00"/>
    <x v="5"/>
    <x v="569"/>
    <s v="N"/>
    <s v="Y"/>
    <s v="One Way"/>
    <s v="Bublr Bikes"/>
  </r>
  <r>
    <s v="Bublr Bikes"/>
    <n v="2353269"/>
    <s v="RFID Card Member"/>
    <s v="Milwaukee"/>
    <s v="WI"/>
    <n v="53202"/>
    <s v="UNITED STATES"/>
    <s v="Annual Pass"/>
    <n v="3"/>
    <s v="Standard"/>
    <x v="14"/>
    <n v="43.052460000000004"/>
    <n v="-87.891000000000005"/>
    <s v="Milwaukee"/>
    <x v="32"/>
    <n v="43.03886"/>
    <n v="-87.902720000000002"/>
    <s v="Milwaukee"/>
    <n v="10"/>
    <n v="0"/>
    <n v="0"/>
    <s v="N"/>
    <n v="0"/>
    <n v="0"/>
    <n v="0"/>
    <n v="-1"/>
    <d v="2019-01-08T00:00:00"/>
    <d v="2019-01-01T00:00:00"/>
    <d v="2019-01-08T00:00:00"/>
    <s v="Tuesday"/>
    <d v="1899-12-30T07:41:52"/>
    <n v="1"/>
    <d v="2019-01-08T00:00:00"/>
    <d v="2019-01-01T00:00:00"/>
    <d v="2019-01-08T00:00:00"/>
    <x v="4"/>
    <x v="570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5565"/>
    <s v="Standard"/>
    <x v="8"/>
    <n v="43.053040000000003"/>
    <n v="-87.897660000000002"/>
    <s v="Milwaukee"/>
    <x v="51"/>
    <n v="43.040349999999997"/>
    <n v="-87.920760000000001"/>
    <s v="Milwaukee"/>
    <n v="47"/>
    <n v="0"/>
    <n v="0"/>
    <s v="N"/>
    <n v="7"/>
    <n v="6.7"/>
    <n v="280"/>
    <n v="-1"/>
    <d v="2019-01-08T00:00:00"/>
    <d v="2019-01-01T00:00:00"/>
    <d v="2019-01-08T00:00:00"/>
    <s v="Tuesday"/>
    <d v="1899-12-30T08:44:11"/>
    <n v="1"/>
    <d v="2019-01-08T00:00:00"/>
    <d v="2019-01-01T00:00:00"/>
    <d v="2019-01-08T00:00:00"/>
    <x v="4"/>
    <x v="571"/>
    <s v="Y"/>
    <s v="Y"/>
    <s v="One Way"/>
    <s v="Bublr Bikes"/>
  </r>
  <r>
    <s v="Bublr Bikes"/>
    <n v="1659202"/>
    <s v="RFID Card Member"/>
    <s v="Milwaukee"/>
    <s v="WI"/>
    <n v="53202"/>
    <s v="UNITED STATES"/>
    <s v="Annual Pass"/>
    <n v="11084"/>
    <s v="Standard"/>
    <x v="23"/>
    <n v="43.045712999999999"/>
    <n v="-87.899756999999994"/>
    <s v="Milwaukee"/>
    <x v="32"/>
    <n v="43.03886"/>
    <n v="-87.902720000000002"/>
    <s v="Milwaukee"/>
    <n v="3"/>
    <n v="0"/>
    <n v="0"/>
    <s v="N"/>
    <n v="0"/>
    <n v="0"/>
    <n v="0"/>
    <n v="-1"/>
    <d v="2019-01-08T00:00:00"/>
    <d v="2019-01-01T00:00:00"/>
    <d v="2019-01-08T00:00:00"/>
    <s v="Tuesday"/>
    <d v="1899-12-30T09:19:07"/>
    <n v="1"/>
    <d v="2019-01-08T00:00:00"/>
    <d v="2019-01-01T00:00:00"/>
    <d v="2019-01-08T00:00:00"/>
    <x v="4"/>
    <x v="572"/>
    <s v="N"/>
    <s v="Y"/>
    <s v="One Way"/>
    <s v="Bublr Bikes"/>
  </r>
  <r>
    <s v="Bublr Bikes"/>
    <n v="1950874"/>
    <s v="RFID Card Member"/>
    <s v="Oak Creek"/>
    <s v="WI"/>
    <n v="53154"/>
    <s v="UNITED STATES"/>
    <s v="Annual Pass"/>
    <n v="5511"/>
    <s v="Standard"/>
    <x v="61"/>
    <n v="43.034619999999997"/>
    <n v="-87.917500000000004"/>
    <s v="Milwaukee"/>
    <x v="23"/>
    <n v="43.037300000000002"/>
    <n v="-87.915800000000004"/>
    <s v="Milwaukee"/>
    <n v="4"/>
    <n v="0"/>
    <n v="0"/>
    <s v="N"/>
    <n v="0"/>
    <n v="0"/>
    <n v="0"/>
    <n v="-1"/>
    <d v="2019-01-08T00:00:00"/>
    <d v="2019-01-01T00:00:00"/>
    <d v="2019-01-08T00:00:00"/>
    <s v="Tuesday"/>
    <d v="1899-12-30T11:44:53"/>
    <n v="1"/>
    <d v="2019-01-08T00:00:00"/>
    <d v="2019-01-01T00:00:00"/>
    <d v="2019-01-08T00:00:00"/>
    <x v="4"/>
    <x v="573"/>
    <s v="N"/>
    <s v="Y"/>
    <s v="One Way"/>
    <s v="Bublr Bikes"/>
  </r>
  <r>
    <s v="Bublr Bikes"/>
    <n v="1820874"/>
    <s v="RFID Card Member"/>
    <s v="Milwaukee"/>
    <s v="WI"/>
    <n v="53211"/>
    <s v="UNITED STATES"/>
    <s v="Annual Pass"/>
    <n v="5552"/>
    <s v="Standard"/>
    <x v="62"/>
    <n v="43.081940000000003"/>
    <n v="-87.888090000000005"/>
    <s v="Shorewood"/>
    <x v="54"/>
    <n v="43.074655999999997"/>
    <n v="-87.889011999999994"/>
    <s v="Milwaukee"/>
    <n v="5"/>
    <n v="0"/>
    <n v="0"/>
    <s v="N"/>
    <n v="0"/>
    <n v="0"/>
    <n v="0"/>
    <n v="-1"/>
    <d v="2019-01-08T00:00:00"/>
    <d v="2019-01-01T00:00:00"/>
    <d v="2019-01-08T00:00:00"/>
    <s v="Tuesday"/>
    <d v="1899-12-30T13:37:27"/>
    <n v="1"/>
    <d v="2019-01-08T00:00:00"/>
    <d v="2019-01-01T00:00:00"/>
    <d v="2019-01-08T00:00:00"/>
    <x v="4"/>
    <x v="574"/>
    <s v="N"/>
    <s v="Y"/>
    <s v="One Way"/>
    <s v="Bublr Bikes"/>
  </r>
  <r>
    <s v="Bublr Bikes"/>
    <n v="2265044"/>
    <s v="RFID Card Member"/>
    <s v="Milwaukee"/>
    <s v="WI"/>
    <n v="53211"/>
    <s v="UNITED STATES"/>
    <s v="Annual Pass"/>
    <n v="5484"/>
    <s v="Standard"/>
    <x v="1"/>
    <n v="43.078530000000001"/>
    <n v="-87.882620000000003"/>
    <s v="Milwaukee"/>
    <x v="58"/>
    <n v="43.077359999999999"/>
    <n v="-87.880769999999998"/>
    <s v="Milwaukee"/>
    <n v="2"/>
    <n v="0"/>
    <n v="0"/>
    <s v="N"/>
    <n v="0"/>
    <n v="0"/>
    <n v="0"/>
    <n v="-1"/>
    <d v="2019-01-09T00:00:00"/>
    <d v="2019-01-01T00:00:00"/>
    <d v="2019-01-09T00:00:00"/>
    <s v="Wednesday"/>
    <d v="1899-12-30T12:07:21"/>
    <n v="1"/>
    <d v="2019-01-09T00:00:00"/>
    <d v="2019-01-01T00:00:00"/>
    <d v="2019-01-09T00:00:00"/>
    <x v="0"/>
    <x v="575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12475"/>
    <s v="Standard"/>
    <x v="38"/>
    <n v="43.038649999999997"/>
    <n v="-87.921930000000003"/>
    <s v="Milwaukee"/>
    <x v="11"/>
    <n v="43.038600000000002"/>
    <n v="-87.912099999999995"/>
    <s v="Milwaukee"/>
    <n v="3"/>
    <n v="0"/>
    <n v="0"/>
    <s v="N"/>
    <n v="0"/>
    <n v="0"/>
    <n v="0"/>
    <n v="-1"/>
    <d v="2019-01-09T00:00:00"/>
    <d v="2019-01-01T00:00:00"/>
    <d v="2019-01-09T00:00:00"/>
    <s v="Wednesday"/>
    <d v="1899-12-30T16:32:47"/>
    <n v="1"/>
    <d v="2019-01-09T00:00:00"/>
    <d v="2019-01-01T00:00:00"/>
    <d v="2019-01-09T00:00:00"/>
    <x v="0"/>
    <x v="576"/>
    <s v="N"/>
    <s v="Y"/>
    <s v="One Way"/>
    <s v="Bublr Bikes"/>
  </r>
  <r>
    <s v="Bublr Bikes"/>
    <n v="1740020"/>
    <s v="RFID Card Member"/>
    <s v="Milwaukee"/>
    <s v="WI"/>
    <n v="53202"/>
    <s v="UNITED STATES"/>
    <s v="30-Day Pass"/>
    <n v="19"/>
    <s v="Standard"/>
    <x v="23"/>
    <n v="43.045712999999999"/>
    <n v="-87.899756999999994"/>
    <s v="Milwaukee"/>
    <x v="14"/>
    <n v="43.042490000000001"/>
    <n v="-87.909959999999998"/>
    <s v="Milwaukee"/>
    <n v="5"/>
    <n v="0"/>
    <n v="0"/>
    <s v="N"/>
    <n v="0"/>
    <n v="0"/>
    <n v="0"/>
    <n v="-1"/>
    <d v="2019-01-09T00:00:00"/>
    <d v="2019-01-01T00:00:00"/>
    <d v="2019-01-09T00:00:00"/>
    <s v="Wednesday"/>
    <d v="1899-12-30T18:18:43"/>
    <n v="1"/>
    <d v="2019-01-09T00:00:00"/>
    <d v="2019-01-01T00:00:00"/>
    <d v="2019-01-09T00:00:00"/>
    <x v="0"/>
    <x v="577"/>
    <s v="N"/>
    <s v="Y"/>
    <s v="One Way"/>
    <s v="Bublr Bikes"/>
  </r>
  <r>
    <s v="Bublr Bikes"/>
    <n v="2289882"/>
    <s v="RFID Card Member"/>
    <s v="Brookfield "/>
    <s v="WI"/>
    <n v="53045"/>
    <s v="UNITED STATES"/>
    <s v="Annual Pass"/>
    <n v="12698"/>
    <s v="Standard"/>
    <x v="47"/>
    <n v="43.074655999999997"/>
    <n v="-87.889011999999994"/>
    <s v="Milwaukee"/>
    <x v="7"/>
    <n v="43.058010000000003"/>
    <n v="-87.877300000000005"/>
    <s v="Milwaukee"/>
    <n v="17"/>
    <n v="0"/>
    <n v="0"/>
    <s v="N"/>
    <n v="2"/>
    <n v="1.9"/>
    <n v="80"/>
    <n v="-1"/>
    <d v="2019-01-09T00:00:00"/>
    <d v="2019-01-01T00:00:00"/>
    <d v="2019-01-09T00:00:00"/>
    <s v="Wednesday"/>
    <d v="1899-12-30T22:24:09"/>
    <n v="1"/>
    <d v="2019-01-09T00:00:00"/>
    <d v="2019-01-01T00:00:00"/>
    <d v="2019-01-09T00:00:00"/>
    <x v="0"/>
    <x v="578"/>
    <s v="N"/>
    <s v="Y"/>
    <s v="One Way"/>
    <s v="Bublr Bikes"/>
  </r>
  <r>
    <s v="Bublr Bikes"/>
    <n v="2353269"/>
    <s v="RFID Card Member"/>
    <s v="Milwaukee"/>
    <s v="WI"/>
    <n v="53202"/>
    <s v="UNITED STATES"/>
    <s v="Annual Pass"/>
    <n v="135"/>
    <s v="Standard"/>
    <x v="14"/>
    <n v="43.052460000000004"/>
    <n v="-87.891000000000005"/>
    <s v="Milwaukee"/>
    <x v="32"/>
    <n v="43.03886"/>
    <n v="-87.902720000000002"/>
    <s v="Milwaukee"/>
    <n v="10"/>
    <n v="0"/>
    <n v="0"/>
    <s v="N"/>
    <n v="0"/>
    <n v="0"/>
    <n v="0"/>
    <n v="-1"/>
    <d v="2019-01-10T00:00:00"/>
    <d v="2019-01-01T00:00:00"/>
    <d v="2019-01-10T00:00:00"/>
    <s v="Thursday"/>
    <d v="1899-12-30T07:39:26"/>
    <n v="1"/>
    <d v="2019-01-10T00:00:00"/>
    <d v="2019-01-01T00:00:00"/>
    <d v="2019-01-10T00:00:00"/>
    <x v="2"/>
    <x v="579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198"/>
    <s v="Standard"/>
    <x v="51"/>
    <n v="43.05097"/>
    <n v="-87.906440000000003"/>
    <s v="Milwaukee"/>
    <x v="32"/>
    <n v="43.03886"/>
    <n v="-87.902720000000002"/>
    <s v="Milwaukee"/>
    <n v="8"/>
    <n v="0"/>
    <n v="0"/>
    <s v="N"/>
    <n v="1"/>
    <n v="1"/>
    <n v="40"/>
    <n v="-1"/>
    <d v="2019-01-10T00:00:00"/>
    <d v="2019-01-01T00:00:00"/>
    <d v="2019-01-10T00:00:00"/>
    <s v="Thursday"/>
    <d v="1899-12-30T08:34:53"/>
    <n v="1"/>
    <d v="2019-01-10T00:00:00"/>
    <d v="2019-01-01T00:00:00"/>
    <d v="2019-01-10T00:00:00"/>
    <x v="2"/>
    <x v="580"/>
    <s v="N"/>
    <s v="N"/>
    <s v="One Way"/>
    <s v="Bublr Bikes"/>
  </r>
  <r>
    <s v="Bublr Bikes"/>
    <n v="1915786"/>
    <s v="RFID Card Member"/>
    <s v="Milwaukee"/>
    <s v="WI"/>
    <n v="53202"/>
    <s v="UNITED STATES"/>
    <s v="Annual Pass"/>
    <n v="46"/>
    <s v="Standard"/>
    <x v="5"/>
    <n v="43.05847"/>
    <n v="-87.898079999999993"/>
    <s v="Milwaukee"/>
    <x v="51"/>
    <n v="43.040349999999997"/>
    <n v="-87.920760000000001"/>
    <s v="Milwaukee"/>
    <n v="13"/>
    <n v="0"/>
    <n v="0"/>
    <s v="N"/>
    <n v="1"/>
    <n v="1"/>
    <n v="40"/>
    <n v="-1"/>
    <d v="2019-01-10T00:00:00"/>
    <d v="2019-01-01T00:00:00"/>
    <d v="2019-01-10T00:00:00"/>
    <s v="Thursday"/>
    <d v="1899-12-30T08:43:36"/>
    <n v="1"/>
    <d v="2019-01-10T00:00:00"/>
    <d v="2019-01-01T00:00:00"/>
    <d v="2019-01-10T00:00:00"/>
    <x v="2"/>
    <x v="581"/>
    <s v="N"/>
    <s v="Y"/>
    <s v="One Way"/>
    <s v="Bublr Bikes"/>
  </r>
  <r>
    <s v="Bublr Bikes"/>
    <n v="2178477"/>
    <s v="RFID Card Member"/>
    <m/>
    <m/>
    <n v="53202"/>
    <s v="UNITED STATES"/>
    <s v="Annual Pass"/>
    <n v="5540"/>
    <s v="Standard"/>
    <x v="53"/>
    <n v="43.03886"/>
    <n v="-87.902720000000002"/>
    <s v="Milwaukee"/>
    <x v="31"/>
    <n v="43.031480000000002"/>
    <n v="-87.908169999999998"/>
    <s v="Milwaukee"/>
    <n v="5"/>
    <n v="0"/>
    <n v="0"/>
    <s v="N"/>
    <n v="0"/>
    <n v="0"/>
    <n v="0"/>
    <n v="-1"/>
    <d v="2019-01-10T00:00:00"/>
    <d v="2019-01-01T00:00:00"/>
    <d v="2019-01-10T00:00:00"/>
    <s v="Thursday"/>
    <d v="1899-12-30T16:42:12"/>
    <n v="1"/>
    <d v="2019-01-10T00:00:00"/>
    <d v="2019-01-01T00:00:00"/>
    <d v="2019-01-10T00:00:00"/>
    <x v="2"/>
    <x v="582"/>
    <s v="N"/>
    <s v="Y"/>
    <s v="One Way"/>
    <s v="Bublr Bikes"/>
  </r>
  <r>
    <s v="Bublr Bikes"/>
    <n v="1730248"/>
    <s v="RFID Card Member"/>
    <s v="Milwaukee"/>
    <s v="WI"/>
    <n v="53207"/>
    <s v="UNITED STATES"/>
    <s v="Annual Pass"/>
    <n v="202"/>
    <s v="Standard"/>
    <x v="35"/>
    <n v="43.04824"/>
    <n v="-87.904970000000006"/>
    <s v="Milwaukee"/>
    <x v="14"/>
    <n v="43.042490000000001"/>
    <n v="-87.909959999999998"/>
    <s v="Milwaukee"/>
    <n v="3"/>
    <n v="0"/>
    <n v="0"/>
    <s v="N"/>
    <n v="0"/>
    <n v="0"/>
    <n v="0"/>
    <n v="-1"/>
    <d v="2019-01-11T00:00:00"/>
    <d v="2019-01-01T00:00:00"/>
    <d v="2019-01-11T00:00:00"/>
    <s v="Friday"/>
    <d v="1899-12-30T08:35:30"/>
    <n v="1"/>
    <d v="2019-01-11T00:00:00"/>
    <d v="2019-01-01T00:00:00"/>
    <d v="2019-01-11T00:00:00"/>
    <x v="1"/>
    <x v="583"/>
    <s v="N"/>
    <s v="Y"/>
    <s v="One Way"/>
    <s v="Bublr Bikes"/>
  </r>
  <r>
    <s v="Bublr Bikes"/>
    <n v="2271910"/>
    <s v="RFID Card Member"/>
    <s v="Milwaukee"/>
    <s v="WI"/>
    <n v="53202"/>
    <s v="UNITED STATES"/>
    <s v="Annual Pass"/>
    <n v="263"/>
    <s v="Standard"/>
    <x v="50"/>
    <n v="43.060786"/>
    <n v="-87.883825999999999"/>
    <s v="Milwaukee"/>
    <x v="63"/>
    <n v="43.060155999999999"/>
    <n v="-87.881258000000003"/>
    <s v="Milwaukee"/>
    <n v="2"/>
    <n v="0"/>
    <n v="0"/>
    <s v="N"/>
    <n v="0"/>
    <n v="0"/>
    <n v="0"/>
    <n v="-1"/>
    <d v="2019-01-11T00:00:00"/>
    <d v="2019-01-01T00:00:00"/>
    <d v="2019-01-11T00:00:00"/>
    <s v="Friday"/>
    <d v="1899-12-30T11:05:59"/>
    <n v="1"/>
    <d v="2019-01-11T00:00:00"/>
    <d v="2019-01-01T00:00:00"/>
    <d v="2019-01-11T00:00:00"/>
    <x v="1"/>
    <x v="584"/>
    <s v="N"/>
    <s v="Y"/>
    <s v="One Way"/>
    <s v="Bublr Bikes"/>
  </r>
  <r>
    <s v="Bublr Bikes"/>
    <n v="1738865"/>
    <s v="RFID Card Member"/>
    <s v="Milwaukee"/>
    <s v="WI"/>
    <n v="53211"/>
    <s v="UNITED STATES"/>
    <s v="Annual Pass"/>
    <n v="5456"/>
    <s v="Standard"/>
    <x v="49"/>
    <n v="43.063749000000001"/>
    <n v="-87.887962999999999"/>
    <s v="Milwaukee"/>
    <x v="58"/>
    <n v="43.077359999999999"/>
    <n v="-87.880769999999998"/>
    <s v="Milwaukee"/>
    <n v="11"/>
    <n v="0"/>
    <n v="0"/>
    <s v="N"/>
    <n v="1"/>
    <n v="1"/>
    <n v="40"/>
    <n v="-1"/>
    <d v="2019-01-13T00:00:00"/>
    <d v="2019-01-01T00:00:00"/>
    <d v="2019-01-13T00:00:00"/>
    <s v="Sunday"/>
    <d v="1899-12-30T15:38:14"/>
    <n v="1"/>
    <d v="2019-01-13T00:00:00"/>
    <d v="2019-01-01T00:00:00"/>
    <d v="2019-01-13T00:00:00"/>
    <x v="6"/>
    <x v="585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5508"/>
    <s v="Standard"/>
    <x v="61"/>
    <n v="43.034619999999997"/>
    <n v="-87.917500000000004"/>
    <s v="Milwaukee"/>
    <x v="37"/>
    <n v="43.026229999999998"/>
    <n v="-87.912809999999993"/>
    <s v="Milwaukee"/>
    <n v="15"/>
    <n v="0"/>
    <n v="0"/>
    <s v="N"/>
    <n v="2"/>
    <n v="1.9"/>
    <n v="80"/>
    <n v="-1"/>
    <d v="2019-01-13T00:00:00"/>
    <d v="2019-01-01T00:00:00"/>
    <d v="2019-01-13T00:00:00"/>
    <s v="Sunday"/>
    <d v="1899-12-30T22:09:15"/>
    <n v="1"/>
    <d v="2019-01-13T00:00:00"/>
    <d v="2019-01-01T00:00:00"/>
    <d v="2019-01-13T00:00:00"/>
    <x v="6"/>
    <x v="586"/>
    <s v="N"/>
    <s v="Y"/>
    <s v="One Way"/>
    <s v="Bublr Bikes"/>
  </r>
  <r>
    <s v="Bublr Bikes"/>
    <n v="2070384"/>
    <s v="RFID Card Member"/>
    <s v="Milwaukee"/>
    <s v="WI"/>
    <n v="53202"/>
    <s v="UNITED STATES"/>
    <s v="Annual Pass"/>
    <n v="5417"/>
    <s v="Standard"/>
    <x v="56"/>
    <n v="43.031480000000002"/>
    <n v="-87.908169999999998"/>
    <s v="Milwaukee"/>
    <x v="14"/>
    <n v="43.042490000000001"/>
    <n v="-87.909959999999998"/>
    <s v="Milwaukee"/>
    <n v="5"/>
    <n v="0"/>
    <n v="0"/>
    <s v="N"/>
    <n v="0"/>
    <n v="0"/>
    <n v="0"/>
    <n v="-1"/>
    <d v="2019-01-14T00:00:00"/>
    <d v="2019-01-01T00:00:00"/>
    <d v="2019-01-14T00:00:00"/>
    <s v="Monday"/>
    <d v="1899-12-30T07:35:32"/>
    <n v="1"/>
    <d v="2019-01-14T00:00:00"/>
    <d v="2019-01-01T00:00:00"/>
    <d v="2019-01-14T00:00:00"/>
    <x v="5"/>
    <x v="587"/>
    <s v="N"/>
    <s v="Y"/>
    <s v="One Way"/>
    <s v="Bublr Bikes"/>
  </r>
  <r>
    <s v="Bublr Bikes"/>
    <n v="2339331"/>
    <s v="RFID Card Member"/>
    <s v="Milwaukee"/>
    <s v="WI"/>
    <n v="53202"/>
    <s v="UNITED STATES"/>
    <s v="Annual Pass"/>
    <n v="11135"/>
    <s v="Standard"/>
    <x v="30"/>
    <n v="43.048200000000001"/>
    <n v="-87.900859999999994"/>
    <s v="Milwaukee"/>
    <x v="9"/>
    <n v="43.074890000000003"/>
    <n v="-87.882810000000006"/>
    <s v="Milwaukee"/>
    <n v="18"/>
    <n v="0"/>
    <n v="0"/>
    <s v="N"/>
    <n v="2"/>
    <n v="1.9"/>
    <n v="80"/>
    <n v="-1"/>
    <d v="2019-01-14T00:00:00"/>
    <d v="2019-01-01T00:00:00"/>
    <d v="2019-01-14T00:00:00"/>
    <s v="Monday"/>
    <d v="1899-12-30T08:29:22"/>
    <n v="1"/>
    <d v="2019-01-14T00:00:00"/>
    <d v="2019-01-01T00:00:00"/>
    <d v="2019-01-14T00:00:00"/>
    <x v="5"/>
    <x v="588"/>
    <s v="N"/>
    <s v="Y"/>
    <s v="One Way"/>
    <s v="Bublr Bikes"/>
  </r>
  <r>
    <s v="Bublr Bikes"/>
    <n v="2030100"/>
    <s v="RFID Card Member"/>
    <s v="Shorewood"/>
    <s v="WI"/>
    <n v="53211"/>
    <s v="UNITED STATES"/>
    <s v="Annual Pass"/>
    <n v="12631"/>
    <s v="Standard"/>
    <x v="8"/>
    <n v="43.053040000000003"/>
    <n v="-87.897660000000002"/>
    <s v="Milwaukee"/>
    <x v="3"/>
    <n v="43.004728999999998"/>
    <n v="-87.905463999999995"/>
    <s v="Milwaukee"/>
    <n v="36"/>
    <n v="0"/>
    <n v="0"/>
    <s v="N"/>
    <n v="5"/>
    <n v="4.8"/>
    <n v="200"/>
    <n v="-1"/>
    <d v="2019-01-14T00:00:00"/>
    <d v="2019-01-01T00:00:00"/>
    <d v="2019-01-14T00:00:00"/>
    <s v="Monday"/>
    <d v="1899-12-30T09:28:55"/>
    <n v="1"/>
    <d v="2019-01-14T00:00:00"/>
    <d v="2019-01-01T00:00:00"/>
    <d v="2019-01-14T00:00:00"/>
    <x v="5"/>
    <x v="589"/>
    <s v="Y"/>
    <s v="Y"/>
    <s v="One Way"/>
    <s v="Bublr Bikes"/>
  </r>
  <r>
    <s v="Bublr Bikes"/>
    <n v="2178477"/>
    <s v="RFID Card Member"/>
    <m/>
    <m/>
    <n v="53202"/>
    <s v="UNITED STATES"/>
    <s v="Annual Pass"/>
    <n v="12464"/>
    <s v="Standard"/>
    <x v="56"/>
    <n v="43.031480000000002"/>
    <n v="-87.908169999999998"/>
    <s v="Milwaukee"/>
    <x v="32"/>
    <n v="43.03886"/>
    <n v="-87.902720000000002"/>
    <s v="Milwaukee"/>
    <n v="5"/>
    <n v="0"/>
    <n v="0"/>
    <s v="N"/>
    <n v="0"/>
    <n v="0"/>
    <n v="0"/>
    <n v="-1"/>
    <d v="2019-01-15T00:00:00"/>
    <d v="2019-01-01T00:00:00"/>
    <d v="2019-01-15T00:00:00"/>
    <s v="Tuesday"/>
    <d v="1899-12-30T06:02:27"/>
    <n v="1"/>
    <d v="2019-01-15T00:00:00"/>
    <d v="2019-01-01T00:00:00"/>
    <d v="2019-01-15T00:00:00"/>
    <x v="4"/>
    <x v="590"/>
    <s v="N"/>
    <s v="Y"/>
    <s v="One Way"/>
    <s v="Bublr Bikes"/>
  </r>
  <r>
    <s v="Bublr Bikes"/>
    <n v="2353269"/>
    <s v="RFID Card Member"/>
    <s v="Milwaukee"/>
    <s v="WI"/>
    <n v="53202"/>
    <s v="UNITED STATES"/>
    <s v="Annual Pass"/>
    <n v="5465"/>
    <s v="Standard"/>
    <x v="14"/>
    <n v="43.052460000000004"/>
    <n v="-87.891000000000005"/>
    <s v="Milwaukee"/>
    <x v="32"/>
    <n v="43.03886"/>
    <n v="-87.902720000000002"/>
    <s v="Milwaukee"/>
    <n v="10"/>
    <n v="0"/>
    <n v="0"/>
    <s v="N"/>
    <n v="1"/>
    <n v="1"/>
    <n v="40"/>
    <n v="-1"/>
    <d v="2019-01-15T00:00:00"/>
    <d v="2019-01-01T00:00:00"/>
    <d v="2019-01-15T00:00:00"/>
    <s v="Tuesday"/>
    <d v="1899-12-30T07:24:18"/>
    <n v="1"/>
    <d v="2019-01-15T00:00:00"/>
    <d v="2019-01-01T00:00:00"/>
    <d v="2019-01-15T00:00:00"/>
    <x v="4"/>
    <x v="591"/>
    <s v="N"/>
    <s v="Y"/>
    <s v="One Way"/>
    <s v="Bublr Bikes"/>
  </r>
  <r>
    <s v="Bublr Bikes"/>
    <n v="2260759"/>
    <s v="RFID Card Member"/>
    <s v="Milwaukee"/>
    <s v="WI"/>
    <n v="53211"/>
    <s v="UNITED STATES"/>
    <s v="Annual Pass"/>
    <n v="5552"/>
    <s v="Standard"/>
    <x v="41"/>
    <n v="43.069021999999997"/>
    <n v="-87.887940999999998"/>
    <s v="Milwaukee"/>
    <x v="13"/>
    <n v="43.058619999999998"/>
    <n v="-87.885319999999993"/>
    <s v="Milwaukee"/>
    <n v="7"/>
    <n v="0"/>
    <n v="0"/>
    <s v="N"/>
    <n v="1"/>
    <n v="1"/>
    <n v="40"/>
    <n v="-1"/>
    <d v="2019-01-15T00:00:00"/>
    <d v="2019-01-01T00:00:00"/>
    <d v="2019-01-15T00:00:00"/>
    <s v="Tuesday"/>
    <d v="1899-12-30T09:50:19"/>
    <n v="1"/>
    <d v="2019-01-15T00:00:00"/>
    <d v="2019-01-01T00:00:00"/>
    <d v="2019-01-15T00:00:00"/>
    <x v="4"/>
    <x v="592"/>
    <s v="N"/>
    <s v="Y"/>
    <s v="One Way"/>
    <s v="Bublr Bikes"/>
  </r>
  <r>
    <s v="Bublr Bikes"/>
    <n v="717793"/>
    <s v="RFID Card Member"/>
    <s v="Milwaukee"/>
    <s v="WI"/>
    <n v="53202"/>
    <s v="UNITED STATES"/>
    <s v="Annual Pass"/>
    <n v="1"/>
    <s v="Standard"/>
    <x v="11"/>
    <n v="43.038580000000003"/>
    <n v="-87.90934"/>
    <s v="Milwaukee"/>
    <x v="32"/>
    <n v="43.03886"/>
    <n v="-87.902720000000002"/>
    <s v="Milwaukee"/>
    <n v="6"/>
    <n v="0"/>
    <n v="0"/>
    <s v="N"/>
    <n v="0"/>
    <n v="0"/>
    <n v="0"/>
    <n v="-1"/>
    <d v="2019-01-15T00:00:00"/>
    <d v="2019-01-01T00:00:00"/>
    <d v="2019-01-15T00:00:00"/>
    <s v="Tuesday"/>
    <d v="1899-12-30T11:07:30"/>
    <n v="1"/>
    <d v="2019-01-15T00:00:00"/>
    <d v="2019-01-01T00:00:00"/>
    <d v="2019-01-15T00:00:00"/>
    <x v="4"/>
    <x v="593"/>
    <s v="N"/>
    <s v="Y"/>
    <s v="One Way"/>
    <s v="Bublr Bikes"/>
  </r>
  <r>
    <s v="Bublr Bikes"/>
    <n v="1630525"/>
    <s v="RFID Card Member"/>
    <s v="Milwaukee"/>
    <s v="WI"/>
    <n v="53211"/>
    <s v="UNITED STATES"/>
    <s v="Annual Pass"/>
    <n v="11101"/>
    <s v="Standard"/>
    <x v="39"/>
    <n v="43.08755"/>
    <n v="-87.887680000000003"/>
    <s v="Shorewood"/>
    <x v="46"/>
    <n v="43.081940000000003"/>
    <n v="-87.888090000000005"/>
    <s v="Shorewood"/>
    <n v="3"/>
    <n v="0"/>
    <n v="0"/>
    <s v="N"/>
    <n v="0"/>
    <n v="0"/>
    <n v="0"/>
    <n v="-1"/>
    <d v="2019-01-15T00:00:00"/>
    <d v="2019-01-01T00:00:00"/>
    <d v="2019-01-15T00:00:00"/>
    <s v="Tuesday"/>
    <d v="1899-12-30T11:41:08"/>
    <n v="1"/>
    <d v="2019-01-15T00:00:00"/>
    <d v="2019-01-01T00:00:00"/>
    <d v="2019-01-15T00:00:00"/>
    <x v="4"/>
    <x v="594"/>
    <s v="N"/>
    <s v="Y"/>
    <s v="One Way"/>
    <s v="Bublr Bikes"/>
  </r>
  <r>
    <s v="Bublr Bikes"/>
    <n v="2144882"/>
    <s v="RFID Card Member"/>
    <s v="Milwaukee"/>
    <s v="WI"/>
    <n v="53215"/>
    <s v="UNITED STATES"/>
    <s v="Buslr Card"/>
    <n v="5459"/>
    <s v="Standard"/>
    <x v="33"/>
    <n v="43.056570000000001"/>
    <n v="-87.934060000000002"/>
    <s v="Milwaukee"/>
    <x v="39"/>
    <n v="43.049230000000001"/>
    <n v="-87.911940000000001"/>
    <s v="Milwaukee"/>
    <n v="13"/>
    <n v="0"/>
    <n v="0"/>
    <s v="N"/>
    <n v="1"/>
    <n v="1"/>
    <n v="40"/>
    <n v="-1"/>
    <d v="2019-01-15T00:00:00"/>
    <d v="2019-01-01T00:00:00"/>
    <d v="2019-01-15T00:00:00"/>
    <s v="Tuesday"/>
    <d v="1899-12-30T17:04:39"/>
    <n v="1"/>
    <d v="2019-01-15T00:00:00"/>
    <d v="2019-01-01T00:00:00"/>
    <d v="2019-01-15T00:00:00"/>
    <x v="4"/>
    <x v="595"/>
    <s v="N"/>
    <s v="Y"/>
    <s v="One Way"/>
    <s v="Bublr Bikes"/>
  </r>
  <r>
    <s v="Bublr Bikes"/>
    <n v="1760317"/>
    <s v="RFID Card Member"/>
    <s v="Milwaukee"/>
    <s v="WI"/>
    <n v="53204"/>
    <s v="UNITED STATES"/>
    <s v="Annual Pass"/>
    <n v="12602"/>
    <s v="Standard"/>
    <x v="45"/>
    <n v="43.040154000000001"/>
    <n v="-87.932113000000001"/>
    <s v="Milwaukee"/>
    <x v="5"/>
    <n v="43.02948"/>
    <n v="-87.912819999999996"/>
    <s v="Milwaukee"/>
    <n v="13"/>
    <n v="0"/>
    <n v="0"/>
    <s v="N"/>
    <n v="1"/>
    <n v="1"/>
    <n v="40"/>
    <n v="-1"/>
    <d v="2019-01-16T00:00:00"/>
    <d v="2019-01-01T00:00:00"/>
    <d v="2019-01-16T00:00:00"/>
    <s v="Wednesday"/>
    <d v="1899-12-30T11:59:25"/>
    <n v="1"/>
    <d v="2019-01-16T00:00:00"/>
    <d v="2019-01-01T00:00:00"/>
    <d v="2019-01-16T00:00:00"/>
    <x v="0"/>
    <x v="596"/>
    <s v="N"/>
    <s v="Y"/>
    <s v="One Way"/>
    <s v="Bublr Bikes"/>
  </r>
  <r>
    <s v="Bublr Bikes"/>
    <n v="2353269"/>
    <s v="RFID Card Member"/>
    <s v="Milwaukee"/>
    <s v="WI"/>
    <n v="53202"/>
    <s v="UNITED STATES"/>
    <s v="Annual Pass"/>
    <n v="70"/>
    <s v="Standard"/>
    <x v="53"/>
    <n v="43.03886"/>
    <n v="-87.902720000000002"/>
    <s v="Milwaukee"/>
    <x v="13"/>
    <n v="43.058619999999998"/>
    <n v="-87.885319999999993"/>
    <s v="Milwaukee"/>
    <n v="15"/>
    <n v="0"/>
    <n v="0"/>
    <s v="N"/>
    <n v="0"/>
    <n v="0"/>
    <n v="0"/>
    <n v="-1"/>
    <d v="2019-01-16T00:00:00"/>
    <d v="2019-01-01T00:00:00"/>
    <d v="2019-01-16T00:00:00"/>
    <s v="Wednesday"/>
    <d v="1899-12-30T15:32:13"/>
    <n v="1"/>
    <d v="2019-01-16T00:00:00"/>
    <d v="2019-01-01T00:00:00"/>
    <d v="2019-01-16T00:00:00"/>
    <x v="0"/>
    <x v="597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5436"/>
    <s v="Standard"/>
    <x v="48"/>
    <n v="43.040349999999997"/>
    <n v="-87.920760000000001"/>
    <s v="Milwaukee"/>
    <x v="20"/>
    <n v="43.05536"/>
    <n v="-87.90504"/>
    <s v="Milwaukee"/>
    <n v="10"/>
    <n v="0"/>
    <n v="0"/>
    <s v="N"/>
    <n v="1"/>
    <n v="1"/>
    <n v="40"/>
    <n v="-1"/>
    <d v="2019-01-16T00:00:00"/>
    <d v="2019-01-01T00:00:00"/>
    <d v="2019-01-16T00:00:00"/>
    <s v="Wednesday"/>
    <d v="1899-12-30T17:09:16"/>
    <n v="1"/>
    <d v="2019-01-16T00:00:00"/>
    <d v="2019-01-01T00:00:00"/>
    <d v="2019-01-16T00:00:00"/>
    <x v="0"/>
    <x v="598"/>
    <s v="N"/>
    <s v="Y"/>
    <s v="One Way"/>
    <s v="Bublr Bikes"/>
  </r>
  <r>
    <s v="Bublr Bikes"/>
    <n v="2301517"/>
    <s v="RFID Card Member"/>
    <s v="Milwaukee"/>
    <s v="WI"/>
    <n v="53202"/>
    <s v="UNITED STATES"/>
    <s v="Annual Pass"/>
    <n v="47"/>
    <s v="Standard"/>
    <x v="20"/>
    <n v="43.06033"/>
    <n v="-87.89546"/>
    <s v="Milwaukee"/>
    <x v="13"/>
    <n v="43.058619999999998"/>
    <n v="-87.885319999999993"/>
    <s v="Milwaukee"/>
    <n v="6"/>
    <n v="0"/>
    <n v="0"/>
    <s v="N"/>
    <n v="0"/>
    <n v="0"/>
    <n v="0"/>
    <n v="-1"/>
    <d v="2019-01-16T00:00:00"/>
    <d v="2019-01-01T00:00:00"/>
    <d v="2019-01-16T00:00:00"/>
    <s v="Wednesday"/>
    <d v="1899-12-30T18:26:28"/>
    <n v="1"/>
    <d v="2019-01-16T00:00:00"/>
    <d v="2019-01-01T00:00:00"/>
    <d v="2019-01-16T00:00:00"/>
    <x v="0"/>
    <x v="599"/>
    <s v="N"/>
    <s v="Y"/>
    <s v="One Way"/>
    <s v="Bublr Bikes"/>
  </r>
  <r>
    <s v="Bublr Bikes"/>
    <n v="954133"/>
    <s v="RFID Card Member"/>
    <s v="Milwaukee"/>
    <s v="WI"/>
    <n v="53211"/>
    <s v="UNITED STATES"/>
    <s v="Annual Pass"/>
    <n v="12482"/>
    <s v="Standard"/>
    <x v="46"/>
    <n v="43.092329999999997"/>
    <n v="-87.887550000000005"/>
    <s v="Shorewood"/>
    <x v="46"/>
    <n v="43.081940000000003"/>
    <n v="-87.888090000000005"/>
    <s v="Shorewood"/>
    <n v="7"/>
    <n v="0"/>
    <n v="0"/>
    <s v="N"/>
    <n v="1"/>
    <n v="1"/>
    <n v="40"/>
    <n v="-1"/>
    <d v="2019-01-16T00:00:00"/>
    <d v="2019-01-01T00:00:00"/>
    <d v="2019-01-16T00:00:00"/>
    <s v="Wednesday"/>
    <d v="1899-12-30T19:11:43"/>
    <n v="1"/>
    <d v="2019-01-16T00:00:00"/>
    <d v="2019-01-01T00:00:00"/>
    <d v="2019-01-16T00:00:00"/>
    <x v="0"/>
    <x v="600"/>
    <s v="N"/>
    <s v="Y"/>
    <s v="One Way"/>
    <s v="Bublr Bikes"/>
  </r>
  <r>
    <s v="Bublr Bikes"/>
    <n v="2131832"/>
    <s v="RFID Card Member"/>
    <s v="Milwaukee "/>
    <s v="WI"/>
    <n v="53202"/>
    <s v="UNITED STATES"/>
    <s v="Annual Pass"/>
    <n v="11048"/>
    <s v="Standard"/>
    <x v="14"/>
    <n v="43.052460000000004"/>
    <n v="-87.891000000000005"/>
    <s v="Milwaukee"/>
    <x v="32"/>
    <n v="43.03886"/>
    <n v="-87.902720000000002"/>
    <s v="Milwaukee"/>
    <n v="8"/>
    <n v="0"/>
    <n v="0"/>
    <s v="N"/>
    <n v="1"/>
    <n v="1"/>
    <n v="40"/>
    <n v="-1"/>
    <d v="2019-01-17T00:00:00"/>
    <d v="2019-01-01T00:00:00"/>
    <d v="2019-01-17T00:00:00"/>
    <s v="Thursday"/>
    <d v="1899-12-30T05:27:31"/>
    <n v="1"/>
    <d v="2019-01-17T00:00:00"/>
    <d v="2019-01-01T00:00:00"/>
    <d v="2019-01-17T00:00:00"/>
    <x v="2"/>
    <x v="601"/>
    <s v="N"/>
    <s v="Y"/>
    <s v="One Way"/>
    <s v="Bublr Bikes"/>
  </r>
  <r>
    <s v="Bublr Bikes"/>
    <n v="2237245"/>
    <s v="RFID Card Member"/>
    <s v="Milwaukee"/>
    <s v="WI"/>
    <n v="53211"/>
    <s v="UNITED STATES"/>
    <s v="Annual Pass"/>
    <n v="5476"/>
    <s v="Standard"/>
    <x v="23"/>
    <n v="43.045712999999999"/>
    <n v="-87.899756999999994"/>
    <s v="Milwaukee"/>
    <x v="42"/>
    <n v="43.060786"/>
    <n v="-87.883825999999999"/>
    <s v="Milwaukee"/>
    <n v="8"/>
    <n v="0"/>
    <n v="0"/>
    <s v="N"/>
    <n v="1"/>
    <n v="1"/>
    <n v="40"/>
    <n v="-1"/>
    <d v="2019-01-17T00:00:00"/>
    <d v="2019-01-01T00:00:00"/>
    <d v="2019-01-17T00:00:00"/>
    <s v="Thursday"/>
    <d v="1899-12-30T07:42:09"/>
    <n v="1"/>
    <d v="2019-01-17T00:00:00"/>
    <d v="2019-01-01T00:00:00"/>
    <d v="2019-01-17T00:00:00"/>
    <x v="2"/>
    <x v="602"/>
    <s v="N"/>
    <s v="Y"/>
    <s v="One Way"/>
    <s v="Bublr Bikes"/>
  </r>
  <r>
    <s v="Bublr Bikes"/>
    <n v="1815794"/>
    <s v="RFID Card Member"/>
    <s v="Milwuakee"/>
    <s v="WI"/>
    <n v="53211"/>
    <s v="UNITED STATES"/>
    <s v="Annual Pass"/>
    <n v="11169"/>
    <s v="Standard"/>
    <x v="9"/>
    <n v="43.074890000000003"/>
    <n v="-87.882810000000006"/>
    <s v="Milwaukee"/>
    <x v="58"/>
    <n v="43.077359999999999"/>
    <n v="-87.880769999999998"/>
    <s v="Milwaukee"/>
    <n v="2"/>
    <n v="0"/>
    <n v="0"/>
    <s v="N"/>
    <n v="0"/>
    <n v="0"/>
    <n v="0"/>
    <n v="-1"/>
    <d v="2019-01-17T00:00:00"/>
    <d v="2019-01-01T00:00:00"/>
    <d v="2019-01-17T00:00:00"/>
    <s v="Thursday"/>
    <d v="1899-12-30T08:01:02"/>
    <n v="1"/>
    <d v="2019-01-17T00:00:00"/>
    <d v="2019-01-01T00:00:00"/>
    <d v="2019-01-17T00:00:00"/>
    <x v="2"/>
    <x v="603"/>
    <s v="N"/>
    <s v="Y"/>
    <s v="One Way"/>
    <s v="Bublr Bikes"/>
  </r>
  <r>
    <s v="Bublr Bikes"/>
    <n v="1883817"/>
    <s v="RFID Card Member"/>
    <s v="Milwaukee"/>
    <s v="WI"/>
    <n v="53202"/>
    <s v="UNITED STATES"/>
    <s v="Pay as You Go Pass"/>
    <n v="12464"/>
    <s v="Standard"/>
    <x v="23"/>
    <n v="43.045712999999999"/>
    <n v="-87.899756999999994"/>
    <s v="Milwaukee"/>
    <x v="14"/>
    <n v="43.042490000000001"/>
    <n v="-87.909959999999998"/>
    <s v="Milwaukee"/>
    <n v="5"/>
    <n v="0"/>
    <n v="2"/>
    <s v="N"/>
    <n v="0"/>
    <n v="0"/>
    <n v="0"/>
    <n v="-1"/>
    <d v="2019-01-17T00:00:00"/>
    <d v="2019-01-01T00:00:00"/>
    <d v="2019-01-17T00:00:00"/>
    <s v="Thursday"/>
    <d v="1899-12-30T11:45:48"/>
    <n v="1"/>
    <d v="2019-01-17T00:00:00"/>
    <d v="2019-01-01T00:00:00"/>
    <d v="2019-01-17T00:00:00"/>
    <x v="2"/>
    <x v="604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5487"/>
    <s v="Standard"/>
    <x v="40"/>
    <n v="43.026229999999998"/>
    <n v="-87.912809999999993"/>
    <s v="Milwaukee"/>
    <x v="11"/>
    <n v="43.038600000000002"/>
    <n v="-87.912099999999995"/>
    <s v="Milwaukee"/>
    <n v="8"/>
    <n v="0"/>
    <n v="0"/>
    <s v="N"/>
    <n v="1"/>
    <n v="1"/>
    <n v="40"/>
    <n v="-1"/>
    <d v="2019-01-17T00:00:00"/>
    <d v="2019-01-01T00:00:00"/>
    <d v="2019-01-17T00:00:00"/>
    <s v="Thursday"/>
    <d v="1899-12-30T18:36:17"/>
    <n v="1"/>
    <d v="2019-01-17T00:00:00"/>
    <d v="2019-01-01T00:00:00"/>
    <d v="2019-01-17T00:00:00"/>
    <x v="2"/>
    <x v="605"/>
    <s v="N"/>
    <s v="Y"/>
    <s v="One Way"/>
    <s v="Bublr Bikes"/>
  </r>
  <r>
    <s v="Bublr Bikes"/>
    <n v="1730248"/>
    <s v="RFID Card Member"/>
    <s v="Milwaukee"/>
    <s v="WI"/>
    <n v="53207"/>
    <s v="UNITED STATES"/>
    <s v="Annual Pass"/>
    <n v="5431"/>
    <s v="Standard"/>
    <x v="13"/>
    <n v="43.056539999999998"/>
    <n v="-87.914370000000005"/>
    <s v="Milwaukee"/>
    <x v="48"/>
    <n v="43.04824"/>
    <n v="-87.904970000000006"/>
    <s v="Milwaukee"/>
    <n v="52"/>
    <n v="0"/>
    <n v="0"/>
    <s v="N"/>
    <n v="7"/>
    <n v="6.7"/>
    <n v="280"/>
    <n v="-1"/>
    <d v="2019-01-17T00:00:00"/>
    <d v="2019-01-01T00:00:00"/>
    <d v="2019-01-17T00:00:00"/>
    <s v="Thursday"/>
    <d v="1899-12-30T19:23:46"/>
    <n v="1"/>
    <d v="2019-01-17T00:00:00"/>
    <d v="2019-01-01T00:00:00"/>
    <d v="2019-01-17T00:00:00"/>
    <x v="2"/>
    <x v="606"/>
    <s v="Y"/>
    <s v="Y"/>
    <s v="One Way"/>
    <s v="Bublr Bikes"/>
  </r>
  <r>
    <s v="Bublr Bikes"/>
    <n v="1730248"/>
    <s v="RFID Card Member"/>
    <s v="Milwaukee"/>
    <s v="WI"/>
    <n v="53207"/>
    <s v="UNITED STATES"/>
    <s v="Annual Pass"/>
    <n v="5431"/>
    <s v="Standard"/>
    <x v="35"/>
    <n v="43.04824"/>
    <n v="-87.904970000000006"/>
    <s v="Milwaukee"/>
    <x v="5"/>
    <n v="43.02948"/>
    <n v="-87.912819999999996"/>
    <s v="Milwaukee"/>
    <n v="11"/>
    <n v="0"/>
    <n v="0"/>
    <s v="N"/>
    <n v="1"/>
    <n v="1"/>
    <n v="40"/>
    <n v="-1"/>
    <d v="2019-01-17T00:00:00"/>
    <d v="2019-01-01T00:00:00"/>
    <d v="2019-01-17T00:00:00"/>
    <s v="Thursday"/>
    <d v="1899-12-30T20:15:35"/>
    <n v="1"/>
    <d v="2019-01-17T00:00:00"/>
    <d v="2019-01-01T00:00:00"/>
    <d v="2019-01-17T00:00:00"/>
    <x v="2"/>
    <x v="607"/>
    <s v="N"/>
    <s v="Y"/>
    <s v="One Way"/>
    <s v="Bublr Bikes"/>
  </r>
  <r>
    <s v="Bublr Bikes"/>
    <n v="2131832"/>
    <s v="RFID Card Member"/>
    <s v="Milwaukee "/>
    <s v="WI"/>
    <n v="53202"/>
    <s v="UNITED STATES"/>
    <s v="Annual Pass"/>
    <n v="12518"/>
    <s v="Standard"/>
    <x v="14"/>
    <n v="43.052460000000004"/>
    <n v="-87.891000000000005"/>
    <s v="Milwaukee"/>
    <x v="32"/>
    <n v="43.03886"/>
    <n v="-87.902720000000002"/>
    <s v="Milwaukee"/>
    <n v="7"/>
    <n v="0"/>
    <n v="0"/>
    <s v="N"/>
    <n v="1"/>
    <n v="1"/>
    <n v="40"/>
    <n v="-1"/>
    <d v="2019-01-18T00:00:00"/>
    <d v="2019-01-01T00:00:00"/>
    <d v="2019-01-18T00:00:00"/>
    <s v="Friday"/>
    <d v="1899-12-30T05:37:14"/>
    <n v="1"/>
    <d v="2019-01-18T00:00:00"/>
    <d v="2019-01-01T00:00:00"/>
    <d v="2019-01-18T00:00:00"/>
    <x v="1"/>
    <x v="608"/>
    <s v="N"/>
    <s v="Y"/>
    <s v="One Way"/>
    <s v="Bublr Bikes"/>
  </r>
  <r>
    <s v="Bublr Bikes"/>
    <n v="2381203"/>
    <s v="RFID Card Member"/>
    <s v="Milwaukee"/>
    <s v="WI"/>
    <n v="53202"/>
    <s v="UNITED STATES"/>
    <s v="Annual Pass"/>
    <n v="108"/>
    <s v="Standard"/>
    <x v="23"/>
    <n v="43.045712999999999"/>
    <n v="-87.899756999999994"/>
    <s v="Milwaukee"/>
    <x v="31"/>
    <n v="43.031480000000002"/>
    <n v="-87.908169999999998"/>
    <s v="Milwaukee"/>
    <n v="9"/>
    <n v="0"/>
    <n v="0"/>
    <s v="N"/>
    <n v="1"/>
    <n v="1"/>
    <n v="40"/>
    <n v="-1"/>
    <d v="2019-01-18T00:00:00"/>
    <d v="2019-01-01T00:00:00"/>
    <d v="2019-01-18T00:00:00"/>
    <s v="Friday"/>
    <d v="1899-12-30T09:35:37"/>
    <n v="1"/>
    <d v="2019-01-18T00:00:00"/>
    <d v="2019-01-01T00:00:00"/>
    <d v="2019-01-18T00:00:00"/>
    <x v="1"/>
    <x v="609"/>
    <s v="N"/>
    <s v="Y"/>
    <s v="One Way"/>
    <s v="Bublr Bikes"/>
  </r>
  <r>
    <s v="Bublr Bikes"/>
    <n v="1738865"/>
    <s v="RFID Card Member"/>
    <s v="Milwaukee"/>
    <s v="WI"/>
    <n v="53211"/>
    <s v="UNITED STATES"/>
    <s v="Annual Pass"/>
    <n v="5498"/>
    <s v="Standard"/>
    <x v="49"/>
    <n v="43.063749000000001"/>
    <n v="-87.887962999999999"/>
    <s v="Milwaukee"/>
    <x v="54"/>
    <n v="43.074655999999997"/>
    <n v="-87.889011999999994"/>
    <s v="Milwaukee"/>
    <n v="8"/>
    <n v="0"/>
    <n v="0"/>
    <s v="N"/>
    <n v="1"/>
    <n v="1"/>
    <n v="40"/>
    <n v="-1"/>
    <d v="2019-01-18T00:00:00"/>
    <d v="2019-01-01T00:00:00"/>
    <d v="2019-01-18T00:00:00"/>
    <s v="Friday"/>
    <d v="1899-12-30T13:20:12"/>
    <n v="1"/>
    <d v="2019-01-18T00:00:00"/>
    <d v="2019-01-01T00:00:00"/>
    <d v="2019-01-18T00:00:00"/>
    <x v="1"/>
    <x v="610"/>
    <s v="N"/>
    <s v="Y"/>
    <s v="One Way"/>
    <s v="Bublr Bikes"/>
  </r>
  <r>
    <s v="Bublr Bikes"/>
    <n v="671983"/>
    <s v="RFID Card Member"/>
    <s v="Whitefish Bay"/>
    <s v="WI"/>
    <n v="53217"/>
    <s v="UNITED STATES"/>
    <s v="Annual Pass"/>
    <n v="23"/>
    <s v="Standard"/>
    <x v="53"/>
    <n v="43.03886"/>
    <n v="-87.902720000000002"/>
    <s v="Milwaukee"/>
    <x v="14"/>
    <n v="43.042490000000001"/>
    <n v="-87.909959999999998"/>
    <s v="Milwaukee"/>
    <n v="24"/>
    <n v="0"/>
    <n v="0"/>
    <s v="N"/>
    <n v="3"/>
    <n v="2.9"/>
    <n v="120"/>
    <n v="-1"/>
    <d v="2019-01-18T00:00:00"/>
    <d v="2019-01-01T00:00:00"/>
    <d v="2019-01-18T00:00:00"/>
    <s v="Friday"/>
    <d v="1899-12-30T14:11:31"/>
    <n v="1"/>
    <d v="2019-01-18T00:00:00"/>
    <d v="2019-01-01T00:00:00"/>
    <d v="2019-01-18T00:00:00"/>
    <x v="1"/>
    <x v="611"/>
    <s v="N"/>
    <s v="Y"/>
    <s v="One Way"/>
    <s v="Bublr Bikes"/>
  </r>
  <r>
    <s v="Bublr Bikes"/>
    <n v="2301517"/>
    <s v="RFID Card Member"/>
    <s v="Milwaukee"/>
    <s v="WI"/>
    <n v="53202"/>
    <s v="UNITED STATES"/>
    <s v="Annual Pass"/>
    <n v="47"/>
    <s v="Standard"/>
    <x v="5"/>
    <n v="43.05847"/>
    <n v="-87.898079999999993"/>
    <s v="Milwaukee"/>
    <x v="13"/>
    <n v="43.058619999999998"/>
    <n v="-87.885319999999993"/>
    <s v="Milwaukee"/>
    <n v="9"/>
    <n v="0"/>
    <n v="0"/>
    <s v="N"/>
    <n v="1"/>
    <n v="1"/>
    <n v="40"/>
    <n v="-1"/>
    <d v="2019-01-18T00:00:00"/>
    <d v="2019-01-01T00:00:00"/>
    <d v="2019-01-18T00:00:00"/>
    <s v="Friday"/>
    <d v="1899-12-30T15:15:31"/>
    <n v="1"/>
    <d v="2019-01-18T00:00:00"/>
    <d v="2019-01-01T00:00:00"/>
    <d v="2019-01-18T00:00:00"/>
    <x v="1"/>
    <x v="612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2588"/>
    <s v="Standard"/>
    <x v="40"/>
    <n v="43.026229999999998"/>
    <n v="-87.912809999999993"/>
    <s v="Milwaukee"/>
    <x v="59"/>
    <n v="43.034619999999997"/>
    <n v="-87.917500000000004"/>
    <s v="Milwaukee"/>
    <n v="7"/>
    <n v="0"/>
    <n v="0"/>
    <s v="N"/>
    <n v="1"/>
    <n v="1"/>
    <n v="40"/>
    <n v="-1"/>
    <d v="2019-01-19T00:00:00"/>
    <d v="2019-01-01T00:00:00"/>
    <d v="2019-01-19T00:00:00"/>
    <s v="Saturday"/>
    <d v="1899-12-30T07:47:22"/>
    <n v="1"/>
    <d v="2019-01-19T00:00:00"/>
    <d v="2019-01-01T00:00:00"/>
    <d v="2019-01-19T00:00:00"/>
    <x v="3"/>
    <x v="613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135"/>
    <s v="Standard"/>
    <x v="53"/>
    <n v="43.03886"/>
    <n v="-87.902720000000002"/>
    <s v="Milwaukee"/>
    <x v="49"/>
    <n v="43.05097"/>
    <n v="-87.906440000000003"/>
    <s v="Milwaukee"/>
    <n v="7"/>
    <n v="0"/>
    <n v="0"/>
    <s v="N"/>
    <n v="1"/>
    <n v="1"/>
    <n v="40"/>
    <n v="-1"/>
    <d v="2019-01-21T00:00:00"/>
    <d v="2019-01-01T00:00:00"/>
    <d v="2019-01-21T00:00:00"/>
    <s v="Monday"/>
    <d v="1899-12-30T12:07:24"/>
    <n v="1"/>
    <d v="2019-01-21T00:00:00"/>
    <d v="2019-01-01T00:00:00"/>
    <d v="2019-01-21T00:00:00"/>
    <x v="5"/>
    <x v="614"/>
    <s v="N"/>
    <s v="N"/>
    <s v="One Way"/>
    <s v="Bublr Bikes"/>
  </r>
  <r>
    <s v="Bublr Bikes"/>
    <n v="2265617"/>
    <s v="RFID Card Member"/>
    <s v="Milwaukee"/>
    <s v="WI"/>
    <n v="53211"/>
    <s v="UNITED STATES"/>
    <s v="Annual Pass"/>
    <n v="5513"/>
    <s v="Standard"/>
    <x v="58"/>
    <n v="43.066893999999998"/>
    <n v="-87.877936000000005"/>
    <s v="Milwaukee"/>
    <x v="63"/>
    <n v="43.060155999999999"/>
    <n v="-87.881258000000003"/>
    <s v="Milwaukee"/>
    <n v="4"/>
    <n v="0"/>
    <n v="0"/>
    <s v="N"/>
    <n v="0"/>
    <n v="0"/>
    <n v="0"/>
    <n v="-1"/>
    <d v="2019-01-21T00:00:00"/>
    <d v="2019-01-01T00:00:00"/>
    <d v="2019-01-21T00:00:00"/>
    <s v="Monday"/>
    <d v="1899-12-30T12:44:07"/>
    <n v="1"/>
    <d v="2019-01-21T00:00:00"/>
    <d v="2019-01-01T00:00:00"/>
    <d v="2019-01-21T00:00:00"/>
    <x v="5"/>
    <x v="615"/>
    <s v="N"/>
    <s v="Y"/>
    <s v="One Way"/>
    <s v="Bublr Bikes"/>
  </r>
  <r>
    <s v="Bublr Bikes"/>
    <n v="2070384"/>
    <s v="RFID Card Member"/>
    <s v="Milwaukee"/>
    <s v="WI"/>
    <n v="53202"/>
    <s v="UNITED STATES"/>
    <s v="Annual Pass"/>
    <n v="108"/>
    <s v="Standard"/>
    <x v="56"/>
    <n v="43.031480000000002"/>
    <n v="-87.908169999999998"/>
    <s v="Milwaukee"/>
    <x v="14"/>
    <n v="43.042490000000001"/>
    <n v="-87.909959999999998"/>
    <s v="Milwaukee"/>
    <n v="5"/>
    <n v="0"/>
    <n v="0"/>
    <s v="N"/>
    <n v="0"/>
    <n v="0"/>
    <n v="0"/>
    <n v="-1"/>
    <d v="2019-01-22T00:00:00"/>
    <d v="2019-01-01T00:00:00"/>
    <d v="2019-01-22T00:00:00"/>
    <s v="Tuesday"/>
    <d v="1899-12-30T07:15:50"/>
    <n v="1"/>
    <d v="2019-01-22T00:00:00"/>
    <d v="2019-01-01T00:00:00"/>
    <d v="2019-01-22T00:00:00"/>
    <x v="4"/>
    <x v="616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12547"/>
    <s v="Standard"/>
    <x v="10"/>
    <n v="43.038600000000002"/>
    <n v="-87.912099999999995"/>
    <s v="Milwaukee"/>
    <x v="28"/>
    <n v="43.038649999999997"/>
    <n v="-87.921930000000003"/>
    <s v="Milwaukee"/>
    <n v="5"/>
    <n v="0"/>
    <n v="0"/>
    <s v="N"/>
    <n v="0"/>
    <n v="0"/>
    <n v="0"/>
    <n v="-1"/>
    <d v="2019-01-22T00:00:00"/>
    <d v="2019-01-01T00:00:00"/>
    <d v="2019-01-22T00:00:00"/>
    <s v="Tuesday"/>
    <d v="1899-12-30T08:19:07"/>
    <n v="1"/>
    <d v="2019-01-22T00:00:00"/>
    <d v="2019-01-01T00:00:00"/>
    <d v="2019-01-22T00:00:00"/>
    <x v="4"/>
    <x v="617"/>
    <s v="N"/>
    <s v="Y"/>
    <s v="One Way"/>
    <s v="Bublr Bikes"/>
  </r>
  <r>
    <s v="Bublr Bikes"/>
    <n v="2224453"/>
    <s v="RFID Card Member"/>
    <s v="Milwaukee "/>
    <s v="WI"/>
    <n v="53215"/>
    <s v="UNITED STATES"/>
    <s v="Annual Pass"/>
    <n v="5551"/>
    <s v="Standard"/>
    <x v="9"/>
    <n v="43.074890000000003"/>
    <n v="-87.882810000000006"/>
    <s v="Milwaukee"/>
    <x v="54"/>
    <n v="43.074655999999997"/>
    <n v="-87.889011999999994"/>
    <s v="Milwaukee"/>
    <n v="4"/>
    <n v="0"/>
    <n v="0"/>
    <s v="N"/>
    <n v="0"/>
    <n v="0"/>
    <n v="0"/>
    <n v="-1"/>
    <d v="2019-01-22T00:00:00"/>
    <d v="2019-01-01T00:00:00"/>
    <d v="2019-01-22T00:00:00"/>
    <s v="Tuesday"/>
    <d v="1899-12-30T17:40:43"/>
    <n v="1"/>
    <d v="2019-01-22T00:00:00"/>
    <d v="2019-01-01T00:00:00"/>
    <d v="2019-01-22T00:00:00"/>
    <x v="4"/>
    <x v="618"/>
    <s v="N"/>
    <s v="Y"/>
    <s v="One Way"/>
    <s v="Bublr Bikes"/>
  </r>
  <r>
    <s v="Bublr Bikes"/>
    <n v="2038256"/>
    <s v="RFID Card Member"/>
    <s v="Shorewood"/>
    <s v="WI"/>
    <n v="53211"/>
    <s v="UNITED STATES"/>
    <s v="Annual Pass"/>
    <n v="12704"/>
    <s v="Standard"/>
    <x v="55"/>
    <n v="43.089309999999998"/>
    <n v="-87.882720000000006"/>
    <s v="Shorewood"/>
    <x v="9"/>
    <n v="43.074890000000003"/>
    <n v="-87.882810000000006"/>
    <s v="Milwaukee"/>
    <n v="8"/>
    <n v="0"/>
    <n v="0"/>
    <s v="N"/>
    <n v="1"/>
    <n v="1"/>
    <n v="40"/>
    <n v="-1"/>
    <d v="2019-01-24T00:00:00"/>
    <d v="2019-01-01T00:00:00"/>
    <d v="2019-01-24T00:00:00"/>
    <s v="Thursday"/>
    <d v="1899-12-30T08:17:52"/>
    <n v="1"/>
    <d v="2019-01-24T00:00:00"/>
    <d v="2019-01-01T00:00:00"/>
    <d v="2019-01-24T00:00:00"/>
    <x v="2"/>
    <x v="619"/>
    <s v="N"/>
    <s v="Y"/>
    <s v="One Way"/>
    <s v="Bublr Bikes"/>
  </r>
  <r>
    <s v="Bublr Bikes"/>
    <n v="1730248"/>
    <s v="RFID Card Member"/>
    <s v="Milwaukee"/>
    <s v="WI"/>
    <n v="53207"/>
    <s v="UNITED STATES"/>
    <s v="Annual Pass"/>
    <n v="11166"/>
    <s v="Standard"/>
    <x v="35"/>
    <n v="43.04824"/>
    <n v="-87.904970000000006"/>
    <s v="Milwaukee"/>
    <x v="14"/>
    <n v="43.042490000000001"/>
    <n v="-87.909959999999998"/>
    <s v="Milwaukee"/>
    <n v="5"/>
    <n v="0"/>
    <n v="0"/>
    <s v="N"/>
    <n v="0"/>
    <n v="0"/>
    <n v="0"/>
    <n v="-1"/>
    <d v="2019-01-24T00:00:00"/>
    <d v="2019-01-01T00:00:00"/>
    <d v="2019-01-24T00:00:00"/>
    <s v="Thursday"/>
    <d v="1899-12-30T10:33:20"/>
    <n v="1"/>
    <d v="2019-01-24T00:00:00"/>
    <d v="2019-01-01T00:00:00"/>
    <d v="2019-01-24T00:00:00"/>
    <x v="2"/>
    <x v="620"/>
    <s v="N"/>
    <s v="Y"/>
    <s v="One Way"/>
    <s v="Bublr Bikes"/>
  </r>
  <r>
    <s v="Bublr Bikes"/>
    <n v="1815780"/>
    <s v="RFID Card Member"/>
    <s v="Franklin"/>
    <s v="WI"/>
    <n v="53132"/>
    <s v="UNITED STATES"/>
    <s v="Annual Pass"/>
    <n v="12550"/>
    <s v="Standard"/>
    <x v="9"/>
    <n v="43.074890000000003"/>
    <n v="-87.882810000000006"/>
    <s v="Milwaukee"/>
    <x v="1"/>
    <n v="43.078530000000001"/>
    <n v="-87.882620000000003"/>
    <s v="Milwaukee"/>
    <n v="3"/>
    <n v="0"/>
    <n v="0"/>
    <s v="N"/>
    <n v="0"/>
    <n v="0"/>
    <n v="0"/>
    <n v="-1"/>
    <d v="2019-01-24T00:00:00"/>
    <d v="2019-01-01T00:00:00"/>
    <d v="2019-01-24T00:00:00"/>
    <s v="Thursday"/>
    <d v="1899-12-30T11:37:47"/>
    <n v="1"/>
    <d v="2019-01-24T00:00:00"/>
    <d v="2019-01-01T00:00:00"/>
    <d v="2019-01-24T00:00:00"/>
    <x v="2"/>
    <x v="621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12680"/>
    <s v="Standard"/>
    <x v="53"/>
    <n v="43.03886"/>
    <n v="-87.902720000000002"/>
    <s v="Milwaukee"/>
    <x v="59"/>
    <n v="43.034619999999997"/>
    <n v="-87.917500000000004"/>
    <s v="Milwaukee"/>
    <n v="8"/>
    <n v="0"/>
    <n v="0"/>
    <s v="N"/>
    <n v="1"/>
    <n v="1"/>
    <n v="40"/>
    <n v="-1"/>
    <d v="2019-01-24T00:00:00"/>
    <d v="2019-01-01T00:00:00"/>
    <d v="2019-01-24T00:00:00"/>
    <s v="Thursday"/>
    <d v="1899-12-30T15:36:41"/>
    <n v="1"/>
    <d v="2019-01-24T00:00:00"/>
    <d v="2019-01-01T00:00:00"/>
    <d v="2019-01-24T00:00:00"/>
    <x v="2"/>
    <x v="315"/>
    <s v="N"/>
    <s v="N"/>
    <s v="One Way"/>
    <s v="Bublr Bikes"/>
  </r>
  <r>
    <s v="Bublr Bikes"/>
    <n v="2237245"/>
    <s v="RFID Card Member"/>
    <s v="Milwaukee"/>
    <s v="WI"/>
    <n v="53211"/>
    <s v="UNITED STATES"/>
    <s v="Annual Pass"/>
    <n v="5550"/>
    <s v="Standard"/>
    <x v="50"/>
    <n v="43.060786"/>
    <n v="-87.883825999999999"/>
    <s v="Milwaukee"/>
    <x v="15"/>
    <n v="43.052460000000004"/>
    <n v="-87.891000000000005"/>
    <s v="Milwaukee"/>
    <n v="9"/>
    <n v="0"/>
    <n v="0"/>
    <s v="N"/>
    <n v="1"/>
    <n v="1"/>
    <n v="40"/>
    <n v="-1"/>
    <d v="2019-01-27T00:00:00"/>
    <d v="2019-01-01T00:00:00"/>
    <d v="2019-01-27T00:00:00"/>
    <s v="Sunday"/>
    <d v="1899-12-30T15:01:51"/>
    <n v="1"/>
    <d v="2019-01-27T00:00:00"/>
    <d v="2019-01-01T00:00:00"/>
    <d v="2019-01-27T00:00:00"/>
    <x v="6"/>
    <x v="622"/>
    <s v="N"/>
    <s v="Y"/>
    <s v="One Way"/>
    <s v="Bublr Bikes"/>
  </r>
  <r>
    <s v="Bublr Bikes"/>
    <n v="1853902"/>
    <s v="RFID Card Member"/>
    <m/>
    <m/>
    <n v="53204"/>
    <s v="UNITED STATES"/>
    <s v="Annual Pass"/>
    <n v="5486"/>
    <s v="Standard"/>
    <x v="54"/>
    <n v="43.020130000000002"/>
    <n v="-87.922499999999999"/>
    <s v="Milwaukee"/>
    <x v="37"/>
    <n v="43.026229999999998"/>
    <n v="-87.912809999999993"/>
    <s v="Milwaukee"/>
    <n v="7"/>
    <n v="0"/>
    <n v="0"/>
    <s v="N"/>
    <n v="1"/>
    <n v="1"/>
    <n v="40"/>
    <n v="-1"/>
    <d v="2019-01-02T00:00:00"/>
    <d v="2019-01-01T00:00:00"/>
    <d v="2019-01-02T00:00:00"/>
    <s v="Wednesday"/>
    <d v="1899-12-30T07:54:08"/>
    <n v="1"/>
    <d v="2019-01-02T00:00:00"/>
    <d v="2019-01-01T00:00:00"/>
    <d v="2019-01-02T00:00:00"/>
    <x v="0"/>
    <x v="623"/>
    <s v="N"/>
    <s v="Y"/>
    <s v="One Way"/>
    <s v="Bublr Bikes"/>
  </r>
  <r>
    <s v="Bublr Bikes"/>
    <n v="1659202"/>
    <s v="RFID Card Member"/>
    <s v="Milwaukee"/>
    <s v="WI"/>
    <n v="53202"/>
    <s v="UNITED STATES"/>
    <s v="Annual Pass"/>
    <n v="34"/>
    <s v="Standard"/>
    <x v="23"/>
    <n v="43.045712999999999"/>
    <n v="-87.899756999999994"/>
    <s v="Milwaukee"/>
    <x v="32"/>
    <n v="43.03886"/>
    <n v="-87.902720000000002"/>
    <s v="Milwaukee"/>
    <n v="4"/>
    <n v="0"/>
    <n v="0"/>
    <s v="N"/>
    <n v="0"/>
    <n v="0"/>
    <n v="0"/>
    <n v="-1"/>
    <d v="2019-01-02T00:00:00"/>
    <d v="2019-01-01T00:00:00"/>
    <d v="2019-01-02T00:00:00"/>
    <s v="Wednesday"/>
    <d v="1899-12-30T08:56:59"/>
    <n v="1"/>
    <d v="2019-01-02T00:00:00"/>
    <d v="2019-01-01T00:00:00"/>
    <d v="2019-01-02T00:00:00"/>
    <x v="0"/>
    <x v="624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5465"/>
    <s v="Standard"/>
    <x v="51"/>
    <n v="43.05097"/>
    <n v="-87.906440000000003"/>
    <s v="Milwaukee"/>
    <x v="32"/>
    <n v="43.03886"/>
    <n v="-87.902720000000002"/>
    <s v="Milwaukee"/>
    <n v="9"/>
    <n v="0"/>
    <n v="0"/>
    <s v="N"/>
    <n v="1"/>
    <n v="1"/>
    <n v="40"/>
    <n v="-1"/>
    <d v="2019-01-02T00:00:00"/>
    <d v="2019-01-01T00:00:00"/>
    <d v="2019-01-02T00:00:00"/>
    <s v="Wednesday"/>
    <d v="1899-12-30T09:03:53"/>
    <n v="1"/>
    <d v="2019-01-02T00:00:00"/>
    <d v="2019-01-01T00:00:00"/>
    <d v="2019-01-02T00:00:00"/>
    <x v="0"/>
    <x v="625"/>
    <s v="N"/>
    <s v="N"/>
    <s v="One Way"/>
    <s v="Bublr Bikes"/>
  </r>
  <r>
    <s v="Bublr Bikes"/>
    <n v="2070494"/>
    <s v="RFID Card Member"/>
    <s v="Milwaukee"/>
    <s v="WI"/>
    <n v="53215"/>
    <s v="UNITED STATES"/>
    <s v="Annual Pass"/>
    <n v="5507"/>
    <s v="Standard"/>
    <x v="1"/>
    <n v="43.078530000000001"/>
    <n v="-87.882620000000003"/>
    <s v="Milwaukee"/>
    <x v="54"/>
    <n v="43.074655999999997"/>
    <n v="-87.889011999999994"/>
    <s v="Milwaukee"/>
    <n v="4"/>
    <n v="0"/>
    <n v="0"/>
    <s v="N"/>
    <n v="0"/>
    <n v="0"/>
    <n v="0"/>
    <n v="-1"/>
    <d v="2019-01-02T00:00:00"/>
    <d v="2019-01-01T00:00:00"/>
    <d v="2019-01-02T00:00:00"/>
    <s v="Wednesday"/>
    <d v="1899-12-30T13:41:04"/>
    <n v="1"/>
    <d v="2019-01-02T00:00:00"/>
    <d v="2019-01-01T00:00:00"/>
    <d v="2019-01-02T00:00:00"/>
    <x v="0"/>
    <x v="626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12547"/>
    <s v="Standard"/>
    <x v="53"/>
    <n v="43.03886"/>
    <n v="-87.902720000000002"/>
    <s v="Milwaukee"/>
    <x v="49"/>
    <n v="43.05097"/>
    <n v="-87.906440000000003"/>
    <s v="Milwaukee"/>
    <n v="6"/>
    <n v="0"/>
    <n v="0"/>
    <s v="N"/>
    <n v="0"/>
    <n v="0"/>
    <n v="0"/>
    <n v="-1"/>
    <d v="2019-01-02T00:00:00"/>
    <d v="2019-01-01T00:00:00"/>
    <d v="2019-01-02T00:00:00"/>
    <s v="Wednesday"/>
    <d v="1899-12-30T17:19:13"/>
    <n v="1"/>
    <d v="2019-01-02T00:00:00"/>
    <d v="2019-01-01T00:00:00"/>
    <d v="2019-01-02T00:00:00"/>
    <x v="0"/>
    <x v="627"/>
    <s v="N"/>
    <s v="N"/>
    <s v="One Way"/>
    <s v="Bublr Bikes"/>
  </r>
  <r>
    <s v="Bublr Bikes"/>
    <n v="2070494"/>
    <s v="RFID Card Member"/>
    <s v="Milwaukee"/>
    <s v="WI"/>
    <n v="53215"/>
    <s v="UNITED STATES"/>
    <s v="Annual Pass"/>
    <n v="5507"/>
    <s v="Standard"/>
    <x v="47"/>
    <n v="43.074655999999997"/>
    <n v="-87.889011999999994"/>
    <s v="Milwaukee"/>
    <x v="9"/>
    <n v="43.074890000000003"/>
    <n v="-87.882810000000006"/>
    <s v="Milwaukee"/>
    <n v="3"/>
    <n v="0"/>
    <n v="0"/>
    <s v="N"/>
    <n v="0"/>
    <n v="0"/>
    <n v="0"/>
    <n v="-1"/>
    <d v="2019-01-03T00:00:00"/>
    <d v="2019-01-01T00:00:00"/>
    <d v="2019-01-03T00:00:00"/>
    <s v="Thursday"/>
    <d v="1899-12-30T12:16:24"/>
    <n v="1"/>
    <d v="2019-01-03T00:00:00"/>
    <d v="2019-01-01T00:00:00"/>
    <d v="2019-01-03T00:00:00"/>
    <x v="2"/>
    <x v="628"/>
    <s v="N"/>
    <s v="Y"/>
    <s v="One Way"/>
    <s v="Bublr Bikes"/>
  </r>
  <r>
    <s v="Bublr Bikes"/>
    <n v="531631"/>
    <s v="RFID Card Member"/>
    <s v="Milwaukee"/>
    <s v="WI"/>
    <n v="53212"/>
    <s v="UNITED STATES"/>
    <s v="Annual Pass"/>
    <n v="11106"/>
    <s v="Standard"/>
    <x v="50"/>
    <n v="43.060786"/>
    <n v="-87.883825999999999"/>
    <s v="Milwaukee"/>
    <x v="55"/>
    <n v="43.052549999999997"/>
    <n v="-87.909329999999997"/>
    <s v="Milwaukee"/>
    <n v="10"/>
    <n v="0"/>
    <n v="0"/>
    <s v="N"/>
    <n v="1"/>
    <n v="1"/>
    <n v="40"/>
    <n v="-1"/>
    <d v="2019-01-03T00:00:00"/>
    <d v="2019-01-01T00:00:00"/>
    <d v="2019-01-03T00:00:00"/>
    <s v="Thursday"/>
    <d v="1899-12-30T13:20:57"/>
    <n v="1"/>
    <d v="2019-01-03T00:00:00"/>
    <d v="2019-01-01T00:00:00"/>
    <d v="2019-01-03T00:00:00"/>
    <x v="2"/>
    <x v="629"/>
    <s v="N"/>
    <s v="Y"/>
    <s v="One Way"/>
    <s v="Bublr Bikes"/>
  </r>
  <r>
    <s v="Bublr Bikes"/>
    <n v="2070384"/>
    <s v="RFID Card Member"/>
    <s v="Milwaukee"/>
    <s v="WI"/>
    <n v="53202"/>
    <s v="UNITED STATES"/>
    <s v="Annual Pass"/>
    <n v="12647"/>
    <s v="Standard"/>
    <x v="56"/>
    <n v="43.031480000000002"/>
    <n v="-87.908169999999998"/>
    <s v="Milwaukee"/>
    <x v="14"/>
    <n v="43.042490000000001"/>
    <n v="-87.909959999999998"/>
    <s v="Milwaukee"/>
    <n v="5"/>
    <n v="0"/>
    <n v="0"/>
    <s v="N"/>
    <n v="0"/>
    <n v="0"/>
    <n v="0"/>
    <n v="-1"/>
    <d v="2019-01-04T00:00:00"/>
    <d v="2019-01-01T00:00:00"/>
    <d v="2019-01-04T00:00:00"/>
    <s v="Friday"/>
    <d v="1899-12-30T07:34:44"/>
    <n v="1"/>
    <d v="2019-01-04T00:00:00"/>
    <d v="2019-01-01T00:00:00"/>
    <d v="2019-01-04T00:00:00"/>
    <x v="1"/>
    <x v="630"/>
    <s v="N"/>
    <s v="Y"/>
    <s v="One Way"/>
    <s v="Bublr Bikes"/>
  </r>
  <r>
    <s v="Bublr Bikes"/>
    <n v="1659202"/>
    <s v="RFID Card Member"/>
    <s v="Milwaukee"/>
    <s v="WI"/>
    <n v="53202"/>
    <s v="UNITED STATES"/>
    <s v="Annual Pass"/>
    <n v="12670"/>
    <s v="Standard"/>
    <x v="23"/>
    <n v="43.045712999999999"/>
    <n v="-87.899756999999994"/>
    <s v="Milwaukee"/>
    <x v="32"/>
    <n v="43.03886"/>
    <n v="-87.902720000000002"/>
    <s v="Milwaukee"/>
    <n v="4"/>
    <n v="0"/>
    <n v="0"/>
    <s v="N"/>
    <n v="0"/>
    <n v="0"/>
    <n v="0"/>
    <n v="-1"/>
    <d v="2019-01-04T00:00:00"/>
    <d v="2019-01-01T00:00:00"/>
    <d v="2019-01-04T00:00:00"/>
    <s v="Friday"/>
    <d v="1899-12-30T09:20:55"/>
    <n v="1"/>
    <d v="2019-01-04T00:00:00"/>
    <d v="2019-01-01T00:00:00"/>
    <d v="2019-01-04T00:00:00"/>
    <x v="1"/>
    <x v="631"/>
    <s v="N"/>
    <s v="Y"/>
    <s v="One Way"/>
    <s v="Bublr Bikes"/>
  </r>
  <r>
    <s v="Bublr Bikes"/>
    <n v="1696209"/>
    <s v="RFID Card Member"/>
    <s v="Saint Francis"/>
    <s v="WI"/>
    <n v="53235"/>
    <s v="UNITED STATES"/>
    <s v="Annual Pass"/>
    <n v="11064"/>
    <s v="Standard"/>
    <x v="19"/>
    <n v="43.036900000000003"/>
    <n v="-87.89667"/>
    <s v="Milwaukee"/>
    <x v="31"/>
    <n v="43.031480000000002"/>
    <n v="-87.908169999999998"/>
    <s v="Milwaukee"/>
    <n v="6"/>
    <n v="0"/>
    <n v="0"/>
    <s v="N"/>
    <n v="0"/>
    <n v="0"/>
    <n v="0"/>
    <n v="-1"/>
    <d v="2019-01-04T00:00:00"/>
    <d v="2019-01-01T00:00:00"/>
    <d v="2019-01-04T00:00:00"/>
    <s v="Friday"/>
    <d v="1899-12-30T15:06:16"/>
    <n v="1"/>
    <d v="2019-01-04T00:00:00"/>
    <d v="2019-01-01T00:00:00"/>
    <d v="2019-01-04T00:00:00"/>
    <x v="1"/>
    <x v="632"/>
    <s v="N"/>
    <s v="Y"/>
    <s v="One Way"/>
    <s v="Bublr Bikes"/>
  </r>
  <r>
    <s v="Bublr Bikes"/>
    <n v="999116"/>
    <s v="RFID Card Member"/>
    <s v="Milwaukee"/>
    <s v="WI"/>
    <n v="53202"/>
    <s v="UNITED STATES"/>
    <s v="Annual Pass"/>
    <n v="12629"/>
    <s v="Standard"/>
    <x v="58"/>
    <n v="43.066893999999998"/>
    <n v="-87.877936000000005"/>
    <s v="Milwaukee"/>
    <x v="42"/>
    <n v="43.060786"/>
    <n v="-87.883825999999999"/>
    <s v="Milwaukee"/>
    <n v="7"/>
    <n v="0"/>
    <n v="0"/>
    <s v="N"/>
    <n v="1"/>
    <n v="1"/>
    <n v="40"/>
    <n v="-1"/>
    <d v="2019-01-04T00:00:00"/>
    <d v="2019-01-01T00:00:00"/>
    <d v="2019-01-04T00:00:00"/>
    <s v="Friday"/>
    <d v="1899-12-30T15:34:11"/>
    <n v="1"/>
    <d v="2019-01-04T00:00:00"/>
    <d v="2019-01-01T00:00:00"/>
    <d v="2019-01-04T00:00:00"/>
    <x v="1"/>
    <x v="633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5479"/>
    <s v="Standard"/>
    <x v="8"/>
    <n v="43.053040000000003"/>
    <n v="-87.897660000000002"/>
    <s v="Milwaukee"/>
    <x v="49"/>
    <n v="43.05097"/>
    <n v="-87.906440000000003"/>
    <s v="Milwaukee"/>
    <n v="3"/>
    <n v="0"/>
    <n v="0"/>
    <s v="N"/>
    <n v="0"/>
    <n v="0"/>
    <n v="0"/>
    <n v="-1"/>
    <d v="2019-01-05T00:00:00"/>
    <d v="2019-01-01T00:00:00"/>
    <d v="2019-01-05T00:00:00"/>
    <s v="Saturday"/>
    <d v="1899-12-30T08:47:35"/>
    <n v="1"/>
    <d v="2019-01-05T00:00:00"/>
    <d v="2019-01-01T00:00:00"/>
    <d v="2019-01-05T00:00:00"/>
    <x v="3"/>
    <x v="634"/>
    <s v="N"/>
    <s v="Y"/>
    <s v="One Way"/>
    <s v="Bublr Bikes"/>
  </r>
  <r>
    <s v="Bublr Bikes"/>
    <n v="2118645"/>
    <s v="RFID Card Member"/>
    <m/>
    <m/>
    <n v="53202"/>
    <s v="UNITED STATES"/>
    <s v="Annual Pass"/>
    <n v="47"/>
    <s v="Standard"/>
    <x v="14"/>
    <n v="43.052460000000004"/>
    <n v="-87.891000000000005"/>
    <s v="Milwaukee"/>
    <x v="15"/>
    <n v="43.052460000000004"/>
    <n v="-87.891000000000005"/>
    <s v="Milwaukee"/>
    <n v="34"/>
    <n v="0"/>
    <n v="0"/>
    <s v="N"/>
    <n v="2.2999999999999998"/>
    <n v="2.2000000000000002"/>
    <n v="91"/>
    <n v="-1"/>
    <d v="2019-01-05T00:00:00"/>
    <d v="2019-01-01T00:00:00"/>
    <d v="2019-01-05T00:00:00"/>
    <s v="Saturday"/>
    <d v="1899-12-30T10:09:16"/>
    <n v="1"/>
    <d v="2019-01-05T00:00:00"/>
    <d v="2019-01-01T00:00:00"/>
    <d v="2019-01-05T00:00:00"/>
    <x v="3"/>
    <x v="635"/>
    <s v="Y"/>
    <s v="Y"/>
    <s v="Round Trip"/>
    <s v="Bublr Bikes"/>
  </r>
  <r>
    <s v="Bublr Bikes"/>
    <n v="2245395"/>
    <s v="RFID Card Member"/>
    <s v="Milwaukee"/>
    <s v="WI"/>
    <n v="53202"/>
    <s v="UNITED STATES"/>
    <s v="Annual Pass"/>
    <n v="12458"/>
    <s v="Standard"/>
    <x v="8"/>
    <n v="43.053040000000003"/>
    <n v="-87.897660000000002"/>
    <s v="Milwaukee"/>
    <x v="30"/>
    <n v="43.05847"/>
    <n v="-87.898079999999993"/>
    <s v="Milwaukee"/>
    <n v="19"/>
    <n v="0"/>
    <n v="0"/>
    <s v="N"/>
    <n v="2"/>
    <n v="1.9"/>
    <n v="80"/>
    <n v="-1"/>
    <d v="2019-01-05T00:00:00"/>
    <d v="2019-01-01T00:00:00"/>
    <d v="2019-01-05T00:00:00"/>
    <s v="Saturday"/>
    <d v="1899-12-30T16:16:15"/>
    <n v="1"/>
    <d v="2019-01-05T00:00:00"/>
    <d v="2019-01-01T00:00:00"/>
    <d v="2019-01-05T00:00:00"/>
    <x v="3"/>
    <x v="636"/>
    <s v="N"/>
    <s v="Y"/>
    <s v="One Way"/>
    <s v="Bublr Bikes"/>
  </r>
  <r>
    <s v="Bublr Bikes"/>
    <n v="915465"/>
    <s v="RFID Card Member"/>
    <s v="Milwaukee"/>
    <s v="WI"/>
    <n v="53202"/>
    <s v="UNITED STATES"/>
    <s v="Annual Pass"/>
    <n v="12540"/>
    <s v="Standard"/>
    <x v="8"/>
    <n v="43.053040000000003"/>
    <n v="-87.897660000000002"/>
    <s v="Milwaukee"/>
    <x v="14"/>
    <n v="43.042490000000001"/>
    <n v="-87.909959999999998"/>
    <s v="Milwaukee"/>
    <n v="9"/>
    <n v="0"/>
    <n v="0"/>
    <s v="N"/>
    <n v="1"/>
    <n v="1"/>
    <n v="40"/>
    <n v="-1"/>
    <d v="2019-01-05T00:00:00"/>
    <d v="2019-01-01T00:00:00"/>
    <d v="2019-01-05T00:00:00"/>
    <s v="Saturday"/>
    <d v="1899-12-30T17:56:52"/>
    <n v="1"/>
    <d v="2019-01-05T00:00:00"/>
    <d v="2019-01-01T00:00:00"/>
    <d v="2019-01-05T00:00:00"/>
    <x v="3"/>
    <x v="637"/>
    <s v="N"/>
    <s v="Y"/>
    <s v="One Way"/>
    <s v="Bublr Bikes"/>
  </r>
  <r>
    <s v="Bublr Bikes"/>
    <n v="1335322"/>
    <s v="RFID Card Member"/>
    <s v="Milwaukee"/>
    <s v="WI"/>
    <n v="53202"/>
    <s v="UNITED STATES"/>
    <s v="Annual Pass"/>
    <n v="5582"/>
    <s v="Standard"/>
    <x v="14"/>
    <n v="43.052460000000004"/>
    <n v="-87.891000000000005"/>
    <s v="Milwaukee"/>
    <x v="41"/>
    <n v="43.048200000000001"/>
    <n v="-87.900859999999994"/>
    <s v="Milwaukee"/>
    <n v="6"/>
    <n v="0"/>
    <n v="0"/>
    <s v="N"/>
    <n v="0"/>
    <n v="0"/>
    <n v="0"/>
    <n v="-1"/>
    <d v="2019-01-05T00:00:00"/>
    <d v="2019-01-01T00:00:00"/>
    <d v="2019-01-05T00:00:00"/>
    <s v="Saturday"/>
    <d v="1899-12-30T17:59:53"/>
    <n v="1"/>
    <d v="2019-01-05T00:00:00"/>
    <d v="2019-01-01T00:00:00"/>
    <d v="2019-01-05T00:00:00"/>
    <x v="3"/>
    <x v="638"/>
    <s v="N"/>
    <s v="Y"/>
    <s v="One Way"/>
    <s v="Bublr Bikes"/>
  </r>
  <r>
    <s v="Bublr Bikes"/>
    <n v="1823593"/>
    <s v="RFID Card Member"/>
    <s v="Milwaukee"/>
    <s v="WI"/>
    <n v="53204"/>
    <s v="UNITED STATES"/>
    <s v="Pay as You Go Pass"/>
    <n v="11105"/>
    <s v="Standard"/>
    <x v="16"/>
    <n v="43.03913"/>
    <n v="-87.916150000000002"/>
    <s v="Milwaukee"/>
    <x v="4"/>
    <n v="43.020020000000002"/>
    <n v="-87.912540000000007"/>
    <s v="Milwaukee"/>
    <n v="8"/>
    <n v="0"/>
    <n v="2"/>
    <s v="N"/>
    <n v="0.3"/>
    <n v="0.3"/>
    <n v="13"/>
    <n v="-1"/>
    <d v="2019-01-05T00:00:00"/>
    <d v="2019-01-01T00:00:00"/>
    <d v="2019-01-05T00:00:00"/>
    <s v="Saturday"/>
    <d v="1899-12-30T22:10:10"/>
    <n v="1"/>
    <d v="2019-01-05T00:00:00"/>
    <d v="2019-01-01T00:00:00"/>
    <d v="2019-01-05T00:00:00"/>
    <x v="3"/>
    <x v="639"/>
    <s v="N"/>
    <s v="Y"/>
    <s v="One Way"/>
    <s v="Bublr Bikes"/>
  </r>
  <r>
    <s v="Bublr Bikes"/>
    <n v="1276651"/>
    <s v="RFID Card Member"/>
    <s v="Milwaukee"/>
    <s v="WI"/>
    <n v="53211"/>
    <s v="UNITED STATES"/>
    <s v="Annual Pass"/>
    <n v="6"/>
    <s v="Standard"/>
    <x v="35"/>
    <n v="43.04824"/>
    <n v="-87.904970000000006"/>
    <s v="Milwaukee"/>
    <x v="39"/>
    <n v="43.049230000000001"/>
    <n v="-87.911940000000001"/>
    <s v="Milwaukee"/>
    <n v="3"/>
    <n v="0"/>
    <n v="0"/>
    <s v="N"/>
    <n v="0"/>
    <n v="0"/>
    <n v="0"/>
    <n v="-1"/>
    <d v="2019-01-06T00:00:00"/>
    <d v="2019-01-01T00:00:00"/>
    <d v="2019-01-06T00:00:00"/>
    <s v="Sunday"/>
    <d v="1899-12-30T10:17:20"/>
    <n v="1"/>
    <d v="2019-01-06T00:00:00"/>
    <d v="2019-01-01T00:00:00"/>
    <d v="2019-01-06T00:00:00"/>
    <x v="6"/>
    <x v="640"/>
    <s v="N"/>
    <s v="Y"/>
    <s v="One Way"/>
    <s v="Bublr Bikes"/>
  </r>
  <r>
    <s v="Bublr Bikes"/>
    <n v="2123501"/>
    <s v="RFID Card Member"/>
    <m/>
    <m/>
    <n v="53217"/>
    <s v="UNITED STATES"/>
    <s v="Annual Pass"/>
    <n v="135"/>
    <s v="Standard"/>
    <x v="25"/>
    <n v="43.04804"/>
    <n v="-87.896720000000002"/>
    <s v="Milwaukee"/>
    <x v="15"/>
    <n v="43.052460000000004"/>
    <n v="-87.891000000000005"/>
    <s v="Milwaukee"/>
    <n v="3"/>
    <n v="0"/>
    <n v="0"/>
    <s v="N"/>
    <n v="0"/>
    <n v="0"/>
    <n v="0"/>
    <n v="-1"/>
    <d v="2019-01-06T00:00:00"/>
    <d v="2019-01-01T00:00:00"/>
    <d v="2019-01-06T00:00:00"/>
    <s v="Sunday"/>
    <d v="1899-12-30T15:32:17"/>
    <n v="1"/>
    <d v="2019-01-06T00:00:00"/>
    <d v="2019-01-01T00:00:00"/>
    <d v="2019-01-06T00:00:00"/>
    <x v="6"/>
    <x v="641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12684"/>
    <s v="Standard"/>
    <x v="38"/>
    <n v="43.038649999999997"/>
    <n v="-87.921930000000003"/>
    <s v="Milwaukee"/>
    <x v="11"/>
    <n v="43.038600000000002"/>
    <n v="-87.912099999999995"/>
    <s v="Milwaukee"/>
    <n v="3"/>
    <n v="0"/>
    <n v="0"/>
    <s v="N"/>
    <n v="0"/>
    <n v="0"/>
    <n v="0"/>
    <n v="-1"/>
    <d v="2019-01-07T00:00:00"/>
    <d v="2019-01-01T00:00:00"/>
    <d v="2019-01-07T00:00:00"/>
    <s v="Monday"/>
    <d v="1899-12-30T16:01:31"/>
    <n v="1"/>
    <d v="2019-01-07T00:00:00"/>
    <d v="2019-01-01T00:00:00"/>
    <d v="2019-01-07T00:00:00"/>
    <x v="5"/>
    <x v="642"/>
    <s v="N"/>
    <s v="Y"/>
    <s v="One Way"/>
    <s v="Bublr Bikes"/>
  </r>
  <r>
    <s v="Bublr Bikes"/>
    <n v="2047712"/>
    <s v="RFID Card Member"/>
    <s v="Milwaukee"/>
    <s v="WI"/>
    <n v="53204"/>
    <s v="UNITED STATES"/>
    <s v="Annual Pass"/>
    <n v="11139"/>
    <s v="Standard"/>
    <x v="45"/>
    <n v="43.040154000000001"/>
    <n v="-87.932113000000001"/>
    <s v="Milwaukee"/>
    <x v="30"/>
    <n v="43.05847"/>
    <n v="-87.898079999999993"/>
    <s v="Milwaukee"/>
    <n v="19"/>
    <n v="0"/>
    <n v="0"/>
    <s v="N"/>
    <n v="2"/>
    <n v="1.9"/>
    <n v="80"/>
    <n v="-1"/>
    <d v="2019-01-07T00:00:00"/>
    <d v="2019-01-01T00:00:00"/>
    <d v="2019-01-07T00:00:00"/>
    <s v="Monday"/>
    <d v="1899-12-30T18:17:06"/>
    <n v="1"/>
    <d v="2019-01-07T00:00:00"/>
    <d v="2019-01-01T00:00:00"/>
    <d v="2019-01-07T00:00:00"/>
    <x v="5"/>
    <x v="643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1064"/>
    <s v="Standard"/>
    <x v="40"/>
    <n v="43.026229999999998"/>
    <n v="-87.912809999999993"/>
    <s v="Milwaukee"/>
    <x v="11"/>
    <n v="43.038600000000002"/>
    <n v="-87.912099999999995"/>
    <s v="Milwaukee"/>
    <n v="7"/>
    <n v="0"/>
    <n v="0"/>
    <s v="N"/>
    <n v="1"/>
    <n v="1"/>
    <n v="40"/>
    <n v="-1"/>
    <d v="2019-01-08T00:00:00"/>
    <d v="2019-01-01T00:00:00"/>
    <d v="2019-01-08T00:00:00"/>
    <s v="Tuesday"/>
    <d v="1899-12-30T07:38:33"/>
    <n v="1"/>
    <d v="2019-01-08T00:00:00"/>
    <d v="2019-01-01T00:00:00"/>
    <d v="2019-01-08T00:00:00"/>
    <x v="4"/>
    <x v="644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12647"/>
    <s v="Standard"/>
    <x v="51"/>
    <n v="43.05097"/>
    <n v="-87.906440000000003"/>
    <s v="Milwaukee"/>
    <x v="32"/>
    <n v="43.03886"/>
    <n v="-87.902720000000002"/>
    <s v="Milwaukee"/>
    <n v="9"/>
    <n v="0"/>
    <n v="0"/>
    <s v="N"/>
    <n v="1"/>
    <n v="1"/>
    <n v="40"/>
    <n v="-1"/>
    <d v="2019-01-08T00:00:00"/>
    <d v="2019-01-01T00:00:00"/>
    <d v="2019-01-08T00:00:00"/>
    <s v="Tuesday"/>
    <d v="1899-12-30T08:48:05"/>
    <n v="1"/>
    <d v="2019-01-08T00:00:00"/>
    <d v="2019-01-01T00:00:00"/>
    <d v="2019-01-08T00:00:00"/>
    <x v="4"/>
    <x v="645"/>
    <s v="N"/>
    <s v="N"/>
    <s v="One Way"/>
    <s v="Bublr Bikes"/>
  </r>
  <r>
    <s v="Bublr Bikes"/>
    <n v="1864105"/>
    <s v="RFID Card Member"/>
    <s v="Milwaukee"/>
    <s v="WI"/>
    <n v="53223"/>
    <s v="UNITED STATES"/>
    <s v="Buslr Card"/>
    <n v="5487"/>
    <s v="Standard"/>
    <x v="28"/>
    <n v="43.02948"/>
    <n v="-87.912819999999996"/>
    <s v="Milwaukee"/>
    <x v="31"/>
    <n v="43.031480000000002"/>
    <n v="-87.908169999999998"/>
    <s v="Milwaukee"/>
    <n v="57"/>
    <n v="0"/>
    <n v="0"/>
    <s v="N"/>
    <n v="8"/>
    <n v="7.6"/>
    <n v="320"/>
    <n v="-1"/>
    <d v="2019-01-08T00:00:00"/>
    <d v="2019-01-01T00:00:00"/>
    <d v="2019-01-08T00:00:00"/>
    <s v="Tuesday"/>
    <d v="1899-12-30T08:56:27"/>
    <n v="1"/>
    <d v="2019-01-08T00:00:00"/>
    <d v="2019-01-01T00:00:00"/>
    <d v="2019-01-08T00:00:00"/>
    <x v="4"/>
    <x v="646"/>
    <s v="Y"/>
    <s v="Y"/>
    <s v="One Way"/>
    <s v="Bublr Bikes"/>
  </r>
  <r>
    <s v="Bublr Bikes"/>
    <n v="717793"/>
    <s v="RFID Card Member"/>
    <s v="Milwaukee"/>
    <s v="WI"/>
    <n v="53202"/>
    <s v="UNITED STATES"/>
    <s v="Annual Pass"/>
    <n v="199"/>
    <s v="Standard"/>
    <x v="4"/>
    <n v="43.03519"/>
    <n v="-87.907390000000007"/>
    <s v="Milwaukee"/>
    <x v="36"/>
    <n v="43.038580000000003"/>
    <n v="-87.90934"/>
    <s v="Milwaukee"/>
    <n v="3"/>
    <n v="0"/>
    <n v="0"/>
    <s v="N"/>
    <n v="0"/>
    <n v="0"/>
    <n v="0"/>
    <n v="-1"/>
    <d v="2019-01-08T00:00:00"/>
    <d v="2019-01-01T00:00:00"/>
    <d v="2019-01-08T00:00:00"/>
    <s v="Tuesday"/>
    <d v="1899-12-30T09:07:33"/>
    <n v="1"/>
    <d v="2019-01-08T00:00:00"/>
    <d v="2019-01-01T00:00:00"/>
    <d v="2019-01-08T00:00:00"/>
    <x v="4"/>
    <x v="647"/>
    <s v="N"/>
    <s v="Y"/>
    <s v="One Way"/>
    <s v="Bublr Bikes"/>
  </r>
  <r>
    <s v="Bublr Bikes"/>
    <n v="1815780"/>
    <s v="RFID Card Member"/>
    <s v="Franklin"/>
    <s v="WI"/>
    <n v="53132"/>
    <s v="UNITED STATES"/>
    <s v="Annual Pass"/>
    <n v="11133"/>
    <s v="Standard"/>
    <x v="47"/>
    <n v="43.074655999999997"/>
    <n v="-87.889011999999994"/>
    <s v="Milwaukee"/>
    <x v="10"/>
    <n v="43.060250000000003"/>
    <n v="-87.892169999999993"/>
    <s v="Milwaukee"/>
    <n v="9"/>
    <n v="0"/>
    <n v="0"/>
    <s v="N"/>
    <n v="1"/>
    <n v="1"/>
    <n v="40"/>
    <n v="-1"/>
    <d v="2019-01-08T00:00:00"/>
    <d v="2019-01-01T00:00:00"/>
    <d v="2019-01-08T00:00:00"/>
    <s v="Tuesday"/>
    <d v="1899-12-30T09:52:51"/>
    <n v="1"/>
    <d v="2019-01-08T00:00:00"/>
    <d v="2019-01-01T00:00:00"/>
    <d v="2019-01-08T00:00:00"/>
    <x v="4"/>
    <x v="648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12475"/>
    <s v="Standard"/>
    <x v="38"/>
    <n v="43.038649999999997"/>
    <n v="-87.921930000000003"/>
    <s v="Milwaukee"/>
    <x v="11"/>
    <n v="43.038600000000002"/>
    <n v="-87.912099999999995"/>
    <s v="Milwaukee"/>
    <n v="2"/>
    <n v="0"/>
    <n v="0"/>
    <s v="N"/>
    <n v="0"/>
    <n v="0"/>
    <n v="0"/>
    <n v="-1"/>
    <d v="2019-01-08T00:00:00"/>
    <d v="2019-01-01T00:00:00"/>
    <d v="2019-01-08T00:00:00"/>
    <s v="Tuesday"/>
    <d v="1899-12-30T16:16:05"/>
    <n v="1"/>
    <d v="2019-01-08T00:00:00"/>
    <d v="2019-01-01T00:00:00"/>
    <d v="2019-01-08T00:00:00"/>
    <x v="4"/>
    <x v="649"/>
    <s v="N"/>
    <s v="Y"/>
    <s v="One Way"/>
    <s v="Bublr Bikes"/>
  </r>
  <r>
    <s v="Bublr Bikes"/>
    <n v="2260759"/>
    <s v="RFID Card Member"/>
    <s v="Milwaukee"/>
    <s v="WI"/>
    <n v="53211"/>
    <s v="UNITED STATES"/>
    <s v="Annual Pass"/>
    <n v="5513"/>
    <s v="Standard"/>
    <x v="15"/>
    <n v="43.058619999999998"/>
    <n v="-87.885319999999993"/>
    <s v="Milwaukee"/>
    <x v="21"/>
    <n v="43.069021999999997"/>
    <n v="-87.887940999999998"/>
    <s v="Milwaukee"/>
    <n v="9"/>
    <n v="0"/>
    <n v="0"/>
    <s v="N"/>
    <n v="1"/>
    <n v="1"/>
    <n v="40"/>
    <n v="-1"/>
    <d v="2019-01-08T00:00:00"/>
    <d v="2019-01-01T00:00:00"/>
    <d v="2019-01-08T00:00:00"/>
    <s v="Tuesday"/>
    <d v="1899-12-30T17:08:18"/>
    <n v="1"/>
    <d v="2019-01-08T00:00:00"/>
    <d v="2019-01-01T00:00:00"/>
    <d v="2019-01-08T00:00:00"/>
    <x v="4"/>
    <x v="650"/>
    <s v="N"/>
    <s v="Y"/>
    <s v="One Way"/>
    <s v="Bublr Bikes"/>
  </r>
  <r>
    <s v="Bublr Bikes"/>
    <n v="2297507"/>
    <s v="RFID Card Member"/>
    <s v="Shorewood"/>
    <s v="WI"/>
    <n v="53211"/>
    <s v="UNITED STATES"/>
    <s v="Annual Pass"/>
    <n v="5572"/>
    <s v="Standard"/>
    <x v="1"/>
    <n v="43.078530000000001"/>
    <n v="-87.882620000000003"/>
    <s v="Milwaukee"/>
    <x v="46"/>
    <n v="43.081940000000003"/>
    <n v="-87.888090000000005"/>
    <s v="Shorewood"/>
    <n v="7"/>
    <n v="0"/>
    <n v="0"/>
    <s v="N"/>
    <n v="1"/>
    <n v="1"/>
    <n v="40"/>
    <n v="-1"/>
    <d v="2019-01-09T00:00:00"/>
    <d v="2019-01-01T00:00:00"/>
    <d v="2019-01-09T00:00:00"/>
    <s v="Wednesday"/>
    <d v="1899-12-30T16:04:08"/>
    <n v="1"/>
    <d v="2019-01-09T00:00:00"/>
    <d v="2019-01-01T00:00:00"/>
    <d v="2019-01-09T00:00:00"/>
    <x v="0"/>
    <x v="651"/>
    <s v="N"/>
    <s v="Y"/>
    <s v="One Way"/>
    <s v="Bublr Bikes"/>
  </r>
  <r>
    <s v="Bublr Bikes"/>
    <n v="1953716"/>
    <s v="RFID Card Member"/>
    <s v="New Canaan"/>
    <s v="CT"/>
    <n v="6840"/>
    <s v="UNITED STATES"/>
    <s v="Annual Pass"/>
    <n v="5577"/>
    <s v="Standard"/>
    <x v="40"/>
    <n v="43.026229999999998"/>
    <n v="-87.912809999999993"/>
    <s v="Milwaukee"/>
    <x v="31"/>
    <n v="43.031480000000002"/>
    <n v="-87.908169999999998"/>
    <s v="Milwaukee"/>
    <n v="4"/>
    <n v="0"/>
    <n v="0"/>
    <s v="N"/>
    <n v="0"/>
    <n v="0"/>
    <n v="0"/>
    <n v="-1"/>
    <d v="2019-01-09T00:00:00"/>
    <d v="2019-01-01T00:00:00"/>
    <d v="2019-01-09T00:00:00"/>
    <s v="Wednesday"/>
    <d v="1899-12-30T18:26:22"/>
    <n v="1"/>
    <d v="2019-01-09T00:00:00"/>
    <d v="2019-01-01T00:00:00"/>
    <d v="2019-01-09T00:00:00"/>
    <x v="0"/>
    <x v="652"/>
    <s v="N"/>
    <s v="Y"/>
    <s v="One Way"/>
    <s v="Bublr Bikes"/>
  </r>
  <r>
    <s v="Bublr Bikes"/>
    <n v="2289882"/>
    <s v="RFID Card Member"/>
    <s v="Brookfield "/>
    <s v="WI"/>
    <n v="53045"/>
    <s v="UNITED STATES"/>
    <s v="Annual Pass"/>
    <n v="976"/>
    <s v="Standard"/>
    <x v="9"/>
    <n v="43.074890000000003"/>
    <n v="-87.882810000000006"/>
    <s v="Milwaukee"/>
    <x v="54"/>
    <n v="43.074655999999997"/>
    <n v="-87.889011999999994"/>
    <s v="Milwaukee"/>
    <n v="3"/>
    <n v="0"/>
    <n v="0"/>
    <s v="N"/>
    <n v="0"/>
    <n v="0"/>
    <n v="0"/>
    <n v="-1"/>
    <d v="2019-01-09T00:00:00"/>
    <d v="2019-01-01T00:00:00"/>
    <d v="2019-01-09T00:00:00"/>
    <s v="Wednesday"/>
    <d v="1899-12-30T23:30:13"/>
    <n v="1"/>
    <d v="2019-01-09T00:00:00"/>
    <d v="2019-01-01T00:00:00"/>
    <d v="2019-01-09T00:00:00"/>
    <x v="0"/>
    <x v="653"/>
    <s v="N"/>
    <s v="Y"/>
    <s v="One Way"/>
    <s v="Bublr Bikes"/>
  </r>
  <r>
    <s v="Bublr Bikes"/>
    <n v="1659202"/>
    <s v="RFID Card Member"/>
    <s v="Milwaukee"/>
    <s v="WI"/>
    <n v="53202"/>
    <s v="UNITED STATES"/>
    <s v="Annual Pass"/>
    <n v="5423"/>
    <s v="Standard"/>
    <x v="23"/>
    <n v="43.045712999999999"/>
    <n v="-87.899756999999994"/>
    <s v="Milwaukee"/>
    <x v="32"/>
    <n v="43.03886"/>
    <n v="-87.902720000000002"/>
    <s v="Milwaukee"/>
    <n v="4"/>
    <n v="0"/>
    <n v="0"/>
    <s v="N"/>
    <n v="0"/>
    <n v="0"/>
    <n v="0"/>
    <n v="-1"/>
    <d v="2019-01-10T00:00:00"/>
    <d v="2019-01-01T00:00:00"/>
    <d v="2019-01-10T00:00:00"/>
    <s v="Thursday"/>
    <d v="1899-12-30T09:28:57"/>
    <n v="1"/>
    <d v="2019-01-10T00:00:00"/>
    <d v="2019-01-01T00:00:00"/>
    <d v="2019-01-10T00:00:00"/>
    <x v="2"/>
    <x v="654"/>
    <s v="N"/>
    <s v="Y"/>
    <s v="One Way"/>
    <s v="Bublr Bikes"/>
  </r>
  <r>
    <s v="Bublr Bikes"/>
    <n v="1738865"/>
    <s v="RFID Card Member"/>
    <s v="Milwaukee"/>
    <s v="WI"/>
    <n v="53211"/>
    <s v="UNITED STATES"/>
    <s v="Annual Pass"/>
    <n v="12645"/>
    <s v="Standard"/>
    <x v="24"/>
    <n v="43.077359999999999"/>
    <n v="-87.880769999999998"/>
    <s v="Milwaukee"/>
    <x v="8"/>
    <n v="43.063749000000001"/>
    <n v="-87.887962999999999"/>
    <s v="Milwaukee"/>
    <n v="11"/>
    <n v="0"/>
    <n v="0"/>
    <s v="N"/>
    <n v="1"/>
    <n v="1"/>
    <n v="40"/>
    <n v="-1"/>
    <d v="2019-01-10T00:00:00"/>
    <d v="2019-01-01T00:00:00"/>
    <d v="2019-01-10T00:00:00"/>
    <s v="Thursday"/>
    <d v="1899-12-30T19:32:54"/>
    <n v="1"/>
    <d v="2019-01-10T00:00:00"/>
    <d v="2019-01-01T00:00:00"/>
    <d v="2019-01-10T00:00:00"/>
    <x v="2"/>
    <x v="655"/>
    <s v="N"/>
    <s v="Y"/>
    <s v="One Way"/>
    <s v="Bublr Bikes"/>
  </r>
  <r>
    <s v="Bublr Bikes"/>
    <n v="1863430"/>
    <s v="RFID Card Member"/>
    <s v="Milwaukee"/>
    <s v="WI"/>
    <n v="53202"/>
    <s v="UNITED STATES"/>
    <s v="Pay as You Go Pass"/>
    <n v="11158"/>
    <s v="Standard"/>
    <x v="37"/>
    <n v="43.042639999999999"/>
    <n v="-87.905680000000004"/>
    <s v="Milwaukee"/>
    <x v="5"/>
    <n v="43.02948"/>
    <n v="-87.912819999999996"/>
    <s v="Milwaukee"/>
    <n v="9"/>
    <n v="0"/>
    <n v="2"/>
    <s v="N"/>
    <n v="1"/>
    <n v="1"/>
    <n v="40"/>
    <n v="-1"/>
    <d v="2019-01-11T00:00:00"/>
    <d v="2019-01-01T00:00:00"/>
    <d v="2019-01-11T00:00:00"/>
    <s v="Friday"/>
    <d v="1899-12-30T07:07:18"/>
    <n v="1"/>
    <d v="2019-01-11T00:00:00"/>
    <d v="2019-01-01T00:00:00"/>
    <d v="2019-01-11T00:00:00"/>
    <x v="1"/>
    <x v="656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13"/>
    <s v="Standard"/>
    <x v="34"/>
    <n v="43.05536"/>
    <n v="-87.90504"/>
    <s v="Milwaukee"/>
    <x v="51"/>
    <n v="43.040349999999997"/>
    <n v="-87.920760000000001"/>
    <s v="Milwaukee"/>
    <n v="10"/>
    <n v="0"/>
    <n v="0"/>
    <s v="N"/>
    <n v="1"/>
    <n v="1"/>
    <n v="40"/>
    <n v="-1"/>
    <d v="2019-01-11T00:00:00"/>
    <d v="2019-01-01T00:00:00"/>
    <d v="2019-01-11T00:00:00"/>
    <s v="Friday"/>
    <d v="1899-12-30T09:04:36"/>
    <n v="1"/>
    <d v="2019-01-11T00:00:00"/>
    <d v="2019-01-01T00:00:00"/>
    <d v="2019-01-11T00:00:00"/>
    <x v="1"/>
    <x v="657"/>
    <s v="N"/>
    <s v="Y"/>
    <s v="One Way"/>
    <s v="Bublr Bikes"/>
  </r>
  <r>
    <s v="Bublr Bikes"/>
    <n v="2271910"/>
    <s v="RFID Card Member"/>
    <s v="Milwaukee"/>
    <s v="WI"/>
    <n v="53202"/>
    <s v="UNITED STATES"/>
    <s v="Annual Pass"/>
    <n v="5431"/>
    <s v="Standard"/>
    <x v="26"/>
    <n v="43.060155999999999"/>
    <n v="-87.881258000000003"/>
    <s v="Milwaukee"/>
    <x v="42"/>
    <n v="43.060786"/>
    <n v="-87.883825999999999"/>
    <s v="Milwaukee"/>
    <n v="3"/>
    <n v="0"/>
    <n v="0"/>
    <s v="N"/>
    <n v="0"/>
    <n v="0"/>
    <n v="0"/>
    <n v="-1"/>
    <d v="2019-01-11T00:00:00"/>
    <d v="2019-01-01T00:00:00"/>
    <d v="2019-01-11T00:00:00"/>
    <s v="Friday"/>
    <d v="1899-12-30T10:50:42"/>
    <n v="1"/>
    <d v="2019-01-11T00:00:00"/>
    <d v="2019-01-01T00:00:00"/>
    <d v="2019-01-11T00:00:00"/>
    <x v="1"/>
    <x v="658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1064"/>
    <s v="Standard"/>
    <x v="40"/>
    <n v="43.026229999999998"/>
    <n v="-87.912809999999993"/>
    <s v="Milwaukee"/>
    <x v="56"/>
    <n v="43.041646999999998"/>
    <n v="-87.927257999999995"/>
    <s v="Milwaukee"/>
    <n v="10"/>
    <n v="0"/>
    <n v="0"/>
    <s v="N"/>
    <n v="1"/>
    <n v="1"/>
    <n v="40"/>
    <n v="-1"/>
    <d v="2019-01-11T00:00:00"/>
    <d v="2019-01-01T00:00:00"/>
    <d v="2019-01-11T00:00:00"/>
    <s v="Friday"/>
    <d v="1899-12-30T13:15:38"/>
    <n v="1"/>
    <d v="2019-01-11T00:00:00"/>
    <d v="2019-01-01T00:00:00"/>
    <d v="2019-01-11T00:00:00"/>
    <x v="1"/>
    <x v="659"/>
    <s v="N"/>
    <s v="Y"/>
    <s v="One Way"/>
    <s v="Bublr Bikes"/>
  </r>
  <r>
    <s v="Bublr Bikes"/>
    <n v="2271910"/>
    <s v="RFID Card Member"/>
    <s v="Milwaukee"/>
    <s v="WI"/>
    <n v="53202"/>
    <s v="UNITED STATES"/>
    <s v="Annual Pass"/>
    <n v="263"/>
    <s v="Standard"/>
    <x v="26"/>
    <n v="43.060155999999999"/>
    <n v="-87.881258000000003"/>
    <s v="Milwaukee"/>
    <x v="15"/>
    <n v="43.052460000000004"/>
    <n v="-87.891000000000005"/>
    <s v="Milwaukee"/>
    <n v="866"/>
    <n v="0"/>
    <n v="81"/>
    <s v="N"/>
    <n v="18"/>
    <n v="17.100000000000001"/>
    <n v="720"/>
    <n v="-1"/>
    <d v="2019-01-11T00:00:00"/>
    <d v="2019-01-01T00:00:00"/>
    <d v="2019-01-11T00:00:00"/>
    <s v="Friday"/>
    <d v="1899-12-30T13:16:46"/>
    <n v="1"/>
    <d v="2019-01-12T00:00:00"/>
    <d v="2019-01-01T00:00:00"/>
    <d v="2019-01-12T00:00:00"/>
    <x v="3"/>
    <x v="660"/>
    <s v="Y"/>
    <s v="Y"/>
    <s v="One Way"/>
    <s v="Bublr Bikes"/>
  </r>
  <r>
    <s v="Bublr Bikes"/>
    <n v="1817955"/>
    <s v="RFID Card Member"/>
    <s v="Shorewood"/>
    <s v="WI"/>
    <n v="53211"/>
    <s v="UNITED STATES"/>
    <s v="Annual Pass"/>
    <n v="5451"/>
    <s v="Standard"/>
    <x v="32"/>
    <n v="43.038719999999998"/>
    <n v="-87.905339999999995"/>
    <s v="Milwaukee"/>
    <x v="38"/>
    <n v="43.028709999999997"/>
    <n v="-87.9041"/>
    <s v="Milwaukee"/>
    <n v="5"/>
    <n v="0"/>
    <n v="0"/>
    <s v="N"/>
    <n v="0"/>
    <n v="0"/>
    <n v="0"/>
    <n v="-1"/>
    <d v="2019-01-11T00:00:00"/>
    <d v="2019-01-01T00:00:00"/>
    <d v="2019-01-11T00:00:00"/>
    <s v="Friday"/>
    <d v="1899-12-30T15:28:06"/>
    <n v="1"/>
    <d v="2019-01-11T00:00:00"/>
    <d v="2019-01-01T00:00:00"/>
    <d v="2019-01-11T00:00:00"/>
    <x v="1"/>
    <x v="661"/>
    <s v="N"/>
    <s v="Y"/>
    <s v="One Way"/>
    <s v="Bublr Bikes"/>
  </r>
  <r>
    <s v="Bublr Bikes"/>
    <n v="2297507"/>
    <s v="RFID Card Member"/>
    <s v="Shorewood"/>
    <s v="WI"/>
    <n v="53211"/>
    <s v="UNITED STATES"/>
    <s v="Annual Pass"/>
    <n v="11068"/>
    <s v="Standard"/>
    <x v="1"/>
    <n v="43.078530000000001"/>
    <n v="-87.882620000000003"/>
    <s v="Milwaukee"/>
    <x v="46"/>
    <n v="43.081940000000003"/>
    <n v="-87.888090000000005"/>
    <s v="Shorewood"/>
    <n v="8"/>
    <n v="0"/>
    <n v="0"/>
    <s v="N"/>
    <n v="1"/>
    <n v="1"/>
    <n v="40"/>
    <n v="-1"/>
    <d v="2019-01-11T00:00:00"/>
    <d v="2019-01-01T00:00:00"/>
    <d v="2019-01-11T00:00:00"/>
    <s v="Friday"/>
    <d v="1899-12-30T16:56:28"/>
    <n v="1"/>
    <d v="2019-01-11T00:00:00"/>
    <d v="2019-01-01T00:00:00"/>
    <d v="2019-01-11T00:00:00"/>
    <x v="1"/>
    <x v="662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1064"/>
    <s v="Standard"/>
    <x v="40"/>
    <n v="43.026229999999998"/>
    <n v="-87.912809999999993"/>
    <s v="Milwaukee"/>
    <x v="59"/>
    <n v="43.034619999999997"/>
    <n v="-87.917500000000004"/>
    <s v="Milwaukee"/>
    <n v="6"/>
    <n v="0"/>
    <n v="0"/>
    <s v="N"/>
    <n v="0"/>
    <n v="0"/>
    <n v="0"/>
    <n v="-1"/>
    <d v="2019-01-11T00:00:00"/>
    <d v="2019-01-01T00:00:00"/>
    <d v="2019-01-11T00:00:00"/>
    <s v="Friday"/>
    <d v="1899-12-30T17:29:15"/>
    <n v="1"/>
    <d v="2019-01-11T00:00:00"/>
    <d v="2019-01-01T00:00:00"/>
    <d v="2019-01-11T00:00:00"/>
    <x v="1"/>
    <x v="663"/>
    <s v="N"/>
    <s v="Y"/>
    <s v="One Way"/>
    <s v="Bublr Bikes"/>
  </r>
  <r>
    <s v="Bublr Bikes"/>
    <n v="2132080"/>
    <s v="RFID Card Member"/>
    <s v="Milwaukee"/>
    <s v="WI"/>
    <n v="53233"/>
    <s v="UNITED STATES"/>
    <s v="Annual Pass"/>
    <n v="11114"/>
    <s v="Standard"/>
    <x v="53"/>
    <n v="43.03886"/>
    <n v="-87.902720000000002"/>
    <s v="Milwaukee"/>
    <x v="14"/>
    <n v="43.042490000000001"/>
    <n v="-87.909959999999998"/>
    <s v="Milwaukee"/>
    <n v="5"/>
    <n v="0"/>
    <n v="0"/>
    <s v="N"/>
    <n v="0"/>
    <n v="0"/>
    <n v="0"/>
    <n v="-1"/>
    <d v="2019-01-11T00:00:00"/>
    <d v="2019-01-01T00:00:00"/>
    <d v="2019-01-11T00:00:00"/>
    <s v="Friday"/>
    <d v="1899-12-30T18:36:07"/>
    <n v="1"/>
    <d v="2019-01-11T00:00:00"/>
    <d v="2019-01-01T00:00:00"/>
    <d v="2019-01-11T00:00:00"/>
    <x v="1"/>
    <x v="664"/>
    <s v="N"/>
    <s v="Y"/>
    <s v="One Way"/>
    <s v="Bublr Bikes"/>
  </r>
  <r>
    <s v="Bublr Bikes"/>
    <n v="1834941"/>
    <s v="RFID Card Member"/>
    <s v="Milwaukee"/>
    <s v="WI"/>
    <n v="53202"/>
    <s v="UNITED STATES"/>
    <s v="Annual Pass"/>
    <n v="5513"/>
    <s v="Standard"/>
    <x v="15"/>
    <n v="43.058619999999998"/>
    <n v="-87.885319999999993"/>
    <s v="Milwaukee"/>
    <x v="60"/>
    <n v="43.066893999999998"/>
    <n v="-87.877936000000005"/>
    <s v="Milwaukee"/>
    <n v="8"/>
    <n v="0"/>
    <n v="0"/>
    <s v="N"/>
    <n v="1"/>
    <n v="1"/>
    <n v="40"/>
    <n v="-1"/>
    <d v="2019-01-12T00:00:00"/>
    <d v="2019-01-01T00:00:00"/>
    <d v="2019-01-12T00:00:00"/>
    <s v="Saturday"/>
    <d v="1899-12-30T14:44:55"/>
    <n v="1"/>
    <d v="2019-01-12T00:00:00"/>
    <d v="2019-01-01T00:00:00"/>
    <d v="2019-01-12T00:00:00"/>
    <x v="3"/>
    <x v="665"/>
    <s v="N"/>
    <s v="Y"/>
    <s v="One Way"/>
    <s v="Bublr Bikes"/>
  </r>
  <r>
    <s v="Bublr Bikes"/>
    <n v="1276651"/>
    <s v="RFID Card Member"/>
    <s v="Milwaukee"/>
    <s v="WI"/>
    <n v="53211"/>
    <s v="UNITED STATES"/>
    <s v="Annual Pass"/>
    <n v="5460"/>
    <s v="Standard"/>
    <x v="35"/>
    <n v="43.04824"/>
    <n v="-87.904970000000006"/>
    <s v="Milwaukee"/>
    <x v="39"/>
    <n v="43.049230000000001"/>
    <n v="-87.911940000000001"/>
    <s v="Milwaukee"/>
    <n v="2"/>
    <n v="0"/>
    <n v="0"/>
    <s v="N"/>
    <n v="0"/>
    <n v="0"/>
    <n v="0"/>
    <n v="-1"/>
    <d v="2019-01-12T00:00:00"/>
    <d v="2019-01-01T00:00:00"/>
    <d v="2019-01-12T00:00:00"/>
    <s v="Saturday"/>
    <d v="1899-12-30T15:41:14"/>
    <n v="1"/>
    <d v="2019-01-12T00:00:00"/>
    <d v="2019-01-01T00:00:00"/>
    <d v="2019-01-12T00:00:00"/>
    <x v="3"/>
    <x v="666"/>
    <s v="N"/>
    <s v="Y"/>
    <s v="One Way"/>
    <s v="Bublr Bikes"/>
  </r>
  <r>
    <s v="Bublr Bikes"/>
    <n v="2284220"/>
    <s v="RFID Card Member"/>
    <s v="Milwaukee "/>
    <s v="WI"/>
    <n v="53202"/>
    <s v="UNITED STATES"/>
    <s v="Annual Pass"/>
    <n v="5443"/>
    <s v="Standard"/>
    <x v="5"/>
    <n v="43.05847"/>
    <n v="-87.898079999999993"/>
    <s v="Milwaukee"/>
    <x v="13"/>
    <n v="43.058619999999998"/>
    <n v="-87.885319999999993"/>
    <s v="Milwaukee"/>
    <n v="7"/>
    <n v="0"/>
    <n v="0"/>
    <s v="N"/>
    <n v="1"/>
    <n v="1"/>
    <n v="40"/>
    <n v="-1"/>
    <d v="2019-01-12T00:00:00"/>
    <d v="2019-01-01T00:00:00"/>
    <d v="2019-01-12T00:00:00"/>
    <s v="Saturday"/>
    <d v="1899-12-30T19:18:44"/>
    <n v="1"/>
    <d v="2019-01-12T00:00:00"/>
    <d v="2019-01-01T00:00:00"/>
    <d v="2019-01-12T00:00:00"/>
    <x v="3"/>
    <x v="667"/>
    <s v="N"/>
    <s v="Y"/>
    <s v="One Way"/>
    <s v="Bublr Bikes"/>
  </r>
  <r>
    <s v="Bublr Bikes"/>
    <n v="2289882"/>
    <s v="RFID Card Member"/>
    <s v="Brookfield "/>
    <s v="WI"/>
    <n v="53045"/>
    <s v="UNITED STATES"/>
    <s v="Annual Pass"/>
    <n v="12459"/>
    <s v="Standard"/>
    <x v="14"/>
    <n v="43.052460000000004"/>
    <n v="-87.891000000000005"/>
    <s v="Milwaukee"/>
    <x v="54"/>
    <n v="43.074655999999997"/>
    <n v="-87.889011999999994"/>
    <s v="Milwaukee"/>
    <n v="12"/>
    <n v="0"/>
    <n v="0"/>
    <s v="N"/>
    <n v="1"/>
    <n v="1"/>
    <n v="40"/>
    <n v="-1"/>
    <d v="2019-01-13T00:00:00"/>
    <d v="2019-01-01T00:00:00"/>
    <d v="2019-01-13T00:00:00"/>
    <s v="Sunday"/>
    <d v="1899-12-30T04:22:25"/>
    <n v="1"/>
    <d v="2019-01-13T00:00:00"/>
    <d v="2019-01-01T00:00:00"/>
    <d v="2019-01-13T00:00:00"/>
    <x v="6"/>
    <x v="668"/>
    <s v="N"/>
    <s v="Y"/>
    <s v="One Way"/>
    <s v="Bublr Bikes"/>
  </r>
  <r>
    <s v="Bublr Bikes"/>
    <n v="1883817"/>
    <s v="RFID Card Member"/>
    <s v="Milwaukee"/>
    <s v="WI"/>
    <n v="53202"/>
    <s v="UNITED STATES"/>
    <s v="Pay as You Go Pass"/>
    <n v="12616"/>
    <s v="Standard"/>
    <x v="23"/>
    <n v="43.045712999999999"/>
    <n v="-87.899756999999994"/>
    <s v="Milwaukee"/>
    <x v="14"/>
    <n v="43.042490000000001"/>
    <n v="-87.909959999999998"/>
    <s v="Milwaukee"/>
    <n v="4"/>
    <n v="0"/>
    <n v="2"/>
    <s v="N"/>
    <n v="0"/>
    <n v="0"/>
    <n v="0"/>
    <n v="-1"/>
    <d v="2019-01-13T00:00:00"/>
    <d v="2019-01-01T00:00:00"/>
    <d v="2019-01-13T00:00:00"/>
    <s v="Sunday"/>
    <d v="1899-12-30T11:43:03"/>
    <n v="1"/>
    <d v="2019-01-13T00:00:00"/>
    <d v="2019-01-01T00:00:00"/>
    <d v="2019-01-13T00:00:00"/>
    <x v="6"/>
    <x v="669"/>
    <s v="N"/>
    <s v="Y"/>
    <s v="One Way"/>
    <s v="Bublr Bikes"/>
  </r>
  <r>
    <s v="Bublr Bikes"/>
    <n v="2353269"/>
    <s v="RFID Card Member"/>
    <s v="Milwaukee"/>
    <s v="WI"/>
    <n v="53202"/>
    <s v="UNITED STATES"/>
    <s v="Annual Pass"/>
    <n v="12540"/>
    <s v="Standard"/>
    <x v="14"/>
    <n v="43.052460000000004"/>
    <n v="-87.891000000000005"/>
    <s v="Milwaukee"/>
    <x v="32"/>
    <n v="43.03886"/>
    <n v="-87.902720000000002"/>
    <s v="Milwaukee"/>
    <n v="10"/>
    <n v="0"/>
    <n v="0"/>
    <s v="N"/>
    <n v="1"/>
    <n v="1"/>
    <n v="40"/>
    <n v="-1"/>
    <d v="2019-01-14T00:00:00"/>
    <d v="2019-01-01T00:00:00"/>
    <d v="2019-01-14T00:00:00"/>
    <s v="Monday"/>
    <d v="1899-12-30T07:21:47"/>
    <n v="1"/>
    <d v="2019-01-14T00:00:00"/>
    <d v="2019-01-01T00:00:00"/>
    <d v="2019-01-14T00:00:00"/>
    <x v="5"/>
    <x v="670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12547"/>
    <s v="Standard"/>
    <x v="10"/>
    <n v="43.038600000000002"/>
    <n v="-87.912099999999995"/>
    <s v="Milwaukee"/>
    <x v="28"/>
    <n v="43.038649999999997"/>
    <n v="-87.921930000000003"/>
    <s v="Milwaukee"/>
    <n v="4"/>
    <n v="0"/>
    <n v="0"/>
    <s v="N"/>
    <n v="0"/>
    <n v="0"/>
    <n v="0"/>
    <n v="-1"/>
    <d v="2019-01-14T00:00:00"/>
    <d v="2019-01-01T00:00:00"/>
    <d v="2019-01-14T00:00:00"/>
    <s v="Monday"/>
    <d v="1899-12-30T08:24:43"/>
    <n v="1"/>
    <d v="2019-01-14T00:00:00"/>
    <d v="2019-01-01T00:00:00"/>
    <d v="2019-01-14T00:00:00"/>
    <x v="5"/>
    <x v="671"/>
    <s v="N"/>
    <s v="Y"/>
    <s v="One Way"/>
    <s v="Bublr Bikes"/>
  </r>
  <r>
    <s v="Bublr Bikes"/>
    <n v="1630525"/>
    <s v="RFID Card Member"/>
    <s v="Milwaukee"/>
    <s v="WI"/>
    <n v="53211"/>
    <s v="UNITED STATES"/>
    <s v="Annual Pass"/>
    <n v="5446"/>
    <s v="Standard"/>
    <x v="39"/>
    <n v="43.08755"/>
    <n v="-87.887680000000003"/>
    <s v="Shorewood"/>
    <x v="46"/>
    <n v="43.081940000000003"/>
    <n v="-87.888090000000005"/>
    <s v="Shorewood"/>
    <n v="3"/>
    <n v="0"/>
    <n v="0"/>
    <s v="N"/>
    <n v="0"/>
    <n v="0"/>
    <n v="0"/>
    <n v="-1"/>
    <d v="2019-01-14T00:00:00"/>
    <d v="2019-01-01T00:00:00"/>
    <d v="2019-01-14T00:00:00"/>
    <s v="Monday"/>
    <d v="1899-12-30T11:52:26"/>
    <n v="1"/>
    <d v="2019-01-14T00:00:00"/>
    <d v="2019-01-01T00:00:00"/>
    <d v="2019-01-14T00:00:00"/>
    <x v="5"/>
    <x v="672"/>
    <s v="N"/>
    <s v="Y"/>
    <s v="One Way"/>
    <s v="Bublr Bikes"/>
  </r>
  <r>
    <s v="Bublr Bikes"/>
    <n v="1863430"/>
    <s v="RFID Card Member"/>
    <s v="Milwaukee"/>
    <s v="WI"/>
    <n v="53202"/>
    <s v="UNITED STATES"/>
    <s v="Pay as You Go Pass"/>
    <n v="997"/>
    <s v="Standard"/>
    <x v="0"/>
    <n v="43.054830000000003"/>
    <n v="-87.91874"/>
    <s v="Milwaukee"/>
    <x v="51"/>
    <n v="43.040349999999997"/>
    <n v="-87.920760000000001"/>
    <s v="Milwaukee"/>
    <n v="5"/>
    <n v="0"/>
    <n v="2"/>
    <s v="N"/>
    <n v="0"/>
    <n v="0"/>
    <n v="0"/>
    <n v="-1"/>
    <d v="2019-01-14T00:00:00"/>
    <d v="2019-01-01T00:00:00"/>
    <d v="2019-01-14T00:00:00"/>
    <s v="Monday"/>
    <d v="1899-12-30T13:03:20"/>
    <n v="1"/>
    <d v="2019-01-14T00:00:00"/>
    <d v="2019-01-01T00:00:00"/>
    <d v="2019-01-14T00:00:00"/>
    <x v="5"/>
    <x v="673"/>
    <s v="N"/>
    <s v="Y"/>
    <s v="One Way"/>
    <s v="Bublr Bikes"/>
  </r>
  <r>
    <s v="Bublr Bikes"/>
    <n v="2279476"/>
    <s v="RFID Card Member"/>
    <s v="Milwaukee"/>
    <s v="WI"/>
    <n v="53202"/>
    <s v="UNITED STATES"/>
    <s v="Annual Pass"/>
    <n v="12526"/>
    <s v="Standard"/>
    <x v="9"/>
    <n v="43.074890000000003"/>
    <n v="-87.882810000000006"/>
    <s v="Milwaukee"/>
    <x v="13"/>
    <n v="43.058619999999998"/>
    <n v="-87.885319999999993"/>
    <s v="Milwaukee"/>
    <n v="9"/>
    <n v="0"/>
    <n v="0"/>
    <s v="N"/>
    <n v="1"/>
    <n v="1"/>
    <n v="40"/>
    <n v="-1"/>
    <d v="2019-01-14T00:00:00"/>
    <d v="2019-01-01T00:00:00"/>
    <d v="2019-01-14T00:00:00"/>
    <s v="Monday"/>
    <d v="1899-12-30T13:19:21"/>
    <n v="1"/>
    <d v="2019-01-14T00:00:00"/>
    <d v="2019-01-01T00:00:00"/>
    <d v="2019-01-14T00:00:00"/>
    <x v="5"/>
    <x v="674"/>
    <s v="N"/>
    <s v="Y"/>
    <s v="One Way"/>
    <s v="Bublr Bikes"/>
  </r>
  <r>
    <s v="Bublr Bikes"/>
    <n v="2250637"/>
    <s v="RFID Card Member"/>
    <s v="Mlwaukee"/>
    <s v="WI"/>
    <n v="53202"/>
    <s v="UNITED STATES"/>
    <s v="Annual Pass"/>
    <n v="11135"/>
    <s v="Standard"/>
    <x v="9"/>
    <n v="43.074890000000003"/>
    <n v="-87.882810000000006"/>
    <s v="Milwaukee"/>
    <x v="13"/>
    <n v="43.058619999999998"/>
    <n v="-87.885319999999993"/>
    <s v="Milwaukee"/>
    <n v="6"/>
    <n v="0"/>
    <n v="0"/>
    <s v="N"/>
    <n v="0"/>
    <n v="0"/>
    <n v="0"/>
    <n v="-1"/>
    <d v="2019-01-14T00:00:00"/>
    <d v="2019-01-01T00:00:00"/>
    <d v="2019-01-14T00:00:00"/>
    <s v="Monday"/>
    <d v="1899-12-30T15:54:05"/>
    <n v="1"/>
    <d v="2019-01-14T00:00:00"/>
    <d v="2019-01-01T00:00:00"/>
    <d v="2019-01-14T00:00:00"/>
    <x v="5"/>
    <x v="675"/>
    <s v="N"/>
    <s v="Y"/>
    <s v="One Way"/>
    <s v="Bublr Bikes"/>
  </r>
  <r>
    <s v="Bublr Bikes"/>
    <n v="2224317"/>
    <s v="RFID Card Member"/>
    <s v="Milwaukee"/>
    <s v="WI"/>
    <n v="53202"/>
    <s v="UNITED STATES"/>
    <s v="Annual Pass"/>
    <n v="5456"/>
    <s v="Standard"/>
    <x v="24"/>
    <n v="43.077359999999999"/>
    <n v="-87.880769999999998"/>
    <s v="Milwaukee"/>
    <x v="21"/>
    <n v="43.069021999999997"/>
    <n v="-87.887940999999998"/>
    <s v="Milwaukee"/>
    <n v="7"/>
    <n v="0"/>
    <n v="0"/>
    <s v="N"/>
    <n v="1"/>
    <n v="1"/>
    <n v="40"/>
    <n v="-1"/>
    <d v="2019-01-14T00:00:00"/>
    <d v="2019-01-01T00:00:00"/>
    <d v="2019-01-14T00:00:00"/>
    <s v="Monday"/>
    <d v="1899-12-30T16:39:43"/>
    <n v="1"/>
    <d v="2019-01-14T00:00:00"/>
    <d v="2019-01-01T00:00:00"/>
    <d v="2019-01-14T00:00:00"/>
    <x v="5"/>
    <x v="676"/>
    <s v="N"/>
    <s v="Y"/>
    <s v="One Way"/>
    <s v="Bublr Bikes"/>
  </r>
  <r>
    <s v="Bublr Bikes"/>
    <n v="1730248"/>
    <s v="RFID Card Member"/>
    <s v="Milwaukee"/>
    <s v="WI"/>
    <n v="53207"/>
    <s v="UNITED STATES"/>
    <s v="Annual Pass"/>
    <n v="5499"/>
    <s v="Standard"/>
    <x v="43"/>
    <n v="43.042490000000001"/>
    <n v="-87.909959999999998"/>
    <s v="Milwaukee"/>
    <x v="49"/>
    <n v="43.05097"/>
    <n v="-87.906440000000003"/>
    <s v="Milwaukee"/>
    <n v="4"/>
    <n v="0"/>
    <n v="0"/>
    <s v="N"/>
    <n v="0"/>
    <n v="0"/>
    <n v="0"/>
    <n v="-1"/>
    <d v="2019-01-14T00:00:00"/>
    <d v="2019-01-01T00:00:00"/>
    <d v="2019-01-14T00:00:00"/>
    <s v="Monday"/>
    <d v="1899-12-30T16:49:02"/>
    <n v="1"/>
    <d v="2019-01-14T00:00:00"/>
    <d v="2019-01-01T00:00:00"/>
    <d v="2019-01-14T00:00:00"/>
    <x v="5"/>
    <x v="677"/>
    <s v="N"/>
    <s v="Y"/>
    <s v="One Way"/>
    <s v="Bublr Bikes"/>
  </r>
  <r>
    <s v="Bublr Bikes"/>
    <n v="1823156"/>
    <s v="RFID Card Member"/>
    <s v="Milwaukee"/>
    <s v="WI"/>
    <n v="53202"/>
    <s v="UNITED STATES"/>
    <s v="Buslr Card"/>
    <n v="231"/>
    <s v="Standard"/>
    <x v="35"/>
    <n v="43.04824"/>
    <n v="-87.904970000000006"/>
    <s v="Milwaukee"/>
    <x v="32"/>
    <n v="43.03886"/>
    <n v="-87.902720000000002"/>
    <s v="Milwaukee"/>
    <n v="7"/>
    <n v="0"/>
    <n v="0"/>
    <s v="N"/>
    <n v="1"/>
    <n v="1"/>
    <n v="40"/>
    <n v="-1"/>
    <d v="2019-01-15T00:00:00"/>
    <d v="2019-01-01T00:00:00"/>
    <d v="2019-01-15T00:00:00"/>
    <s v="Tuesday"/>
    <d v="1899-12-30T07:08:33"/>
    <n v="1"/>
    <d v="2019-01-15T00:00:00"/>
    <d v="2019-01-01T00:00:00"/>
    <d v="2019-01-15T00:00:00"/>
    <x v="4"/>
    <x v="678"/>
    <s v="N"/>
    <s v="Y"/>
    <s v="One Way"/>
    <s v="Bublr Bikes"/>
  </r>
  <r>
    <s v="Bublr Bikes"/>
    <n v="2198395"/>
    <s v="RFID Card Member"/>
    <s v="Milwaukee"/>
    <s v="WI"/>
    <n v="53211"/>
    <s v="UNITED STATES"/>
    <s v="Annual Pass"/>
    <n v="5517"/>
    <s v="Standard"/>
    <x v="47"/>
    <n v="43.074655999999997"/>
    <n v="-87.889011999999994"/>
    <s v="Milwaukee"/>
    <x v="54"/>
    <n v="43.074655999999997"/>
    <n v="-87.889011999999994"/>
    <s v="Milwaukee"/>
    <n v="22"/>
    <n v="0"/>
    <n v="0"/>
    <s v="N"/>
    <n v="3"/>
    <n v="2.9"/>
    <n v="120"/>
    <n v="-1"/>
    <d v="2019-01-15T00:00:00"/>
    <d v="2019-01-01T00:00:00"/>
    <d v="2019-01-15T00:00:00"/>
    <s v="Tuesday"/>
    <d v="1899-12-30T11:18:02"/>
    <n v="1"/>
    <d v="2019-01-15T00:00:00"/>
    <d v="2019-01-01T00:00:00"/>
    <d v="2019-01-15T00:00:00"/>
    <x v="4"/>
    <x v="679"/>
    <s v="N"/>
    <s v="Y"/>
    <s v="Round Trip"/>
    <s v="Bublr Bikes"/>
  </r>
  <r>
    <s v="Bublr Bikes"/>
    <n v="1312561"/>
    <s v="RFID Card Member"/>
    <s v="Milwaukee"/>
    <s v="WI"/>
    <n v="53203"/>
    <s v="UNITED STATES"/>
    <s v="Annual Pass"/>
    <n v="12547"/>
    <s v="Standard"/>
    <x v="38"/>
    <n v="43.038649999999997"/>
    <n v="-87.921930000000003"/>
    <s v="Milwaukee"/>
    <x v="11"/>
    <n v="43.038600000000002"/>
    <n v="-87.912099999999995"/>
    <s v="Milwaukee"/>
    <n v="2"/>
    <n v="0"/>
    <n v="0"/>
    <s v="N"/>
    <n v="0"/>
    <n v="0"/>
    <n v="0"/>
    <n v="-1"/>
    <d v="2019-01-15T00:00:00"/>
    <d v="2019-01-01T00:00:00"/>
    <d v="2019-01-15T00:00:00"/>
    <s v="Tuesday"/>
    <d v="1899-12-30T16:03:09"/>
    <n v="1"/>
    <d v="2019-01-15T00:00:00"/>
    <d v="2019-01-01T00:00:00"/>
    <d v="2019-01-15T00:00:00"/>
    <x v="4"/>
    <x v="680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2632"/>
    <s v="Standard"/>
    <x v="29"/>
    <n v="43.041646999999998"/>
    <n v="-87.927257999999995"/>
    <s v="Milwaukee"/>
    <x v="37"/>
    <n v="43.026229999999998"/>
    <n v="-87.912809999999993"/>
    <s v="Milwaukee"/>
    <n v="37"/>
    <n v="0"/>
    <n v="0"/>
    <s v="N"/>
    <n v="5"/>
    <n v="4.8"/>
    <n v="200"/>
    <n v="-1"/>
    <d v="2019-01-15T00:00:00"/>
    <d v="2019-01-01T00:00:00"/>
    <d v="2019-01-15T00:00:00"/>
    <s v="Tuesday"/>
    <d v="1899-12-30T18:40:28"/>
    <n v="1"/>
    <d v="2019-01-15T00:00:00"/>
    <d v="2019-01-01T00:00:00"/>
    <d v="2019-01-15T00:00:00"/>
    <x v="4"/>
    <x v="681"/>
    <s v="Y"/>
    <s v="Y"/>
    <s v="One Way"/>
    <s v="Bublr Bikes"/>
  </r>
  <r>
    <s v="Bublr Bikes"/>
    <n v="2178477"/>
    <s v="RFID Card Member"/>
    <m/>
    <m/>
    <n v="53202"/>
    <s v="UNITED STATES"/>
    <s v="Annual Pass"/>
    <n v="5540"/>
    <s v="Standard"/>
    <x v="56"/>
    <n v="43.031480000000002"/>
    <n v="-87.908169999999998"/>
    <s v="Milwaukee"/>
    <x v="32"/>
    <n v="43.03886"/>
    <n v="-87.902720000000002"/>
    <s v="Milwaukee"/>
    <n v="4"/>
    <n v="0"/>
    <n v="0"/>
    <s v="N"/>
    <n v="0"/>
    <n v="0"/>
    <n v="0"/>
    <n v="-1"/>
    <d v="2019-01-16T00:00:00"/>
    <d v="2019-01-01T00:00:00"/>
    <d v="2019-01-16T00:00:00"/>
    <s v="Wednesday"/>
    <d v="1899-12-30T06:05:15"/>
    <n v="1"/>
    <d v="2019-01-16T00:00:00"/>
    <d v="2019-01-01T00:00:00"/>
    <d v="2019-01-16T00:00:00"/>
    <x v="0"/>
    <x v="682"/>
    <s v="N"/>
    <s v="Y"/>
    <s v="One Way"/>
    <s v="Bublr Bikes"/>
  </r>
  <r>
    <s v="Bublr Bikes"/>
    <n v="1269318"/>
    <s v="RFID Card Member"/>
    <s v="Milwaukee"/>
    <s v="WI"/>
    <n v="53204"/>
    <s v="UNITED STATES"/>
    <s v="Annual Pass"/>
    <n v="12601"/>
    <s v="Standard"/>
    <x v="28"/>
    <n v="43.02948"/>
    <n v="-87.912819999999996"/>
    <s v="Milwaukee"/>
    <x v="32"/>
    <n v="43.03886"/>
    <n v="-87.902720000000002"/>
    <s v="Milwaukee"/>
    <n v="11"/>
    <n v="0"/>
    <n v="0"/>
    <s v="N"/>
    <n v="1"/>
    <n v="1"/>
    <n v="40"/>
    <n v="-1"/>
    <d v="2019-01-16T00:00:00"/>
    <d v="2019-01-01T00:00:00"/>
    <d v="2019-01-16T00:00:00"/>
    <s v="Wednesday"/>
    <d v="1899-12-30T07:30:43"/>
    <n v="1"/>
    <d v="2019-01-16T00:00:00"/>
    <d v="2019-01-01T00:00:00"/>
    <d v="2019-01-16T00:00:00"/>
    <x v="0"/>
    <x v="683"/>
    <s v="N"/>
    <s v="Y"/>
    <s v="One Way"/>
    <s v="Bublr Bikes"/>
  </r>
  <r>
    <s v="Bublr Bikes"/>
    <n v="2132080"/>
    <s v="RFID Card Member"/>
    <s v="Milwaukee"/>
    <s v="WI"/>
    <n v="53233"/>
    <s v="UNITED STATES"/>
    <s v="Annual Pass"/>
    <n v="11137"/>
    <s v="Standard"/>
    <x v="27"/>
    <n v="43.04562"/>
    <n v="-87.923900000000003"/>
    <s v="Milwaukee"/>
    <x v="14"/>
    <n v="43.042490000000001"/>
    <n v="-87.909959999999998"/>
    <s v="Milwaukee"/>
    <n v="5"/>
    <n v="0"/>
    <n v="0"/>
    <s v="N"/>
    <n v="0"/>
    <n v="0"/>
    <n v="0"/>
    <n v="-1"/>
    <d v="2019-01-16T00:00:00"/>
    <d v="2019-01-01T00:00:00"/>
    <d v="2019-01-16T00:00:00"/>
    <s v="Wednesday"/>
    <d v="1899-12-30T08:43:19"/>
    <n v="1"/>
    <d v="2019-01-16T00:00:00"/>
    <d v="2019-01-01T00:00:00"/>
    <d v="2019-01-16T00:00:00"/>
    <x v="0"/>
    <x v="684"/>
    <s v="N"/>
    <s v="Y"/>
    <s v="One Way"/>
    <s v="Bublr Bikes"/>
  </r>
  <r>
    <s v="Bublr Bikes"/>
    <n v="2224317"/>
    <s v="RFID Card Member"/>
    <s v="Milwaukee"/>
    <s v="WI"/>
    <n v="53202"/>
    <s v="UNITED STATES"/>
    <s v="Annual Pass"/>
    <n v="11168"/>
    <s v="Standard"/>
    <x v="9"/>
    <n v="43.074890000000003"/>
    <n v="-87.882810000000006"/>
    <s v="Milwaukee"/>
    <x v="58"/>
    <n v="43.077359999999999"/>
    <n v="-87.880769999999998"/>
    <s v="Milwaukee"/>
    <n v="2"/>
    <n v="0"/>
    <n v="0"/>
    <s v="N"/>
    <n v="0"/>
    <n v="0"/>
    <n v="0"/>
    <n v="-1"/>
    <d v="2019-01-16T00:00:00"/>
    <d v="2019-01-01T00:00:00"/>
    <d v="2019-01-16T00:00:00"/>
    <s v="Wednesday"/>
    <d v="1899-12-30T12:09:11"/>
    <n v="1"/>
    <d v="2019-01-16T00:00:00"/>
    <d v="2019-01-01T00:00:00"/>
    <d v="2019-01-16T00:00:00"/>
    <x v="0"/>
    <x v="685"/>
    <s v="N"/>
    <s v="Y"/>
    <s v="One Way"/>
    <s v="Bublr Bikes"/>
  </r>
  <r>
    <s v="Bublr Bikes"/>
    <n v="1738865"/>
    <s v="RFID Card Member"/>
    <s v="Milwaukee"/>
    <s v="WI"/>
    <n v="53211"/>
    <s v="UNITED STATES"/>
    <s v="Annual Pass"/>
    <n v="11146"/>
    <s v="Standard"/>
    <x v="9"/>
    <n v="43.074890000000003"/>
    <n v="-87.882810000000006"/>
    <s v="Milwaukee"/>
    <x v="8"/>
    <n v="43.063749000000001"/>
    <n v="-87.887962999999999"/>
    <s v="Milwaukee"/>
    <n v="9"/>
    <n v="0"/>
    <n v="0"/>
    <s v="N"/>
    <n v="1"/>
    <n v="1"/>
    <n v="40"/>
    <n v="-1"/>
    <d v="2019-01-16T00:00:00"/>
    <d v="2019-01-01T00:00:00"/>
    <d v="2019-01-16T00:00:00"/>
    <s v="Wednesday"/>
    <d v="1899-12-30T18:06:35"/>
    <n v="1"/>
    <d v="2019-01-16T00:00:00"/>
    <d v="2019-01-01T00:00:00"/>
    <d v="2019-01-16T00:00:00"/>
    <x v="0"/>
    <x v="686"/>
    <s v="N"/>
    <s v="Y"/>
    <s v="One Way"/>
    <s v="Bublr Bikes"/>
  </r>
  <r>
    <s v="Bublr Bikes"/>
    <n v="1223948"/>
    <s v="RFID Card Member"/>
    <s v="Milwaukee "/>
    <s v="WI"/>
    <n v="53211"/>
    <s v="UNITED STATES"/>
    <s v="Annual Pass"/>
    <n v="11129"/>
    <s v="Standard"/>
    <x v="9"/>
    <n v="43.074890000000003"/>
    <n v="-87.882810000000006"/>
    <s v="Milwaukee"/>
    <x v="42"/>
    <n v="43.060786"/>
    <n v="-87.883825999999999"/>
    <s v="Milwaukee"/>
    <n v="10"/>
    <n v="0"/>
    <n v="0"/>
    <s v="N"/>
    <n v="1"/>
    <n v="1"/>
    <n v="40"/>
    <n v="-1"/>
    <d v="2019-01-16T00:00:00"/>
    <d v="2019-01-01T00:00:00"/>
    <d v="2019-01-16T00:00:00"/>
    <s v="Wednesday"/>
    <d v="1899-12-30T20:24:26"/>
    <n v="1"/>
    <d v="2019-01-16T00:00:00"/>
    <d v="2019-01-01T00:00:00"/>
    <d v="2019-01-16T00:00:00"/>
    <x v="0"/>
    <x v="687"/>
    <s v="N"/>
    <s v="Y"/>
    <s v="One Way"/>
    <s v="Bublr Bikes"/>
  </r>
  <r>
    <s v="Bublr Bikes"/>
    <n v="1730248"/>
    <s v="RFID Card Member"/>
    <s v="Milwaukee"/>
    <s v="WI"/>
    <n v="53207"/>
    <s v="UNITED STATES"/>
    <s v="Annual Pass"/>
    <n v="5526"/>
    <s v="Standard"/>
    <x v="35"/>
    <n v="43.04824"/>
    <n v="-87.904970000000006"/>
    <s v="Milwaukee"/>
    <x v="36"/>
    <n v="43.038580000000003"/>
    <n v="-87.90934"/>
    <s v="Milwaukee"/>
    <n v="5"/>
    <n v="0"/>
    <n v="0"/>
    <s v="N"/>
    <n v="0"/>
    <n v="0"/>
    <n v="0"/>
    <n v="-1"/>
    <d v="2019-01-17T00:00:00"/>
    <d v="2019-01-01T00:00:00"/>
    <d v="2019-01-17T00:00:00"/>
    <s v="Thursday"/>
    <d v="1899-12-30T07:52:09"/>
    <n v="1"/>
    <d v="2019-01-17T00:00:00"/>
    <d v="2019-01-01T00:00:00"/>
    <d v="2019-01-17T00:00:00"/>
    <x v="2"/>
    <x v="688"/>
    <s v="N"/>
    <s v="Y"/>
    <s v="One Way"/>
    <s v="Bublr Bikes"/>
  </r>
  <r>
    <s v="Bublr Bikes"/>
    <n v="2070494"/>
    <s v="RFID Card Member"/>
    <s v="Milwaukee"/>
    <s v="WI"/>
    <n v="53215"/>
    <s v="UNITED STATES"/>
    <s v="Annual Pass"/>
    <n v="5498"/>
    <s v="Standard"/>
    <x v="47"/>
    <n v="43.074655999999997"/>
    <n v="-87.889011999999994"/>
    <s v="Milwaukee"/>
    <x v="58"/>
    <n v="43.077359999999999"/>
    <n v="-87.880769999999998"/>
    <s v="Milwaukee"/>
    <n v="7"/>
    <n v="0"/>
    <n v="0"/>
    <s v="N"/>
    <n v="1"/>
    <n v="1"/>
    <n v="40"/>
    <n v="-1"/>
    <d v="2019-01-17T00:00:00"/>
    <d v="2019-01-01T00:00:00"/>
    <d v="2019-01-17T00:00:00"/>
    <s v="Thursday"/>
    <d v="1899-12-30T08:53:47"/>
    <n v="1"/>
    <d v="2019-01-17T00:00:00"/>
    <d v="2019-01-01T00:00:00"/>
    <d v="2019-01-17T00:00:00"/>
    <x v="2"/>
    <x v="689"/>
    <s v="N"/>
    <s v="Y"/>
    <s v="One Way"/>
    <s v="Bublr Bikes"/>
  </r>
  <r>
    <s v="Bublr Bikes"/>
    <n v="2284220"/>
    <s v="RFID Card Member"/>
    <s v="Milwaukee "/>
    <s v="WI"/>
    <n v="53202"/>
    <s v="UNITED STATES"/>
    <s v="Annual Pass"/>
    <n v="5443"/>
    <s v="Standard"/>
    <x v="15"/>
    <n v="43.058619999999998"/>
    <n v="-87.885319999999993"/>
    <s v="Milwaukee"/>
    <x v="9"/>
    <n v="43.074890000000003"/>
    <n v="-87.882810000000006"/>
    <s v="Milwaukee"/>
    <n v="7"/>
    <n v="0"/>
    <n v="0"/>
    <s v="N"/>
    <n v="1"/>
    <n v="1"/>
    <n v="40"/>
    <n v="-1"/>
    <d v="2019-01-17T00:00:00"/>
    <d v="2019-01-01T00:00:00"/>
    <d v="2019-01-17T00:00:00"/>
    <s v="Thursday"/>
    <d v="1899-12-30T11:44:09"/>
    <n v="1"/>
    <d v="2019-01-17T00:00:00"/>
    <d v="2019-01-01T00:00:00"/>
    <d v="2019-01-17T00:00:00"/>
    <x v="2"/>
    <x v="690"/>
    <s v="N"/>
    <s v="Y"/>
    <s v="One Way"/>
    <s v="Bublr Bikes"/>
  </r>
  <r>
    <s v="Bublr Bikes"/>
    <n v="1760317"/>
    <s v="RFID Card Member"/>
    <s v="Milwaukee"/>
    <s v="WI"/>
    <n v="53204"/>
    <s v="UNITED STATES"/>
    <s v="Annual Pass"/>
    <n v="32"/>
    <s v="Standard"/>
    <x v="28"/>
    <n v="43.02948"/>
    <n v="-87.912819999999996"/>
    <s v="Milwaukee"/>
    <x v="5"/>
    <n v="43.02948"/>
    <n v="-87.912819999999996"/>
    <s v="Milwaukee"/>
    <n v="0"/>
    <n v="0"/>
    <n v="0"/>
    <s v="N"/>
    <n v="0"/>
    <n v="0"/>
    <n v="0"/>
    <n v="-1"/>
    <d v="2019-01-17T00:00:00"/>
    <d v="2019-01-01T00:00:00"/>
    <d v="2019-01-17T00:00:00"/>
    <s v="Thursday"/>
    <d v="1899-12-30T15:22:22"/>
    <n v="1"/>
    <d v="2019-01-17T00:00:00"/>
    <d v="2019-01-01T00:00:00"/>
    <d v="2019-01-17T00:00:00"/>
    <x v="2"/>
    <x v="691"/>
    <s v="N"/>
    <s v="Y"/>
    <s v="Round Trip"/>
    <s v="Bublr Bikes"/>
  </r>
  <r>
    <s v="Bublr Bikes"/>
    <n v="1738865"/>
    <s v="RFID Card Member"/>
    <s v="Milwaukee"/>
    <s v="WI"/>
    <n v="53211"/>
    <s v="UNITED STATES"/>
    <s v="Annual Pass"/>
    <n v="5498"/>
    <s v="Standard"/>
    <x v="24"/>
    <n v="43.077359999999999"/>
    <n v="-87.880769999999998"/>
    <s v="Milwaukee"/>
    <x v="8"/>
    <n v="43.063749000000001"/>
    <n v="-87.887962999999999"/>
    <s v="Milwaukee"/>
    <n v="11"/>
    <n v="0"/>
    <n v="0"/>
    <s v="N"/>
    <n v="1"/>
    <n v="1"/>
    <n v="40"/>
    <n v="-1"/>
    <d v="2019-01-17T00:00:00"/>
    <d v="2019-01-01T00:00:00"/>
    <d v="2019-01-17T00:00:00"/>
    <s v="Thursday"/>
    <d v="1899-12-30T19:27:23"/>
    <n v="1"/>
    <d v="2019-01-17T00:00:00"/>
    <d v="2019-01-01T00:00:00"/>
    <d v="2019-01-17T00:00:00"/>
    <x v="2"/>
    <x v="692"/>
    <s v="N"/>
    <s v="Y"/>
    <s v="One Way"/>
    <s v="Bublr Bikes"/>
  </r>
  <r>
    <s v="Bublr Bikes"/>
    <n v="2070384"/>
    <s v="RFID Card Member"/>
    <s v="Milwaukee"/>
    <s v="WI"/>
    <n v="53202"/>
    <s v="UNITED STATES"/>
    <s v="Annual Pass"/>
    <n v="12589"/>
    <s v="Standard"/>
    <x v="56"/>
    <n v="43.031480000000002"/>
    <n v="-87.908169999999998"/>
    <s v="Milwaukee"/>
    <x v="14"/>
    <n v="43.042490000000001"/>
    <n v="-87.909959999999998"/>
    <s v="Milwaukee"/>
    <n v="5"/>
    <n v="0"/>
    <n v="0"/>
    <s v="N"/>
    <n v="0"/>
    <n v="0"/>
    <n v="0"/>
    <n v="-1"/>
    <d v="2019-01-18T00:00:00"/>
    <d v="2019-01-01T00:00:00"/>
    <d v="2019-01-18T00:00:00"/>
    <s v="Friday"/>
    <d v="1899-12-30T06:53:07"/>
    <n v="1"/>
    <d v="2019-01-18T00:00:00"/>
    <d v="2019-01-01T00:00:00"/>
    <d v="2019-01-18T00:00:00"/>
    <x v="1"/>
    <x v="693"/>
    <s v="N"/>
    <s v="Y"/>
    <s v="One Way"/>
    <s v="Bublr Bikes"/>
  </r>
  <r>
    <s v="Bublr Bikes"/>
    <n v="2353269"/>
    <s v="RFID Card Member"/>
    <s v="Milwaukee"/>
    <s v="WI"/>
    <n v="53202"/>
    <s v="UNITED STATES"/>
    <s v="Annual Pass"/>
    <n v="11048"/>
    <s v="Standard"/>
    <x v="14"/>
    <n v="43.052460000000004"/>
    <n v="-87.891000000000005"/>
    <s v="Milwaukee"/>
    <x v="32"/>
    <n v="43.03886"/>
    <n v="-87.902720000000002"/>
    <s v="Milwaukee"/>
    <n v="9"/>
    <n v="0"/>
    <n v="0"/>
    <s v="N"/>
    <n v="0"/>
    <n v="0"/>
    <n v="1"/>
    <n v="-1"/>
    <d v="2019-01-18T00:00:00"/>
    <d v="2019-01-01T00:00:00"/>
    <d v="2019-01-18T00:00:00"/>
    <s v="Friday"/>
    <d v="1899-12-30T07:31:14"/>
    <n v="1"/>
    <d v="2019-01-18T00:00:00"/>
    <d v="2019-01-01T00:00:00"/>
    <d v="2019-01-18T00:00:00"/>
    <x v="1"/>
    <x v="694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1106"/>
    <s v="Standard"/>
    <x v="17"/>
    <n v="43.004728999999998"/>
    <n v="-87.905463999999995"/>
    <s v="Milwaukee"/>
    <x v="37"/>
    <n v="43.026229999999998"/>
    <n v="-87.912809999999993"/>
    <s v="Milwaukee"/>
    <n v="11"/>
    <n v="0"/>
    <n v="0"/>
    <s v="N"/>
    <n v="1"/>
    <n v="1"/>
    <n v="40"/>
    <n v="-1"/>
    <d v="2019-01-18T00:00:00"/>
    <d v="2019-01-01T00:00:00"/>
    <d v="2019-01-18T00:00:00"/>
    <s v="Friday"/>
    <d v="1899-12-30T07:40:33"/>
    <n v="1"/>
    <d v="2019-01-18T00:00:00"/>
    <d v="2019-01-01T00:00:00"/>
    <d v="2019-01-18T00:00:00"/>
    <x v="1"/>
    <x v="695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11160"/>
    <s v="Standard"/>
    <x v="10"/>
    <n v="43.038600000000002"/>
    <n v="-87.912099999999995"/>
    <s v="Milwaukee"/>
    <x v="28"/>
    <n v="43.038649999999997"/>
    <n v="-87.921930000000003"/>
    <s v="Milwaukee"/>
    <n v="4"/>
    <n v="0"/>
    <n v="0"/>
    <s v="N"/>
    <n v="0"/>
    <n v="0"/>
    <n v="0"/>
    <n v="-1"/>
    <d v="2019-01-18T00:00:00"/>
    <d v="2019-01-01T00:00:00"/>
    <d v="2019-01-18T00:00:00"/>
    <s v="Friday"/>
    <d v="1899-12-30T08:08:24"/>
    <n v="1"/>
    <d v="2019-01-18T00:00:00"/>
    <d v="2019-01-01T00:00:00"/>
    <d v="2019-01-18T00:00:00"/>
    <x v="1"/>
    <x v="696"/>
    <s v="N"/>
    <s v="Y"/>
    <s v="One Way"/>
    <s v="Bublr Bikes"/>
  </r>
  <r>
    <s v="Bublr Bikes"/>
    <n v="1730248"/>
    <s v="RFID Card Member"/>
    <s v="Milwaukee"/>
    <s v="WI"/>
    <n v="53207"/>
    <s v="UNITED STATES"/>
    <s v="Annual Pass"/>
    <n v="12616"/>
    <s v="Standard"/>
    <x v="35"/>
    <n v="43.04824"/>
    <n v="-87.904970000000006"/>
    <s v="Milwaukee"/>
    <x v="14"/>
    <n v="43.042490000000001"/>
    <n v="-87.909959999999998"/>
    <s v="Milwaukee"/>
    <n v="4"/>
    <n v="0"/>
    <n v="0"/>
    <s v="N"/>
    <n v="0"/>
    <n v="0"/>
    <n v="0"/>
    <n v="-1"/>
    <d v="2019-01-18T00:00:00"/>
    <d v="2019-01-01T00:00:00"/>
    <d v="2019-01-18T00:00:00"/>
    <s v="Friday"/>
    <d v="1899-12-30T09:19:37"/>
    <n v="1"/>
    <d v="2019-01-18T00:00:00"/>
    <d v="2019-01-01T00:00:00"/>
    <d v="2019-01-18T00:00:00"/>
    <x v="1"/>
    <x v="697"/>
    <s v="N"/>
    <s v="Y"/>
    <s v="One Way"/>
    <s v="Bublr Bikes"/>
  </r>
  <r>
    <s v="Bublr Bikes"/>
    <n v="2272438"/>
    <s v="RFID Card Member"/>
    <s v="Milwaukee"/>
    <s v="WI"/>
    <n v="53202"/>
    <s v="UNITED STATES"/>
    <s v="Annual Pass"/>
    <n v="11148"/>
    <s v="Standard"/>
    <x v="1"/>
    <n v="43.078530000000001"/>
    <n v="-87.882620000000003"/>
    <s v="Milwaukee"/>
    <x v="13"/>
    <n v="43.058619999999998"/>
    <n v="-87.885319999999993"/>
    <s v="Milwaukee"/>
    <n v="9"/>
    <n v="0"/>
    <n v="0"/>
    <s v="N"/>
    <n v="1"/>
    <n v="1"/>
    <n v="40"/>
    <n v="-1"/>
    <d v="2019-01-18T00:00:00"/>
    <d v="2019-01-01T00:00:00"/>
    <d v="2019-01-18T00:00:00"/>
    <s v="Friday"/>
    <d v="1899-12-30T13:53:59"/>
    <n v="1"/>
    <d v="2019-01-18T00:00:00"/>
    <d v="2019-01-01T00:00:00"/>
    <d v="2019-01-18T00:00:00"/>
    <x v="1"/>
    <x v="698"/>
    <s v="N"/>
    <s v="Y"/>
    <s v="One Way"/>
    <s v="Bublr Bikes"/>
  </r>
  <r>
    <s v="Bublr Bikes"/>
    <n v="2332822"/>
    <s v="RFID Card Member"/>
    <s v="Milwaukee"/>
    <s v="WI"/>
    <n v="53202"/>
    <s v="UNITED STATES"/>
    <s v="Annual Pass"/>
    <n v="11137"/>
    <s v="Standard"/>
    <x v="25"/>
    <n v="43.04804"/>
    <n v="-87.896720000000002"/>
    <s v="Milwaukee"/>
    <x v="43"/>
    <n v="43.03519"/>
    <n v="-87.907390000000007"/>
    <s v="Milwaukee"/>
    <n v="10"/>
    <n v="0"/>
    <n v="0"/>
    <s v="N"/>
    <n v="1"/>
    <n v="1"/>
    <n v="40"/>
    <n v="-1"/>
    <d v="2019-01-18T00:00:00"/>
    <d v="2019-01-01T00:00:00"/>
    <d v="2019-01-18T00:00:00"/>
    <s v="Friday"/>
    <d v="1899-12-30T14:54:26"/>
    <n v="1"/>
    <d v="2019-01-18T00:00:00"/>
    <d v="2019-01-01T00:00:00"/>
    <d v="2019-01-18T00:00:00"/>
    <x v="1"/>
    <x v="699"/>
    <s v="N"/>
    <s v="Y"/>
    <s v="One Way"/>
    <s v="Bublr Bikes"/>
  </r>
  <r>
    <s v="Bublr Bikes"/>
    <n v="999116"/>
    <s v="RFID Card Member"/>
    <s v="Milwaukee"/>
    <s v="WI"/>
    <n v="53202"/>
    <s v="UNITED STATES"/>
    <s v="Annual Pass"/>
    <n v="12568"/>
    <s v="Standard"/>
    <x v="9"/>
    <n v="43.074890000000003"/>
    <n v="-87.882810000000006"/>
    <s v="Milwaukee"/>
    <x v="60"/>
    <n v="43.066893999999998"/>
    <n v="-87.877936000000005"/>
    <s v="Milwaukee"/>
    <n v="7"/>
    <n v="0"/>
    <n v="0"/>
    <s v="N"/>
    <n v="1"/>
    <n v="1"/>
    <n v="40"/>
    <n v="-1"/>
    <d v="2019-01-18T00:00:00"/>
    <d v="2019-01-01T00:00:00"/>
    <d v="2019-01-18T00:00:00"/>
    <s v="Friday"/>
    <d v="1899-12-30T16:18:56"/>
    <n v="1"/>
    <d v="2019-01-18T00:00:00"/>
    <d v="2019-01-01T00:00:00"/>
    <d v="2019-01-18T00:00:00"/>
    <x v="1"/>
    <x v="700"/>
    <s v="N"/>
    <s v="Y"/>
    <s v="One Way"/>
    <s v="Bublr Bikes"/>
  </r>
  <r>
    <s v="Bublr Bikes"/>
    <n v="1738865"/>
    <s v="RFID Card Member"/>
    <s v="Milwaukee"/>
    <s v="WI"/>
    <n v="53211"/>
    <s v="UNITED STATES"/>
    <s v="Annual Pass"/>
    <n v="5498"/>
    <s v="Standard"/>
    <x v="47"/>
    <n v="43.074655999999997"/>
    <n v="-87.889011999999994"/>
    <s v="Milwaukee"/>
    <x v="8"/>
    <n v="43.063749000000001"/>
    <n v="-87.887962999999999"/>
    <s v="Milwaukee"/>
    <n v="7"/>
    <n v="0"/>
    <n v="0"/>
    <s v="N"/>
    <n v="1"/>
    <n v="1"/>
    <n v="40"/>
    <n v="-1"/>
    <d v="2019-01-18T00:00:00"/>
    <d v="2019-01-01T00:00:00"/>
    <d v="2019-01-18T00:00:00"/>
    <s v="Friday"/>
    <d v="1899-12-30T19:13:38"/>
    <n v="1"/>
    <d v="2019-01-18T00:00:00"/>
    <d v="2019-01-01T00:00:00"/>
    <d v="2019-01-18T00:00:00"/>
    <x v="1"/>
    <x v="701"/>
    <s v="N"/>
    <s v="Y"/>
    <s v="One Way"/>
    <s v="Bublr Bikes"/>
  </r>
  <r>
    <s v="Bublr Bikes"/>
    <n v="2279247"/>
    <s v="RFID Card Member"/>
    <s v="Milwaukee"/>
    <s v="WI"/>
    <n v="53211"/>
    <s v="UNITED STATES"/>
    <s v="Annual Pass"/>
    <n v="12668"/>
    <s v="Standard"/>
    <x v="58"/>
    <n v="43.066893999999998"/>
    <n v="-87.877936000000005"/>
    <s v="Milwaukee"/>
    <x v="9"/>
    <n v="43.074890000000003"/>
    <n v="-87.882810000000006"/>
    <s v="Milwaukee"/>
    <n v="7"/>
    <n v="0"/>
    <n v="0"/>
    <s v="N"/>
    <n v="1"/>
    <n v="1"/>
    <n v="40"/>
    <n v="-1"/>
    <d v="2019-01-19T00:00:00"/>
    <d v="2019-01-01T00:00:00"/>
    <d v="2019-01-19T00:00:00"/>
    <s v="Saturday"/>
    <d v="1899-12-30T15:31:54"/>
    <n v="1"/>
    <d v="2019-01-19T00:00:00"/>
    <d v="2019-01-01T00:00:00"/>
    <d v="2019-01-19T00:00:00"/>
    <x v="3"/>
    <x v="702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12540"/>
    <s v="Standard"/>
    <x v="51"/>
    <n v="43.05097"/>
    <n v="-87.906440000000003"/>
    <s v="Milwaukee"/>
    <x v="32"/>
    <n v="43.03886"/>
    <n v="-87.902720000000002"/>
    <s v="Milwaukee"/>
    <n v="9"/>
    <n v="0"/>
    <n v="0"/>
    <s v="N"/>
    <n v="1"/>
    <n v="1"/>
    <n v="40"/>
    <n v="-1"/>
    <d v="2019-01-21T00:00:00"/>
    <d v="2019-01-01T00:00:00"/>
    <d v="2019-01-21T00:00:00"/>
    <s v="Monday"/>
    <d v="1899-12-30T07:47:49"/>
    <n v="1"/>
    <d v="2019-01-21T00:00:00"/>
    <d v="2019-01-01T00:00:00"/>
    <d v="2019-01-21T00:00:00"/>
    <x v="5"/>
    <x v="703"/>
    <s v="N"/>
    <s v="N"/>
    <s v="One Way"/>
    <s v="Bublr Bikes"/>
  </r>
  <r>
    <s v="Bublr Bikes"/>
    <n v="1730248"/>
    <s v="RFID Card Member"/>
    <s v="Milwaukee"/>
    <s v="WI"/>
    <n v="53207"/>
    <s v="UNITED STATES"/>
    <s v="Annual Pass"/>
    <n v="12677"/>
    <s v="Standard"/>
    <x v="51"/>
    <n v="43.05097"/>
    <n v="-87.906440000000003"/>
    <s v="Milwaukee"/>
    <x v="55"/>
    <n v="43.052549999999997"/>
    <n v="-87.909329999999997"/>
    <s v="Milwaukee"/>
    <n v="2"/>
    <n v="0"/>
    <n v="0"/>
    <s v="N"/>
    <n v="0"/>
    <n v="0"/>
    <n v="0"/>
    <n v="-1"/>
    <d v="2019-01-21T00:00:00"/>
    <d v="2019-01-01T00:00:00"/>
    <d v="2019-01-21T00:00:00"/>
    <s v="Monday"/>
    <d v="1899-12-30T08:15:40"/>
    <n v="1"/>
    <d v="2019-01-21T00:00:00"/>
    <d v="2019-01-01T00:00:00"/>
    <d v="2019-01-21T00:00:00"/>
    <x v="5"/>
    <x v="704"/>
    <s v="N"/>
    <s v="Y"/>
    <s v="One Way"/>
    <s v="Bublr Bikes"/>
  </r>
  <r>
    <s v="Bublr Bikes"/>
    <n v="1730248"/>
    <s v="RFID Card Member"/>
    <s v="Milwaukee"/>
    <s v="WI"/>
    <n v="53207"/>
    <s v="UNITED STATES"/>
    <s v="Annual Pass"/>
    <n v="5521"/>
    <s v="Standard"/>
    <x v="21"/>
    <n v="43.052549999999997"/>
    <n v="-87.909329999999997"/>
    <s v="Milwaukee"/>
    <x v="30"/>
    <n v="43.05847"/>
    <n v="-87.898079999999993"/>
    <s v="Milwaukee"/>
    <n v="6"/>
    <n v="0"/>
    <n v="0"/>
    <s v="N"/>
    <n v="0"/>
    <n v="0"/>
    <n v="0"/>
    <n v="-1"/>
    <d v="2019-01-21T00:00:00"/>
    <d v="2019-01-01T00:00:00"/>
    <d v="2019-01-21T00:00:00"/>
    <s v="Monday"/>
    <d v="1899-12-30T08:18:06"/>
    <n v="1"/>
    <d v="2019-01-21T00:00:00"/>
    <d v="2019-01-01T00:00:00"/>
    <d v="2019-01-21T00:00:00"/>
    <x v="5"/>
    <x v="705"/>
    <s v="N"/>
    <s v="Y"/>
    <s v="One Way"/>
    <s v="Bublr Bikes"/>
  </r>
  <r>
    <s v="Bublr Bikes"/>
    <n v="1815780"/>
    <s v="RFID Card Member"/>
    <s v="Franklin"/>
    <s v="WI"/>
    <n v="53132"/>
    <s v="UNITED STATES"/>
    <s v="Annual Pass"/>
    <n v="11066"/>
    <s v="Standard"/>
    <x v="9"/>
    <n v="43.074890000000003"/>
    <n v="-87.882810000000006"/>
    <s v="Milwaukee"/>
    <x v="1"/>
    <n v="43.078530000000001"/>
    <n v="-87.882620000000003"/>
    <s v="Milwaukee"/>
    <n v="3"/>
    <n v="0"/>
    <n v="0"/>
    <s v="N"/>
    <n v="0"/>
    <n v="0"/>
    <n v="0"/>
    <n v="-1"/>
    <d v="2019-01-22T00:00:00"/>
    <d v="2019-01-01T00:00:00"/>
    <d v="2019-01-22T00:00:00"/>
    <s v="Tuesday"/>
    <d v="1899-12-30T16:14:56"/>
    <n v="1"/>
    <d v="2019-01-22T00:00:00"/>
    <d v="2019-01-01T00:00:00"/>
    <d v="2019-01-22T00:00:00"/>
    <x v="4"/>
    <x v="706"/>
    <s v="N"/>
    <s v="Y"/>
    <s v="One Way"/>
    <s v="Bublr Bikes"/>
  </r>
  <r>
    <s v="Bublr Bikes"/>
    <n v="2384218"/>
    <s v="RFID Card Member"/>
    <s v="Milwaukee"/>
    <s v="WI"/>
    <n v="53202"/>
    <s v="UNITED STATES"/>
    <s v="Annual Pass"/>
    <n v="11046"/>
    <s v="Standard"/>
    <x v="41"/>
    <n v="43.069021999999997"/>
    <n v="-87.887940999999998"/>
    <s v="Milwaukee"/>
    <x v="17"/>
    <n v="43.045712999999999"/>
    <n v="-87.899756999999994"/>
    <s v="Milwaukee"/>
    <n v="21"/>
    <n v="0"/>
    <n v="0"/>
    <s v="N"/>
    <n v="3"/>
    <n v="2.9"/>
    <n v="120"/>
    <n v="-1"/>
    <d v="2019-01-23T00:00:00"/>
    <d v="2019-01-01T00:00:00"/>
    <d v="2019-01-23T00:00:00"/>
    <s v="Wednesday"/>
    <d v="1899-12-30T17:31:25"/>
    <n v="1"/>
    <d v="2019-01-23T00:00:00"/>
    <d v="2019-01-01T00:00:00"/>
    <d v="2019-01-23T00:00:00"/>
    <x v="0"/>
    <x v="707"/>
    <s v="N"/>
    <s v="Y"/>
    <s v="One Way"/>
    <s v="Bublr Bikes"/>
  </r>
  <r>
    <s v="Bublr Bikes"/>
    <n v="1815780"/>
    <s v="RFID Card Member"/>
    <s v="Franklin"/>
    <s v="WI"/>
    <n v="53132"/>
    <s v="UNITED STATES"/>
    <s v="Annual Pass"/>
    <n v="12550"/>
    <s v="Standard"/>
    <x v="1"/>
    <n v="43.078530000000001"/>
    <n v="-87.882620000000003"/>
    <s v="Milwaukee"/>
    <x v="9"/>
    <n v="43.074890000000003"/>
    <n v="-87.882810000000006"/>
    <s v="Milwaukee"/>
    <n v="3"/>
    <n v="0"/>
    <n v="0"/>
    <s v="N"/>
    <n v="0"/>
    <n v="0"/>
    <n v="0"/>
    <n v="-1"/>
    <d v="2019-01-24T00:00:00"/>
    <d v="2019-01-01T00:00:00"/>
    <d v="2019-01-24T00:00:00"/>
    <s v="Thursday"/>
    <d v="1899-12-30T11:49:52"/>
    <n v="1"/>
    <d v="2019-01-24T00:00:00"/>
    <d v="2019-01-01T00:00:00"/>
    <d v="2019-01-24T00:00:00"/>
    <x v="2"/>
    <x v="383"/>
    <s v="N"/>
    <s v="Y"/>
    <s v="One Way"/>
    <s v="Bublr Bikes"/>
  </r>
  <r>
    <s v="Bublr Bikes"/>
    <n v="2149574"/>
    <s v="RFID Card Member"/>
    <m/>
    <m/>
    <n v="53213"/>
    <s v="UNITED STATES"/>
    <s v="Annual Pass"/>
    <n v="11123"/>
    <s v="Standard"/>
    <x v="6"/>
    <n v="43.038245000000003"/>
    <n v="-87.914811999999998"/>
    <s v="Milwaukee"/>
    <x v="6"/>
    <n v="43.038245000000003"/>
    <n v="-87.914811999999998"/>
    <s v="Milwaukee"/>
    <n v="0"/>
    <n v="0"/>
    <n v="0"/>
    <s v="N"/>
    <n v="0"/>
    <n v="0"/>
    <n v="0"/>
    <n v="-1"/>
    <d v="2019-01-24T00:00:00"/>
    <d v="2019-01-01T00:00:00"/>
    <d v="2019-01-24T00:00:00"/>
    <s v="Thursday"/>
    <d v="1899-12-30T12:17:38"/>
    <n v="1"/>
    <d v="2019-01-24T00:00:00"/>
    <d v="2019-01-01T00:00:00"/>
    <d v="2019-01-24T00:00:00"/>
    <x v="2"/>
    <x v="708"/>
    <s v="N"/>
    <s v="Y"/>
    <s v="Round Trip"/>
    <s v="Bublr Bikes"/>
  </r>
  <r>
    <s v="Bublr Bikes"/>
    <n v="2149574"/>
    <s v="RFID Card Member"/>
    <m/>
    <m/>
    <n v="53213"/>
    <s v="UNITED STATES"/>
    <s v="Annual Pass"/>
    <n v="5487"/>
    <s v="Standard"/>
    <x v="10"/>
    <n v="43.038600000000002"/>
    <n v="-87.912099999999995"/>
    <s v="Milwaukee"/>
    <x v="43"/>
    <n v="43.03519"/>
    <n v="-87.907390000000007"/>
    <s v="Milwaukee"/>
    <n v="5"/>
    <n v="0"/>
    <n v="0"/>
    <s v="N"/>
    <n v="0"/>
    <n v="0"/>
    <n v="0"/>
    <n v="-1"/>
    <d v="2019-01-24T00:00:00"/>
    <d v="2019-01-01T00:00:00"/>
    <d v="2019-01-24T00:00:00"/>
    <s v="Thursday"/>
    <d v="1899-12-30T12:23:08"/>
    <n v="1"/>
    <d v="2019-01-24T00:00:00"/>
    <d v="2019-01-01T00:00:00"/>
    <d v="2019-01-24T00:00:00"/>
    <x v="2"/>
    <x v="709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12498"/>
    <s v="Standard"/>
    <x v="21"/>
    <n v="43.052549999999997"/>
    <n v="-87.909329999999997"/>
    <s v="Milwaukee"/>
    <x v="34"/>
    <n v="43.03913"/>
    <n v="-87.916150000000002"/>
    <s v="Milwaukee"/>
    <n v="9"/>
    <n v="0"/>
    <n v="0"/>
    <s v="N"/>
    <n v="1"/>
    <n v="1"/>
    <n v="40"/>
    <n v="-1"/>
    <d v="2019-01-26T00:00:00"/>
    <d v="2019-01-01T00:00:00"/>
    <d v="2019-01-26T00:00:00"/>
    <s v="Saturday"/>
    <d v="1899-12-30T08:42:45"/>
    <n v="1"/>
    <d v="2019-01-26T00:00:00"/>
    <d v="2019-01-01T00:00:00"/>
    <d v="2019-01-26T00:00:00"/>
    <x v="3"/>
    <x v="710"/>
    <s v="N"/>
    <s v="Y"/>
    <s v="One Way"/>
    <s v="Bublr Bikes"/>
  </r>
  <r>
    <s v="Bublr Bikes"/>
    <n v="2260117"/>
    <s v="RFID Card Member"/>
    <s v="Milwaukee"/>
    <s v="WI"/>
    <n v="53212"/>
    <s v="UNITED STATES"/>
    <s v="Annual Pass"/>
    <n v="12550"/>
    <s v="Standard"/>
    <x v="20"/>
    <n v="43.06033"/>
    <n v="-87.89546"/>
    <s v="Milwaukee"/>
    <x v="13"/>
    <n v="43.058619999999998"/>
    <n v="-87.885319999999993"/>
    <s v="Milwaukee"/>
    <n v="7"/>
    <n v="0"/>
    <n v="0"/>
    <s v="N"/>
    <n v="1"/>
    <n v="1"/>
    <n v="40"/>
    <n v="-1"/>
    <d v="2019-01-27T00:00:00"/>
    <d v="2019-01-01T00:00:00"/>
    <d v="2019-01-27T00:00:00"/>
    <s v="Sunday"/>
    <d v="1899-12-30T09:26:35"/>
    <n v="1"/>
    <d v="2019-01-27T00:00:00"/>
    <d v="2019-01-01T00:00:00"/>
    <d v="2019-01-27T00:00:00"/>
    <x v="6"/>
    <x v="711"/>
    <s v="N"/>
    <s v="Y"/>
    <s v="One Way"/>
    <s v="Bublr Bikes"/>
  </r>
  <r>
    <s v="Bublr Bikes"/>
    <n v="2260117"/>
    <s v="RFID Card Member"/>
    <s v="Milwaukee"/>
    <s v="WI"/>
    <n v="53212"/>
    <s v="UNITED STATES"/>
    <s v="Annual Pass"/>
    <n v="12550"/>
    <s v="Standard"/>
    <x v="15"/>
    <n v="43.058619999999998"/>
    <n v="-87.885319999999993"/>
    <s v="Milwaukee"/>
    <x v="29"/>
    <n v="43.06033"/>
    <n v="-87.89546"/>
    <s v="Milwaukee"/>
    <n v="9"/>
    <n v="0"/>
    <n v="0"/>
    <s v="N"/>
    <n v="1"/>
    <n v="1"/>
    <n v="40"/>
    <n v="-1"/>
    <d v="2019-01-27T00:00:00"/>
    <d v="2019-01-01T00:00:00"/>
    <d v="2019-01-27T00:00:00"/>
    <s v="Sunday"/>
    <d v="1899-12-30T11:39:23"/>
    <n v="1"/>
    <d v="2019-01-27T00:00:00"/>
    <d v="2019-01-01T00:00:00"/>
    <d v="2019-01-27T00:00:00"/>
    <x v="6"/>
    <x v="712"/>
    <s v="N"/>
    <s v="Y"/>
    <s v="One Way"/>
    <s v="Bublr Bikes"/>
  </r>
  <r>
    <s v="Bublr Bikes"/>
    <n v="2279247"/>
    <s v="RFID Card Member"/>
    <s v="Milwaukee"/>
    <s v="WI"/>
    <n v="53211"/>
    <s v="UNITED STATES"/>
    <s v="Annual Pass"/>
    <n v="11168"/>
    <s v="Standard"/>
    <x v="24"/>
    <n v="43.077359999999999"/>
    <n v="-87.880769999999998"/>
    <s v="Milwaukee"/>
    <x v="60"/>
    <n v="43.066893999999998"/>
    <n v="-87.877936000000005"/>
    <s v="Milwaukee"/>
    <n v="518"/>
    <n v="30"/>
    <n v="0"/>
    <s v="Y"/>
    <n v="18"/>
    <n v="17.100000000000001"/>
    <n v="720"/>
    <n v="-1"/>
    <d v="2019-01-27T00:00:00"/>
    <d v="2019-01-01T00:00:00"/>
    <d v="2019-01-27T00:00:00"/>
    <s v="Sunday"/>
    <d v="1899-12-30T19:18:04"/>
    <n v="1"/>
    <d v="2019-01-28T00:00:00"/>
    <d v="2019-01-01T00:00:00"/>
    <d v="2019-01-28T00:00:00"/>
    <x v="5"/>
    <x v="713"/>
    <s v="Y"/>
    <s v="Y"/>
    <s v="One Way"/>
    <s v="Bublr Bikes"/>
  </r>
  <r>
    <s v="Bublr Bikes"/>
    <n v="1704980"/>
    <s v="RFID Card Member"/>
    <s v="Milwaukee"/>
    <s v="WI"/>
    <n v="53202"/>
    <s v="UNITED STATES"/>
    <s v="30-Day Pass"/>
    <n v="271"/>
    <s v="Standard"/>
    <x v="25"/>
    <n v="43.04804"/>
    <n v="-87.896720000000002"/>
    <s v="Milwaukee"/>
    <x v="15"/>
    <n v="43.052460000000004"/>
    <n v="-87.891000000000005"/>
    <s v="Milwaukee"/>
    <n v="2"/>
    <n v="0"/>
    <n v="0"/>
    <s v="N"/>
    <n v="0"/>
    <n v="0"/>
    <n v="0"/>
    <n v="-1"/>
    <d v="2019-01-01T00:00:00"/>
    <d v="2019-01-01T00:00:00"/>
    <d v="2019-01-01T00:00:00"/>
    <s v="Tuesday"/>
    <d v="1899-12-30T15:57:41"/>
    <n v="1"/>
    <d v="2019-01-01T00:00:00"/>
    <d v="2019-01-01T00:00:00"/>
    <d v="2019-01-01T00:00:00"/>
    <x v="4"/>
    <x v="714"/>
    <s v="N"/>
    <s v="Y"/>
    <s v="One Way"/>
    <s v="Bublr Bikes"/>
  </r>
  <r>
    <s v="Bublr Bikes"/>
    <n v="1358672"/>
    <s v="RFID Card Member"/>
    <s v="Milwaukee"/>
    <s v="IL"/>
    <n v="53211"/>
    <s v="UNITED STATES"/>
    <s v="Annual Pass"/>
    <n v="12642"/>
    <s v="Standard"/>
    <x v="47"/>
    <n v="43.074655999999997"/>
    <n v="-87.889011999999994"/>
    <s v="Milwaukee"/>
    <x v="3"/>
    <n v="43.004728999999998"/>
    <n v="-87.905463999999995"/>
    <s v="Milwaukee"/>
    <n v="35"/>
    <n v="0"/>
    <n v="0"/>
    <s v="N"/>
    <n v="5"/>
    <n v="4.8"/>
    <n v="200"/>
    <n v="-1"/>
    <d v="2019-01-01T00:00:00"/>
    <d v="2019-01-01T00:00:00"/>
    <d v="2019-01-01T00:00:00"/>
    <s v="Tuesday"/>
    <d v="1899-12-30T00:07:26"/>
    <n v="1"/>
    <d v="2019-01-01T00:00:00"/>
    <d v="2019-01-01T00:00:00"/>
    <d v="2019-01-01T00:00:00"/>
    <x v="4"/>
    <x v="715"/>
    <s v="Y"/>
    <s v="Y"/>
    <s v="One Way"/>
    <s v="Bublr Bikes"/>
  </r>
  <r>
    <s v="Bublr Bikes"/>
    <n v="2289882"/>
    <s v="RFID Card Member"/>
    <s v="Brookfield "/>
    <s v="WI"/>
    <n v="53045"/>
    <s v="UNITED STATES"/>
    <s v="Annual Pass"/>
    <n v="12458"/>
    <s v="Standard"/>
    <x v="14"/>
    <n v="43.052460000000004"/>
    <n v="-87.891000000000005"/>
    <s v="Milwaukee"/>
    <x v="54"/>
    <n v="43.074655999999997"/>
    <n v="-87.889011999999994"/>
    <s v="Milwaukee"/>
    <n v="13"/>
    <n v="0"/>
    <n v="0"/>
    <s v="N"/>
    <n v="1"/>
    <n v="1"/>
    <n v="40"/>
    <n v="-1"/>
    <d v="2019-01-01T00:00:00"/>
    <d v="2019-01-01T00:00:00"/>
    <d v="2019-01-01T00:00:00"/>
    <s v="Tuesday"/>
    <d v="1899-12-30T04:15:48"/>
    <n v="1"/>
    <d v="2019-01-01T00:00:00"/>
    <d v="2019-01-01T00:00:00"/>
    <d v="2019-01-01T00:00:00"/>
    <x v="4"/>
    <x v="716"/>
    <s v="N"/>
    <s v="Y"/>
    <s v="One Way"/>
    <s v="Bublr Bikes"/>
  </r>
  <r>
    <s v="Bublr Bikes"/>
    <n v="2289882"/>
    <s v="RFID Card Member"/>
    <s v="Brookfield "/>
    <s v="WI"/>
    <n v="53045"/>
    <s v="UNITED STATES"/>
    <s v="Annual Pass"/>
    <n v="5507"/>
    <s v="Standard"/>
    <x v="14"/>
    <n v="43.052460000000004"/>
    <n v="-87.891000000000005"/>
    <s v="Milwaukee"/>
    <x v="54"/>
    <n v="43.074655999999997"/>
    <n v="-87.889011999999994"/>
    <s v="Milwaukee"/>
    <n v="13"/>
    <n v="0"/>
    <n v="0"/>
    <s v="N"/>
    <n v="1"/>
    <n v="1"/>
    <n v="40"/>
    <n v="-1"/>
    <d v="2019-01-01T00:00:00"/>
    <d v="2019-01-01T00:00:00"/>
    <d v="2019-01-01T00:00:00"/>
    <s v="Tuesday"/>
    <d v="1899-12-30T22:25:56"/>
    <n v="1"/>
    <d v="2019-01-01T00:00:00"/>
    <d v="2019-01-01T00:00:00"/>
    <d v="2019-01-01T00:00:00"/>
    <x v="4"/>
    <x v="717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5493"/>
    <s v="Standard"/>
    <x v="61"/>
    <n v="43.034619999999997"/>
    <n v="-87.917500000000004"/>
    <s v="Milwaukee"/>
    <x v="0"/>
    <n v="43.054830000000003"/>
    <n v="-87.91874"/>
    <s v="Milwaukee"/>
    <n v="13"/>
    <n v="0"/>
    <n v="0"/>
    <s v="N"/>
    <n v="1"/>
    <n v="1"/>
    <n v="40"/>
    <n v="-1"/>
    <d v="2019-01-02T00:00:00"/>
    <d v="2019-01-01T00:00:00"/>
    <d v="2019-01-02T00:00:00"/>
    <s v="Wednesday"/>
    <d v="1899-12-30T09:59:38"/>
    <n v="1"/>
    <d v="2019-01-02T00:00:00"/>
    <d v="2019-01-01T00:00:00"/>
    <d v="2019-01-02T00:00:00"/>
    <x v="0"/>
    <x v="718"/>
    <s v="N"/>
    <s v="Y"/>
    <s v="One Way"/>
    <s v="Bublr Bikes"/>
  </r>
  <r>
    <s v="Bublr Bikes"/>
    <n v="2339331"/>
    <s v="RFID Card Member"/>
    <s v="Milwaukee"/>
    <s v="WI"/>
    <n v="53202"/>
    <s v="UNITED STATES"/>
    <s v="Annual Pass"/>
    <n v="271"/>
    <s v="Standard"/>
    <x v="14"/>
    <n v="43.052460000000004"/>
    <n v="-87.891000000000005"/>
    <s v="Milwaukee"/>
    <x v="48"/>
    <n v="43.04824"/>
    <n v="-87.904970000000006"/>
    <s v="Milwaukee"/>
    <n v="11"/>
    <n v="0"/>
    <n v="0"/>
    <s v="N"/>
    <n v="1"/>
    <n v="1"/>
    <n v="40"/>
    <n v="-1"/>
    <d v="2019-01-02T00:00:00"/>
    <d v="2019-01-01T00:00:00"/>
    <d v="2019-01-02T00:00:00"/>
    <s v="Wednesday"/>
    <d v="1899-12-30T15:31:12"/>
    <n v="1"/>
    <d v="2019-01-02T00:00:00"/>
    <d v="2019-01-01T00:00:00"/>
    <d v="2019-01-02T00:00:00"/>
    <x v="0"/>
    <x v="719"/>
    <s v="N"/>
    <s v="Y"/>
    <s v="One Way"/>
    <s v="Bublr Bikes"/>
  </r>
  <r>
    <s v="Bublr Bikes"/>
    <n v="1312561"/>
    <s v="RFID Card Member"/>
    <s v="Milwaukee"/>
    <s v="WI"/>
    <n v="53203"/>
    <s v="UNITED STATES"/>
    <s v="Annual Pass"/>
    <n v="5440"/>
    <s v="Standard"/>
    <x v="38"/>
    <n v="43.038649999999997"/>
    <n v="-87.921930000000003"/>
    <s v="Milwaukee"/>
    <x v="36"/>
    <n v="43.038580000000003"/>
    <n v="-87.90934"/>
    <s v="Milwaukee"/>
    <n v="4"/>
    <n v="0"/>
    <n v="0"/>
    <s v="N"/>
    <n v="0"/>
    <n v="0"/>
    <n v="0"/>
    <n v="-1"/>
    <d v="2019-01-02T00:00:00"/>
    <d v="2019-01-01T00:00:00"/>
    <d v="2019-01-02T00:00:00"/>
    <s v="Wednesday"/>
    <d v="1899-12-30T16:19:12"/>
    <n v="1"/>
    <d v="2019-01-02T00:00:00"/>
    <d v="2019-01-01T00:00:00"/>
    <d v="2019-01-02T00:00:00"/>
    <x v="0"/>
    <x v="720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28"/>
    <s v="Standard"/>
    <x v="8"/>
    <n v="43.053040000000003"/>
    <n v="-87.897660000000002"/>
    <s v="Milwaukee"/>
    <x v="51"/>
    <n v="43.040349999999997"/>
    <n v="-87.920760000000001"/>
    <s v="Milwaukee"/>
    <n v="11"/>
    <n v="0"/>
    <n v="0"/>
    <s v="N"/>
    <n v="1"/>
    <n v="1"/>
    <n v="40"/>
    <n v="-1"/>
    <d v="2019-01-03T00:00:00"/>
    <d v="2019-01-01T00:00:00"/>
    <d v="2019-01-03T00:00:00"/>
    <s v="Thursday"/>
    <d v="1899-12-30T11:37:43"/>
    <n v="1"/>
    <d v="2019-01-03T00:00:00"/>
    <d v="2019-01-01T00:00:00"/>
    <d v="2019-01-03T00:00:00"/>
    <x v="2"/>
    <x v="721"/>
    <s v="N"/>
    <s v="Y"/>
    <s v="One Way"/>
    <s v="Bublr Bikes"/>
  </r>
  <r>
    <s v="Bublr Bikes"/>
    <n v="2070494"/>
    <s v="RFID Card Member"/>
    <s v="Milwaukee"/>
    <s v="WI"/>
    <n v="53215"/>
    <s v="UNITED STATES"/>
    <s v="Annual Pass"/>
    <n v="5484"/>
    <s v="Standard"/>
    <x v="9"/>
    <n v="43.074890000000003"/>
    <n v="-87.882810000000006"/>
    <s v="Milwaukee"/>
    <x v="54"/>
    <n v="43.074655999999997"/>
    <n v="-87.889011999999994"/>
    <s v="Milwaukee"/>
    <n v="3"/>
    <n v="0"/>
    <n v="0"/>
    <s v="N"/>
    <n v="0"/>
    <n v="0"/>
    <n v="0"/>
    <n v="-1"/>
    <d v="2019-01-03T00:00:00"/>
    <d v="2019-01-01T00:00:00"/>
    <d v="2019-01-03T00:00:00"/>
    <s v="Thursday"/>
    <d v="1899-12-30T12:32:40"/>
    <n v="1"/>
    <d v="2019-01-03T00:00:00"/>
    <d v="2019-01-01T00:00:00"/>
    <d v="2019-01-03T00:00:00"/>
    <x v="2"/>
    <x v="722"/>
    <s v="N"/>
    <s v="Y"/>
    <s v="One Way"/>
    <s v="Bublr Bikes"/>
  </r>
  <r>
    <s v="Bublr Bikes"/>
    <n v="2281713"/>
    <s v="RFID Card Member"/>
    <s v="Milwaukee"/>
    <s v="WI"/>
    <n v="53202"/>
    <s v="UNITED STATES"/>
    <s v="Pay as You Go Pass"/>
    <n v="5508"/>
    <s v="Standard"/>
    <x v="61"/>
    <n v="43.034619999999997"/>
    <n v="-87.917500000000004"/>
    <s v="Milwaukee"/>
    <x v="59"/>
    <n v="43.034619999999997"/>
    <n v="-87.917500000000004"/>
    <s v="Milwaukee"/>
    <n v="19"/>
    <n v="0"/>
    <n v="2"/>
    <s v="N"/>
    <n v="2"/>
    <n v="1.9"/>
    <n v="80"/>
    <n v="-1"/>
    <d v="2019-01-04T00:00:00"/>
    <d v="2019-01-01T00:00:00"/>
    <d v="2019-01-04T00:00:00"/>
    <s v="Friday"/>
    <d v="1899-12-30T09:15:04"/>
    <n v="1"/>
    <d v="2019-01-04T00:00:00"/>
    <d v="2019-01-01T00:00:00"/>
    <d v="2019-01-04T00:00:00"/>
    <x v="1"/>
    <x v="723"/>
    <s v="N"/>
    <s v="Y"/>
    <s v="Round Trip"/>
    <s v="Bublr Bikes"/>
  </r>
  <r>
    <s v="Bublr Bikes"/>
    <n v="1730248"/>
    <s v="RFID Card Member"/>
    <s v="Milwaukee"/>
    <s v="WI"/>
    <n v="53207"/>
    <s v="UNITED STATES"/>
    <s v="Annual Pass"/>
    <n v="5495"/>
    <s v="Standard"/>
    <x v="35"/>
    <n v="43.04824"/>
    <n v="-87.904970000000006"/>
    <s v="Milwaukee"/>
    <x v="11"/>
    <n v="43.038600000000002"/>
    <n v="-87.912099999999995"/>
    <s v="Milwaukee"/>
    <n v="6"/>
    <n v="0"/>
    <n v="0"/>
    <s v="N"/>
    <n v="0"/>
    <n v="0"/>
    <n v="0"/>
    <n v="-1"/>
    <d v="2019-01-04T00:00:00"/>
    <d v="2019-01-01T00:00:00"/>
    <d v="2019-01-04T00:00:00"/>
    <s v="Friday"/>
    <d v="1899-12-30T09:35:10"/>
    <n v="1"/>
    <d v="2019-01-04T00:00:00"/>
    <d v="2019-01-01T00:00:00"/>
    <d v="2019-01-04T00:00:00"/>
    <x v="1"/>
    <x v="724"/>
    <s v="N"/>
    <s v="Y"/>
    <s v="One Way"/>
    <s v="Bublr Bikes"/>
  </r>
  <r>
    <s v="Bublr Bikes"/>
    <n v="1726821"/>
    <s v="RFID Card Member"/>
    <s v="Milwaukee"/>
    <s v="WI"/>
    <n v="53211"/>
    <s v="UNITED STATES"/>
    <s v="Annual Pass"/>
    <n v="243"/>
    <s v="Standard"/>
    <x v="47"/>
    <n v="43.074655999999997"/>
    <n v="-87.889011999999994"/>
    <s v="Milwaukee"/>
    <x v="19"/>
    <n v="43.092329999999997"/>
    <n v="-87.887550000000005"/>
    <s v="Shorewood"/>
    <n v="7"/>
    <n v="0"/>
    <n v="0"/>
    <s v="N"/>
    <n v="1"/>
    <n v="1"/>
    <n v="40"/>
    <n v="-1"/>
    <d v="2019-01-04T00:00:00"/>
    <d v="2019-01-01T00:00:00"/>
    <d v="2019-01-04T00:00:00"/>
    <s v="Friday"/>
    <d v="1899-12-30T13:12:03"/>
    <n v="1"/>
    <d v="2019-01-04T00:00:00"/>
    <d v="2019-01-01T00:00:00"/>
    <d v="2019-01-04T00:00:00"/>
    <x v="1"/>
    <x v="725"/>
    <s v="N"/>
    <s v="Y"/>
    <s v="One Way"/>
    <s v="Bublr Bikes"/>
  </r>
  <r>
    <s v="Bublr Bikes"/>
    <n v="2146621"/>
    <s v="RFID Card Member"/>
    <s v="Sewickley"/>
    <s v="PA"/>
    <n v="15143"/>
    <s v="UNITED STATES"/>
    <s v="Pay as You Go Pass"/>
    <n v="5441"/>
    <s v="Standard"/>
    <x v="58"/>
    <n v="43.066893999999998"/>
    <n v="-87.877936000000005"/>
    <s v="Milwaukee"/>
    <x v="60"/>
    <n v="43.066893999999998"/>
    <n v="-87.877936000000005"/>
    <s v="Milwaukee"/>
    <n v="52"/>
    <n v="0"/>
    <n v="4"/>
    <s v="N"/>
    <n v="7"/>
    <n v="6.7"/>
    <n v="280"/>
    <n v="-1"/>
    <d v="2019-01-04T00:00:00"/>
    <d v="2019-01-01T00:00:00"/>
    <d v="2019-01-04T00:00:00"/>
    <s v="Friday"/>
    <d v="1899-12-30T14:39:57"/>
    <n v="1"/>
    <d v="2019-01-04T00:00:00"/>
    <d v="2019-01-01T00:00:00"/>
    <d v="2019-01-04T00:00:00"/>
    <x v="1"/>
    <x v="726"/>
    <s v="Y"/>
    <s v="Y"/>
    <s v="Round Trip"/>
    <s v="Bublr Bikes"/>
  </r>
  <r>
    <s v="Bublr Bikes"/>
    <n v="1738865"/>
    <s v="RFID Card Member"/>
    <s v="Milwaukee"/>
    <s v="WI"/>
    <n v="53211"/>
    <s v="UNITED STATES"/>
    <s v="Annual Pass"/>
    <n v="76"/>
    <s v="Standard"/>
    <x v="24"/>
    <n v="43.077359999999999"/>
    <n v="-87.880769999999998"/>
    <s v="Milwaukee"/>
    <x v="8"/>
    <n v="43.063749000000001"/>
    <n v="-87.887962999999999"/>
    <s v="Milwaukee"/>
    <n v="13"/>
    <n v="0"/>
    <n v="0"/>
    <s v="N"/>
    <n v="1"/>
    <n v="1"/>
    <n v="40"/>
    <n v="-1"/>
    <d v="2019-01-04T00:00:00"/>
    <d v="2019-01-01T00:00:00"/>
    <d v="2019-01-04T00:00:00"/>
    <s v="Friday"/>
    <d v="1899-12-30T16:48:27"/>
    <n v="1"/>
    <d v="2019-01-04T00:00:00"/>
    <d v="2019-01-01T00:00:00"/>
    <d v="2019-01-04T00:00:00"/>
    <x v="1"/>
    <x v="727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12579"/>
    <s v="Standard"/>
    <x v="48"/>
    <n v="43.040349999999997"/>
    <n v="-87.920760000000001"/>
    <s v="Milwaukee"/>
    <x v="30"/>
    <n v="43.05847"/>
    <n v="-87.898079999999993"/>
    <s v="Milwaukee"/>
    <n v="12"/>
    <n v="0"/>
    <n v="0"/>
    <s v="N"/>
    <n v="1"/>
    <n v="1"/>
    <n v="40"/>
    <n v="-1"/>
    <d v="2019-01-04T00:00:00"/>
    <d v="2019-01-01T00:00:00"/>
    <d v="2019-01-04T00:00:00"/>
    <s v="Friday"/>
    <d v="1899-12-30T17:30:25"/>
    <n v="1"/>
    <d v="2019-01-04T00:00:00"/>
    <d v="2019-01-01T00:00:00"/>
    <d v="2019-01-04T00:00:00"/>
    <x v="1"/>
    <x v="728"/>
    <s v="N"/>
    <s v="Y"/>
    <s v="One Way"/>
    <s v="Bublr Bikes"/>
  </r>
  <r>
    <s v="Bublr Bikes"/>
    <n v="1737027"/>
    <s v="RFID Card Member"/>
    <m/>
    <m/>
    <n v="53202"/>
    <s v="UNITED STATES"/>
    <s v="Annual Pass"/>
    <n v="12625"/>
    <s v="Standard"/>
    <x v="56"/>
    <n v="43.031480000000002"/>
    <n v="-87.908169999999998"/>
    <s v="Milwaukee"/>
    <x v="34"/>
    <n v="43.03913"/>
    <n v="-87.916150000000002"/>
    <s v="Milwaukee"/>
    <n v="9"/>
    <n v="0"/>
    <n v="0"/>
    <s v="N"/>
    <n v="1"/>
    <n v="1"/>
    <n v="40"/>
    <n v="-1"/>
    <d v="2019-01-04T00:00:00"/>
    <d v="2019-01-01T00:00:00"/>
    <d v="2019-01-04T00:00:00"/>
    <s v="Friday"/>
    <d v="1899-12-30T19:25:46"/>
    <n v="1"/>
    <d v="2019-01-04T00:00:00"/>
    <d v="2019-01-01T00:00:00"/>
    <d v="2019-01-04T00:00:00"/>
    <x v="1"/>
    <x v="729"/>
    <s v="N"/>
    <s v="Y"/>
    <s v="One Way"/>
    <s v="Bublr Bikes"/>
  </r>
  <r>
    <s v="Bublr Bikes"/>
    <n v="2008669"/>
    <s v="RFID Card Member"/>
    <s v="Milwaukee"/>
    <s v="WI"/>
    <n v="53211"/>
    <s v="UNITED STATES"/>
    <s v="Annual Pass"/>
    <n v="11050"/>
    <s v="Standard"/>
    <x v="24"/>
    <n v="43.077359999999999"/>
    <n v="-87.880769999999998"/>
    <s v="Milwaukee"/>
    <x v="52"/>
    <n v="43.089309999999998"/>
    <n v="-87.882720000000006"/>
    <s v="Shorewood"/>
    <n v="46"/>
    <n v="0"/>
    <n v="0"/>
    <s v="N"/>
    <n v="6"/>
    <n v="5.7"/>
    <n v="240"/>
    <n v="-1"/>
    <d v="2019-01-05T00:00:00"/>
    <d v="2019-01-01T00:00:00"/>
    <d v="2019-01-05T00:00:00"/>
    <s v="Saturday"/>
    <d v="1899-12-30T12:02:42"/>
    <n v="1"/>
    <d v="2019-01-05T00:00:00"/>
    <d v="2019-01-01T00:00:00"/>
    <d v="2019-01-05T00:00:00"/>
    <x v="3"/>
    <x v="730"/>
    <s v="Y"/>
    <s v="Y"/>
    <s v="One Way"/>
    <s v="Bublr Bikes"/>
  </r>
  <r>
    <s v="Bublr Bikes"/>
    <n v="2326760"/>
    <s v="RFID Card Member"/>
    <s v="Milwaukee "/>
    <s v="WI"/>
    <n v="53202"/>
    <s v="UNITED STATES"/>
    <s v="Pay as You Go Pass"/>
    <n v="11143"/>
    <s v="Standard"/>
    <x v="36"/>
    <n v="43.028709999999997"/>
    <n v="-87.9041"/>
    <s v="Milwaukee"/>
    <x v="38"/>
    <n v="43.028709999999997"/>
    <n v="-87.9041"/>
    <s v="Milwaukee"/>
    <n v="5"/>
    <n v="0"/>
    <n v="2"/>
    <s v="N"/>
    <n v="0"/>
    <n v="0"/>
    <n v="0"/>
    <n v="-1"/>
    <d v="2019-01-05T00:00:00"/>
    <d v="2019-01-01T00:00:00"/>
    <d v="2019-01-05T00:00:00"/>
    <s v="Saturday"/>
    <d v="1899-12-30T14:15:15"/>
    <n v="1"/>
    <d v="2019-01-05T00:00:00"/>
    <d v="2019-01-01T00:00:00"/>
    <d v="2019-01-05T00:00:00"/>
    <x v="3"/>
    <x v="731"/>
    <s v="N"/>
    <s v="Y"/>
    <s v="Round Trip"/>
    <s v="Bublr Bikes"/>
  </r>
  <r>
    <s v="Bublr Bikes"/>
    <n v="2113232"/>
    <s v="RFID Card Member"/>
    <s v="Milwaukee"/>
    <s v="WI"/>
    <n v="53202"/>
    <s v="UNITED STATES"/>
    <s v="Buslr Card"/>
    <n v="5425"/>
    <s v="Standard"/>
    <x v="14"/>
    <n v="43.052460000000004"/>
    <n v="-87.891000000000005"/>
    <s v="Milwaukee"/>
    <x v="22"/>
    <n v="43.036900000000003"/>
    <n v="-87.89667"/>
    <s v="Milwaukee"/>
    <n v="36"/>
    <n v="0"/>
    <n v="0"/>
    <s v="N"/>
    <n v="5"/>
    <n v="4.8"/>
    <n v="200"/>
    <n v="-1"/>
    <d v="2019-01-05T00:00:00"/>
    <d v="2019-01-01T00:00:00"/>
    <d v="2019-01-05T00:00:00"/>
    <s v="Saturday"/>
    <d v="1899-12-30T14:24:41"/>
    <n v="1"/>
    <d v="2019-01-05T00:00:00"/>
    <d v="2019-01-01T00:00:00"/>
    <d v="2019-01-05T00:00:00"/>
    <x v="3"/>
    <x v="732"/>
    <s v="Y"/>
    <s v="Y"/>
    <s v="One Way"/>
    <s v="Bublr Bikes"/>
  </r>
  <r>
    <s v="Bublr Bikes"/>
    <n v="583361"/>
    <s v="RFID Card Member"/>
    <s v="Milwaukee"/>
    <s v="WI"/>
    <n v="53202"/>
    <s v="UNITED STATES"/>
    <s v="Annual Pass"/>
    <n v="12700"/>
    <s v="Standard"/>
    <x v="14"/>
    <n v="43.052460000000004"/>
    <n v="-87.891000000000005"/>
    <s v="Milwaukee"/>
    <x v="13"/>
    <n v="43.058619999999998"/>
    <n v="-87.885319999999993"/>
    <s v="Milwaukee"/>
    <n v="4"/>
    <n v="0"/>
    <n v="0"/>
    <s v="N"/>
    <n v="0"/>
    <n v="0"/>
    <n v="0"/>
    <n v="-1"/>
    <d v="2019-01-05T00:00:00"/>
    <d v="2019-01-01T00:00:00"/>
    <d v="2019-01-05T00:00:00"/>
    <s v="Saturday"/>
    <d v="1899-12-30T14:32:19"/>
    <n v="1"/>
    <d v="2019-01-05T00:00:00"/>
    <d v="2019-01-01T00:00:00"/>
    <d v="2019-01-05T00:00:00"/>
    <x v="3"/>
    <x v="733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5481"/>
    <s v="Standard"/>
    <x v="40"/>
    <n v="43.026229999999998"/>
    <n v="-87.912809999999993"/>
    <s v="Milwaukee"/>
    <x v="11"/>
    <n v="43.038600000000002"/>
    <n v="-87.912099999999995"/>
    <s v="Milwaukee"/>
    <n v="6"/>
    <n v="0"/>
    <n v="0"/>
    <s v="N"/>
    <n v="0"/>
    <n v="0"/>
    <n v="0"/>
    <n v="-1"/>
    <d v="2019-01-05T00:00:00"/>
    <d v="2019-01-01T00:00:00"/>
    <d v="2019-01-05T00:00:00"/>
    <s v="Saturday"/>
    <d v="1899-12-30T14:42:12"/>
    <n v="1"/>
    <d v="2019-01-05T00:00:00"/>
    <d v="2019-01-01T00:00:00"/>
    <d v="2019-01-05T00:00:00"/>
    <x v="3"/>
    <x v="734"/>
    <s v="N"/>
    <s v="Y"/>
    <s v="One Way"/>
    <s v="Bublr Bikes"/>
  </r>
  <r>
    <s v="Bublr Bikes"/>
    <n v="2276406"/>
    <s v="RFID Card Member"/>
    <s v="Milwaukee"/>
    <s v="WI"/>
    <n v="53208"/>
    <s v="UNITED STATES"/>
    <s v="Annual Pass"/>
    <n v="12650"/>
    <s v="Standard"/>
    <x v="1"/>
    <n v="43.078530000000001"/>
    <n v="-87.882620000000003"/>
    <s v="Milwaukee"/>
    <x v="19"/>
    <n v="43.092329999999997"/>
    <n v="-87.887550000000005"/>
    <s v="Shorewood"/>
    <n v="16"/>
    <n v="0"/>
    <n v="0"/>
    <s v="N"/>
    <n v="2"/>
    <n v="1.9"/>
    <n v="80"/>
    <n v="-1"/>
    <d v="2019-01-05T00:00:00"/>
    <d v="2019-01-01T00:00:00"/>
    <d v="2019-01-05T00:00:00"/>
    <s v="Saturday"/>
    <d v="1899-12-30T15:02:36"/>
    <n v="1"/>
    <d v="2019-01-05T00:00:00"/>
    <d v="2019-01-01T00:00:00"/>
    <d v="2019-01-05T00:00:00"/>
    <x v="3"/>
    <x v="735"/>
    <s v="N"/>
    <s v="Y"/>
    <s v="One Way"/>
    <s v="Bublr Bikes"/>
  </r>
  <r>
    <s v="Bublr Bikes"/>
    <n v="2297507"/>
    <s v="RFID Card Member"/>
    <s v="Shorewood"/>
    <s v="WI"/>
    <n v="53211"/>
    <s v="UNITED STATES"/>
    <s v="Annual Pass"/>
    <n v="5712"/>
    <s v="Standard"/>
    <x v="1"/>
    <n v="43.078530000000001"/>
    <n v="-87.882620000000003"/>
    <s v="Milwaukee"/>
    <x v="46"/>
    <n v="43.081940000000003"/>
    <n v="-87.888090000000005"/>
    <s v="Shorewood"/>
    <n v="8"/>
    <n v="0"/>
    <n v="0"/>
    <s v="N"/>
    <n v="1"/>
    <n v="1"/>
    <n v="40"/>
    <n v="-1"/>
    <d v="2019-01-05T00:00:00"/>
    <d v="2019-01-01T00:00:00"/>
    <d v="2019-01-05T00:00:00"/>
    <s v="Saturday"/>
    <d v="1899-12-30T15:51:35"/>
    <n v="1"/>
    <d v="2019-01-05T00:00:00"/>
    <d v="2019-01-01T00:00:00"/>
    <d v="2019-01-05T00:00:00"/>
    <x v="3"/>
    <x v="736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5481"/>
    <s v="Standard"/>
    <x v="10"/>
    <n v="43.038600000000002"/>
    <n v="-87.912099999999995"/>
    <s v="Milwaukee"/>
    <x v="37"/>
    <n v="43.026229999999998"/>
    <n v="-87.912809999999993"/>
    <s v="Milwaukee"/>
    <n v="8"/>
    <n v="0"/>
    <n v="0"/>
    <s v="N"/>
    <n v="1"/>
    <n v="1"/>
    <n v="40"/>
    <n v="-1"/>
    <d v="2019-01-05T00:00:00"/>
    <d v="2019-01-01T00:00:00"/>
    <d v="2019-01-05T00:00:00"/>
    <s v="Saturday"/>
    <d v="1899-12-30T15:58:59"/>
    <n v="1"/>
    <d v="2019-01-05T00:00:00"/>
    <d v="2019-01-01T00:00:00"/>
    <d v="2019-01-05T00:00:00"/>
    <x v="3"/>
    <x v="737"/>
    <s v="N"/>
    <s v="Y"/>
    <s v="One Way"/>
    <s v="Bublr Bikes"/>
  </r>
  <r>
    <s v="Bublr Bikes"/>
    <n v="2284220"/>
    <s v="RFID Card Member"/>
    <s v="Milwaukee "/>
    <s v="WI"/>
    <n v="53202"/>
    <s v="UNITED STATES"/>
    <s v="Annual Pass"/>
    <n v="5475"/>
    <s v="Standard"/>
    <x v="15"/>
    <n v="43.058619999999998"/>
    <n v="-87.885319999999993"/>
    <s v="Milwaukee"/>
    <x v="58"/>
    <n v="43.077359999999999"/>
    <n v="-87.880769999999998"/>
    <s v="Milwaukee"/>
    <n v="8"/>
    <n v="0"/>
    <n v="0"/>
    <s v="N"/>
    <n v="1"/>
    <n v="1"/>
    <n v="40"/>
    <n v="-1"/>
    <d v="2019-01-05T00:00:00"/>
    <d v="2019-01-01T00:00:00"/>
    <d v="2019-01-05T00:00:00"/>
    <s v="Saturday"/>
    <d v="1899-12-30T16:52:17"/>
    <n v="1"/>
    <d v="2019-01-05T00:00:00"/>
    <d v="2019-01-01T00:00:00"/>
    <d v="2019-01-05T00:00:00"/>
    <x v="3"/>
    <x v="738"/>
    <s v="N"/>
    <s v="Y"/>
    <s v="One Way"/>
    <s v="Bublr Bikes"/>
  </r>
  <r>
    <s v="Bublr Bikes"/>
    <n v="1223948"/>
    <s v="RFID Card Member"/>
    <s v="Milwaukee "/>
    <s v="WI"/>
    <n v="53211"/>
    <s v="UNITED STATES"/>
    <s v="Annual Pass"/>
    <n v="12698"/>
    <s v="Standard"/>
    <x v="50"/>
    <n v="43.060786"/>
    <n v="-87.883825999999999"/>
    <s v="Milwaukee"/>
    <x v="9"/>
    <n v="43.074890000000003"/>
    <n v="-87.882810000000006"/>
    <s v="Milwaukee"/>
    <n v="7"/>
    <n v="0"/>
    <n v="0"/>
    <s v="N"/>
    <n v="1"/>
    <n v="1"/>
    <n v="40"/>
    <n v="-1"/>
    <d v="2019-01-05T00:00:00"/>
    <d v="2019-01-01T00:00:00"/>
    <d v="2019-01-05T00:00:00"/>
    <s v="Saturday"/>
    <d v="1899-12-30T17:24:05"/>
    <n v="1"/>
    <d v="2019-01-05T00:00:00"/>
    <d v="2019-01-01T00:00:00"/>
    <d v="2019-01-05T00:00:00"/>
    <x v="3"/>
    <x v="739"/>
    <s v="N"/>
    <s v="Y"/>
    <s v="One Way"/>
    <s v="Bublr Bikes"/>
  </r>
  <r>
    <s v="Bublr Bikes"/>
    <n v="2102291"/>
    <s v="RFID Card Member"/>
    <s v="Brown Deer"/>
    <s v="WI"/>
    <n v="53223"/>
    <s v="UNITED STATES"/>
    <s v="Annual Pass"/>
    <n v="202"/>
    <s v="Standard"/>
    <x v="37"/>
    <n v="43.042639999999999"/>
    <n v="-87.905680000000004"/>
    <s v="Milwaukee"/>
    <x v="48"/>
    <n v="43.04824"/>
    <n v="-87.904970000000006"/>
    <s v="Milwaukee"/>
    <n v="4"/>
    <n v="0"/>
    <n v="0"/>
    <s v="N"/>
    <n v="0"/>
    <n v="0"/>
    <n v="0"/>
    <n v="-1"/>
    <d v="2019-01-06T00:00:00"/>
    <d v="2019-01-01T00:00:00"/>
    <d v="2019-01-06T00:00:00"/>
    <s v="Sunday"/>
    <d v="1899-12-30T01:32:40"/>
    <n v="1"/>
    <d v="2019-01-06T00:00:00"/>
    <d v="2019-01-01T00:00:00"/>
    <d v="2019-01-06T00:00:00"/>
    <x v="6"/>
    <x v="740"/>
    <s v="N"/>
    <s v="Y"/>
    <s v="One Way"/>
    <s v="Bublr Bikes"/>
  </r>
  <r>
    <s v="Bublr Bikes"/>
    <n v="1276651"/>
    <s v="RFID Card Member"/>
    <s v="Milwaukee"/>
    <s v="WI"/>
    <n v="53211"/>
    <s v="UNITED STATES"/>
    <s v="Annual Pass"/>
    <n v="5574"/>
    <s v="Standard"/>
    <x v="24"/>
    <n v="43.077359999999999"/>
    <n v="-87.880769999999998"/>
    <s v="Milwaukee"/>
    <x v="60"/>
    <n v="43.066893999999998"/>
    <n v="-87.877936000000005"/>
    <s v="Milwaukee"/>
    <n v="5"/>
    <n v="0"/>
    <n v="0"/>
    <s v="N"/>
    <n v="0"/>
    <n v="0"/>
    <n v="0"/>
    <n v="-1"/>
    <d v="2019-01-06T00:00:00"/>
    <d v="2019-01-01T00:00:00"/>
    <d v="2019-01-06T00:00:00"/>
    <s v="Sunday"/>
    <d v="1899-12-30T09:50:18"/>
    <n v="1"/>
    <d v="2019-01-06T00:00:00"/>
    <d v="2019-01-01T00:00:00"/>
    <d v="2019-01-06T00:00:00"/>
    <x v="6"/>
    <x v="741"/>
    <s v="N"/>
    <s v="Y"/>
    <s v="One Way"/>
    <s v="Bublr Bikes"/>
  </r>
  <r>
    <s v="Bublr Bikes"/>
    <n v="1737027"/>
    <s v="RFID Card Member"/>
    <m/>
    <m/>
    <n v="53202"/>
    <s v="UNITED STATES"/>
    <s v="Annual Pass"/>
    <n v="12485"/>
    <s v="Standard"/>
    <x v="56"/>
    <n v="43.031480000000002"/>
    <n v="-87.908169999999998"/>
    <s v="Milwaukee"/>
    <x v="34"/>
    <n v="43.03913"/>
    <n v="-87.916150000000002"/>
    <s v="Milwaukee"/>
    <n v="8"/>
    <n v="0"/>
    <n v="0"/>
    <s v="N"/>
    <n v="1"/>
    <n v="1"/>
    <n v="40"/>
    <n v="-1"/>
    <d v="2019-01-06T00:00:00"/>
    <d v="2019-01-01T00:00:00"/>
    <d v="2019-01-06T00:00:00"/>
    <s v="Sunday"/>
    <d v="1899-12-30T10:32:41"/>
    <n v="1"/>
    <d v="2019-01-06T00:00:00"/>
    <d v="2019-01-01T00:00:00"/>
    <d v="2019-01-06T00:00:00"/>
    <x v="6"/>
    <x v="742"/>
    <s v="N"/>
    <s v="Y"/>
    <s v="One Way"/>
    <s v="Bublr Bikes"/>
  </r>
  <r>
    <s v="Bublr Bikes"/>
    <n v="1863430"/>
    <s v="RFID Card Member"/>
    <s v="Milwaukee"/>
    <s v="WI"/>
    <n v="53202"/>
    <s v="UNITED STATES"/>
    <s v="Pay as You Go Pass"/>
    <n v="12485"/>
    <s v="Standard"/>
    <x v="16"/>
    <n v="43.03913"/>
    <n v="-87.916150000000002"/>
    <s v="Milwaukee"/>
    <x v="50"/>
    <n v="43.04562"/>
    <n v="-87.923900000000003"/>
    <s v="Milwaukee"/>
    <n v="7"/>
    <n v="0"/>
    <n v="2"/>
    <s v="N"/>
    <n v="1"/>
    <n v="1"/>
    <n v="40"/>
    <n v="-1"/>
    <d v="2019-01-07T00:00:00"/>
    <d v="2019-01-01T00:00:00"/>
    <d v="2019-01-07T00:00:00"/>
    <s v="Monday"/>
    <d v="1899-12-30T13:10:47"/>
    <n v="1"/>
    <d v="2019-01-07T00:00:00"/>
    <d v="2019-01-01T00:00:00"/>
    <d v="2019-01-07T00:00:00"/>
    <x v="5"/>
    <x v="743"/>
    <s v="N"/>
    <s v="Y"/>
    <s v="One Way"/>
    <s v="Bublr Bikes"/>
  </r>
  <r>
    <s v="Bublr Bikes"/>
    <n v="1815780"/>
    <s v="RFID Card Member"/>
    <s v="Franklin"/>
    <s v="WI"/>
    <n v="53132"/>
    <s v="UNITED STATES"/>
    <s v="Annual Pass"/>
    <n v="5484"/>
    <s v="Standard"/>
    <x v="47"/>
    <n v="43.074655999999997"/>
    <n v="-87.889011999999994"/>
    <s v="Milwaukee"/>
    <x v="1"/>
    <n v="43.078530000000001"/>
    <n v="-87.882620000000003"/>
    <s v="Milwaukee"/>
    <n v="4"/>
    <n v="0"/>
    <n v="0"/>
    <s v="N"/>
    <n v="0"/>
    <n v="0"/>
    <n v="0"/>
    <n v="-1"/>
    <d v="2019-01-07T00:00:00"/>
    <d v="2019-01-01T00:00:00"/>
    <d v="2019-01-07T00:00:00"/>
    <s v="Monday"/>
    <d v="1899-12-30T13:35:30"/>
    <n v="1"/>
    <d v="2019-01-07T00:00:00"/>
    <d v="2019-01-01T00:00:00"/>
    <d v="2019-01-07T00:00:00"/>
    <x v="5"/>
    <x v="744"/>
    <s v="N"/>
    <s v="Y"/>
    <s v="One Way"/>
    <s v="Bublr Bikes"/>
  </r>
  <r>
    <s v="Bublr Bikes"/>
    <n v="1494109"/>
    <s v="RFID Card Member"/>
    <s v="Milwaukee"/>
    <s v="WI"/>
    <n v="53233"/>
    <s v="UNITED STATES"/>
    <s v="Annual Pass"/>
    <n v="12559"/>
    <s v="Standard"/>
    <x v="53"/>
    <n v="43.03886"/>
    <n v="-87.902720000000002"/>
    <s v="Milwaukee"/>
    <x v="51"/>
    <n v="43.040349999999997"/>
    <n v="-87.920760000000001"/>
    <s v="Milwaukee"/>
    <n v="7"/>
    <n v="0"/>
    <n v="0"/>
    <s v="N"/>
    <n v="1"/>
    <n v="1"/>
    <n v="40"/>
    <n v="-1"/>
    <d v="2019-01-07T00:00:00"/>
    <d v="2019-01-01T00:00:00"/>
    <d v="2019-01-07T00:00:00"/>
    <s v="Monday"/>
    <d v="1899-12-30T16:18:30"/>
    <n v="1"/>
    <d v="2019-01-07T00:00:00"/>
    <d v="2019-01-01T00:00:00"/>
    <d v="2019-01-07T00:00:00"/>
    <x v="5"/>
    <x v="745"/>
    <s v="N"/>
    <s v="Y"/>
    <s v="One Way"/>
    <s v="Bublr Bikes"/>
  </r>
  <r>
    <s v="Bublr Bikes"/>
    <n v="1017964"/>
    <s v="RFID Card Member"/>
    <s v="Milwaukee"/>
    <s v="WI"/>
    <n v="53202"/>
    <s v="UNITED STATES"/>
    <s v="Annual Pass"/>
    <n v="3"/>
    <s v="Standard"/>
    <x v="25"/>
    <n v="43.04804"/>
    <n v="-87.896720000000002"/>
    <s v="Milwaukee"/>
    <x v="15"/>
    <n v="43.052460000000004"/>
    <n v="-87.891000000000005"/>
    <s v="Milwaukee"/>
    <n v="3"/>
    <n v="0"/>
    <n v="0"/>
    <s v="N"/>
    <n v="0"/>
    <n v="0"/>
    <n v="0"/>
    <n v="-1"/>
    <d v="2019-01-07T00:00:00"/>
    <d v="2019-01-01T00:00:00"/>
    <d v="2019-01-07T00:00:00"/>
    <s v="Monday"/>
    <d v="1899-12-30T22:38:38"/>
    <n v="1"/>
    <d v="2019-01-07T00:00:00"/>
    <d v="2019-01-01T00:00:00"/>
    <d v="2019-01-07T00:00:00"/>
    <x v="5"/>
    <x v="746"/>
    <s v="N"/>
    <s v="Y"/>
    <s v="One Way"/>
    <s v="Bublr Bikes"/>
  </r>
  <r>
    <s v="Bublr Bikes"/>
    <n v="1883817"/>
    <s v="RFID Card Member"/>
    <s v="Milwaukee"/>
    <s v="WI"/>
    <n v="53202"/>
    <s v="UNITED STATES"/>
    <s v="Pay as You Go Pass"/>
    <n v="12586"/>
    <s v="Standard"/>
    <x v="23"/>
    <n v="43.045712999999999"/>
    <n v="-87.899756999999994"/>
    <s v="Milwaukee"/>
    <x v="14"/>
    <n v="43.042490000000001"/>
    <n v="-87.909959999999998"/>
    <s v="Milwaukee"/>
    <n v="5"/>
    <n v="0"/>
    <n v="2"/>
    <s v="N"/>
    <n v="0"/>
    <n v="0"/>
    <n v="0"/>
    <n v="-1"/>
    <d v="2019-01-08T00:00:00"/>
    <d v="2019-01-01T00:00:00"/>
    <d v="2019-01-08T00:00:00"/>
    <s v="Tuesday"/>
    <d v="1899-12-30T09:20:35"/>
    <n v="1"/>
    <d v="2019-01-08T00:00:00"/>
    <d v="2019-01-01T00:00:00"/>
    <d v="2019-01-08T00:00:00"/>
    <x v="4"/>
    <x v="747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1064"/>
    <s v="Standard"/>
    <x v="10"/>
    <n v="43.038600000000002"/>
    <n v="-87.912099999999995"/>
    <s v="Milwaukee"/>
    <x v="37"/>
    <n v="43.026229999999998"/>
    <n v="-87.912809999999993"/>
    <s v="Milwaukee"/>
    <n v="8"/>
    <n v="0"/>
    <n v="0"/>
    <s v="N"/>
    <n v="1"/>
    <n v="1"/>
    <n v="40"/>
    <n v="-1"/>
    <d v="2019-01-08T00:00:00"/>
    <d v="2019-01-01T00:00:00"/>
    <d v="2019-01-08T00:00:00"/>
    <s v="Tuesday"/>
    <d v="1899-12-30T10:11:35"/>
    <n v="1"/>
    <d v="2019-01-08T00:00:00"/>
    <d v="2019-01-01T00:00:00"/>
    <d v="2019-01-08T00:00:00"/>
    <x v="4"/>
    <x v="748"/>
    <s v="N"/>
    <s v="Y"/>
    <s v="One Way"/>
    <s v="Bublr Bikes"/>
  </r>
  <r>
    <s v="Bublr Bikes"/>
    <n v="1738865"/>
    <s v="RFID Card Member"/>
    <s v="Milwaukee"/>
    <s v="WI"/>
    <n v="53211"/>
    <s v="UNITED STATES"/>
    <s v="Annual Pass"/>
    <n v="11126"/>
    <s v="Standard"/>
    <x v="24"/>
    <n v="43.077359999999999"/>
    <n v="-87.880769999999998"/>
    <s v="Milwaukee"/>
    <x v="8"/>
    <n v="43.063749000000001"/>
    <n v="-87.887962999999999"/>
    <s v="Milwaukee"/>
    <n v="12"/>
    <n v="0"/>
    <n v="0"/>
    <s v="N"/>
    <n v="1"/>
    <n v="1"/>
    <n v="40"/>
    <n v="-1"/>
    <d v="2019-01-08T00:00:00"/>
    <d v="2019-01-01T00:00:00"/>
    <d v="2019-01-08T00:00:00"/>
    <s v="Tuesday"/>
    <d v="1899-12-30T11:44:37"/>
    <n v="1"/>
    <d v="2019-01-08T00:00:00"/>
    <d v="2019-01-01T00:00:00"/>
    <d v="2019-01-08T00:00:00"/>
    <x v="4"/>
    <x v="749"/>
    <s v="N"/>
    <s v="Y"/>
    <s v="One Way"/>
    <s v="Bublr Bikes"/>
  </r>
  <r>
    <s v="Bublr Bikes"/>
    <n v="2258771"/>
    <s v="RFID Card Member"/>
    <s v="Milwaukee"/>
    <s v="WI"/>
    <n v="53211"/>
    <s v="UNITED STATES"/>
    <s v="Annual Pass"/>
    <n v="12660"/>
    <s v="Standard"/>
    <x v="41"/>
    <n v="43.069021999999997"/>
    <n v="-87.887940999999998"/>
    <s v="Milwaukee"/>
    <x v="42"/>
    <n v="43.060786"/>
    <n v="-87.883825999999999"/>
    <s v="Milwaukee"/>
    <n v="6"/>
    <n v="0"/>
    <n v="0"/>
    <s v="N"/>
    <n v="0"/>
    <n v="0"/>
    <n v="0"/>
    <n v="-1"/>
    <d v="2019-01-08T00:00:00"/>
    <d v="2019-01-01T00:00:00"/>
    <d v="2019-01-08T00:00:00"/>
    <s v="Tuesday"/>
    <d v="1899-12-30T12:39:24"/>
    <n v="1"/>
    <d v="2019-01-08T00:00:00"/>
    <d v="2019-01-01T00:00:00"/>
    <d v="2019-01-08T00:00:00"/>
    <x v="4"/>
    <x v="750"/>
    <s v="N"/>
    <s v="Y"/>
    <s v="One Way"/>
    <s v="Bublr Bikes"/>
  </r>
  <r>
    <s v="Bublr Bikes"/>
    <n v="2258771"/>
    <s v="RFID Card Member"/>
    <s v="Milwaukee"/>
    <s v="WI"/>
    <n v="53211"/>
    <s v="UNITED STATES"/>
    <s v="Annual Pass"/>
    <n v="12660"/>
    <s v="Standard"/>
    <x v="50"/>
    <n v="43.060786"/>
    <n v="-87.883825999999999"/>
    <s v="Milwaukee"/>
    <x v="46"/>
    <n v="43.081940000000003"/>
    <n v="-87.888090000000005"/>
    <s v="Shorewood"/>
    <n v="13"/>
    <n v="0"/>
    <n v="0"/>
    <s v="N"/>
    <n v="1"/>
    <n v="1"/>
    <n v="40"/>
    <n v="-1"/>
    <d v="2019-01-08T00:00:00"/>
    <d v="2019-01-01T00:00:00"/>
    <d v="2019-01-08T00:00:00"/>
    <s v="Tuesday"/>
    <d v="1899-12-30T13:26:34"/>
    <n v="1"/>
    <d v="2019-01-08T00:00:00"/>
    <d v="2019-01-01T00:00:00"/>
    <d v="2019-01-08T00:00:00"/>
    <x v="4"/>
    <x v="751"/>
    <s v="N"/>
    <s v="Y"/>
    <s v="One Way"/>
    <s v="Bublr Bikes"/>
  </r>
  <r>
    <s v="Bublr Bikes"/>
    <n v="1730248"/>
    <s v="RFID Card Member"/>
    <s v="Milwaukee"/>
    <s v="WI"/>
    <n v="53207"/>
    <s v="UNITED STATES"/>
    <s v="Annual Pass"/>
    <n v="12504"/>
    <s v="Standard"/>
    <x v="27"/>
    <n v="43.04562"/>
    <n v="-87.923900000000003"/>
    <s v="Milwaukee"/>
    <x v="14"/>
    <n v="43.042490000000001"/>
    <n v="-87.909959999999998"/>
    <s v="Milwaukee"/>
    <n v="5"/>
    <n v="0"/>
    <n v="0"/>
    <s v="N"/>
    <n v="0"/>
    <n v="0"/>
    <n v="0"/>
    <n v="-1"/>
    <d v="2019-01-08T00:00:00"/>
    <d v="2019-01-01T00:00:00"/>
    <d v="2019-01-08T00:00:00"/>
    <s v="Tuesday"/>
    <d v="1899-12-30T17:46:30"/>
    <n v="1"/>
    <d v="2019-01-08T00:00:00"/>
    <d v="2019-01-01T00:00:00"/>
    <d v="2019-01-08T00:00:00"/>
    <x v="4"/>
    <x v="752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1064"/>
    <s v="Standard"/>
    <x v="40"/>
    <n v="43.026229999999998"/>
    <n v="-87.912809999999993"/>
    <s v="Milwaukee"/>
    <x v="56"/>
    <n v="43.041646999999998"/>
    <n v="-87.927257999999995"/>
    <s v="Milwaukee"/>
    <n v="11"/>
    <n v="0"/>
    <n v="0"/>
    <s v="N"/>
    <n v="1"/>
    <n v="1"/>
    <n v="40"/>
    <n v="-1"/>
    <d v="2019-01-09T00:00:00"/>
    <d v="2019-01-01T00:00:00"/>
    <d v="2019-01-09T00:00:00"/>
    <s v="Wednesday"/>
    <d v="1899-12-30T08:16:39"/>
    <n v="1"/>
    <d v="2019-01-09T00:00:00"/>
    <d v="2019-01-01T00:00:00"/>
    <d v="2019-01-09T00:00:00"/>
    <x v="0"/>
    <x v="753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12559"/>
    <s v="Standard"/>
    <x v="48"/>
    <n v="43.040349999999997"/>
    <n v="-87.920760000000001"/>
    <s v="Milwaukee"/>
    <x v="30"/>
    <n v="43.05847"/>
    <n v="-87.898079999999993"/>
    <s v="Milwaukee"/>
    <n v="12"/>
    <n v="0"/>
    <n v="0"/>
    <s v="N"/>
    <n v="1"/>
    <n v="1"/>
    <n v="40"/>
    <n v="-1"/>
    <d v="2019-01-09T00:00:00"/>
    <d v="2019-01-01T00:00:00"/>
    <d v="2019-01-09T00:00:00"/>
    <s v="Wednesday"/>
    <d v="1899-12-30T17:27:09"/>
    <n v="1"/>
    <d v="2019-01-09T00:00:00"/>
    <d v="2019-01-01T00:00:00"/>
    <d v="2019-01-09T00:00:00"/>
    <x v="0"/>
    <x v="754"/>
    <s v="N"/>
    <s v="Y"/>
    <s v="One Way"/>
    <s v="Bublr Bikes"/>
  </r>
  <r>
    <s v="Bublr Bikes"/>
    <n v="2119128"/>
    <s v="RFID Card Member"/>
    <s v="Shorewood"/>
    <s v="WI"/>
    <n v="53211"/>
    <s v="UNITED STATES"/>
    <s v="Annual Pass"/>
    <n v="11122"/>
    <s v="Standard"/>
    <x v="57"/>
    <n v="43.09534"/>
    <n v="-87.887339999999995"/>
    <s v="Shorewood"/>
    <x v="53"/>
    <n v="43.08755"/>
    <n v="-87.887680000000003"/>
    <s v="Shorewood"/>
    <n v="7"/>
    <n v="0"/>
    <n v="0"/>
    <s v="N"/>
    <n v="1"/>
    <n v="1"/>
    <n v="40"/>
    <n v="-1"/>
    <d v="2019-01-10T00:00:00"/>
    <d v="2019-01-01T00:00:00"/>
    <d v="2019-01-10T00:00:00"/>
    <s v="Thursday"/>
    <d v="1899-12-30T06:45:58"/>
    <n v="1"/>
    <d v="2019-01-10T00:00:00"/>
    <d v="2019-01-01T00:00:00"/>
    <d v="2019-01-10T00:00:00"/>
    <x v="2"/>
    <x v="755"/>
    <s v="N"/>
    <s v="Y"/>
    <s v="One Way"/>
    <s v="Bublr Bikes"/>
  </r>
  <r>
    <s v="Bublr Bikes"/>
    <n v="1817955"/>
    <s v="RFID Card Member"/>
    <s v="Shorewood"/>
    <s v="WI"/>
    <n v="53211"/>
    <s v="UNITED STATES"/>
    <s v="Annual Pass"/>
    <n v="11143"/>
    <s v="Standard"/>
    <x v="36"/>
    <n v="43.028709999999997"/>
    <n v="-87.9041"/>
    <s v="Milwaukee"/>
    <x v="47"/>
    <n v="43.038719999999998"/>
    <n v="-87.905339999999995"/>
    <s v="Milwaukee"/>
    <n v="6"/>
    <n v="0"/>
    <n v="0"/>
    <s v="N"/>
    <n v="0"/>
    <n v="0"/>
    <n v="0"/>
    <n v="-1"/>
    <d v="2019-01-10T00:00:00"/>
    <d v="2019-01-01T00:00:00"/>
    <d v="2019-01-10T00:00:00"/>
    <s v="Thursday"/>
    <d v="1899-12-30T07:29:19"/>
    <n v="1"/>
    <d v="2019-01-10T00:00:00"/>
    <d v="2019-01-01T00:00:00"/>
    <d v="2019-01-10T00:00:00"/>
    <x v="2"/>
    <x v="756"/>
    <s v="N"/>
    <s v="Y"/>
    <s v="One Way"/>
    <s v="Bublr Bikes"/>
  </r>
  <r>
    <s v="Bublr Bikes"/>
    <n v="1730248"/>
    <s v="RFID Card Member"/>
    <s v="Milwaukee"/>
    <s v="WI"/>
    <n v="53207"/>
    <s v="UNITED STATES"/>
    <s v="Annual Pass"/>
    <n v="5574"/>
    <s v="Standard"/>
    <x v="35"/>
    <n v="43.04824"/>
    <n v="-87.904970000000006"/>
    <s v="Milwaukee"/>
    <x v="14"/>
    <n v="43.042490000000001"/>
    <n v="-87.909959999999998"/>
    <s v="Milwaukee"/>
    <n v="4"/>
    <n v="0"/>
    <n v="0"/>
    <s v="N"/>
    <n v="0"/>
    <n v="0"/>
    <n v="0"/>
    <n v="-1"/>
    <d v="2019-01-10T00:00:00"/>
    <d v="2019-01-01T00:00:00"/>
    <d v="2019-01-10T00:00:00"/>
    <s v="Thursday"/>
    <d v="1899-12-30T08:44:56"/>
    <n v="1"/>
    <d v="2019-01-10T00:00:00"/>
    <d v="2019-01-01T00:00:00"/>
    <d v="2019-01-10T00:00:00"/>
    <x v="2"/>
    <x v="757"/>
    <s v="N"/>
    <s v="Y"/>
    <s v="One Way"/>
    <s v="Bublr Bikes"/>
  </r>
  <r>
    <s v="Bublr Bikes"/>
    <n v="2132080"/>
    <s v="RFID Card Member"/>
    <s v="Milwaukee"/>
    <s v="WI"/>
    <n v="53233"/>
    <s v="UNITED STATES"/>
    <s v="Annual Pass"/>
    <n v="11074"/>
    <s v="Standard"/>
    <x v="27"/>
    <n v="43.04562"/>
    <n v="-87.923900000000003"/>
    <s v="Milwaukee"/>
    <x v="14"/>
    <n v="43.042490000000001"/>
    <n v="-87.909959999999998"/>
    <s v="Milwaukee"/>
    <n v="6"/>
    <n v="0"/>
    <n v="0"/>
    <s v="N"/>
    <n v="0"/>
    <n v="0"/>
    <n v="0"/>
    <n v="-1"/>
    <d v="2019-01-11T00:00:00"/>
    <d v="2019-01-01T00:00:00"/>
    <d v="2019-01-11T00:00:00"/>
    <s v="Friday"/>
    <d v="1899-12-30T07:42:58"/>
    <n v="1"/>
    <d v="2019-01-11T00:00:00"/>
    <d v="2019-01-01T00:00:00"/>
    <d v="2019-01-11T00:00:00"/>
    <x v="1"/>
    <x v="758"/>
    <s v="N"/>
    <s v="Y"/>
    <s v="One Way"/>
    <s v="Bublr Bikes"/>
  </r>
  <r>
    <s v="Bublr Bikes"/>
    <n v="1437870"/>
    <s v="RFID Card Member"/>
    <s v="Milwaukee"/>
    <s v="WI"/>
    <n v="53223"/>
    <s v="UNITED STATES"/>
    <s v="Annual Pass"/>
    <n v="5422"/>
    <s v="Standard"/>
    <x v="37"/>
    <n v="43.042639999999999"/>
    <n v="-87.905680000000004"/>
    <s v="Milwaukee"/>
    <x v="14"/>
    <n v="43.042490000000001"/>
    <n v="-87.909959999999998"/>
    <s v="Milwaukee"/>
    <n v="3"/>
    <n v="0"/>
    <n v="0"/>
    <s v="N"/>
    <n v="0"/>
    <n v="0"/>
    <n v="0"/>
    <n v="-1"/>
    <d v="2019-01-11T00:00:00"/>
    <d v="2019-01-01T00:00:00"/>
    <d v="2019-01-11T00:00:00"/>
    <s v="Friday"/>
    <d v="1899-12-30T07:55:19"/>
    <n v="1"/>
    <d v="2019-01-11T00:00:00"/>
    <d v="2019-01-01T00:00:00"/>
    <d v="2019-01-11T00:00:00"/>
    <x v="1"/>
    <x v="759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11054"/>
    <s v="Standard"/>
    <x v="5"/>
    <n v="43.05847"/>
    <n v="-87.898079999999993"/>
    <s v="Milwaukee"/>
    <x v="20"/>
    <n v="43.05536"/>
    <n v="-87.90504"/>
    <s v="Milwaukee"/>
    <n v="3"/>
    <n v="0"/>
    <n v="0"/>
    <s v="N"/>
    <n v="0"/>
    <n v="0"/>
    <n v="0"/>
    <n v="-1"/>
    <d v="2019-01-11T00:00:00"/>
    <d v="2019-01-01T00:00:00"/>
    <d v="2019-01-11T00:00:00"/>
    <s v="Friday"/>
    <d v="1899-12-30T09:01:42"/>
    <n v="1"/>
    <d v="2019-01-11T00:00:00"/>
    <d v="2019-01-01T00:00:00"/>
    <d v="2019-01-11T00:00:00"/>
    <x v="1"/>
    <x v="760"/>
    <s v="N"/>
    <s v="Y"/>
    <s v="One Way"/>
    <s v="Bublr Bikes"/>
  </r>
  <r>
    <s v="Bublr Bikes"/>
    <n v="2297507"/>
    <s v="RFID Card Member"/>
    <s v="Shorewood"/>
    <s v="WI"/>
    <n v="53211"/>
    <s v="UNITED STATES"/>
    <s v="Annual Pass"/>
    <n v="5547"/>
    <s v="Standard"/>
    <x v="1"/>
    <n v="43.078530000000001"/>
    <n v="-87.882620000000003"/>
    <s v="Milwaukee"/>
    <x v="1"/>
    <n v="43.078530000000001"/>
    <n v="-87.882620000000003"/>
    <s v="Milwaukee"/>
    <n v="0"/>
    <n v="0"/>
    <n v="0"/>
    <s v="N"/>
    <n v="0"/>
    <n v="0"/>
    <n v="0"/>
    <n v="-1"/>
    <d v="2019-01-11T00:00:00"/>
    <d v="2019-01-01T00:00:00"/>
    <d v="2019-01-11T00:00:00"/>
    <s v="Friday"/>
    <d v="1899-12-30T16:56:04"/>
    <n v="1"/>
    <d v="2019-01-11T00:00:00"/>
    <d v="2019-01-01T00:00:00"/>
    <d v="2019-01-11T00:00:00"/>
    <x v="1"/>
    <x v="761"/>
    <s v="N"/>
    <s v="Y"/>
    <s v="Round Trip"/>
    <s v="Bublr Bikes"/>
  </r>
  <r>
    <s v="Bublr Bikes"/>
    <n v="1863430"/>
    <s v="RFID Card Member"/>
    <s v="Milwaukee"/>
    <s v="WI"/>
    <n v="53202"/>
    <s v="UNITED STATES"/>
    <s v="Pay as You Go Pass"/>
    <n v="5531"/>
    <s v="Standard"/>
    <x v="27"/>
    <n v="43.04562"/>
    <n v="-87.923900000000003"/>
    <s v="Milwaukee"/>
    <x v="59"/>
    <n v="43.034619999999997"/>
    <n v="-87.917500000000004"/>
    <s v="Milwaukee"/>
    <n v="10"/>
    <n v="0"/>
    <n v="2"/>
    <s v="N"/>
    <n v="1"/>
    <n v="1"/>
    <n v="40"/>
    <n v="-1"/>
    <d v="2019-01-11T00:00:00"/>
    <d v="2019-01-01T00:00:00"/>
    <d v="2019-01-11T00:00:00"/>
    <s v="Friday"/>
    <d v="1899-12-30T17:34:47"/>
    <n v="1"/>
    <d v="2019-01-11T00:00:00"/>
    <d v="2019-01-01T00:00:00"/>
    <d v="2019-01-11T00:00:00"/>
    <x v="1"/>
    <x v="762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5436"/>
    <s v="Standard"/>
    <x v="8"/>
    <n v="43.053040000000003"/>
    <n v="-87.897660000000002"/>
    <s v="Milwaukee"/>
    <x v="51"/>
    <n v="43.040349999999997"/>
    <n v="-87.920760000000001"/>
    <s v="Milwaukee"/>
    <n v="9"/>
    <n v="0"/>
    <n v="0"/>
    <s v="N"/>
    <n v="1"/>
    <n v="1"/>
    <n v="40"/>
    <n v="-1"/>
    <d v="2019-01-12T00:00:00"/>
    <d v="2019-01-01T00:00:00"/>
    <d v="2019-01-12T00:00:00"/>
    <s v="Saturday"/>
    <d v="1899-12-30T08:47:58"/>
    <n v="1"/>
    <d v="2019-01-12T00:00:00"/>
    <d v="2019-01-01T00:00:00"/>
    <d v="2019-01-12T00:00:00"/>
    <x v="3"/>
    <x v="763"/>
    <s v="N"/>
    <s v="Y"/>
    <s v="One Way"/>
    <s v="Bublr Bikes"/>
  </r>
  <r>
    <s v="Bublr Bikes"/>
    <n v="2207725"/>
    <s v="RFID Card Member"/>
    <s v="Milwaukee"/>
    <s v="WI"/>
    <n v="53211"/>
    <s v="UNITED STATES"/>
    <s v="Annual Pass"/>
    <n v="11050"/>
    <s v="Standard"/>
    <x v="49"/>
    <n v="43.063749000000001"/>
    <n v="-87.887962999999999"/>
    <s v="Milwaukee"/>
    <x v="58"/>
    <n v="43.077359999999999"/>
    <n v="-87.880769999999998"/>
    <s v="Milwaukee"/>
    <n v="13"/>
    <n v="0"/>
    <n v="0"/>
    <s v="N"/>
    <n v="1"/>
    <n v="1"/>
    <n v="40"/>
    <n v="-1"/>
    <d v="2019-01-12T00:00:00"/>
    <d v="2019-01-01T00:00:00"/>
    <d v="2019-01-12T00:00:00"/>
    <s v="Saturday"/>
    <d v="1899-12-30T15:24:35"/>
    <n v="1"/>
    <d v="2019-01-12T00:00:00"/>
    <d v="2019-01-01T00:00:00"/>
    <d v="2019-01-12T00:00:00"/>
    <x v="3"/>
    <x v="764"/>
    <s v="N"/>
    <s v="Y"/>
    <s v="One Way"/>
    <s v="Bublr Bikes"/>
  </r>
  <r>
    <s v="Bublr Bikes"/>
    <n v="2284220"/>
    <s v="RFID Card Member"/>
    <s v="Milwaukee "/>
    <s v="WI"/>
    <n v="53202"/>
    <s v="UNITED STATES"/>
    <s v="Annual Pass"/>
    <n v="5443"/>
    <s v="Standard"/>
    <x v="15"/>
    <n v="43.058619999999998"/>
    <n v="-87.885319999999993"/>
    <s v="Milwaukee"/>
    <x v="30"/>
    <n v="43.05847"/>
    <n v="-87.898079999999993"/>
    <s v="Milwaukee"/>
    <n v="5"/>
    <n v="0"/>
    <n v="0"/>
    <s v="N"/>
    <n v="0"/>
    <n v="0"/>
    <n v="0"/>
    <n v="-1"/>
    <d v="2019-01-12T00:00:00"/>
    <d v="2019-01-01T00:00:00"/>
    <d v="2019-01-12T00:00:00"/>
    <s v="Saturday"/>
    <d v="1899-12-30T18:58:39"/>
    <n v="1"/>
    <d v="2019-01-12T00:00:00"/>
    <d v="2019-01-01T00:00:00"/>
    <d v="2019-01-12T00:00:00"/>
    <x v="3"/>
    <x v="765"/>
    <s v="N"/>
    <s v="Y"/>
    <s v="One Way"/>
    <s v="Bublr Bikes"/>
  </r>
  <r>
    <s v="Bublr Bikes"/>
    <n v="1164700"/>
    <s v="RFID Card Member"/>
    <s v="Milwaukee"/>
    <s v="WI"/>
    <n v="53202"/>
    <s v="UNITED STATES"/>
    <s v="Annual Pass"/>
    <n v="12631"/>
    <s v="Standard"/>
    <x v="41"/>
    <n v="43.069021999999997"/>
    <n v="-87.887940999999998"/>
    <s v="Milwaukee"/>
    <x v="25"/>
    <n v="43.053040000000003"/>
    <n v="-87.897660000000002"/>
    <s v="Milwaukee"/>
    <n v="10"/>
    <n v="0"/>
    <n v="0"/>
    <s v="N"/>
    <n v="1"/>
    <n v="1"/>
    <n v="40"/>
    <n v="-1"/>
    <d v="2019-01-12T00:00:00"/>
    <d v="2019-01-01T00:00:00"/>
    <d v="2019-01-12T00:00:00"/>
    <s v="Saturday"/>
    <d v="1899-12-30T19:45:00"/>
    <n v="1"/>
    <d v="2019-01-12T00:00:00"/>
    <d v="2019-01-01T00:00:00"/>
    <d v="2019-01-12T00:00:00"/>
    <x v="3"/>
    <x v="766"/>
    <s v="N"/>
    <s v="Y"/>
    <s v="One Way"/>
    <s v="Bublr Bikes"/>
  </r>
  <r>
    <s v="Bublr Bikes"/>
    <n v="2224317"/>
    <s v="RFID Card Member"/>
    <s v="Milwaukee"/>
    <s v="WI"/>
    <n v="53202"/>
    <s v="UNITED STATES"/>
    <s v="Annual Pass"/>
    <n v="12538"/>
    <s v="Standard"/>
    <x v="24"/>
    <n v="43.077359999999999"/>
    <n v="-87.880769999999998"/>
    <s v="Milwaukee"/>
    <x v="21"/>
    <n v="43.069021999999997"/>
    <n v="-87.887940999999998"/>
    <s v="Milwaukee"/>
    <n v="11"/>
    <n v="0"/>
    <n v="0"/>
    <s v="N"/>
    <n v="1"/>
    <n v="1"/>
    <n v="40"/>
    <n v="-1"/>
    <d v="2019-01-12T00:00:00"/>
    <d v="2019-01-01T00:00:00"/>
    <d v="2019-01-12T00:00:00"/>
    <s v="Saturday"/>
    <d v="1899-12-30T21:19:48"/>
    <n v="1"/>
    <d v="2019-01-12T00:00:00"/>
    <d v="2019-01-01T00:00:00"/>
    <d v="2019-01-12T00:00:00"/>
    <x v="3"/>
    <x v="767"/>
    <s v="N"/>
    <s v="Y"/>
    <s v="One Way"/>
    <s v="Bublr Bikes"/>
  </r>
  <r>
    <s v="Bublr Bikes"/>
    <n v="2078963"/>
    <s v="RFID Card Member"/>
    <s v="Custer"/>
    <s v="SD"/>
    <n v="57730"/>
    <s v="UNITED STATES"/>
    <s v="Pay as You Go Pass"/>
    <n v="11079"/>
    <s v="Standard"/>
    <x v="53"/>
    <n v="43.03886"/>
    <n v="-87.902720000000002"/>
    <s v="Milwaukee"/>
    <x v="3"/>
    <n v="43.004728999999998"/>
    <n v="-87.905463999999995"/>
    <s v="Milwaukee"/>
    <n v="19"/>
    <n v="0"/>
    <n v="2"/>
    <s v="N"/>
    <n v="2"/>
    <n v="1.9"/>
    <n v="80"/>
    <n v="-1"/>
    <d v="2019-01-13T00:00:00"/>
    <d v="2019-01-01T00:00:00"/>
    <d v="2019-01-13T00:00:00"/>
    <s v="Sunday"/>
    <d v="1899-12-30T02:39:15"/>
    <n v="1"/>
    <d v="2019-01-13T00:00:00"/>
    <d v="2019-01-01T00:00:00"/>
    <d v="2019-01-13T00:00:00"/>
    <x v="6"/>
    <x v="768"/>
    <s v="N"/>
    <s v="Y"/>
    <s v="One Way"/>
    <s v="Bublr Bikes"/>
  </r>
  <r>
    <s v="Bublr Bikes"/>
    <n v="2224453"/>
    <s v="RFID Card Member"/>
    <s v="Milwaukee "/>
    <s v="WI"/>
    <n v="53215"/>
    <s v="UNITED STATES"/>
    <s v="Annual Pass"/>
    <n v="12596"/>
    <s v="Standard"/>
    <x v="9"/>
    <n v="43.074890000000003"/>
    <n v="-87.882810000000006"/>
    <s v="Milwaukee"/>
    <x v="21"/>
    <n v="43.069021999999997"/>
    <n v="-87.887940999999998"/>
    <s v="Milwaukee"/>
    <n v="5"/>
    <n v="0"/>
    <n v="0"/>
    <s v="N"/>
    <n v="0"/>
    <n v="0"/>
    <n v="0"/>
    <n v="-1"/>
    <d v="2019-01-13T00:00:00"/>
    <d v="2019-01-01T00:00:00"/>
    <d v="2019-01-13T00:00:00"/>
    <s v="Sunday"/>
    <d v="1899-12-30T14:28:32"/>
    <n v="1"/>
    <d v="2019-01-13T00:00:00"/>
    <d v="2019-01-01T00:00:00"/>
    <d v="2019-01-13T00:00:00"/>
    <x v="6"/>
    <x v="769"/>
    <s v="N"/>
    <s v="Y"/>
    <s v="One Way"/>
    <s v="Bublr Bikes"/>
  </r>
  <r>
    <s v="Bublr Bikes"/>
    <n v="2142261"/>
    <s v="RFID Card Member"/>
    <s v="Milwaukee"/>
    <s v="WI"/>
    <n v="53202"/>
    <s v="UNITED STATES"/>
    <s v="Annual Pass"/>
    <n v="5417"/>
    <s v="Standard"/>
    <x v="35"/>
    <n v="43.04824"/>
    <n v="-87.904970000000006"/>
    <s v="Milwaukee"/>
    <x v="31"/>
    <n v="43.031480000000002"/>
    <n v="-87.908169999999998"/>
    <s v="Milwaukee"/>
    <n v="10"/>
    <n v="0"/>
    <n v="0"/>
    <s v="N"/>
    <n v="1"/>
    <n v="1"/>
    <n v="40"/>
    <n v="-1"/>
    <d v="2019-01-14T00:00:00"/>
    <d v="2019-01-01T00:00:00"/>
    <d v="2019-01-14T00:00:00"/>
    <s v="Monday"/>
    <d v="1899-12-30T06:51:57"/>
    <n v="1"/>
    <d v="2019-01-14T00:00:00"/>
    <d v="2019-01-01T00:00:00"/>
    <d v="2019-01-14T00:00:00"/>
    <x v="5"/>
    <x v="225"/>
    <s v="N"/>
    <s v="Y"/>
    <s v="One Way"/>
    <s v="Bublr Bikes"/>
  </r>
  <r>
    <s v="Bublr Bikes"/>
    <n v="1659202"/>
    <s v="RFID Card Member"/>
    <s v="Milwaukee"/>
    <s v="WI"/>
    <n v="53202"/>
    <s v="UNITED STATES"/>
    <s v="Annual Pass"/>
    <n v="12581"/>
    <s v="Standard"/>
    <x v="23"/>
    <n v="43.045712999999999"/>
    <n v="-87.899756999999994"/>
    <s v="Milwaukee"/>
    <x v="32"/>
    <n v="43.03886"/>
    <n v="-87.902720000000002"/>
    <s v="Milwaukee"/>
    <n v="3"/>
    <n v="0"/>
    <n v="0"/>
    <s v="N"/>
    <n v="0"/>
    <n v="0"/>
    <n v="0"/>
    <n v="-1"/>
    <d v="2019-01-14T00:00:00"/>
    <d v="2019-01-01T00:00:00"/>
    <d v="2019-01-14T00:00:00"/>
    <s v="Monday"/>
    <d v="1899-12-30T08:50:20"/>
    <n v="1"/>
    <d v="2019-01-14T00:00:00"/>
    <d v="2019-01-01T00:00:00"/>
    <d v="2019-01-14T00:00:00"/>
    <x v="5"/>
    <x v="770"/>
    <s v="N"/>
    <s v="Y"/>
    <s v="One Way"/>
    <s v="Bublr Bikes"/>
  </r>
  <r>
    <s v="Bublr Bikes"/>
    <n v="2260759"/>
    <s v="RFID Card Member"/>
    <s v="Milwaukee"/>
    <s v="WI"/>
    <n v="53211"/>
    <s v="UNITED STATES"/>
    <s v="Annual Pass"/>
    <n v="31"/>
    <s v="Standard"/>
    <x v="41"/>
    <n v="43.069021999999997"/>
    <n v="-87.887940999999998"/>
    <s v="Milwaukee"/>
    <x v="13"/>
    <n v="43.058619999999998"/>
    <n v="-87.885319999999993"/>
    <s v="Milwaukee"/>
    <n v="7"/>
    <n v="0"/>
    <n v="0"/>
    <s v="N"/>
    <n v="1"/>
    <n v="1"/>
    <n v="40"/>
    <n v="-1"/>
    <d v="2019-01-14T00:00:00"/>
    <d v="2019-01-01T00:00:00"/>
    <d v="2019-01-14T00:00:00"/>
    <s v="Monday"/>
    <d v="1899-12-30T10:51:47"/>
    <n v="1"/>
    <d v="2019-01-14T00:00:00"/>
    <d v="2019-01-01T00:00:00"/>
    <d v="2019-01-14T00:00:00"/>
    <x v="5"/>
    <x v="771"/>
    <s v="N"/>
    <s v="Y"/>
    <s v="One Way"/>
    <s v="Bublr Bikes"/>
  </r>
  <r>
    <s v="Bublr Bikes"/>
    <n v="2353269"/>
    <s v="RFID Card Member"/>
    <s v="Milwaukee"/>
    <s v="WI"/>
    <n v="53202"/>
    <s v="UNITED STATES"/>
    <s v="Annual Pass"/>
    <n v="70"/>
    <s v="Standard"/>
    <x v="53"/>
    <n v="43.03886"/>
    <n v="-87.902720000000002"/>
    <s v="Milwaukee"/>
    <x v="15"/>
    <n v="43.052460000000004"/>
    <n v="-87.891000000000005"/>
    <s v="Milwaukee"/>
    <n v="12"/>
    <n v="0"/>
    <n v="0"/>
    <s v="N"/>
    <n v="0"/>
    <n v="0"/>
    <n v="0"/>
    <n v="-1"/>
    <d v="2019-01-14T00:00:00"/>
    <d v="2019-01-01T00:00:00"/>
    <d v="2019-01-14T00:00:00"/>
    <s v="Monday"/>
    <d v="1899-12-30T16:37:35"/>
    <n v="1"/>
    <d v="2019-01-14T00:00:00"/>
    <d v="2019-01-01T00:00:00"/>
    <d v="2019-01-14T00:00:00"/>
    <x v="5"/>
    <x v="772"/>
    <s v="N"/>
    <s v="Y"/>
    <s v="One Way"/>
    <s v="Bublr Bikes"/>
  </r>
  <r>
    <s v="Bublr Bikes"/>
    <n v="2178477"/>
    <s v="RFID Card Member"/>
    <m/>
    <m/>
    <n v="53202"/>
    <s v="UNITED STATES"/>
    <s v="Annual Pass"/>
    <n v="12464"/>
    <s v="Standard"/>
    <x v="32"/>
    <n v="43.038719999999998"/>
    <n v="-87.905339999999995"/>
    <s v="Milwaukee"/>
    <x v="31"/>
    <n v="43.031480000000002"/>
    <n v="-87.908169999999998"/>
    <s v="Milwaukee"/>
    <n v="5"/>
    <n v="0"/>
    <n v="0"/>
    <s v="N"/>
    <n v="0"/>
    <n v="0"/>
    <n v="0"/>
    <n v="-1"/>
    <d v="2019-01-14T00:00:00"/>
    <d v="2019-01-01T00:00:00"/>
    <d v="2019-01-14T00:00:00"/>
    <s v="Monday"/>
    <d v="1899-12-30T20:51:08"/>
    <n v="1"/>
    <d v="2019-01-14T00:00:00"/>
    <d v="2019-01-01T00:00:00"/>
    <d v="2019-01-14T00:00:00"/>
    <x v="5"/>
    <x v="773"/>
    <s v="N"/>
    <s v="Y"/>
    <s v="One Way"/>
    <s v="Bublr Bikes"/>
  </r>
  <r>
    <s v="Bublr Bikes"/>
    <n v="1864105"/>
    <s v="RFID Card Member"/>
    <s v="Milwaukee"/>
    <s v="WI"/>
    <n v="53223"/>
    <s v="UNITED STATES"/>
    <s v="Buslr Card"/>
    <n v="12632"/>
    <s v="Standard"/>
    <x v="28"/>
    <n v="43.02948"/>
    <n v="-87.912819999999996"/>
    <s v="Milwaukee"/>
    <x v="31"/>
    <n v="43.031480000000002"/>
    <n v="-87.908169999999998"/>
    <s v="Milwaukee"/>
    <n v="12"/>
    <n v="0"/>
    <n v="0"/>
    <s v="N"/>
    <n v="1"/>
    <n v="1"/>
    <n v="40"/>
    <n v="-1"/>
    <d v="2019-01-15T00:00:00"/>
    <d v="2019-01-01T00:00:00"/>
    <d v="2019-01-15T00:00:00"/>
    <s v="Tuesday"/>
    <d v="1899-12-30T08:57:27"/>
    <n v="1"/>
    <d v="2019-01-15T00:00:00"/>
    <d v="2019-01-01T00:00:00"/>
    <d v="2019-01-15T00:00:00"/>
    <x v="4"/>
    <x v="774"/>
    <s v="N"/>
    <s v="Y"/>
    <s v="One Way"/>
    <s v="Bublr Bikes"/>
  </r>
  <r>
    <s v="Bublr Bikes"/>
    <n v="1864105"/>
    <s v="RFID Card Member"/>
    <s v="Milwaukee"/>
    <s v="WI"/>
    <n v="53223"/>
    <s v="UNITED STATES"/>
    <s v="Buslr Card"/>
    <n v="12632"/>
    <s v="Standard"/>
    <x v="56"/>
    <n v="43.031480000000002"/>
    <n v="-87.908169999999998"/>
    <s v="Milwaukee"/>
    <x v="37"/>
    <n v="43.026229999999998"/>
    <n v="-87.912809999999993"/>
    <s v="Milwaukee"/>
    <n v="57"/>
    <n v="0"/>
    <n v="0"/>
    <s v="N"/>
    <n v="8"/>
    <n v="7.6"/>
    <n v="320"/>
    <n v="-1"/>
    <d v="2019-01-15T00:00:00"/>
    <d v="2019-01-01T00:00:00"/>
    <d v="2019-01-15T00:00:00"/>
    <s v="Tuesday"/>
    <d v="1899-12-30T09:16:09"/>
    <n v="1"/>
    <d v="2019-01-15T00:00:00"/>
    <d v="2019-01-01T00:00:00"/>
    <d v="2019-01-15T00:00:00"/>
    <x v="4"/>
    <x v="775"/>
    <s v="Y"/>
    <s v="Y"/>
    <s v="One Way"/>
    <s v="Bublr Bikes"/>
  </r>
  <r>
    <s v="Bublr Bikes"/>
    <n v="717793"/>
    <s v="RFID Card Member"/>
    <s v="Milwaukee"/>
    <s v="WI"/>
    <n v="53202"/>
    <s v="UNITED STATES"/>
    <s v="Annual Pass"/>
    <n v="3"/>
    <s v="Standard"/>
    <x v="53"/>
    <n v="43.03886"/>
    <n v="-87.902720000000002"/>
    <s v="Milwaukee"/>
    <x v="43"/>
    <n v="43.03519"/>
    <n v="-87.907390000000007"/>
    <s v="Milwaukee"/>
    <n v="6"/>
    <n v="0"/>
    <n v="0"/>
    <s v="N"/>
    <n v="0"/>
    <n v="0"/>
    <n v="0"/>
    <n v="-1"/>
    <d v="2019-01-15T00:00:00"/>
    <d v="2019-01-01T00:00:00"/>
    <d v="2019-01-15T00:00:00"/>
    <s v="Tuesday"/>
    <d v="1899-12-30T11:27:26"/>
    <n v="1"/>
    <d v="2019-01-15T00:00:00"/>
    <d v="2019-01-01T00:00:00"/>
    <d v="2019-01-15T00:00:00"/>
    <x v="4"/>
    <x v="776"/>
    <s v="N"/>
    <s v="Y"/>
    <s v="One Way"/>
    <s v="Bublr Bikes"/>
  </r>
  <r>
    <s v="Bublr Bikes"/>
    <n v="2297507"/>
    <s v="RFID Card Member"/>
    <s v="Shorewood"/>
    <s v="WI"/>
    <n v="53211"/>
    <s v="UNITED STATES"/>
    <s v="Annual Pass"/>
    <n v="31"/>
    <s v="Standard"/>
    <x v="1"/>
    <n v="43.078530000000001"/>
    <n v="-87.882620000000003"/>
    <s v="Milwaukee"/>
    <x v="46"/>
    <n v="43.081940000000003"/>
    <n v="-87.888090000000005"/>
    <s v="Shorewood"/>
    <n v="7"/>
    <n v="0"/>
    <n v="0"/>
    <s v="N"/>
    <n v="1"/>
    <n v="1"/>
    <n v="40"/>
    <n v="-1"/>
    <d v="2019-01-15T00:00:00"/>
    <d v="2019-01-01T00:00:00"/>
    <d v="2019-01-15T00:00:00"/>
    <s v="Tuesday"/>
    <d v="1899-12-30T15:21:13"/>
    <n v="1"/>
    <d v="2019-01-15T00:00:00"/>
    <d v="2019-01-01T00:00:00"/>
    <d v="2019-01-15T00:00:00"/>
    <x v="4"/>
    <x v="777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2632"/>
    <s v="Standard"/>
    <x v="40"/>
    <n v="43.026229999999998"/>
    <n v="-87.912809999999993"/>
    <s v="Milwaukee"/>
    <x v="11"/>
    <n v="43.038600000000002"/>
    <n v="-87.912099999999995"/>
    <s v="Milwaukee"/>
    <n v="37"/>
    <n v="0"/>
    <n v="0"/>
    <s v="N"/>
    <n v="5"/>
    <n v="4.8"/>
    <n v="200"/>
    <n v="-1"/>
    <d v="2019-01-16T00:00:00"/>
    <d v="2019-01-01T00:00:00"/>
    <d v="2019-01-16T00:00:00"/>
    <s v="Wednesday"/>
    <d v="1899-12-30T06:54:40"/>
    <n v="1"/>
    <d v="2019-01-16T00:00:00"/>
    <d v="2019-01-01T00:00:00"/>
    <d v="2019-01-16T00:00:00"/>
    <x v="0"/>
    <x v="778"/>
    <s v="Y"/>
    <s v="Y"/>
    <s v="One Way"/>
    <s v="Bublr Bikes"/>
  </r>
  <r>
    <s v="Bublr Bikes"/>
    <n v="2339331"/>
    <s v="RFID Card Member"/>
    <s v="Milwaukee"/>
    <s v="WI"/>
    <n v="53202"/>
    <s v="UNITED STATES"/>
    <s v="Annual Pass"/>
    <n v="982"/>
    <s v="Standard"/>
    <x v="30"/>
    <n v="43.048200000000001"/>
    <n v="-87.900859999999994"/>
    <s v="Milwaukee"/>
    <x v="9"/>
    <n v="43.074890000000003"/>
    <n v="-87.882810000000006"/>
    <s v="Milwaukee"/>
    <n v="34"/>
    <n v="0"/>
    <n v="0"/>
    <s v="N"/>
    <n v="5"/>
    <n v="4.8"/>
    <n v="200"/>
    <n v="-1"/>
    <d v="2019-01-16T00:00:00"/>
    <d v="2019-01-01T00:00:00"/>
    <d v="2019-01-16T00:00:00"/>
    <s v="Wednesday"/>
    <d v="1899-12-30T08:41:36"/>
    <n v="1"/>
    <d v="2019-01-16T00:00:00"/>
    <d v="2019-01-01T00:00:00"/>
    <d v="2019-01-16T00:00:00"/>
    <x v="0"/>
    <x v="779"/>
    <s v="Y"/>
    <s v="Y"/>
    <s v="One Way"/>
    <s v="Bublr Bikes"/>
  </r>
  <r>
    <s v="Bublr Bikes"/>
    <n v="1863430"/>
    <s v="RFID Card Member"/>
    <s v="Milwaukee"/>
    <s v="WI"/>
    <n v="53202"/>
    <s v="UNITED STATES"/>
    <s v="Pay as You Go Pass"/>
    <n v="5531"/>
    <s v="Standard"/>
    <x v="61"/>
    <n v="43.034619999999997"/>
    <n v="-87.917500000000004"/>
    <s v="Milwaukee"/>
    <x v="51"/>
    <n v="43.040349999999997"/>
    <n v="-87.920760000000001"/>
    <s v="Milwaukee"/>
    <n v="4"/>
    <n v="0"/>
    <n v="2"/>
    <s v="N"/>
    <n v="0"/>
    <n v="0"/>
    <n v="0"/>
    <n v="-1"/>
    <d v="2019-01-16T00:00:00"/>
    <d v="2019-01-01T00:00:00"/>
    <d v="2019-01-16T00:00:00"/>
    <s v="Wednesday"/>
    <d v="1899-12-30T11:42:03"/>
    <n v="1"/>
    <d v="2019-01-16T00:00:00"/>
    <d v="2019-01-01T00:00:00"/>
    <d v="2019-01-16T00:00:00"/>
    <x v="0"/>
    <x v="780"/>
    <s v="N"/>
    <s v="Y"/>
    <s v="One Way"/>
    <s v="Bublr Bikes"/>
  </r>
  <r>
    <s v="Bublr Bikes"/>
    <n v="1738865"/>
    <s v="RFID Card Member"/>
    <s v="Milwaukee"/>
    <s v="WI"/>
    <n v="53211"/>
    <s v="UNITED STATES"/>
    <s v="Annual Pass"/>
    <n v="5498"/>
    <s v="Standard"/>
    <x v="49"/>
    <n v="43.063749000000001"/>
    <n v="-87.887962999999999"/>
    <s v="Milwaukee"/>
    <x v="9"/>
    <n v="43.074890000000003"/>
    <n v="-87.882810000000006"/>
    <s v="Milwaukee"/>
    <n v="9"/>
    <n v="0"/>
    <n v="0"/>
    <s v="N"/>
    <n v="1"/>
    <n v="1"/>
    <n v="40"/>
    <n v="-1"/>
    <d v="2019-01-16T00:00:00"/>
    <d v="2019-01-01T00:00:00"/>
    <d v="2019-01-16T00:00:00"/>
    <s v="Wednesday"/>
    <d v="1899-12-30T13:58:33"/>
    <n v="1"/>
    <d v="2019-01-16T00:00:00"/>
    <d v="2019-01-01T00:00:00"/>
    <d v="2019-01-16T00:00:00"/>
    <x v="0"/>
    <x v="781"/>
    <s v="N"/>
    <s v="Y"/>
    <s v="One Way"/>
    <s v="Bublr Bikes"/>
  </r>
  <r>
    <s v="Bublr Bikes"/>
    <n v="2284220"/>
    <s v="RFID Card Member"/>
    <s v="Milwaukee "/>
    <s v="WI"/>
    <n v="53202"/>
    <s v="UNITED STATES"/>
    <s v="Annual Pass"/>
    <n v="12526"/>
    <s v="Standard"/>
    <x v="15"/>
    <n v="43.058619999999998"/>
    <n v="-87.885319999999993"/>
    <s v="Milwaukee"/>
    <x v="30"/>
    <n v="43.05847"/>
    <n v="-87.898079999999993"/>
    <s v="Milwaukee"/>
    <n v="7"/>
    <n v="0"/>
    <n v="0"/>
    <s v="N"/>
    <n v="1"/>
    <n v="1"/>
    <n v="40"/>
    <n v="-1"/>
    <d v="2019-01-16T00:00:00"/>
    <d v="2019-01-01T00:00:00"/>
    <d v="2019-01-16T00:00:00"/>
    <s v="Wednesday"/>
    <d v="1899-12-30T17:42:12"/>
    <n v="1"/>
    <d v="2019-01-16T00:00:00"/>
    <d v="2019-01-01T00:00:00"/>
    <d v="2019-01-16T00:00:00"/>
    <x v="0"/>
    <x v="782"/>
    <s v="N"/>
    <s v="Y"/>
    <s v="One Way"/>
    <s v="Bublr Bikes"/>
  </r>
  <r>
    <s v="Bublr Bikes"/>
    <n v="2353269"/>
    <s v="RFID Card Member"/>
    <s v="Milwaukee"/>
    <s v="WI"/>
    <n v="53202"/>
    <s v="UNITED STATES"/>
    <s v="Annual Pass"/>
    <n v="12464"/>
    <s v="Standard"/>
    <x v="14"/>
    <n v="43.052460000000004"/>
    <n v="-87.891000000000005"/>
    <s v="Milwaukee"/>
    <x v="32"/>
    <n v="43.03886"/>
    <n v="-87.902720000000002"/>
    <s v="Milwaukee"/>
    <n v="11"/>
    <n v="0"/>
    <n v="0"/>
    <s v="N"/>
    <n v="0"/>
    <n v="0"/>
    <n v="0"/>
    <n v="-1"/>
    <d v="2019-01-17T00:00:00"/>
    <d v="2019-01-01T00:00:00"/>
    <d v="2019-01-17T00:00:00"/>
    <s v="Thursday"/>
    <d v="1899-12-30T07:22:19"/>
    <n v="1"/>
    <d v="2019-01-17T00:00:00"/>
    <d v="2019-01-01T00:00:00"/>
    <d v="2019-01-17T00:00:00"/>
    <x v="2"/>
    <x v="783"/>
    <s v="N"/>
    <s v="Y"/>
    <s v="One Way"/>
    <s v="Bublr Bikes"/>
  </r>
  <r>
    <s v="Madison B-cycle"/>
    <n v="2257274"/>
    <s v="RFID Card Member"/>
    <s v="Milwaukee"/>
    <s v="WI"/>
    <n v="53202"/>
    <s v="UNITED STATES"/>
    <s v="Annual"/>
    <n v="5465"/>
    <s v="Standard"/>
    <x v="51"/>
    <n v="43.05097"/>
    <n v="-87.906440000000003"/>
    <s v="Milwaukee"/>
    <x v="32"/>
    <n v="43.03886"/>
    <n v="-87.902720000000002"/>
    <s v="Milwaukee"/>
    <n v="8"/>
    <n v="0"/>
    <n v="0"/>
    <s v="N"/>
    <n v="1"/>
    <n v="1"/>
    <n v="40"/>
    <n v="-1"/>
    <d v="2019-01-17T00:00:00"/>
    <d v="2019-01-01T00:00:00"/>
    <d v="2019-01-17T00:00:00"/>
    <s v="Thursday"/>
    <d v="1899-12-30T07:33:48"/>
    <n v="1"/>
    <d v="2019-01-17T00:00:00"/>
    <d v="2019-01-01T00:00:00"/>
    <d v="2019-01-17T00:00:00"/>
    <x v="2"/>
    <x v="784"/>
    <s v="N"/>
    <s v="N"/>
    <s v="One Way"/>
    <s v="Bublr Bikes"/>
  </r>
  <r>
    <s v="Bublr Bikes"/>
    <n v="2132080"/>
    <s v="RFID Card Member"/>
    <s v="Milwaukee"/>
    <s v="WI"/>
    <n v="53233"/>
    <s v="UNITED STATES"/>
    <s v="Annual Pass"/>
    <n v="5455"/>
    <s v="Standard"/>
    <x v="27"/>
    <n v="43.04562"/>
    <n v="-87.923900000000003"/>
    <s v="Milwaukee"/>
    <x v="14"/>
    <n v="43.042490000000001"/>
    <n v="-87.909959999999998"/>
    <s v="Milwaukee"/>
    <n v="6"/>
    <n v="0"/>
    <n v="0"/>
    <s v="N"/>
    <n v="0"/>
    <n v="0"/>
    <n v="0"/>
    <n v="-1"/>
    <d v="2019-01-17T00:00:00"/>
    <d v="2019-01-01T00:00:00"/>
    <d v="2019-01-17T00:00:00"/>
    <s v="Thursday"/>
    <d v="1899-12-30T08:17:44"/>
    <n v="1"/>
    <d v="2019-01-17T00:00:00"/>
    <d v="2019-01-01T00:00:00"/>
    <d v="2019-01-17T00:00:00"/>
    <x v="2"/>
    <x v="785"/>
    <s v="N"/>
    <s v="Y"/>
    <s v="One Way"/>
    <s v="Bublr Bikes"/>
  </r>
  <r>
    <s v="Bublr Bikes"/>
    <n v="2381203"/>
    <s v="RFID Card Member"/>
    <s v="Milwaukee"/>
    <s v="WI"/>
    <n v="53202"/>
    <s v="UNITED STATES"/>
    <s v="Annual Pass"/>
    <n v="108"/>
    <s v="Standard"/>
    <x v="51"/>
    <n v="43.05097"/>
    <n v="-87.906440000000003"/>
    <s v="Milwaukee"/>
    <x v="30"/>
    <n v="43.05847"/>
    <n v="-87.898079999999993"/>
    <s v="Milwaukee"/>
    <n v="8"/>
    <n v="0"/>
    <n v="0"/>
    <s v="N"/>
    <n v="1"/>
    <n v="1"/>
    <n v="40"/>
    <n v="-1"/>
    <d v="2019-01-17T00:00:00"/>
    <d v="2019-01-01T00:00:00"/>
    <d v="2019-01-17T00:00:00"/>
    <s v="Thursday"/>
    <d v="1899-12-30T08:40:52"/>
    <n v="1"/>
    <d v="2019-01-17T00:00:00"/>
    <d v="2019-01-01T00:00:00"/>
    <d v="2019-01-17T00:00:00"/>
    <x v="2"/>
    <x v="786"/>
    <s v="N"/>
    <s v="Y"/>
    <s v="One Way"/>
    <s v="Bublr Bikes"/>
  </r>
  <r>
    <s v="Bublr Bikes"/>
    <n v="1659202"/>
    <s v="RFID Card Member"/>
    <s v="Milwaukee"/>
    <s v="WI"/>
    <n v="53202"/>
    <s v="UNITED STATES"/>
    <s v="Annual Pass"/>
    <n v="135"/>
    <s v="Standard"/>
    <x v="23"/>
    <n v="43.045712999999999"/>
    <n v="-87.899756999999994"/>
    <s v="Milwaukee"/>
    <x v="32"/>
    <n v="43.03886"/>
    <n v="-87.902720000000002"/>
    <s v="Milwaukee"/>
    <n v="4"/>
    <n v="0"/>
    <n v="0"/>
    <s v="N"/>
    <n v="0"/>
    <n v="0"/>
    <n v="0"/>
    <n v="-1"/>
    <d v="2019-01-17T00:00:00"/>
    <d v="2019-01-01T00:00:00"/>
    <d v="2019-01-17T00:00:00"/>
    <s v="Thursday"/>
    <d v="1899-12-30T09:00:16"/>
    <n v="1"/>
    <d v="2019-01-17T00:00:00"/>
    <d v="2019-01-01T00:00:00"/>
    <d v="2019-01-17T00:00:00"/>
    <x v="2"/>
    <x v="787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5433"/>
    <s v="Standard"/>
    <x v="17"/>
    <n v="43.004728999999998"/>
    <n v="-87.905463999999995"/>
    <s v="Milwaukee"/>
    <x v="37"/>
    <n v="43.026229999999998"/>
    <n v="-87.912809999999993"/>
    <s v="Milwaukee"/>
    <n v="10"/>
    <n v="0"/>
    <n v="0"/>
    <s v="N"/>
    <n v="1"/>
    <n v="1"/>
    <n v="40"/>
    <n v="-1"/>
    <d v="2019-01-17T00:00:00"/>
    <d v="2019-01-01T00:00:00"/>
    <d v="2019-01-17T00:00:00"/>
    <s v="Thursday"/>
    <d v="1899-12-30T12:43:03"/>
    <n v="1"/>
    <d v="2019-01-17T00:00:00"/>
    <d v="2019-01-01T00:00:00"/>
    <d v="2019-01-17T00:00:00"/>
    <x v="2"/>
    <x v="788"/>
    <s v="N"/>
    <s v="Y"/>
    <s v="One Way"/>
    <s v="Bublr Bikes"/>
  </r>
  <r>
    <s v="Bublr Bikes"/>
    <n v="2108192"/>
    <s v="RFID Card Member"/>
    <s v="Milwaukee "/>
    <s v="WI"/>
    <n v="53233"/>
    <s v="UNITED STATES"/>
    <s v="Annual Pass"/>
    <n v="12689"/>
    <s v="Standard"/>
    <x v="10"/>
    <n v="43.038600000000002"/>
    <n v="-87.912099999999995"/>
    <s v="Milwaukee"/>
    <x v="16"/>
    <n v="43.040154000000001"/>
    <n v="-87.932113000000001"/>
    <s v="Milwaukee"/>
    <n v="9"/>
    <n v="0"/>
    <n v="0"/>
    <s v="N"/>
    <n v="1"/>
    <n v="1"/>
    <n v="40"/>
    <n v="-1"/>
    <d v="2019-01-17T00:00:00"/>
    <d v="2019-01-01T00:00:00"/>
    <d v="2019-01-17T00:00:00"/>
    <s v="Thursday"/>
    <d v="1899-12-30T15:12:53"/>
    <n v="1"/>
    <d v="2019-01-17T00:00:00"/>
    <d v="2019-01-01T00:00:00"/>
    <d v="2019-01-17T00:00:00"/>
    <x v="2"/>
    <x v="789"/>
    <s v="N"/>
    <s v="Y"/>
    <s v="One Way"/>
    <s v="Bublr Bikes"/>
  </r>
  <r>
    <s v="Bublr Bikes"/>
    <n v="1760317"/>
    <s v="RFID Card Member"/>
    <s v="Milwaukee"/>
    <s v="WI"/>
    <n v="53204"/>
    <s v="UNITED STATES"/>
    <s v="Annual Pass"/>
    <n v="11158"/>
    <s v="Standard"/>
    <x v="28"/>
    <n v="43.02948"/>
    <n v="-87.912819999999996"/>
    <s v="Milwaukee"/>
    <x v="14"/>
    <n v="43.042490000000001"/>
    <n v="-87.909959999999998"/>
    <s v="Milwaukee"/>
    <n v="10"/>
    <n v="0"/>
    <n v="0"/>
    <s v="N"/>
    <n v="1"/>
    <n v="1"/>
    <n v="40"/>
    <n v="-1"/>
    <d v="2019-01-17T00:00:00"/>
    <d v="2019-01-01T00:00:00"/>
    <d v="2019-01-17T00:00:00"/>
    <s v="Thursday"/>
    <d v="1899-12-30T15:23:33"/>
    <n v="1"/>
    <d v="2019-01-17T00:00:00"/>
    <d v="2019-01-01T00:00:00"/>
    <d v="2019-01-17T00:00:00"/>
    <x v="2"/>
    <x v="790"/>
    <s v="N"/>
    <s v="Y"/>
    <s v="One Way"/>
    <s v="Bublr Bikes"/>
  </r>
  <r>
    <s v="Bublr Bikes"/>
    <n v="1815794"/>
    <s v="RFID Card Member"/>
    <s v="Milwuakee"/>
    <s v="WI"/>
    <n v="53211"/>
    <s v="UNITED STATES"/>
    <s v="Annual Pass"/>
    <n v="12568"/>
    <s v="Standard"/>
    <x v="24"/>
    <n v="43.077359999999999"/>
    <n v="-87.880769999999998"/>
    <s v="Milwaukee"/>
    <x v="9"/>
    <n v="43.074890000000003"/>
    <n v="-87.882810000000006"/>
    <s v="Milwaukee"/>
    <n v="2"/>
    <n v="0"/>
    <n v="0"/>
    <s v="N"/>
    <n v="0"/>
    <n v="0"/>
    <n v="0"/>
    <n v="-1"/>
    <d v="2019-01-17T00:00:00"/>
    <d v="2019-01-01T00:00:00"/>
    <d v="2019-01-17T00:00:00"/>
    <s v="Thursday"/>
    <d v="1899-12-30T17:35:01"/>
    <n v="1"/>
    <d v="2019-01-17T00:00:00"/>
    <d v="2019-01-01T00:00:00"/>
    <d v="2019-01-17T00:00:00"/>
    <x v="2"/>
    <x v="791"/>
    <s v="N"/>
    <s v="Y"/>
    <s v="One Way"/>
    <s v="Bublr Bikes"/>
  </r>
  <r>
    <s v="Bublr Bikes"/>
    <n v="1298099"/>
    <s v="RFID Card Member"/>
    <s v="Milwaukee"/>
    <s v="WI"/>
    <n v="53202"/>
    <s v="UNITED STATES"/>
    <s v="Annual Pass"/>
    <n v="5443"/>
    <s v="Standard"/>
    <x v="9"/>
    <n v="43.074890000000003"/>
    <n v="-87.882810000000006"/>
    <s v="Milwaukee"/>
    <x v="60"/>
    <n v="43.066893999999998"/>
    <n v="-87.877936000000005"/>
    <s v="Milwaukee"/>
    <n v="5"/>
    <n v="0"/>
    <n v="0"/>
    <s v="N"/>
    <n v="0"/>
    <n v="0"/>
    <n v="0"/>
    <n v="-1"/>
    <d v="2019-01-17T00:00:00"/>
    <d v="2019-01-01T00:00:00"/>
    <d v="2019-01-17T00:00:00"/>
    <s v="Thursday"/>
    <d v="1899-12-30T17:39:45"/>
    <n v="1"/>
    <d v="2019-01-17T00:00:00"/>
    <d v="2019-01-01T00:00:00"/>
    <d v="2019-01-17T00:00:00"/>
    <x v="2"/>
    <x v="792"/>
    <s v="N"/>
    <s v="Y"/>
    <s v="One Way"/>
    <s v="Bublr Bikes"/>
  </r>
  <r>
    <s v="Bublr Bikes"/>
    <n v="531631"/>
    <s v="RFID Card Member"/>
    <s v="Milwaukee"/>
    <s v="WI"/>
    <n v="53212"/>
    <s v="UNITED STATES"/>
    <s v="Annual Pass"/>
    <n v="12666"/>
    <s v="Standard"/>
    <x v="5"/>
    <n v="43.05847"/>
    <n v="-87.898079999999993"/>
    <s v="Milwaukee"/>
    <x v="20"/>
    <n v="43.05536"/>
    <n v="-87.90504"/>
    <s v="Milwaukee"/>
    <n v="3"/>
    <n v="0"/>
    <n v="0"/>
    <s v="N"/>
    <n v="0"/>
    <n v="0"/>
    <n v="0"/>
    <n v="-1"/>
    <d v="2019-01-17T00:00:00"/>
    <d v="2019-01-01T00:00:00"/>
    <d v="2019-01-17T00:00:00"/>
    <s v="Thursday"/>
    <d v="1899-12-30T17:45:04"/>
    <n v="1"/>
    <d v="2019-01-17T00:00:00"/>
    <d v="2019-01-01T00:00:00"/>
    <d v="2019-01-17T00:00:00"/>
    <x v="2"/>
    <x v="793"/>
    <s v="N"/>
    <s v="Y"/>
    <s v="One Way"/>
    <s v="Bublr Bikes"/>
  </r>
  <r>
    <s v="Bublr Bikes"/>
    <n v="2132080"/>
    <s v="RFID Card Member"/>
    <s v="Milwaukee"/>
    <s v="WI"/>
    <n v="53233"/>
    <s v="UNITED STATES"/>
    <s v="Annual Pass"/>
    <n v="967"/>
    <s v="Standard"/>
    <x v="53"/>
    <n v="43.03886"/>
    <n v="-87.902720000000002"/>
    <s v="Milwaukee"/>
    <x v="14"/>
    <n v="43.042490000000001"/>
    <n v="-87.909959999999998"/>
    <s v="Milwaukee"/>
    <n v="4"/>
    <n v="0"/>
    <n v="0"/>
    <s v="N"/>
    <n v="0"/>
    <n v="0"/>
    <n v="0"/>
    <n v="-1"/>
    <d v="2019-01-17T00:00:00"/>
    <d v="2019-01-01T00:00:00"/>
    <d v="2019-01-17T00:00:00"/>
    <s v="Thursday"/>
    <d v="1899-12-30T19:33:23"/>
    <n v="1"/>
    <d v="2019-01-17T00:00:00"/>
    <d v="2019-01-01T00:00:00"/>
    <d v="2019-01-17T00:00:00"/>
    <x v="2"/>
    <x v="794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11082"/>
    <s v="Standard"/>
    <x v="10"/>
    <n v="43.038600000000002"/>
    <n v="-87.912099999999995"/>
    <s v="Milwaukee"/>
    <x v="4"/>
    <n v="43.020020000000002"/>
    <n v="-87.912540000000007"/>
    <s v="Milwaukee"/>
    <n v="37"/>
    <n v="0"/>
    <n v="0"/>
    <s v="N"/>
    <n v="5"/>
    <n v="4.8"/>
    <n v="200"/>
    <n v="-1"/>
    <d v="2019-01-17T00:00:00"/>
    <d v="2019-01-01T00:00:00"/>
    <d v="2019-01-17T00:00:00"/>
    <s v="Thursday"/>
    <d v="1899-12-30T20:41:15"/>
    <n v="1"/>
    <d v="2019-01-17T00:00:00"/>
    <d v="2019-01-01T00:00:00"/>
    <d v="2019-01-17T00:00:00"/>
    <x v="2"/>
    <x v="795"/>
    <s v="Y"/>
    <s v="Y"/>
    <s v="One Way"/>
    <s v="Bublr Bikes"/>
  </r>
  <r>
    <s v="Bublr Bikes"/>
    <n v="2070494"/>
    <s v="RFID Card Member"/>
    <s v="Milwaukee"/>
    <s v="WI"/>
    <n v="53215"/>
    <s v="UNITED STATES"/>
    <s v="Annual Pass"/>
    <n v="11081"/>
    <s v="Standard"/>
    <x v="9"/>
    <n v="43.074890000000003"/>
    <n v="-87.882810000000006"/>
    <s v="Milwaukee"/>
    <x v="54"/>
    <n v="43.074655999999997"/>
    <n v="-87.889011999999994"/>
    <s v="Milwaukee"/>
    <n v="3"/>
    <n v="0"/>
    <n v="0"/>
    <s v="N"/>
    <n v="0"/>
    <n v="0"/>
    <n v="0"/>
    <n v="-1"/>
    <d v="2019-01-18T00:00:00"/>
    <d v="2019-01-01T00:00:00"/>
    <d v="2019-01-18T00:00:00"/>
    <s v="Friday"/>
    <d v="1899-12-30T13:56:16"/>
    <n v="1"/>
    <d v="2019-01-18T00:00:00"/>
    <d v="2019-01-01T00:00:00"/>
    <d v="2019-01-18T00:00:00"/>
    <x v="1"/>
    <x v="796"/>
    <s v="N"/>
    <s v="Y"/>
    <s v="One Way"/>
    <s v="Bublr Bikes"/>
  </r>
  <r>
    <s v="Bublr Bikes"/>
    <n v="2284220"/>
    <s v="RFID Card Member"/>
    <s v="Milwaukee "/>
    <s v="WI"/>
    <n v="53202"/>
    <s v="UNITED STATES"/>
    <s v="Annual Pass"/>
    <n v="5552"/>
    <s v="Standard"/>
    <x v="15"/>
    <n v="43.058619999999998"/>
    <n v="-87.885319999999993"/>
    <s v="Milwaukee"/>
    <x v="30"/>
    <n v="43.05847"/>
    <n v="-87.898079999999993"/>
    <s v="Milwaukee"/>
    <n v="6"/>
    <n v="0"/>
    <n v="0"/>
    <s v="N"/>
    <n v="0"/>
    <n v="0"/>
    <n v="0"/>
    <n v="-1"/>
    <d v="2019-01-18T00:00:00"/>
    <d v="2019-01-01T00:00:00"/>
    <d v="2019-01-18T00:00:00"/>
    <s v="Friday"/>
    <d v="1899-12-30T14:28:53"/>
    <n v="1"/>
    <d v="2019-01-18T00:00:00"/>
    <d v="2019-01-01T00:00:00"/>
    <d v="2019-01-18T00:00:00"/>
    <x v="1"/>
    <x v="797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46"/>
    <s v="Standard"/>
    <x v="16"/>
    <n v="43.03913"/>
    <n v="-87.916150000000002"/>
    <s v="Milwaukee"/>
    <x v="26"/>
    <n v="43.026470000000003"/>
    <n v="-87.918040000000005"/>
    <s v="Milwaukee"/>
    <n v="7"/>
    <n v="0"/>
    <n v="0"/>
    <s v="N"/>
    <n v="1"/>
    <n v="1"/>
    <n v="40"/>
    <n v="-1"/>
    <d v="2019-01-18T00:00:00"/>
    <d v="2019-01-01T00:00:00"/>
    <d v="2019-01-18T00:00:00"/>
    <s v="Friday"/>
    <d v="1899-12-30T18:11:06"/>
    <n v="1"/>
    <d v="2019-01-18T00:00:00"/>
    <d v="2019-01-01T00:00:00"/>
    <d v="2019-01-18T00:00:00"/>
    <x v="1"/>
    <x v="798"/>
    <s v="N"/>
    <s v="Y"/>
    <s v="One Way"/>
    <s v="Bublr Bikes"/>
  </r>
  <r>
    <s v="Bublr Bikes"/>
    <n v="531225"/>
    <s v="RFID Card Member"/>
    <s v="Milwaukee"/>
    <s v="WI"/>
    <n v="53202"/>
    <s v="UNITED STATES"/>
    <s v="Annual Pass"/>
    <n v="11046"/>
    <s v="Standard"/>
    <x v="23"/>
    <n v="43.045712999999999"/>
    <n v="-87.899756999999994"/>
    <s v="Milwaukee"/>
    <x v="62"/>
    <n v="43.037984999999999"/>
    <n v="-87.915052000000003"/>
    <s v="Milwaukee"/>
    <n v="131"/>
    <n v="0"/>
    <n v="9"/>
    <s v="N"/>
    <n v="18"/>
    <n v="17.100000000000001"/>
    <n v="720"/>
    <n v="-1"/>
    <d v="2019-01-31T00:00:00"/>
    <d v="2019-01-01T00:00:00"/>
    <d v="2019-01-31T00:00:00"/>
    <s v="Thursday"/>
    <d v="1899-12-30T12:50:52"/>
    <n v="1"/>
    <d v="2019-01-31T00:00:00"/>
    <d v="2019-01-01T00:00:00"/>
    <d v="2019-01-31T00:00:00"/>
    <x v="2"/>
    <x v="799"/>
    <s v="Y"/>
    <s v="Y"/>
    <s v="One Way"/>
    <s v="Bublr Bikes"/>
  </r>
  <r>
    <s v="Bublr Bikes"/>
    <n v="2284220"/>
    <s v="RFID Card Member"/>
    <s v="Milwaukee "/>
    <s v="WI"/>
    <n v="53202"/>
    <s v="UNITED STATES"/>
    <s v="Annual Pass"/>
    <n v="12599"/>
    <s v="Standard"/>
    <x v="23"/>
    <n v="43.045712999999999"/>
    <n v="-87.899756999999994"/>
    <s v="Milwaukee"/>
    <x v="13"/>
    <n v="43.058619999999998"/>
    <n v="-87.885319999999993"/>
    <s v="Milwaukee"/>
    <n v="11"/>
    <n v="0"/>
    <n v="0"/>
    <s v="N"/>
    <n v="1"/>
    <n v="1"/>
    <n v="40"/>
    <n v="-1"/>
    <d v="2019-01-21T00:00:00"/>
    <d v="2019-01-01T00:00:00"/>
    <d v="2019-01-21T00:00:00"/>
    <s v="Monday"/>
    <d v="1899-12-30T15:47:18"/>
    <n v="1"/>
    <d v="2019-01-21T00:00:00"/>
    <d v="2019-01-01T00:00:00"/>
    <d v="2019-01-21T00:00:00"/>
    <x v="5"/>
    <x v="800"/>
    <s v="N"/>
    <s v="Y"/>
    <s v="One Way"/>
    <s v="Bublr Bikes"/>
  </r>
  <r>
    <s v="Bublr Bikes"/>
    <n v="1817955"/>
    <s v="RFID Card Member"/>
    <s v="Shorewood"/>
    <s v="WI"/>
    <n v="53211"/>
    <s v="UNITED STATES"/>
    <s v="Annual Pass"/>
    <n v="12504"/>
    <s v="Standard"/>
    <x v="32"/>
    <n v="43.038719999999998"/>
    <n v="-87.905339999999995"/>
    <s v="Milwaukee"/>
    <x v="38"/>
    <n v="43.028709999999997"/>
    <n v="-87.9041"/>
    <s v="Milwaukee"/>
    <n v="6"/>
    <n v="0"/>
    <n v="0"/>
    <s v="N"/>
    <n v="0"/>
    <n v="0"/>
    <n v="0"/>
    <n v="-1"/>
    <d v="2019-01-21T00:00:00"/>
    <d v="2019-01-01T00:00:00"/>
    <d v="2019-01-21T00:00:00"/>
    <s v="Monday"/>
    <d v="1899-12-30T18:12:10"/>
    <n v="1"/>
    <d v="2019-01-21T00:00:00"/>
    <d v="2019-01-01T00:00:00"/>
    <d v="2019-01-21T00:00:00"/>
    <x v="5"/>
    <x v="801"/>
    <s v="N"/>
    <s v="Y"/>
    <s v="One Way"/>
    <s v="Bublr Bikes"/>
  </r>
  <r>
    <s v="Bublr Bikes"/>
    <n v="1328721"/>
    <s v="RFID Card Member"/>
    <s v="Milwaukee"/>
    <s v="WI"/>
    <n v="53207"/>
    <s v="UNITED STATES"/>
    <s v="Annual Pass"/>
    <n v="5448"/>
    <s v="Standard"/>
    <x v="40"/>
    <n v="43.026229999999998"/>
    <n v="-87.912809999999993"/>
    <s v="Milwaukee"/>
    <x v="3"/>
    <n v="43.004728999999998"/>
    <n v="-87.905463999999995"/>
    <s v="Milwaukee"/>
    <n v="12"/>
    <n v="0"/>
    <n v="0"/>
    <s v="N"/>
    <n v="1"/>
    <n v="1"/>
    <n v="40"/>
    <n v="-1"/>
    <d v="2019-01-22T00:00:00"/>
    <d v="2019-01-01T00:00:00"/>
    <d v="2019-01-22T00:00:00"/>
    <s v="Tuesday"/>
    <d v="1899-12-30T17:46:36"/>
    <n v="1"/>
    <d v="2019-01-22T00:00:00"/>
    <d v="2019-01-01T00:00:00"/>
    <d v="2019-01-22T00:00:00"/>
    <x v="4"/>
    <x v="802"/>
    <s v="N"/>
    <s v="Y"/>
    <s v="One Way"/>
    <s v="Bublr Bikes"/>
  </r>
  <r>
    <s v="Bublr Bikes"/>
    <n v="1915786"/>
    <s v="RFID Card Member"/>
    <s v="Milwaukee"/>
    <s v="WI"/>
    <n v="53202"/>
    <s v="UNITED STATES"/>
    <s v="Annual Pass"/>
    <n v="199"/>
    <s v="Standard"/>
    <x v="48"/>
    <n v="43.040349999999997"/>
    <n v="-87.920760000000001"/>
    <s v="Milwaukee"/>
    <x v="51"/>
    <n v="43.040349999999997"/>
    <n v="-87.920760000000001"/>
    <s v="Milwaukee"/>
    <n v="1"/>
    <n v="0"/>
    <n v="0"/>
    <s v="N"/>
    <n v="0"/>
    <n v="0"/>
    <n v="0"/>
    <n v="-1"/>
    <d v="2019-01-25T00:00:00"/>
    <d v="2019-01-01T00:00:00"/>
    <d v="2019-01-25T00:00:00"/>
    <s v="Friday"/>
    <d v="1899-12-30T10:58:37"/>
    <n v="1"/>
    <d v="2019-01-25T00:00:00"/>
    <d v="2019-01-01T00:00:00"/>
    <d v="2019-01-25T00:00:00"/>
    <x v="1"/>
    <x v="803"/>
    <s v="N"/>
    <s v="Y"/>
    <s v="Round Trip"/>
    <s v="Bublr Bikes"/>
  </r>
  <r>
    <s v="Bublr Bikes"/>
    <n v="2252995"/>
    <s v="RFID Card Member"/>
    <s v="Milwaukee"/>
    <s v="WI"/>
    <n v="53211"/>
    <s v="UNITED STATES"/>
    <s v="Annual Pass"/>
    <n v="5484"/>
    <s v="Standard"/>
    <x v="24"/>
    <n v="43.077359999999999"/>
    <n v="-87.880769999999998"/>
    <s v="Milwaukee"/>
    <x v="9"/>
    <n v="43.074890000000003"/>
    <n v="-87.882810000000006"/>
    <s v="Milwaukee"/>
    <n v="7"/>
    <n v="0"/>
    <n v="0"/>
    <s v="N"/>
    <n v="1"/>
    <n v="1"/>
    <n v="40"/>
    <n v="-1"/>
    <d v="2019-01-27T00:00:00"/>
    <d v="2019-01-01T00:00:00"/>
    <d v="2019-01-27T00:00:00"/>
    <s v="Sunday"/>
    <d v="1899-12-30T15:44:48"/>
    <n v="1"/>
    <d v="2019-01-27T00:00:00"/>
    <d v="2019-01-01T00:00:00"/>
    <d v="2019-01-27T00:00:00"/>
    <x v="6"/>
    <x v="804"/>
    <s v="N"/>
    <s v="Y"/>
    <s v="One Way"/>
    <s v="Bublr Bikes"/>
  </r>
  <r>
    <s v="Bublr Bikes"/>
    <n v="2237245"/>
    <s v="RFID Card Member"/>
    <s v="Milwaukee"/>
    <s v="WI"/>
    <n v="53211"/>
    <s v="UNITED STATES"/>
    <s v="Annual Pass"/>
    <n v="994"/>
    <s v="Standard"/>
    <x v="50"/>
    <n v="43.060786"/>
    <n v="-87.883825999999999"/>
    <s v="Milwaukee"/>
    <x v="29"/>
    <n v="43.06033"/>
    <n v="-87.89546"/>
    <s v="Milwaukee"/>
    <n v="3"/>
    <n v="0"/>
    <n v="0"/>
    <s v="N"/>
    <n v="0"/>
    <n v="0"/>
    <n v="0"/>
    <n v="-1"/>
    <d v="2019-01-27T00:00:00"/>
    <d v="2019-01-01T00:00:00"/>
    <d v="2019-01-27T00:00:00"/>
    <s v="Sunday"/>
    <d v="1899-12-30T20:24:09"/>
    <n v="1"/>
    <d v="2019-01-27T00:00:00"/>
    <d v="2019-01-01T00:00:00"/>
    <d v="2019-01-27T00:00:00"/>
    <x v="6"/>
    <x v="805"/>
    <s v="N"/>
    <s v="Y"/>
    <s v="One Way"/>
    <s v="Bublr Bikes"/>
  </r>
  <r>
    <s v="Bublr Bikes"/>
    <n v="2237245"/>
    <s v="RFID Card Member"/>
    <s v="Milwaukee"/>
    <s v="WI"/>
    <n v="53211"/>
    <s v="UNITED STATES"/>
    <s v="Annual Pass"/>
    <n v="994"/>
    <s v="Standard"/>
    <x v="20"/>
    <n v="43.06033"/>
    <n v="-87.89546"/>
    <s v="Milwaukee"/>
    <x v="42"/>
    <n v="43.060786"/>
    <n v="-87.883825999999999"/>
    <s v="Milwaukee"/>
    <n v="4"/>
    <n v="0"/>
    <n v="0"/>
    <s v="N"/>
    <n v="0"/>
    <n v="0"/>
    <n v="0"/>
    <n v="-1"/>
    <d v="2019-01-27T00:00:00"/>
    <d v="2019-01-01T00:00:00"/>
    <d v="2019-01-27T00:00:00"/>
    <s v="Sunday"/>
    <d v="1899-12-30T21:40:12"/>
    <n v="1"/>
    <d v="2019-01-27T00:00:00"/>
    <d v="2019-01-01T00:00:00"/>
    <d v="2019-01-27T00:00:00"/>
    <x v="6"/>
    <x v="806"/>
    <s v="N"/>
    <s v="Y"/>
    <s v="One Way"/>
    <s v="Bublr Bik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N66" firstHeaderRow="1" firstDataRow="2" firstDataCol="1"/>
  <pivotFields count="4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4">
        <item x="32"/>
        <item x="18"/>
        <item x="0"/>
        <item x="31"/>
        <item x="23"/>
        <item x="29"/>
        <item x="7"/>
        <item x="8"/>
        <item x="14"/>
        <item x="4"/>
        <item x="6"/>
        <item x="25"/>
        <item x="37"/>
        <item x="38"/>
        <item x="44"/>
        <item x="19"/>
        <item x="58"/>
        <item x="56"/>
        <item x="24"/>
        <item x="5"/>
        <item x="61"/>
        <item x="15"/>
        <item x="34"/>
        <item x="45"/>
        <item x="33"/>
        <item x="59"/>
        <item x="46"/>
        <item x="13"/>
        <item x="62"/>
        <item x="2"/>
        <item x="57"/>
        <item x="39"/>
        <item x="55"/>
        <item x="22"/>
        <item x="52"/>
        <item x="26"/>
        <item x="49"/>
        <item x="47"/>
        <item x="35"/>
        <item x="30"/>
        <item x="21"/>
        <item x="50"/>
        <item x="48"/>
        <item x="43"/>
        <item x="41"/>
        <item x="20"/>
        <item x="28"/>
        <item x="40"/>
        <item x="3"/>
        <item x="1"/>
        <item x="12"/>
        <item x="27"/>
        <item x="36"/>
        <item x="53"/>
        <item x="9"/>
        <item x="10"/>
        <item x="54"/>
        <item x="51"/>
        <item x="11"/>
        <item x="16"/>
        <item x="60"/>
        <item x="17"/>
        <item x="42"/>
        <item t="default"/>
      </items>
    </pivotField>
    <pivotField showAll="0"/>
    <pivotField showAll="0"/>
    <pivotField showAll="0"/>
    <pivotField axis="axisCol" showAll="0">
      <items count="65">
        <item x="47"/>
        <item x="18"/>
        <item x="0"/>
        <item x="26"/>
        <item x="17"/>
        <item x="56"/>
        <item x="7"/>
        <item x="25"/>
        <item x="15"/>
        <item x="43"/>
        <item x="6"/>
        <item x="33"/>
        <item x="61"/>
        <item x="28"/>
        <item x="45"/>
        <item x="22"/>
        <item x="60"/>
        <item x="31"/>
        <item x="62"/>
        <item x="12"/>
        <item x="58"/>
        <item x="30"/>
        <item x="59"/>
        <item x="13"/>
        <item x="20"/>
        <item x="16"/>
        <item x="57"/>
        <item x="19"/>
        <item x="40"/>
        <item x="46"/>
        <item x="2"/>
        <item x="53"/>
        <item x="52"/>
        <item x="27"/>
        <item x="10"/>
        <item x="63"/>
        <item x="8"/>
        <item x="54"/>
        <item x="48"/>
        <item x="41"/>
        <item x="55"/>
        <item x="42"/>
        <item x="51"/>
        <item x="14"/>
        <item x="21"/>
        <item x="29"/>
        <item x="5"/>
        <item x="37"/>
        <item x="4"/>
        <item x="1"/>
        <item x="39"/>
        <item x="50"/>
        <item x="38"/>
        <item x="32"/>
        <item x="9"/>
        <item x="35"/>
        <item x="11"/>
        <item x="24"/>
        <item x="49"/>
        <item x="36"/>
        <item x="34"/>
        <item x="23"/>
        <item x="3"/>
        <item x="4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numFmtId="14" showAll="0"/>
    <pivotField showAll="0"/>
    <pivotField numFmtId="21" showAll="0"/>
    <pivotField dataField="1" showAll="0"/>
    <pivotField numFmtId="14" showAll="0"/>
    <pivotField numFmtId="14" showAll="0"/>
    <pivotField numFmtId="14" showAll="0"/>
    <pivotField showAll="0"/>
    <pivotField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0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Fields count="1">
    <field x="14"/>
  </colFields>
  <col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colItems>
  <dataFields count="1">
    <dataField name="Sum of Return Count" fld="31" baseField="0" baseItem="0"/>
  </dataFields>
  <chartFormats count="126">
    <chartFormat chart="0" format="0" series="1">
      <pivotArea type="data" outline="0" fieldPosition="0">
        <references count="1"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1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1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1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1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1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1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1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1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1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1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14" count="1" selected="0">
            <x v="30"/>
          </reference>
        </references>
      </pivotArea>
    </chartFormat>
    <chartFormat chart="0" format="31" series="1">
      <pivotArea type="data" outline="0" fieldPosition="0">
        <references count="1">
          <reference field="14" count="1" selected="0">
            <x v="31"/>
          </reference>
        </references>
      </pivotArea>
    </chartFormat>
    <chartFormat chart="0" format="32" series="1">
      <pivotArea type="data" outline="0" fieldPosition="0">
        <references count="1">
          <reference field="14" count="1" selected="0">
            <x v="32"/>
          </reference>
        </references>
      </pivotArea>
    </chartFormat>
    <chartFormat chart="0" format="33" series="1">
      <pivotArea type="data" outline="0" fieldPosition="0">
        <references count="1">
          <reference field="14" count="1" selected="0">
            <x v="33"/>
          </reference>
        </references>
      </pivotArea>
    </chartFormat>
    <chartFormat chart="0" format="34" series="1">
      <pivotArea type="data" outline="0" fieldPosition="0">
        <references count="1">
          <reference field="14" count="1" selected="0">
            <x v="34"/>
          </reference>
        </references>
      </pivotArea>
    </chartFormat>
    <chartFormat chart="0" format="35" series="1">
      <pivotArea type="data" outline="0" fieldPosition="0">
        <references count="1">
          <reference field="14" count="1" selected="0">
            <x v="35"/>
          </reference>
        </references>
      </pivotArea>
    </chartFormat>
    <chartFormat chart="0" format="36" series="1">
      <pivotArea type="data" outline="0" fieldPosition="0">
        <references count="1">
          <reference field="14" count="1" selected="0">
            <x v="36"/>
          </reference>
        </references>
      </pivotArea>
    </chartFormat>
    <chartFormat chart="0" format="37" series="1">
      <pivotArea type="data" outline="0" fieldPosition="0">
        <references count="1">
          <reference field="14" count="1" selected="0">
            <x v="37"/>
          </reference>
        </references>
      </pivotArea>
    </chartFormat>
    <chartFormat chart="0" format="38" series="1">
      <pivotArea type="data" outline="0" fieldPosition="0">
        <references count="1">
          <reference field="14" count="1" selected="0">
            <x v="38"/>
          </reference>
        </references>
      </pivotArea>
    </chartFormat>
    <chartFormat chart="0" format="39" series="1">
      <pivotArea type="data" outline="0" fieldPosition="0">
        <references count="1">
          <reference field="14" count="1" selected="0">
            <x v="39"/>
          </reference>
        </references>
      </pivotArea>
    </chartFormat>
    <chartFormat chart="0" format="40" series="1">
      <pivotArea type="data" outline="0" fieldPosition="0">
        <references count="1">
          <reference field="14" count="1" selected="0">
            <x v="40"/>
          </reference>
        </references>
      </pivotArea>
    </chartFormat>
    <chartFormat chart="0" format="41" series="1">
      <pivotArea type="data" outline="0" fieldPosition="0">
        <references count="1">
          <reference field="14" count="1" selected="0">
            <x v="41"/>
          </reference>
        </references>
      </pivotArea>
    </chartFormat>
    <chartFormat chart="0" format="42" series="1">
      <pivotArea type="data" outline="0" fieldPosition="0">
        <references count="1">
          <reference field="14" count="1" selected="0">
            <x v="42"/>
          </reference>
        </references>
      </pivotArea>
    </chartFormat>
    <chartFormat chart="0" format="43" series="1">
      <pivotArea type="data" outline="0" fieldPosition="0">
        <references count="1">
          <reference field="14" count="1" selected="0">
            <x v="43"/>
          </reference>
        </references>
      </pivotArea>
    </chartFormat>
    <chartFormat chart="0" format="44" series="1">
      <pivotArea type="data" outline="0" fieldPosition="0">
        <references count="1">
          <reference field="14" count="1" selected="0">
            <x v="44"/>
          </reference>
        </references>
      </pivotArea>
    </chartFormat>
    <chartFormat chart="0" format="45" series="1">
      <pivotArea type="data" outline="0" fieldPosition="0">
        <references count="1">
          <reference field="14" count="1" selected="0">
            <x v="45"/>
          </reference>
        </references>
      </pivotArea>
    </chartFormat>
    <chartFormat chart="0" format="46" series="1">
      <pivotArea type="data" outline="0" fieldPosition="0">
        <references count="1">
          <reference field="14" count="1" selected="0">
            <x v="46"/>
          </reference>
        </references>
      </pivotArea>
    </chartFormat>
    <chartFormat chart="0" format="47" series="1">
      <pivotArea type="data" outline="0" fieldPosition="0">
        <references count="1">
          <reference field="14" count="1" selected="0">
            <x v="47"/>
          </reference>
        </references>
      </pivotArea>
    </chartFormat>
    <chartFormat chart="0" format="48" series="1">
      <pivotArea type="data" outline="0" fieldPosition="0">
        <references count="1">
          <reference field="14" count="1" selected="0">
            <x v="48"/>
          </reference>
        </references>
      </pivotArea>
    </chartFormat>
    <chartFormat chart="0" format="49" series="1">
      <pivotArea type="data" outline="0" fieldPosition="0">
        <references count="1">
          <reference field="14" count="1" selected="0">
            <x v="49"/>
          </reference>
        </references>
      </pivotArea>
    </chartFormat>
    <chartFormat chart="0" format="50" series="1">
      <pivotArea type="data" outline="0" fieldPosition="0">
        <references count="1">
          <reference field="14" count="1" selected="0">
            <x v="50"/>
          </reference>
        </references>
      </pivotArea>
    </chartFormat>
    <chartFormat chart="0" format="51" series="1">
      <pivotArea type="data" outline="0" fieldPosition="0">
        <references count="1">
          <reference field="14" count="1" selected="0">
            <x v="51"/>
          </reference>
        </references>
      </pivotArea>
    </chartFormat>
    <chartFormat chart="0" format="52" series="1">
      <pivotArea type="data" outline="0" fieldPosition="0">
        <references count="1">
          <reference field="14" count="1" selected="0">
            <x v="52"/>
          </reference>
        </references>
      </pivotArea>
    </chartFormat>
    <chartFormat chart="0" format="53" series="1">
      <pivotArea type="data" outline="0" fieldPosition="0">
        <references count="1">
          <reference field="14" count="1" selected="0">
            <x v="53"/>
          </reference>
        </references>
      </pivotArea>
    </chartFormat>
    <chartFormat chart="0" format="54" series="1">
      <pivotArea type="data" outline="0" fieldPosition="0">
        <references count="1">
          <reference field="14" count="1" selected="0">
            <x v="54"/>
          </reference>
        </references>
      </pivotArea>
    </chartFormat>
    <chartFormat chart="0" format="55" series="1">
      <pivotArea type="data" outline="0" fieldPosition="0">
        <references count="1">
          <reference field="14" count="1" selected="0">
            <x v="55"/>
          </reference>
        </references>
      </pivotArea>
    </chartFormat>
    <chartFormat chart="0" format="56" series="1">
      <pivotArea type="data" outline="0" fieldPosition="0">
        <references count="1">
          <reference field="14" count="1" selected="0">
            <x v="56"/>
          </reference>
        </references>
      </pivotArea>
    </chartFormat>
    <chartFormat chart="0" format="57" series="1">
      <pivotArea type="data" outline="0" fieldPosition="0">
        <references count="1">
          <reference field="14" count="1" selected="0">
            <x v="57"/>
          </reference>
        </references>
      </pivotArea>
    </chartFormat>
    <chartFormat chart="0" format="58" series="1">
      <pivotArea type="data" outline="0" fieldPosition="0">
        <references count="1">
          <reference field="14" count="1" selected="0">
            <x v="58"/>
          </reference>
        </references>
      </pivotArea>
    </chartFormat>
    <chartFormat chart="0" format="59" series="1">
      <pivotArea type="data" outline="0" fieldPosition="0">
        <references count="1">
          <reference field="14" count="1" selected="0">
            <x v="59"/>
          </reference>
        </references>
      </pivotArea>
    </chartFormat>
    <chartFormat chart="0" format="60" series="1">
      <pivotArea type="data" outline="0" fieldPosition="0">
        <references count="1">
          <reference field="14" count="1" selected="0">
            <x v="60"/>
          </reference>
        </references>
      </pivotArea>
    </chartFormat>
    <chartFormat chart="0" format="61" series="1">
      <pivotArea type="data" outline="0" fieldPosition="0">
        <references count="1">
          <reference field="14" count="1" selected="0">
            <x v="61"/>
          </reference>
        </references>
      </pivotArea>
    </chartFormat>
    <chartFormat chart="0" format="62" series="1">
      <pivotArea type="data" outline="0" fieldPosition="0">
        <references count="1">
          <reference field="14" count="1" selected="0">
            <x v="62"/>
          </reference>
        </references>
      </pivotArea>
    </chartFormat>
    <chartFormat chart="0" format="63" series="1">
      <pivotArea type="data" outline="0" fieldPosition="0">
        <references count="1">
          <reference field="14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0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1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2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3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4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5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6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7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8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9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0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1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2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3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4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5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6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7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8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9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0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1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2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3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4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5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6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7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8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9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0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1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2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3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4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5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6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7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8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9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0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1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2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3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5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6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7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8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9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0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1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2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87E640-E262-4DFF-ABBE-2E8F8034F91B}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I27" firstHeaderRow="1" firstDataRow="2" firstDataCol="1"/>
  <pivotFields count="4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numFmtId="14" showAll="0"/>
    <pivotField showAll="0"/>
    <pivotField numFmtId="21" showAll="0"/>
    <pivotField dataField="1" showAll="0"/>
    <pivotField numFmtId="14" showAll="0"/>
    <pivotField numFmtId="14" showAll="0"/>
    <pivotField numFmtId="14" showAll="0"/>
    <pivotField axis="axisCol" showAll="0">
      <items count="8">
        <item x="6"/>
        <item x="5"/>
        <item x="4"/>
        <item x="0"/>
        <item x="2"/>
        <item x="1"/>
        <item x="3"/>
        <item t="default"/>
      </items>
    </pivotField>
    <pivotField axis="axisRow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3">
    <field x="42"/>
    <field x="41"/>
    <field x="36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3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Return Count" fld="31" baseField="0" baseItem="0"/>
  </dataFields>
  <conditionalFormats count="1">
    <conditionalFormat priority="1">
      <pivotAreas count="24"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1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1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1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1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1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1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1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2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2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2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5" count="7" selected="0">
              <x v="0"/>
              <x v="1"/>
              <x v="2"/>
              <x v="3"/>
              <x v="4"/>
              <x v="5"/>
              <x v="6"/>
            </reference>
            <reference field="42" count="1">
              <x v="2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99C5B-1A7B-4FA5-8B79-64E06AD60D33}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S70" firstHeaderRow="1" firstDataRow="5" firstDataCol="1"/>
  <pivotFields count="4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5">
        <item x="47"/>
        <item x="18"/>
        <item x="0"/>
        <item x="26"/>
        <item x="17"/>
        <item x="56"/>
        <item x="7"/>
        <item x="25"/>
        <item x="15"/>
        <item x="43"/>
        <item x="6"/>
        <item x="33"/>
        <item x="61"/>
        <item x="28"/>
        <item x="45"/>
        <item x="22"/>
        <item x="60"/>
        <item x="31"/>
        <item x="62"/>
        <item x="12"/>
        <item x="58"/>
        <item x="30"/>
        <item x="59"/>
        <item x="13"/>
        <item x="20"/>
        <item x="16"/>
        <item x="57"/>
        <item x="19"/>
        <item x="40"/>
        <item x="46"/>
        <item x="2"/>
        <item x="53"/>
        <item x="52"/>
        <item x="27"/>
        <item x="10"/>
        <item x="63"/>
        <item x="8"/>
        <item x="54"/>
        <item x="48"/>
        <item x="41"/>
        <item x="55"/>
        <item x="42"/>
        <item x="51"/>
        <item x="14"/>
        <item x="21"/>
        <item x="29"/>
        <item x="5"/>
        <item x="37"/>
        <item x="4"/>
        <item x="1"/>
        <item x="39"/>
        <item x="50"/>
        <item x="38"/>
        <item x="32"/>
        <item x="9"/>
        <item x="35"/>
        <item x="11"/>
        <item x="24"/>
        <item x="49"/>
        <item x="36"/>
        <item x="34"/>
        <item x="23"/>
        <item x="3"/>
        <item x="4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numFmtId="14" showAll="0"/>
    <pivotField showAll="0"/>
    <pivotField numFmtId="21" showAll="0"/>
    <pivotField dataField="1" showAll="0"/>
    <pivotField numFmtId="14" showAll="0"/>
    <pivotField numFmtId="14" showAll="0"/>
    <pivotField numFmtId="14" showAll="0"/>
    <pivotField axis="axisCol" showAll="0">
      <items count="8">
        <item x="6"/>
        <item x="5"/>
        <item x="4"/>
        <item x="0"/>
        <item x="2"/>
        <item x="1"/>
        <item x="3"/>
        <item t="default"/>
      </items>
    </pivotField>
    <pivotField axis="axisCol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axis="axisCol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Col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1">
    <field x="14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Fields count="4">
    <field x="35"/>
    <field x="42"/>
    <field x="41"/>
    <field x="36"/>
  </colFields>
  <colItems count="148">
    <i>
      <x/>
      <x v="2"/>
    </i>
    <i r="1">
      <x v="3"/>
    </i>
    <i r="1">
      <x v="5"/>
    </i>
    <i r="1">
      <x v="6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default">
      <x/>
    </i>
    <i>
      <x v="1"/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t="default">
      <x v="2"/>
    </i>
    <i>
      <x v="3"/>
      <x v="1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t="default">
      <x v="3"/>
    </i>
    <i>
      <x v="4"/>
      <x v="1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4"/>
    </i>
    <i>
      <x v="5"/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t="default">
      <x v="5"/>
    </i>
    <i>
      <x v="6"/>
      <x v="1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default">
      <x v="6"/>
    </i>
    <i t="grand">
      <x/>
    </i>
  </colItems>
  <dataFields count="1">
    <dataField name="Sum of Return Count" fld="3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811" totalsRowCount="1">
  <autoFilter ref="A1:AO810" xr:uid="{00000000-0009-0000-0100-000001000000}"/>
  <sortState xmlns:xlrd2="http://schemas.microsoft.com/office/spreadsheetml/2017/richdata2" ref="A2:AO810">
    <sortCondition ref="C1:C810"/>
  </sortState>
  <tableColumns count="41">
    <tableColumn id="1" xr3:uid="{00000000-0010-0000-0000-000001000000}" name="UserProgramName" totalsRowDxfId="40"/>
    <tableColumn id="2" xr3:uid="{00000000-0010-0000-0000-000002000000}" name="UserId" totalsRowDxfId="39"/>
    <tableColumn id="3" xr3:uid="{00000000-0010-0000-0000-000003000000}" name="UserRole" totalsRowDxfId="38"/>
    <tableColumn id="4" xr3:uid="{00000000-0010-0000-0000-000004000000}" name="UserCity" totalsRowDxfId="37"/>
    <tableColumn id="5" xr3:uid="{00000000-0010-0000-0000-000005000000}" name="UserState" totalsRowDxfId="36"/>
    <tableColumn id="6" xr3:uid="{00000000-0010-0000-0000-000006000000}" name="UserZip" totalsRowDxfId="35"/>
    <tableColumn id="7" xr3:uid="{00000000-0010-0000-0000-000007000000}" name="UserCountry" totalsRowDxfId="34"/>
    <tableColumn id="8" xr3:uid="{00000000-0010-0000-0000-000008000000}" name="MembershipType" totalsRowDxfId="33"/>
    <tableColumn id="9" xr3:uid="{00000000-0010-0000-0000-000009000000}" name="Bike" totalsRowDxfId="32"/>
    <tableColumn id="10" xr3:uid="{00000000-0010-0000-0000-00000A000000}" name="BikeType" totalsRowDxfId="31"/>
    <tableColumn id="11" xr3:uid="{00000000-0010-0000-0000-00000B000000}" name="CheckoutKioskName" totalsRowDxfId="30"/>
    <tableColumn id="12" xr3:uid="{00000000-0010-0000-0000-00000C000000}" name="CO Lat" totalsRowDxfId="29">
      <calculatedColumnFormula>VLOOKUP($K2,Key!$A$1:$D$105,2,FALSE)</calculatedColumnFormula>
    </tableColumn>
    <tableColumn id="13" xr3:uid="{00000000-0010-0000-0000-00000D000000}" name="Co Long" totalsRowDxfId="28">
      <calculatedColumnFormula>VLOOKUP($K2,Key!$A$1:$D$105,3,FALSE)</calculatedColumnFormula>
    </tableColumn>
    <tableColumn id="14" xr3:uid="{00000000-0010-0000-0000-00000E000000}" name="Municipality" totalsRowDxfId="27">
      <calculatedColumnFormula>VLOOKUP($K2,Key!$A$1:$D$105,4,FALSE)</calculatedColumnFormula>
    </tableColumn>
    <tableColumn id="15" xr3:uid="{00000000-0010-0000-0000-00000F000000}" name="ReturnKioskName" totalsRowDxfId="26"/>
    <tableColumn id="16" xr3:uid="{00000000-0010-0000-0000-000010000000}" name="R Lat" totalsRowDxfId="25">
      <calculatedColumnFormula>VLOOKUP($O2,Key!$A$1:$D$105,2,FALSE)</calculatedColumnFormula>
    </tableColumn>
    <tableColumn id="17" xr3:uid="{00000000-0010-0000-0000-000011000000}" name="R Long" totalsRowDxfId="24">
      <calculatedColumnFormula>VLOOKUP($O2,Key!$A$1:$D$105,3,FALSE)</calculatedColumnFormula>
    </tableColumn>
    <tableColumn id="18" xr3:uid="{00000000-0010-0000-0000-000012000000}" name="R Muni" totalsRowDxfId="23">
      <calculatedColumnFormula>VLOOKUP($O2,Key!$A$1:$D$105,4,FALSE)</calculatedColumnFormula>
    </tableColumn>
    <tableColumn id="19" xr3:uid="{00000000-0010-0000-0000-000013000000}" name="DurationMins" totalsRowFunction="custom" totalsRowDxfId="22">
      <totalsRowFormula>AVERAGE(S2:S810)</totalsRowFormula>
    </tableColumn>
    <tableColumn id="20" xr3:uid="{00000000-0010-0000-0000-000014000000}" name="AdjustedDurationMins" totalsRowDxfId="21"/>
    <tableColumn id="21" xr3:uid="{00000000-0010-0000-0000-000015000000}" name="UsageFee" totalsRowDxfId="20"/>
    <tableColumn id="22" xr3:uid="{00000000-0010-0000-0000-000016000000}" name="AdjustmentFlag" totalsRowDxfId="19"/>
    <tableColumn id="23" xr3:uid="{00000000-0010-0000-0000-000017000000}" name="Distance" totalsRowFunction="custom" totalsRowDxfId="18">
      <totalsRowFormula>SUM(W2:W807)</totalsRowFormula>
    </tableColumn>
    <tableColumn id="24" xr3:uid="{00000000-0010-0000-0000-000018000000}" name="EstimatedCarbonOffset" totalsRowDxfId="17"/>
    <tableColumn id="25" xr3:uid="{00000000-0010-0000-0000-000019000000}" name="EstimatedCaloriesBurned" totalsRowDxfId="16"/>
    <tableColumn id="26" xr3:uid="{00000000-0010-0000-0000-00001A000000}" name="CO Count" dataDxfId="52" totalsRowDxfId="15"/>
    <tableColumn id="27" xr3:uid="{00000000-0010-0000-0000-00001B000000}" name="CheckoutDateLocal" dataDxfId="51" totalsRowDxfId="14"/>
    <tableColumn id="28" xr3:uid="{00000000-0010-0000-0000-00001C000000}" name="Checkout Month" dataDxfId="50" totalsRowDxfId="13">
      <calculatedColumnFormula>DATE(YEAR(AA2), MONTH(AA2), 1)</calculatedColumnFormula>
    </tableColumn>
    <tableColumn id="29" xr3:uid="{00000000-0010-0000-0000-00001D000000}" name="CO DoW (data)" dataDxfId="49" totalsRowDxfId="12">
      <calculatedColumnFormula>AA2</calculatedColumnFormula>
    </tableColumn>
    <tableColumn id="30" xr3:uid="{00000000-0010-0000-0000-00001E000000}" name="CO DoW" dataDxfId="48" totalsRowDxfId="11">
      <calculatedColumnFormula>TEXT(AC2,"dddd")</calculatedColumnFormula>
    </tableColumn>
    <tableColumn id="31" xr3:uid="{00000000-0010-0000-0000-00001F000000}" name="CheckoutTimeLocal" dataDxfId="47" totalsRowDxfId="10"/>
    <tableColumn id="32" xr3:uid="{00000000-0010-0000-0000-000020000000}" name="Return Count" dataDxfId="46" totalsRowDxfId="9"/>
    <tableColumn id="33" xr3:uid="{00000000-0010-0000-0000-000021000000}" name="ReturnDateLocal" dataDxfId="45" totalsRowDxfId="8"/>
    <tableColumn id="34" xr3:uid="{00000000-0010-0000-0000-000022000000}" name="Return Month" dataDxfId="44" totalsRowDxfId="7">
      <calculatedColumnFormula>DATE(YEAR(AG2), MONTH(AG2), 1)</calculatedColumnFormula>
    </tableColumn>
    <tableColumn id="35" xr3:uid="{00000000-0010-0000-0000-000023000000}" name="R DoW (data)" dataDxfId="43" totalsRowDxfId="6">
      <calculatedColumnFormula>AG2</calculatedColumnFormula>
    </tableColumn>
    <tableColumn id="36" xr3:uid="{00000000-0010-0000-0000-000024000000}" name="R DoW" dataDxfId="42" totalsRowDxfId="5">
      <calculatedColumnFormula>TEXT(AI2,"dddd")</calculatedColumnFormula>
    </tableColumn>
    <tableColumn id="37" xr3:uid="{00000000-0010-0000-0000-000025000000}" name="ReturnTimeLocal" dataDxfId="41" totalsRowDxfId="4"/>
    <tableColumn id="38" xr3:uid="{00000000-0010-0000-0000-000026000000}" name="TripOver30Mins" totalsRowDxfId="3"/>
    <tableColumn id="39" xr3:uid="{00000000-0010-0000-0000-000027000000}" name="LocalProgramFlag" totalsRowDxfId="2"/>
    <tableColumn id="40" xr3:uid="{00000000-0010-0000-0000-000028000000}" name="TripRouteCategory" totalsRowDxfId="1"/>
    <tableColumn id="41" xr3:uid="{00000000-0010-0000-0000-000029000000}" name="TripProgramName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11"/>
  <sheetViews>
    <sheetView tabSelected="1" workbookViewId="0">
      <pane ySplit="1" topLeftCell="A787" activePane="bottomLeft" state="frozen"/>
      <selection pane="bottomLeft" activeCell="F2" sqref="F2:F810"/>
    </sheetView>
  </sheetViews>
  <sheetFormatPr defaultRowHeight="15" x14ac:dyDescent="0.25"/>
  <cols>
    <col min="1" max="1" width="20" customWidth="1"/>
    <col min="2" max="2" width="9" customWidth="1"/>
    <col min="3" max="3" width="22.28515625" bestFit="1" customWidth="1"/>
    <col min="4" max="4" width="13.42578125" bestFit="1" customWidth="1"/>
    <col min="5" max="5" width="11.85546875" customWidth="1"/>
    <col min="6" max="6" width="10" customWidth="1"/>
    <col min="7" max="7" width="14.42578125" bestFit="1" customWidth="1"/>
    <col min="8" max="8" width="18.85546875" customWidth="1"/>
    <col min="9" max="9" width="12.85546875" bestFit="1" customWidth="1"/>
    <col min="10" max="10" width="11.28515625" customWidth="1"/>
    <col min="11" max="11" width="35.7109375" bestFit="1" customWidth="1"/>
    <col min="12" max="12" width="11" bestFit="1" customWidth="1"/>
    <col min="13" max="13" width="11.7109375" bestFit="1" customWidth="1"/>
    <col min="14" max="14" width="14.28515625" customWidth="1"/>
    <col min="15" max="15" width="35.7109375" bestFit="1" customWidth="1"/>
    <col min="16" max="16" width="11" bestFit="1" customWidth="1"/>
    <col min="17" max="17" width="11.7109375" bestFit="1" customWidth="1"/>
    <col min="18" max="18" width="11.140625" bestFit="1" customWidth="1"/>
    <col min="19" max="19" width="15.28515625" customWidth="1"/>
    <col min="20" max="20" width="23.28515625" customWidth="1"/>
    <col min="21" max="21" width="11.85546875" customWidth="1"/>
    <col min="22" max="22" width="17.140625" customWidth="1"/>
    <col min="23" max="23" width="10.7109375" customWidth="1"/>
    <col min="24" max="24" width="23.85546875" customWidth="1"/>
    <col min="25" max="25" width="25.5703125" customWidth="1"/>
    <col min="26" max="26" width="11.42578125" customWidth="1"/>
    <col min="27" max="27" width="20" customWidth="1"/>
    <col min="28" max="30" width="18.140625" customWidth="1"/>
    <col min="31" max="31" width="20.28515625" customWidth="1"/>
    <col min="32" max="32" width="14.85546875" customWidth="1"/>
    <col min="33" max="33" width="17.7109375" customWidth="1"/>
    <col min="34" max="36" width="15.7109375" customWidth="1"/>
    <col min="37" max="37" width="18" customWidth="1"/>
    <col min="38" max="38" width="17.28515625" customWidth="1"/>
    <col min="39" max="39" width="18.5703125" customWidth="1"/>
    <col min="40" max="40" width="19.7109375" customWidth="1"/>
    <col min="41" max="41" width="19.28515625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183</v>
      </c>
      <c r="M1" s="5" t="s">
        <v>184</v>
      </c>
      <c r="N1" s="5" t="s">
        <v>185</v>
      </c>
      <c r="O1" t="s">
        <v>11</v>
      </c>
      <c r="P1" s="5" t="s">
        <v>186</v>
      </c>
      <c r="Q1" s="5" t="s">
        <v>187</v>
      </c>
      <c r="R1" s="5" t="s">
        <v>188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s="5" t="s">
        <v>189</v>
      </c>
      <c r="AA1" t="s">
        <v>19</v>
      </c>
      <c r="AB1" s="5" t="s">
        <v>190</v>
      </c>
      <c r="AC1" s="5" t="s">
        <v>191</v>
      </c>
      <c r="AD1" s="5" t="s">
        <v>192</v>
      </c>
      <c r="AE1" t="s">
        <v>21</v>
      </c>
      <c r="AF1" s="5" t="s">
        <v>193</v>
      </c>
      <c r="AG1" t="s">
        <v>20</v>
      </c>
      <c r="AH1" s="5" t="s">
        <v>194</v>
      </c>
      <c r="AI1" s="5" t="s">
        <v>195</v>
      </c>
      <c r="AJ1" s="5" t="s">
        <v>196</v>
      </c>
      <c r="AK1" t="s">
        <v>22</v>
      </c>
      <c r="AL1" t="s">
        <v>23</v>
      </c>
      <c r="AM1" t="s">
        <v>24</v>
      </c>
      <c r="AN1" t="s">
        <v>25</v>
      </c>
      <c r="AO1" t="s">
        <v>26</v>
      </c>
    </row>
    <row r="2" spans="1:41" x14ac:dyDescent="0.25">
      <c r="A2" t="s">
        <v>27</v>
      </c>
      <c r="B2">
        <v>1359393</v>
      </c>
      <c r="C2" t="s">
        <v>83</v>
      </c>
      <c r="G2" t="s">
        <v>29</v>
      </c>
      <c r="I2">
        <v>12474</v>
      </c>
      <c r="J2" t="s">
        <v>30</v>
      </c>
      <c r="K2" t="s">
        <v>84</v>
      </c>
      <c r="L2">
        <f>VLOOKUP($K2,Key!$A$1:$D$105,2,FALSE)</f>
        <v>43.054830000000003</v>
      </c>
      <c r="M2">
        <f>VLOOKUP($K2,Key!$A$1:$D$105,3,FALSE)</f>
        <v>-87.91874</v>
      </c>
      <c r="N2" t="str">
        <f>VLOOKUP($K2,Key!$A$1:$D$105,4,FALSE)</f>
        <v>Milwaukee</v>
      </c>
      <c r="O2" t="s">
        <v>84</v>
      </c>
      <c r="P2">
        <f>VLOOKUP($O2,Key!$A$1:$D$105,2,FALSE)</f>
        <v>43.054830000000003</v>
      </c>
      <c r="Q2">
        <f>VLOOKUP($O2,Key!$A$1:$D$105,3,FALSE)</f>
        <v>-87.91874</v>
      </c>
      <c r="R2" t="str">
        <f>VLOOKUP($O2,Key!$A$1:$D$105,4,FALSE)</f>
        <v>Milwaukee</v>
      </c>
      <c r="S2">
        <v>19</v>
      </c>
      <c r="T2">
        <v>0</v>
      </c>
      <c r="U2">
        <v>0</v>
      </c>
      <c r="V2" t="s">
        <v>33</v>
      </c>
      <c r="W2">
        <v>2</v>
      </c>
      <c r="X2">
        <v>1.9</v>
      </c>
      <c r="Y2">
        <v>80</v>
      </c>
      <c r="Z2" s="6">
        <v>-1</v>
      </c>
      <c r="AA2" s="1">
        <v>43467</v>
      </c>
      <c r="AB2" s="7">
        <f>DATE(YEAR(AA2), MONTH(AA2), 1)</f>
        <v>43466</v>
      </c>
      <c r="AC2" s="7">
        <f>AA2</f>
        <v>43467</v>
      </c>
      <c r="AD2" s="7" t="str">
        <f>TEXT(AC2,"dddd")</f>
        <v>Wednesday</v>
      </c>
      <c r="AE2" s="2">
        <v>0.21534722222222222</v>
      </c>
      <c r="AF2" s="6">
        <v>1</v>
      </c>
      <c r="AG2" s="1">
        <v>43467</v>
      </c>
      <c r="AH2" s="7">
        <f>DATE(YEAR(AG2), MONTH(AG2), 1)</f>
        <v>43466</v>
      </c>
      <c r="AI2" s="7">
        <f>AG2</f>
        <v>43467</v>
      </c>
      <c r="AJ2" s="7" t="str">
        <f>TEXT(AI2,"dddd")</f>
        <v>Wednesday</v>
      </c>
      <c r="AK2" s="2">
        <v>0.22899305555555557</v>
      </c>
      <c r="AL2" t="s">
        <v>33</v>
      </c>
      <c r="AM2" t="s">
        <v>34</v>
      </c>
      <c r="AN2" t="s">
        <v>44</v>
      </c>
      <c r="AO2" t="s">
        <v>27</v>
      </c>
    </row>
    <row r="3" spans="1:41" x14ac:dyDescent="0.25">
      <c r="A3" t="s">
        <v>27</v>
      </c>
      <c r="B3">
        <v>1359393</v>
      </c>
      <c r="C3" t="s">
        <v>83</v>
      </c>
      <c r="G3" t="s">
        <v>29</v>
      </c>
      <c r="I3">
        <v>12643</v>
      </c>
      <c r="J3" t="s">
        <v>30</v>
      </c>
      <c r="K3" t="s">
        <v>84</v>
      </c>
      <c r="L3">
        <f>VLOOKUP($K3,Key!$A$1:$D$105,2,FALSE)</f>
        <v>43.054830000000003</v>
      </c>
      <c r="M3">
        <f>VLOOKUP($K3,Key!$A$1:$D$105,3,FALSE)</f>
        <v>-87.91874</v>
      </c>
      <c r="N3" t="str">
        <f>VLOOKUP($K3,Key!$A$1:$D$105,4,FALSE)</f>
        <v>Milwaukee</v>
      </c>
      <c r="O3" t="s">
        <v>84</v>
      </c>
      <c r="P3">
        <f>VLOOKUP($O3,Key!$A$1:$D$105,2,FALSE)</f>
        <v>43.054830000000003</v>
      </c>
      <c r="Q3">
        <f>VLOOKUP($O3,Key!$A$1:$D$105,3,FALSE)</f>
        <v>-87.91874</v>
      </c>
      <c r="R3" t="str">
        <f>VLOOKUP($O3,Key!$A$1:$D$105,4,FALSE)</f>
        <v>Milwaukee</v>
      </c>
      <c r="S3">
        <v>23</v>
      </c>
      <c r="T3">
        <v>0</v>
      </c>
      <c r="U3">
        <v>0</v>
      </c>
      <c r="V3" t="s">
        <v>33</v>
      </c>
      <c r="W3">
        <v>3</v>
      </c>
      <c r="X3">
        <v>2.9</v>
      </c>
      <c r="Y3">
        <v>120</v>
      </c>
      <c r="Z3" s="4">
        <v>-1</v>
      </c>
      <c r="AA3" s="1">
        <v>43476</v>
      </c>
      <c r="AB3" s="8">
        <f>DATE(YEAR(AA3), MONTH(AA3), 1)</f>
        <v>43466</v>
      </c>
      <c r="AC3" s="8">
        <f>AA3</f>
        <v>43476</v>
      </c>
      <c r="AD3" s="8" t="str">
        <f>TEXT(AC3,"dddd")</f>
        <v>Friday</v>
      </c>
      <c r="AE3" s="2">
        <v>0.39601851851851855</v>
      </c>
      <c r="AF3" s="4">
        <v>1</v>
      </c>
      <c r="AG3" s="1">
        <v>43476</v>
      </c>
      <c r="AH3" s="8">
        <f>DATE(YEAR(AG3), MONTH(AG3), 1)</f>
        <v>43466</v>
      </c>
      <c r="AI3" s="8">
        <f>AG3</f>
        <v>43476</v>
      </c>
      <c r="AJ3" s="8" t="str">
        <f>TEXT(AI3,"dddd")</f>
        <v>Friday</v>
      </c>
      <c r="AK3" s="2">
        <v>0.4120949074074074</v>
      </c>
      <c r="AL3" t="s">
        <v>33</v>
      </c>
      <c r="AM3" t="s">
        <v>34</v>
      </c>
      <c r="AN3" t="s">
        <v>44</v>
      </c>
      <c r="AO3" t="s">
        <v>27</v>
      </c>
    </row>
    <row r="4" spans="1:41" x14ac:dyDescent="0.25">
      <c r="A4" t="s">
        <v>27</v>
      </c>
      <c r="B4">
        <v>1359393</v>
      </c>
      <c r="C4" t="s">
        <v>83</v>
      </c>
      <c r="G4" t="s">
        <v>29</v>
      </c>
      <c r="I4">
        <v>12474</v>
      </c>
      <c r="J4" t="s">
        <v>30</v>
      </c>
      <c r="K4" t="s">
        <v>84</v>
      </c>
      <c r="L4">
        <f>VLOOKUP($K4,Key!$A$1:$D$105,2,FALSE)</f>
        <v>43.054830000000003</v>
      </c>
      <c r="M4">
        <f>VLOOKUP($K4,Key!$A$1:$D$105,3,FALSE)</f>
        <v>-87.91874</v>
      </c>
      <c r="N4" t="str">
        <f>VLOOKUP($K4,Key!$A$1:$D$105,4,FALSE)</f>
        <v>Milwaukee</v>
      </c>
      <c r="O4" t="s">
        <v>84</v>
      </c>
      <c r="P4">
        <f>VLOOKUP($O4,Key!$A$1:$D$105,2,FALSE)</f>
        <v>43.054830000000003</v>
      </c>
      <c r="Q4">
        <f>VLOOKUP($O4,Key!$A$1:$D$105,3,FALSE)</f>
        <v>-87.91874</v>
      </c>
      <c r="R4" t="str">
        <f>VLOOKUP($O4,Key!$A$1:$D$105,4,FALSE)</f>
        <v>Milwaukee</v>
      </c>
      <c r="S4">
        <v>13</v>
      </c>
      <c r="T4">
        <v>0</v>
      </c>
      <c r="U4">
        <v>0</v>
      </c>
      <c r="V4" t="s">
        <v>33</v>
      </c>
      <c r="W4">
        <v>1</v>
      </c>
      <c r="X4">
        <v>1</v>
      </c>
      <c r="Y4">
        <v>40</v>
      </c>
      <c r="Z4" s="6">
        <v>-1</v>
      </c>
      <c r="AA4" s="1">
        <v>43476</v>
      </c>
      <c r="AB4" s="7">
        <f t="shared" ref="AB4:AB67" si="0">DATE(YEAR(AA4), MONTH(AA4), 1)</f>
        <v>43466</v>
      </c>
      <c r="AC4" s="7">
        <f t="shared" ref="AC4:AC67" si="1">AA4</f>
        <v>43476</v>
      </c>
      <c r="AD4" s="7" t="str">
        <f t="shared" ref="AD4:AD67" si="2">TEXT(AC4,"dddd")</f>
        <v>Friday</v>
      </c>
      <c r="AE4" s="2">
        <v>0.28274305555555557</v>
      </c>
      <c r="AF4" s="6">
        <v>1</v>
      </c>
      <c r="AG4" s="1">
        <v>43476</v>
      </c>
      <c r="AH4" s="7">
        <f t="shared" ref="AH4:AH67" si="3">DATE(YEAR(AG4), MONTH(AG4), 1)</f>
        <v>43466</v>
      </c>
      <c r="AI4" s="7">
        <f t="shared" ref="AI4:AI67" si="4">AG4</f>
        <v>43476</v>
      </c>
      <c r="AJ4" s="7" t="str">
        <f t="shared" ref="AJ4:AJ67" si="5">TEXT(AI4,"dddd")</f>
        <v>Friday</v>
      </c>
      <c r="AK4" s="2">
        <v>0.29218749999999999</v>
      </c>
      <c r="AL4" t="s">
        <v>33</v>
      </c>
      <c r="AM4" t="s">
        <v>34</v>
      </c>
      <c r="AN4" t="s">
        <v>44</v>
      </c>
      <c r="AO4" t="s">
        <v>27</v>
      </c>
    </row>
    <row r="5" spans="1:41" x14ac:dyDescent="0.25">
      <c r="A5" t="s">
        <v>27</v>
      </c>
      <c r="B5">
        <v>1865801</v>
      </c>
      <c r="C5" t="s">
        <v>83</v>
      </c>
      <c r="G5" t="s">
        <v>29</v>
      </c>
      <c r="I5">
        <v>959</v>
      </c>
      <c r="J5" t="s">
        <v>30</v>
      </c>
      <c r="K5" t="s">
        <v>79</v>
      </c>
      <c r="L5">
        <f>VLOOKUP($K5,Key!$A$1:$D$105,2,FALSE)</f>
        <v>43.078530000000001</v>
      </c>
      <c r="M5">
        <f>VLOOKUP($K5,Key!$A$1:$D$105,3,FALSE)</f>
        <v>-87.882620000000003</v>
      </c>
      <c r="N5" t="str">
        <f>VLOOKUP($K5,Key!$A$1:$D$105,4,FALSE)</f>
        <v>Milwaukee</v>
      </c>
      <c r="O5" t="s">
        <v>79</v>
      </c>
      <c r="P5">
        <f>VLOOKUP($O5,Key!$A$1:$D$105,2,FALSE)</f>
        <v>43.078530000000001</v>
      </c>
      <c r="Q5">
        <f>VLOOKUP($O5,Key!$A$1:$D$105,3,FALSE)</f>
        <v>-87.882620000000003</v>
      </c>
      <c r="R5" t="str">
        <f>VLOOKUP($O5,Key!$A$1:$D$105,4,FALSE)</f>
        <v>Milwaukee</v>
      </c>
      <c r="S5">
        <v>0</v>
      </c>
      <c r="T5">
        <v>0</v>
      </c>
      <c r="U5">
        <v>0</v>
      </c>
      <c r="V5" t="s">
        <v>33</v>
      </c>
      <c r="W5">
        <v>0</v>
      </c>
      <c r="X5">
        <v>0</v>
      </c>
      <c r="Y5">
        <v>0</v>
      </c>
      <c r="Z5" s="4">
        <v>-1</v>
      </c>
      <c r="AA5" s="1">
        <v>43489</v>
      </c>
      <c r="AB5" s="8">
        <f t="shared" si="0"/>
        <v>43466</v>
      </c>
      <c r="AC5" s="8">
        <f t="shared" si="1"/>
        <v>43489</v>
      </c>
      <c r="AD5" s="8" t="str">
        <f t="shared" si="2"/>
        <v>Thursday</v>
      </c>
      <c r="AE5" s="2">
        <v>0.53280092592592598</v>
      </c>
      <c r="AF5" s="4">
        <v>1</v>
      </c>
      <c r="AG5" s="1">
        <v>43489</v>
      </c>
      <c r="AH5" s="8">
        <f t="shared" si="3"/>
        <v>43466</v>
      </c>
      <c r="AI5" s="8">
        <f t="shared" si="4"/>
        <v>43489</v>
      </c>
      <c r="AJ5" s="8" t="str">
        <f t="shared" si="5"/>
        <v>Thursday</v>
      </c>
      <c r="AK5" s="2">
        <v>0.53325231481481483</v>
      </c>
      <c r="AL5" t="s">
        <v>33</v>
      </c>
      <c r="AM5" t="s">
        <v>34</v>
      </c>
      <c r="AN5" t="s">
        <v>44</v>
      </c>
      <c r="AO5" t="s">
        <v>27</v>
      </c>
    </row>
    <row r="6" spans="1:41" x14ac:dyDescent="0.25">
      <c r="A6" t="s">
        <v>27</v>
      </c>
      <c r="B6">
        <v>1865801</v>
      </c>
      <c r="C6" t="s">
        <v>83</v>
      </c>
      <c r="G6" t="s">
        <v>29</v>
      </c>
      <c r="I6">
        <v>11120</v>
      </c>
      <c r="J6" t="s">
        <v>30</v>
      </c>
      <c r="K6" t="s">
        <v>103</v>
      </c>
      <c r="L6">
        <f>VLOOKUP($K6,Key!$A$1:$D$105,2,FALSE)</f>
        <v>43.097999999999999</v>
      </c>
      <c r="M6">
        <f>VLOOKUP($K6,Key!$A$1:$D$105,3,FALSE)</f>
        <v>-87.887529999999998</v>
      </c>
      <c r="N6" t="str">
        <f>VLOOKUP($K6,Key!$A$1:$D$105,4,FALSE)</f>
        <v>Shorewood</v>
      </c>
      <c r="O6" t="s">
        <v>103</v>
      </c>
      <c r="P6">
        <f>VLOOKUP($O6,Key!$A$1:$D$105,2,FALSE)</f>
        <v>43.097999999999999</v>
      </c>
      <c r="Q6">
        <f>VLOOKUP($O6,Key!$A$1:$D$105,3,FALSE)</f>
        <v>-87.887529999999998</v>
      </c>
      <c r="R6" t="str">
        <f>VLOOKUP($O6,Key!$A$1:$D$105,4,FALSE)</f>
        <v>Shorewood</v>
      </c>
      <c r="S6">
        <v>0</v>
      </c>
      <c r="T6">
        <v>0</v>
      </c>
      <c r="U6">
        <v>0</v>
      </c>
      <c r="V6" t="s">
        <v>33</v>
      </c>
      <c r="W6">
        <v>0</v>
      </c>
      <c r="X6">
        <v>0</v>
      </c>
      <c r="Y6">
        <v>0</v>
      </c>
      <c r="Z6" s="6">
        <v>-1</v>
      </c>
      <c r="AA6" s="1">
        <v>43489</v>
      </c>
      <c r="AB6" s="7">
        <f t="shared" si="0"/>
        <v>43466</v>
      </c>
      <c r="AC6" s="7">
        <f t="shared" si="1"/>
        <v>43489</v>
      </c>
      <c r="AD6" s="7" t="str">
        <f t="shared" si="2"/>
        <v>Thursday</v>
      </c>
      <c r="AE6" s="2">
        <v>0.62699074074074079</v>
      </c>
      <c r="AF6" s="6">
        <v>1</v>
      </c>
      <c r="AG6" s="1">
        <v>43489</v>
      </c>
      <c r="AH6" s="7">
        <f t="shared" si="3"/>
        <v>43466</v>
      </c>
      <c r="AI6" s="7">
        <f t="shared" si="4"/>
        <v>43489</v>
      </c>
      <c r="AJ6" s="7" t="str">
        <f t="shared" si="5"/>
        <v>Thursday</v>
      </c>
      <c r="AK6" s="2">
        <v>0.62706018518518525</v>
      </c>
      <c r="AL6" t="s">
        <v>33</v>
      </c>
      <c r="AM6" t="s">
        <v>34</v>
      </c>
      <c r="AN6" t="s">
        <v>44</v>
      </c>
      <c r="AO6" t="s">
        <v>27</v>
      </c>
    </row>
    <row r="7" spans="1:41" x14ac:dyDescent="0.25">
      <c r="A7" t="s">
        <v>27</v>
      </c>
      <c r="B7">
        <v>1865801</v>
      </c>
      <c r="C7" t="s">
        <v>83</v>
      </c>
      <c r="G7" t="s">
        <v>29</v>
      </c>
      <c r="I7">
        <v>11120</v>
      </c>
      <c r="J7" t="s">
        <v>30</v>
      </c>
      <c r="K7" t="s">
        <v>103</v>
      </c>
      <c r="L7">
        <f>VLOOKUP($K7,Key!$A$1:$D$105,2,FALSE)</f>
        <v>43.097999999999999</v>
      </c>
      <c r="M7">
        <f>VLOOKUP($K7,Key!$A$1:$D$105,3,FALSE)</f>
        <v>-87.887529999999998</v>
      </c>
      <c r="N7" t="str">
        <f>VLOOKUP($K7,Key!$A$1:$D$105,4,FALSE)</f>
        <v>Shorewood</v>
      </c>
      <c r="O7" t="s">
        <v>103</v>
      </c>
      <c r="P7">
        <f>VLOOKUP($O7,Key!$A$1:$D$105,2,FALSE)</f>
        <v>43.097999999999999</v>
      </c>
      <c r="Q7">
        <f>VLOOKUP($O7,Key!$A$1:$D$105,3,FALSE)</f>
        <v>-87.887529999999998</v>
      </c>
      <c r="R7" t="str">
        <f>VLOOKUP($O7,Key!$A$1:$D$105,4,FALSE)</f>
        <v>Shorewood</v>
      </c>
      <c r="S7">
        <v>0</v>
      </c>
      <c r="T7">
        <v>0</v>
      </c>
      <c r="U7">
        <v>0</v>
      </c>
      <c r="V7" t="s">
        <v>33</v>
      </c>
      <c r="W7">
        <v>0</v>
      </c>
      <c r="X7">
        <v>0</v>
      </c>
      <c r="Y7">
        <v>0</v>
      </c>
      <c r="Z7" s="4">
        <v>-1</v>
      </c>
      <c r="AA7" s="1">
        <v>43489</v>
      </c>
      <c r="AB7" s="8">
        <f t="shared" si="0"/>
        <v>43466</v>
      </c>
      <c r="AC7" s="8">
        <f t="shared" si="1"/>
        <v>43489</v>
      </c>
      <c r="AD7" s="8" t="str">
        <f t="shared" si="2"/>
        <v>Thursday</v>
      </c>
      <c r="AE7" s="2">
        <v>0.61833333333333329</v>
      </c>
      <c r="AF7" s="4">
        <v>1</v>
      </c>
      <c r="AG7" s="1">
        <v>43489</v>
      </c>
      <c r="AH7" s="8">
        <f t="shared" si="3"/>
        <v>43466</v>
      </c>
      <c r="AI7" s="8">
        <f t="shared" si="4"/>
        <v>43489</v>
      </c>
      <c r="AJ7" s="8" t="str">
        <f t="shared" si="5"/>
        <v>Thursday</v>
      </c>
      <c r="AK7" s="2">
        <v>0.61873842592592598</v>
      </c>
      <c r="AL7" t="s">
        <v>33</v>
      </c>
      <c r="AM7" t="s">
        <v>34</v>
      </c>
      <c r="AN7" t="s">
        <v>44</v>
      </c>
      <c r="AO7" t="s">
        <v>27</v>
      </c>
    </row>
    <row r="8" spans="1:41" x14ac:dyDescent="0.25">
      <c r="A8" t="s">
        <v>27</v>
      </c>
      <c r="B8">
        <v>2009828</v>
      </c>
      <c r="C8" t="s">
        <v>106</v>
      </c>
      <c r="F8">
        <v>53204</v>
      </c>
      <c r="G8" t="s">
        <v>29</v>
      </c>
      <c r="H8" t="s">
        <v>107</v>
      </c>
      <c r="I8">
        <v>11156</v>
      </c>
      <c r="J8" t="s">
        <v>30</v>
      </c>
      <c r="K8" t="s">
        <v>62</v>
      </c>
      <c r="L8">
        <f>VLOOKUP($K8,Key!$A$1:$D$105,2,FALSE)</f>
        <v>43.020020000000002</v>
      </c>
      <c r="M8">
        <f>VLOOKUP($K8,Key!$A$1:$D$105,3,FALSE)</f>
        <v>-87.912540000000007</v>
      </c>
      <c r="N8" t="str">
        <f>VLOOKUP($K8,Key!$A$1:$D$105,4,FALSE)</f>
        <v>Milwaukee</v>
      </c>
      <c r="O8" t="s">
        <v>54</v>
      </c>
      <c r="P8">
        <f>VLOOKUP($O8,Key!$A$1:$D$105,2,FALSE)</f>
        <v>43.004728999999998</v>
      </c>
      <c r="Q8">
        <f>VLOOKUP($O8,Key!$A$1:$D$105,3,FALSE)</f>
        <v>-87.905463999999995</v>
      </c>
      <c r="R8" t="str">
        <f>VLOOKUP($O8,Key!$A$1:$D$105,4,FALSE)</f>
        <v>Milwaukee</v>
      </c>
      <c r="S8">
        <v>10</v>
      </c>
      <c r="T8">
        <v>0</v>
      </c>
      <c r="U8">
        <v>4.22</v>
      </c>
      <c r="V8" t="s">
        <v>33</v>
      </c>
      <c r="W8">
        <v>1</v>
      </c>
      <c r="X8">
        <v>1</v>
      </c>
      <c r="Y8">
        <v>40</v>
      </c>
      <c r="Z8" s="6">
        <v>-1</v>
      </c>
      <c r="AA8" s="1">
        <v>43470</v>
      </c>
      <c r="AB8" s="7">
        <f t="shared" si="0"/>
        <v>43466</v>
      </c>
      <c r="AC8" s="7">
        <f t="shared" si="1"/>
        <v>43470</v>
      </c>
      <c r="AD8" s="7" t="str">
        <f t="shared" si="2"/>
        <v>Saturday</v>
      </c>
      <c r="AE8" s="2">
        <v>0.40421296296296294</v>
      </c>
      <c r="AF8" s="6">
        <v>1</v>
      </c>
      <c r="AG8" s="1">
        <v>43470</v>
      </c>
      <c r="AH8" s="7">
        <f t="shared" si="3"/>
        <v>43466</v>
      </c>
      <c r="AI8" s="7">
        <f t="shared" si="4"/>
        <v>43470</v>
      </c>
      <c r="AJ8" s="7" t="str">
        <f t="shared" si="5"/>
        <v>Saturday</v>
      </c>
      <c r="AK8" s="2">
        <v>0.41122685185185182</v>
      </c>
      <c r="AL8" t="s">
        <v>33</v>
      </c>
      <c r="AM8" t="s">
        <v>34</v>
      </c>
      <c r="AN8" t="s">
        <v>35</v>
      </c>
      <c r="AO8" t="s">
        <v>27</v>
      </c>
    </row>
    <row r="9" spans="1:41" x14ac:dyDescent="0.25">
      <c r="A9" t="s">
        <v>27</v>
      </c>
      <c r="B9">
        <v>2009828</v>
      </c>
      <c r="C9" t="s">
        <v>106</v>
      </c>
      <c r="F9">
        <v>53204</v>
      </c>
      <c r="G9" t="s">
        <v>29</v>
      </c>
      <c r="H9" t="s">
        <v>107</v>
      </c>
      <c r="I9">
        <v>11091</v>
      </c>
      <c r="J9" t="s">
        <v>30</v>
      </c>
      <c r="K9" t="s">
        <v>45</v>
      </c>
      <c r="L9">
        <f>VLOOKUP($K9,Key!$A$1:$D$105,2,FALSE)</f>
        <v>43.03519</v>
      </c>
      <c r="M9">
        <f>VLOOKUP($K9,Key!$A$1:$D$105,3,FALSE)</f>
        <v>-87.907390000000007</v>
      </c>
      <c r="N9" t="str">
        <f>VLOOKUP($K9,Key!$A$1:$D$105,4,FALSE)</f>
        <v>Milwaukee</v>
      </c>
      <c r="O9" t="s">
        <v>62</v>
      </c>
      <c r="P9">
        <f>VLOOKUP($O9,Key!$A$1:$D$105,2,FALSE)</f>
        <v>43.020020000000002</v>
      </c>
      <c r="Q9">
        <f>VLOOKUP($O9,Key!$A$1:$D$105,3,FALSE)</f>
        <v>-87.912540000000007</v>
      </c>
      <c r="R9" t="str">
        <f>VLOOKUP($O9,Key!$A$1:$D$105,4,FALSE)</f>
        <v>Milwaukee</v>
      </c>
      <c r="S9">
        <v>9</v>
      </c>
      <c r="T9">
        <v>0</v>
      </c>
      <c r="U9">
        <v>4.22</v>
      </c>
      <c r="V9" t="s">
        <v>33</v>
      </c>
      <c r="W9">
        <v>1</v>
      </c>
      <c r="X9">
        <v>1</v>
      </c>
      <c r="Y9">
        <v>40</v>
      </c>
      <c r="Z9" s="4">
        <v>-1</v>
      </c>
      <c r="AA9" s="1">
        <v>43473</v>
      </c>
      <c r="AB9" s="8">
        <f t="shared" si="0"/>
        <v>43466</v>
      </c>
      <c r="AC9" s="8">
        <f t="shared" si="1"/>
        <v>43473</v>
      </c>
      <c r="AD9" s="8" t="str">
        <f t="shared" si="2"/>
        <v>Tuesday</v>
      </c>
      <c r="AE9" s="2">
        <v>0.63003472222222223</v>
      </c>
      <c r="AF9" s="4">
        <v>1</v>
      </c>
      <c r="AG9" s="1">
        <v>43473</v>
      </c>
      <c r="AH9" s="8">
        <f t="shared" si="3"/>
        <v>43466</v>
      </c>
      <c r="AI9" s="8">
        <f t="shared" si="4"/>
        <v>43473</v>
      </c>
      <c r="AJ9" s="8" t="str">
        <f t="shared" si="5"/>
        <v>Tuesday</v>
      </c>
      <c r="AK9" s="2">
        <v>0.63643518518518516</v>
      </c>
      <c r="AL9" t="s">
        <v>33</v>
      </c>
      <c r="AM9" t="s">
        <v>34</v>
      </c>
      <c r="AN9" t="s">
        <v>35</v>
      </c>
      <c r="AO9" t="s">
        <v>27</v>
      </c>
    </row>
    <row r="10" spans="1:41" x14ac:dyDescent="0.25">
      <c r="A10" t="s">
        <v>27</v>
      </c>
      <c r="B10">
        <v>2087175</v>
      </c>
      <c r="C10" t="s">
        <v>106</v>
      </c>
      <c r="F10">
        <v>30062</v>
      </c>
      <c r="G10" t="s">
        <v>29</v>
      </c>
      <c r="H10" t="s">
        <v>107</v>
      </c>
      <c r="I10">
        <v>5419</v>
      </c>
      <c r="J10" t="s">
        <v>30</v>
      </c>
      <c r="K10" t="s">
        <v>56</v>
      </c>
      <c r="L10">
        <f>VLOOKUP($K10,Key!$A$1:$D$105,2,FALSE)</f>
        <v>43.05847</v>
      </c>
      <c r="M10">
        <f>VLOOKUP($K10,Key!$A$1:$D$105,3,FALSE)</f>
        <v>-87.898079999999993</v>
      </c>
      <c r="N10" t="str">
        <f>VLOOKUP($K10,Key!$A$1:$D$105,4,FALSE)</f>
        <v>Milwaukee</v>
      </c>
      <c r="O10" t="s">
        <v>42</v>
      </c>
      <c r="P10">
        <f>VLOOKUP($O10,Key!$A$1:$D$105,2,FALSE)</f>
        <v>43.02948</v>
      </c>
      <c r="Q10">
        <f>VLOOKUP($O10,Key!$A$1:$D$105,3,FALSE)</f>
        <v>-87.912819999999996</v>
      </c>
      <c r="R10" t="str">
        <f>VLOOKUP($O10,Key!$A$1:$D$105,4,FALSE)</f>
        <v>Milwaukee</v>
      </c>
      <c r="S10">
        <v>41</v>
      </c>
      <c r="T10">
        <v>0</v>
      </c>
      <c r="U10">
        <v>8.44</v>
      </c>
      <c r="V10" t="s">
        <v>33</v>
      </c>
      <c r="W10">
        <v>6</v>
      </c>
      <c r="X10">
        <v>5.7</v>
      </c>
      <c r="Y10">
        <v>240</v>
      </c>
      <c r="Z10" s="6">
        <v>-1</v>
      </c>
      <c r="AA10" s="1">
        <v>43470</v>
      </c>
      <c r="AB10" s="7">
        <f t="shared" si="0"/>
        <v>43466</v>
      </c>
      <c r="AC10" s="7">
        <f t="shared" si="1"/>
        <v>43470</v>
      </c>
      <c r="AD10" s="7" t="str">
        <f t="shared" si="2"/>
        <v>Saturday</v>
      </c>
      <c r="AE10" s="2">
        <v>0.62258101851851855</v>
      </c>
      <c r="AF10" s="6">
        <v>1</v>
      </c>
      <c r="AG10" s="1">
        <v>43470</v>
      </c>
      <c r="AH10" s="7">
        <f t="shared" si="3"/>
        <v>43466</v>
      </c>
      <c r="AI10" s="7">
        <f t="shared" si="4"/>
        <v>43470</v>
      </c>
      <c r="AJ10" s="7" t="str">
        <f t="shared" si="5"/>
        <v>Saturday</v>
      </c>
      <c r="AK10" s="2">
        <v>0.65074074074074073</v>
      </c>
      <c r="AL10" t="s">
        <v>34</v>
      </c>
      <c r="AM10" t="s">
        <v>34</v>
      </c>
      <c r="AN10" t="s">
        <v>35</v>
      </c>
      <c r="AO10" t="s">
        <v>27</v>
      </c>
    </row>
    <row r="11" spans="1:41" x14ac:dyDescent="0.25">
      <c r="A11" t="s">
        <v>27</v>
      </c>
      <c r="B11">
        <v>2210155</v>
      </c>
      <c r="C11" t="s">
        <v>106</v>
      </c>
      <c r="F11">
        <v>53207</v>
      </c>
      <c r="G11" t="s">
        <v>29</v>
      </c>
      <c r="H11" t="s">
        <v>107</v>
      </c>
      <c r="I11">
        <v>11123</v>
      </c>
      <c r="J11" t="s">
        <v>30</v>
      </c>
      <c r="K11" t="s">
        <v>113</v>
      </c>
      <c r="L11">
        <f>VLOOKUP($K11,Key!$A$1:$D$105,2,FALSE)</f>
        <v>43.038245000000003</v>
      </c>
      <c r="M11">
        <f>VLOOKUP($K11,Key!$A$1:$D$105,3,FALSE)</f>
        <v>-87.914811999999998</v>
      </c>
      <c r="N11" t="str">
        <f>VLOOKUP($K11,Key!$A$1:$D$105,4,FALSE)</f>
        <v>Milwaukee</v>
      </c>
      <c r="O11" t="s">
        <v>113</v>
      </c>
      <c r="P11">
        <f>VLOOKUP($O11,Key!$A$1:$D$105,2,FALSE)</f>
        <v>43.038245000000003</v>
      </c>
      <c r="Q11">
        <f>VLOOKUP($O11,Key!$A$1:$D$105,3,FALSE)</f>
        <v>-87.914811999999998</v>
      </c>
      <c r="R11" t="str">
        <f>VLOOKUP($O11,Key!$A$1:$D$105,4,FALSE)</f>
        <v>Milwaukee</v>
      </c>
      <c r="S11">
        <v>0</v>
      </c>
      <c r="T11">
        <v>0</v>
      </c>
      <c r="U11">
        <v>0</v>
      </c>
      <c r="V11" t="s">
        <v>33</v>
      </c>
      <c r="W11">
        <v>0</v>
      </c>
      <c r="X11">
        <v>0</v>
      </c>
      <c r="Y11">
        <v>0</v>
      </c>
      <c r="Z11" s="4">
        <v>-1</v>
      </c>
      <c r="AA11" s="1">
        <v>43472</v>
      </c>
      <c r="AB11" s="8">
        <f t="shared" si="0"/>
        <v>43466</v>
      </c>
      <c r="AC11" s="8">
        <f t="shared" si="1"/>
        <v>43472</v>
      </c>
      <c r="AD11" s="8" t="str">
        <f t="shared" si="2"/>
        <v>Monday</v>
      </c>
      <c r="AE11" s="2">
        <v>0.5577199074074074</v>
      </c>
      <c r="AF11" s="4">
        <v>1</v>
      </c>
      <c r="AG11" s="1">
        <v>43472</v>
      </c>
      <c r="AH11" s="8">
        <f t="shared" si="3"/>
        <v>43466</v>
      </c>
      <c r="AI11" s="8">
        <f t="shared" si="4"/>
        <v>43472</v>
      </c>
      <c r="AJ11" s="8" t="str">
        <f t="shared" si="5"/>
        <v>Monday</v>
      </c>
      <c r="AK11" s="2">
        <v>0.55780092592592589</v>
      </c>
      <c r="AL11" t="s">
        <v>33</v>
      </c>
      <c r="AM11" t="s">
        <v>34</v>
      </c>
      <c r="AN11" t="s">
        <v>44</v>
      </c>
      <c r="AO11" t="s">
        <v>27</v>
      </c>
    </row>
    <row r="12" spans="1:41" x14ac:dyDescent="0.25">
      <c r="A12" t="s">
        <v>27</v>
      </c>
      <c r="B12">
        <v>2233183</v>
      </c>
      <c r="C12" t="s">
        <v>106</v>
      </c>
      <c r="F12">
        <v>53221</v>
      </c>
      <c r="G12" t="s">
        <v>29</v>
      </c>
      <c r="H12" t="s">
        <v>107</v>
      </c>
      <c r="I12">
        <v>12550</v>
      </c>
      <c r="J12" t="s">
        <v>30</v>
      </c>
      <c r="K12" t="s">
        <v>102</v>
      </c>
      <c r="L12">
        <f>VLOOKUP($K12,Key!$A$1:$D$105,2,FALSE)</f>
        <v>43.058010000000003</v>
      </c>
      <c r="M12">
        <f>VLOOKUP($K12,Key!$A$1:$D$105,3,FALSE)</f>
        <v>-87.877300000000005</v>
      </c>
      <c r="N12" t="str">
        <f>VLOOKUP($K12,Key!$A$1:$D$105,4,FALSE)</f>
        <v>Milwaukee</v>
      </c>
      <c r="O12" t="s">
        <v>102</v>
      </c>
      <c r="P12">
        <f>VLOOKUP($O12,Key!$A$1:$D$105,2,FALSE)</f>
        <v>43.058010000000003</v>
      </c>
      <c r="Q12">
        <f>VLOOKUP($O12,Key!$A$1:$D$105,3,FALSE)</f>
        <v>-87.877300000000005</v>
      </c>
      <c r="R12" t="str">
        <f>VLOOKUP($O12,Key!$A$1:$D$105,4,FALSE)</f>
        <v>Milwaukee</v>
      </c>
      <c r="S12">
        <v>52</v>
      </c>
      <c r="T12">
        <v>0</v>
      </c>
      <c r="U12">
        <v>8.44</v>
      </c>
      <c r="V12" t="s">
        <v>33</v>
      </c>
      <c r="W12">
        <v>7</v>
      </c>
      <c r="X12">
        <v>6.7</v>
      </c>
      <c r="Y12">
        <v>280</v>
      </c>
      <c r="Z12" s="6">
        <v>-1</v>
      </c>
      <c r="AA12" s="1">
        <v>43470</v>
      </c>
      <c r="AB12" s="7">
        <f t="shared" si="0"/>
        <v>43466</v>
      </c>
      <c r="AC12" s="7">
        <f t="shared" si="1"/>
        <v>43470</v>
      </c>
      <c r="AD12" s="7" t="str">
        <f t="shared" si="2"/>
        <v>Saturday</v>
      </c>
      <c r="AE12" s="2">
        <v>0.58040509259259265</v>
      </c>
      <c r="AF12" s="6">
        <v>1</v>
      </c>
      <c r="AG12" s="1">
        <v>43470</v>
      </c>
      <c r="AH12" s="7">
        <f t="shared" si="3"/>
        <v>43466</v>
      </c>
      <c r="AI12" s="7">
        <f t="shared" si="4"/>
        <v>43470</v>
      </c>
      <c r="AJ12" s="7" t="str">
        <f t="shared" si="5"/>
        <v>Saturday</v>
      </c>
      <c r="AK12" s="2">
        <v>0.61618055555555562</v>
      </c>
      <c r="AL12" t="s">
        <v>34</v>
      </c>
      <c r="AM12" t="s">
        <v>34</v>
      </c>
      <c r="AN12" t="s">
        <v>44</v>
      </c>
      <c r="AO12" t="s">
        <v>27</v>
      </c>
    </row>
    <row r="13" spans="1:41" x14ac:dyDescent="0.25">
      <c r="A13" t="s">
        <v>27</v>
      </c>
      <c r="B13">
        <v>2255105</v>
      </c>
      <c r="C13" t="s">
        <v>106</v>
      </c>
      <c r="F13">
        <v>53211</v>
      </c>
      <c r="G13" t="s">
        <v>29</v>
      </c>
      <c r="H13" t="s">
        <v>107</v>
      </c>
      <c r="I13">
        <v>11121</v>
      </c>
      <c r="J13" t="s">
        <v>30</v>
      </c>
      <c r="K13" t="s">
        <v>92</v>
      </c>
      <c r="L13">
        <f>VLOOKUP($K13,Key!$A$1:$D$105,2,FALSE)</f>
        <v>43.053040000000003</v>
      </c>
      <c r="M13">
        <f>VLOOKUP($K13,Key!$A$1:$D$105,3,FALSE)</f>
        <v>-87.897660000000002</v>
      </c>
      <c r="N13" t="str">
        <f>VLOOKUP($K13,Key!$A$1:$D$105,4,FALSE)</f>
        <v>Milwaukee</v>
      </c>
      <c r="O13" t="s">
        <v>75</v>
      </c>
      <c r="P13">
        <f>VLOOKUP($O13,Key!$A$1:$D$105,2,FALSE)</f>
        <v>43.063749000000001</v>
      </c>
      <c r="Q13">
        <f>VLOOKUP($O13,Key!$A$1:$D$105,3,FALSE)</f>
        <v>-87.887962999999999</v>
      </c>
      <c r="R13" t="str">
        <f>VLOOKUP($O13,Key!$A$1:$D$105,4,FALSE)</f>
        <v>Milwaukee</v>
      </c>
      <c r="S13">
        <v>21</v>
      </c>
      <c r="T13">
        <v>0</v>
      </c>
      <c r="U13">
        <v>4.22</v>
      </c>
      <c r="V13" t="s">
        <v>33</v>
      </c>
      <c r="W13">
        <v>3</v>
      </c>
      <c r="X13">
        <v>2.9</v>
      </c>
      <c r="Y13">
        <v>120</v>
      </c>
      <c r="Z13" s="4">
        <v>-1</v>
      </c>
      <c r="AA13" s="1">
        <v>43480</v>
      </c>
      <c r="AB13" s="8">
        <f t="shared" si="0"/>
        <v>43466</v>
      </c>
      <c r="AC13" s="8">
        <f t="shared" si="1"/>
        <v>43480</v>
      </c>
      <c r="AD13" s="8" t="str">
        <f t="shared" si="2"/>
        <v>Tuesday</v>
      </c>
      <c r="AE13" s="2">
        <v>0.6128703703703704</v>
      </c>
      <c r="AF13" s="4">
        <v>1</v>
      </c>
      <c r="AG13" s="1">
        <v>43480</v>
      </c>
      <c r="AH13" s="8">
        <f t="shared" si="3"/>
        <v>43466</v>
      </c>
      <c r="AI13" s="8">
        <f t="shared" si="4"/>
        <v>43480</v>
      </c>
      <c r="AJ13" s="8" t="str">
        <f t="shared" si="5"/>
        <v>Tuesday</v>
      </c>
      <c r="AK13" s="2">
        <v>0.6277314814814815</v>
      </c>
      <c r="AL13" t="s">
        <v>33</v>
      </c>
      <c r="AM13" t="s">
        <v>34</v>
      </c>
      <c r="AN13" t="s">
        <v>35</v>
      </c>
      <c r="AO13" t="s">
        <v>27</v>
      </c>
    </row>
    <row r="14" spans="1:41" x14ac:dyDescent="0.25">
      <c r="A14" t="s">
        <v>27</v>
      </c>
      <c r="B14">
        <v>2308888</v>
      </c>
      <c r="C14" t="s">
        <v>106</v>
      </c>
      <c r="F14">
        <v>53154</v>
      </c>
      <c r="G14" t="s">
        <v>29</v>
      </c>
      <c r="H14" t="s">
        <v>107</v>
      </c>
      <c r="I14">
        <v>5445</v>
      </c>
      <c r="J14" t="s">
        <v>30</v>
      </c>
      <c r="K14" t="s">
        <v>71</v>
      </c>
      <c r="L14">
        <f>VLOOKUP($K14,Key!$A$1:$D$105,2,FALSE)</f>
        <v>43.074890000000003</v>
      </c>
      <c r="M14">
        <f>VLOOKUP($K14,Key!$A$1:$D$105,3,FALSE)</f>
        <v>-87.882810000000006</v>
      </c>
      <c r="N14" t="str">
        <f>VLOOKUP($K14,Key!$A$1:$D$105,4,FALSE)</f>
        <v>Milwaukee</v>
      </c>
      <c r="O14" t="s">
        <v>71</v>
      </c>
      <c r="P14">
        <f>VLOOKUP($O14,Key!$A$1:$D$105,2,FALSE)</f>
        <v>43.074890000000003</v>
      </c>
      <c r="Q14">
        <f>VLOOKUP($O14,Key!$A$1:$D$105,3,FALSE)</f>
        <v>-87.882810000000006</v>
      </c>
      <c r="R14" t="str">
        <f>VLOOKUP($O14,Key!$A$1:$D$105,4,FALSE)</f>
        <v>Milwaukee</v>
      </c>
      <c r="S14">
        <v>25</v>
      </c>
      <c r="T14">
        <v>0</v>
      </c>
      <c r="U14">
        <v>4.22</v>
      </c>
      <c r="V14" t="s">
        <v>33</v>
      </c>
      <c r="W14">
        <v>3</v>
      </c>
      <c r="X14">
        <v>2.9</v>
      </c>
      <c r="Y14">
        <v>120</v>
      </c>
      <c r="Z14" s="6">
        <v>-1</v>
      </c>
      <c r="AA14" s="1">
        <v>43473</v>
      </c>
      <c r="AB14" s="7">
        <f t="shared" si="0"/>
        <v>43466</v>
      </c>
      <c r="AC14" s="7">
        <f t="shared" si="1"/>
        <v>43473</v>
      </c>
      <c r="AD14" s="7" t="str">
        <f t="shared" si="2"/>
        <v>Tuesday</v>
      </c>
      <c r="AE14" s="2">
        <v>0.45990740740740743</v>
      </c>
      <c r="AF14" s="6">
        <v>1</v>
      </c>
      <c r="AG14" s="1">
        <v>43473</v>
      </c>
      <c r="AH14" s="7">
        <f t="shared" si="3"/>
        <v>43466</v>
      </c>
      <c r="AI14" s="7">
        <f t="shared" si="4"/>
        <v>43473</v>
      </c>
      <c r="AJ14" s="7" t="str">
        <f t="shared" si="5"/>
        <v>Tuesday</v>
      </c>
      <c r="AK14" s="2">
        <v>0.47710648148148144</v>
      </c>
      <c r="AL14" t="s">
        <v>33</v>
      </c>
      <c r="AM14" t="s">
        <v>34</v>
      </c>
      <c r="AN14" t="s">
        <v>44</v>
      </c>
      <c r="AO14" t="s">
        <v>27</v>
      </c>
    </row>
    <row r="15" spans="1:41" x14ac:dyDescent="0.25">
      <c r="A15" t="s">
        <v>27</v>
      </c>
      <c r="B15">
        <v>2342317</v>
      </c>
      <c r="C15" t="s">
        <v>106</v>
      </c>
      <c r="F15">
        <v>54971</v>
      </c>
      <c r="G15" t="s">
        <v>29</v>
      </c>
      <c r="H15" t="s">
        <v>107</v>
      </c>
      <c r="I15">
        <v>12642</v>
      </c>
      <c r="J15" t="s">
        <v>30</v>
      </c>
      <c r="K15" t="s">
        <v>71</v>
      </c>
      <c r="L15">
        <f>VLOOKUP($K15,Key!$A$1:$D$105,2,FALSE)</f>
        <v>43.074890000000003</v>
      </c>
      <c r="M15">
        <f>VLOOKUP($K15,Key!$A$1:$D$105,3,FALSE)</f>
        <v>-87.882810000000006</v>
      </c>
      <c r="N15" t="str">
        <f>VLOOKUP($K15,Key!$A$1:$D$105,4,FALSE)</f>
        <v>Milwaukee</v>
      </c>
      <c r="O15" t="s">
        <v>67</v>
      </c>
      <c r="P15">
        <f>VLOOKUP($O15,Key!$A$1:$D$105,2,FALSE)</f>
        <v>43.060250000000003</v>
      </c>
      <c r="Q15">
        <f>VLOOKUP($O15,Key!$A$1:$D$105,3,FALSE)</f>
        <v>-87.892169999999993</v>
      </c>
      <c r="R15" t="str">
        <f>VLOOKUP($O15,Key!$A$1:$D$105,4,FALSE)</f>
        <v>Milwaukee</v>
      </c>
      <c r="S15">
        <v>10</v>
      </c>
      <c r="T15">
        <v>0</v>
      </c>
      <c r="U15">
        <v>4.22</v>
      </c>
      <c r="V15" t="s">
        <v>33</v>
      </c>
      <c r="W15">
        <v>1</v>
      </c>
      <c r="X15">
        <v>1</v>
      </c>
      <c r="Y15">
        <v>40</v>
      </c>
      <c r="Z15" s="4">
        <v>-1</v>
      </c>
      <c r="AA15" s="1">
        <v>43482</v>
      </c>
      <c r="AB15" s="8">
        <f t="shared" si="0"/>
        <v>43466</v>
      </c>
      <c r="AC15" s="8">
        <f t="shared" si="1"/>
        <v>43482</v>
      </c>
      <c r="AD15" s="8" t="str">
        <f t="shared" si="2"/>
        <v>Thursday</v>
      </c>
      <c r="AE15" s="2">
        <v>0.90508101851851863</v>
      </c>
      <c r="AF15" s="4">
        <v>1</v>
      </c>
      <c r="AG15" s="1">
        <v>43482</v>
      </c>
      <c r="AH15" s="8">
        <f t="shared" si="3"/>
        <v>43466</v>
      </c>
      <c r="AI15" s="8">
        <f t="shared" si="4"/>
        <v>43482</v>
      </c>
      <c r="AJ15" s="8" t="str">
        <f t="shared" si="5"/>
        <v>Thursday</v>
      </c>
      <c r="AK15" s="2">
        <v>0.9124768518518519</v>
      </c>
      <c r="AL15" t="s">
        <v>33</v>
      </c>
      <c r="AM15" t="s">
        <v>34</v>
      </c>
      <c r="AN15" t="s">
        <v>35</v>
      </c>
      <c r="AO15" t="s">
        <v>27</v>
      </c>
    </row>
    <row r="16" spans="1:41" x14ac:dyDescent="0.25">
      <c r="A16" t="s">
        <v>27</v>
      </c>
      <c r="B16">
        <v>2372001</v>
      </c>
      <c r="C16" t="s">
        <v>106</v>
      </c>
      <c r="F16">
        <v>53203</v>
      </c>
      <c r="G16" t="s">
        <v>29</v>
      </c>
      <c r="H16" t="s">
        <v>107</v>
      </c>
      <c r="I16">
        <v>5440</v>
      </c>
      <c r="J16" t="s">
        <v>30</v>
      </c>
      <c r="K16" t="s">
        <v>47</v>
      </c>
      <c r="L16">
        <f>VLOOKUP($K16,Key!$A$1:$D$105,2,FALSE)</f>
        <v>43.038600000000002</v>
      </c>
      <c r="M16">
        <f>VLOOKUP($K16,Key!$A$1:$D$105,3,FALSE)</f>
        <v>-87.912099999999995</v>
      </c>
      <c r="N16" t="str">
        <f>VLOOKUP($K16,Key!$A$1:$D$105,4,FALSE)</f>
        <v>Milwaukee</v>
      </c>
      <c r="O16" t="s">
        <v>47</v>
      </c>
      <c r="P16">
        <f>VLOOKUP($O16,Key!$A$1:$D$105,2,FALSE)</f>
        <v>43.038600000000002</v>
      </c>
      <c r="Q16">
        <f>VLOOKUP($O16,Key!$A$1:$D$105,3,FALSE)</f>
        <v>-87.912099999999995</v>
      </c>
      <c r="R16" t="str">
        <f>VLOOKUP($O16,Key!$A$1:$D$105,4,FALSE)</f>
        <v>Milwaukee</v>
      </c>
      <c r="S16">
        <v>505</v>
      </c>
      <c r="T16">
        <v>0</v>
      </c>
      <c r="U16">
        <v>0</v>
      </c>
      <c r="V16" t="s">
        <v>33</v>
      </c>
      <c r="W16">
        <v>18</v>
      </c>
      <c r="X16">
        <v>17.100000000000001</v>
      </c>
      <c r="Y16">
        <v>720</v>
      </c>
      <c r="Z16" s="6">
        <v>-1</v>
      </c>
      <c r="AA16" s="1">
        <v>43466</v>
      </c>
      <c r="AB16" s="7">
        <f t="shared" si="0"/>
        <v>43466</v>
      </c>
      <c r="AC16" s="7">
        <f t="shared" si="1"/>
        <v>43466</v>
      </c>
      <c r="AD16" s="7" t="str">
        <f t="shared" si="2"/>
        <v>Tuesday</v>
      </c>
      <c r="AE16" s="2">
        <v>0.21378472222222222</v>
      </c>
      <c r="AF16" s="6">
        <v>1</v>
      </c>
      <c r="AG16" s="1">
        <v>43466</v>
      </c>
      <c r="AH16" s="7">
        <f t="shared" si="3"/>
        <v>43466</v>
      </c>
      <c r="AI16" s="7">
        <f t="shared" si="4"/>
        <v>43466</v>
      </c>
      <c r="AJ16" s="7" t="str">
        <f t="shared" si="5"/>
        <v>Tuesday</v>
      </c>
      <c r="AK16" s="2">
        <v>0.56415509259259256</v>
      </c>
      <c r="AL16" t="s">
        <v>34</v>
      </c>
      <c r="AM16" t="s">
        <v>34</v>
      </c>
      <c r="AN16" t="s">
        <v>44</v>
      </c>
      <c r="AO16" t="s">
        <v>27</v>
      </c>
    </row>
    <row r="17" spans="1:41" x14ac:dyDescent="0.25">
      <c r="A17" t="s">
        <v>27</v>
      </c>
      <c r="B17">
        <v>2372001</v>
      </c>
      <c r="C17" t="s">
        <v>106</v>
      </c>
      <c r="F17">
        <v>53203</v>
      </c>
      <c r="G17" t="s">
        <v>29</v>
      </c>
      <c r="H17" t="s">
        <v>122</v>
      </c>
      <c r="I17">
        <v>5542</v>
      </c>
      <c r="J17" t="s">
        <v>30</v>
      </c>
      <c r="K17" t="s">
        <v>43</v>
      </c>
      <c r="L17">
        <f>VLOOKUP($K17,Key!$A$1:$D$105,2,FALSE)</f>
        <v>43.038580000000003</v>
      </c>
      <c r="M17">
        <f>VLOOKUP($K17,Key!$A$1:$D$105,3,FALSE)</f>
        <v>-87.90934</v>
      </c>
      <c r="N17" t="str">
        <f>VLOOKUP($K17,Key!$A$1:$D$105,4,FALSE)</f>
        <v>Milwaukee</v>
      </c>
      <c r="O17" t="s">
        <v>46</v>
      </c>
      <c r="P17">
        <f>VLOOKUP($O17,Key!$A$1:$D$105,2,FALSE)</f>
        <v>43.049909999999997</v>
      </c>
      <c r="Q17">
        <f>VLOOKUP($O17,Key!$A$1:$D$105,3,FALSE)</f>
        <v>-87.914237</v>
      </c>
      <c r="R17" t="str">
        <f>VLOOKUP($O17,Key!$A$1:$D$105,4,FALSE)</f>
        <v>Milwaukee</v>
      </c>
      <c r="S17">
        <v>0</v>
      </c>
      <c r="T17">
        <v>0</v>
      </c>
      <c r="U17">
        <v>0</v>
      </c>
      <c r="V17" t="s">
        <v>33</v>
      </c>
      <c r="W17">
        <v>18</v>
      </c>
      <c r="X17">
        <v>17.100000000000001</v>
      </c>
      <c r="Y17">
        <v>720</v>
      </c>
      <c r="Z17" s="4">
        <v>-1</v>
      </c>
      <c r="AA17" s="1">
        <v>43466</v>
      </c>
      <c r="AB17" s="8">
        <f t="shared" si="0"/>
        <v>43466</v>
      </c>
      <c r="AC17" s="8">
        <f t="shared" si="1"/>
        <v>43466</v>
      </c>
      <c r="AD17" s="8" t="str">
        <f t="shared" si="2"/>
        <v>Tuesday</v>
      </c>
      <c r="AE17" s="2">
        <v>0.15543981481481481</v>
      </c>
      <c r="AF17" s="4">
        <v>1</v>
      </c>
      <c r="AG17" s="1">
        <v>43468</v>
      </c>
      <c r="AH17" s="8">
        <f t="shared" si="3"/>
        <v>43466</v>
      </c>
      <c r="AI17" s="8">
        <f t="shared" si="4"/>
        <v>43468</v>
      </c>
      <c r="AJ17" s="8" t="str">
        <f t="shared" si="5"/>
        <v>Thursday</v>
      </c>
      <c r="AK17" s="2">
        <v>0.67415509259259254</v>
      </c>
      <c r="AL17" t="s">
        <v>34</v>
      </c>
      <c r="AM17" t="s">
        <v>34</v>
      </c>
      <c r="AN17" t="s">
        <v>35</v>
      </c>
      <c r="AO17" t="s">
        <v>27</v>
      </c>
    </row>
    <row r="18" spans="1:41" x14ac:dyDescent="0.25">
      <c r="A18" t="s">
        <v>27</v>
      </c>
      <c r="B18">
        <v>2372035</v>
      </c>
      <c r="C18" t="s">
        <v>106</v>
      </c>
      <c r="F18">
        <v>53045</v>
      </c>
      <c r="G18" t="s">
        <v>29</v>
      </c>
      <c r="H18" t="s">
        <v>107</v>
      </c>
      <c r="I18">
        <v>12488</v>
      </c>
      <c r="J18" t="s">
        <v>30</v>
      </c>
      <c r="K18" t="s">
        <v>81</v>
      </c>
      <c r="L18">
        <f>VLOOKUP($K18,Key!$A$1:$D$105,2,FALSE)</f>
        <v>43.049230000000001</v>
      </c>
      <c r="M18">
        <f>VLOOKUP($K18,Key!$A$1:$D$105,3,FALSE)</f>
        <v>-87.911940000000001</v>
      </c>
      <c r="N18" t="str">
        <f>VLOOKUP($K18,Key!$A$1:$D$105,4,FALSE)</f>
        <v>Milwaukee</v>
      </c>
      <c r="O18" t="s">
        <v>71</v>
      </c>
      <c r="P18">
        <f>VLOOKUP($O18,Key!$A$1:$D$105,2,FALSE)</f>
        <v>43.074890000000003</v>
      </c>
      <c r="Q18">
        <f>VLOOKUP($O18,Key!$A$1:$D$105,3,FALSE)</f>
        <v>-87.882810000000006</v>
      </c>
      <c r="R18" t="str">
        <f>VLOOKUP($O18,Key!$A$1:$D$105,4,FALSE)</f>
        <v>Milwaukee</v>
      </c>
      <c r="S18">
        <v>5</v>
      </c>
      <c r="T18">
        <v>0</v>
      </c>
      <c r="U18">
        <v>1200</v>
      </c>
      <c r="V18" t="s">
        <v>33</v>
      </c>
      <c r="W18">
        <v>18</v>
      </c>
      <c r="X18">
        <v>17.100000000000001</v>
      </c>
      <c r="Y18">
        <v>720</v>
      </c>
      <c r="Z18" s="6">
        <v>-1</v>
      </c>
      <c r="AA18" s="1">
        <v>43466</v>
      </c>
      <c r="AB18" s="7">
        <f t="shared" si="0"/>
        <v>43466</v>
      </c>
      <c r="AC18" s="7">
        <f t="shared" si="1"/>
        <v>43466</v>
      </c>
      <c r="AD18" s="7" t="str">
        <f t="shared" si="2"/>
        <v>Tuesday</v>
      </c>
      <c r="AE18" s="2">
        <v>7.2789351851851855E-2</v>
      </c>
      <c r="AF18" s="6">
        <v>1</v>
      </c>
      <c r="AG18" s="1">
        <v>43474</v>
      </c>
      <c r="AH18" s="7">
        <f t="shared" si="3"/>
        <v>43466</v>
      </c>
      <c r="AI18" s="7">
        <f t="shared" si="4"/>
        <v>43474</v>
      </c>
      <c r="AJ18" s="7" t="str">
        <f t="shared" si="5"/>
        <v>Wednesday</v>
      </c>
      <c r="AK18" s="2">
        <v>6.9444444444444447E-4</v>
      </c>
      <c r="AL18" t="s">
        <v>34</v>
      </c>
      <c r="AM18" t="s">
        <v>34</v>
      </c>
      <c r="AN18" t="s">
        <v>35</v>
      </c>
      <c r="AO18" t="s">
        <v>27</v>
      </c>
    </row>
    <row r="19" spans="1:41" x14ac:dyDescent="0.25">
      <c r="A19" t="s">
        <v>27</v>
      </c>
      <c r="B19">
        <v>2372037</v>
      </c>
      <c r="C19" t="s">
        <v>106</v>
      </c>
      <c r="F19">
        <v>53005</v>
      </c>
      <c r="G19" t="s">
        <v>29</v>
      </c>
      <c r="H19" t="s">
        <v>107</v>
      </c>
      <c r="I19">
        <v>5442</v>
      </c>
      <c r="J19" t="s">
        <v>30</v>
      </c>
      <c r="K19" t="s">
        <v>81</v>
      </c>
      <c r="L19">
        <f>VLOOKUP($K19,Key!$A$1:$D$105,2,FALSE)</f>
        <v>43.049230000000001</v>
      </c>
      <c r="M19">
        <f>VLOOKUP($K19,Key!$A$1:$D$105,3,FALSE)</f>
        <v>-87.911940000000001</v>
      </c>
      <c r="N19" t="str">
        <f>VLOOKUP($K19,Key!$A$1:$D$105,4,FALSE)</f>
        <v>Milwaukee</v>
      </c>
      <c r="O19" t="s">
        <v>115</v>
      </c>
      <c r="P19">
        <f>VLOOKUP($O19,Key!$A$1:$D$105,2,FALSE)</f>
        <v>43.058619999999998</v>
      </c>
      <c r="Q19">
        <f>VLOOKUP($O19,Key!$A$1:$D$105,3,FALSE)</f>
        <v>-87.885319999999993</v>
      </c>
      <c r="R19" t="str">
        <f>VLOOKUP($O19,Key!$A$1:$D$105,4,FALSE)</f>
        <v>Milwaukee</v>
      </c>
      <c r="S19">
        <v>20</v>
      </c>
      <c r="T19">
        <v>0</v>
      </c>
      <c r="U19">
        <v>4.22</v>
      </c>
      <c r="V19" t="s">
        <v>33</v>
      </c>
      <c r="W19">
        <v>3</v>
      </c>
      <c r="X19">
        <v>2.9</v>
      </c>
      <c r="Y19">
        <v>120</v>
      </c>
      <c r="Z19" s="4">
        <v>-1</v>
      </c>
      <c r="AA19" s="1">
        <v>43466</v>
      </c>
      <c r="AB19" s="8">
        <f t="shared" si="0"/>
        <v>43466</v>
      </c>
      <c r="AC19" s="8">
        <f t="shared" si="1"/>
        <v>43466</v>
      </c>
      <c r="AD19" s="8" t="str">
        <f t="shared" si="2"/>
        <v>Tuesday</v>
      </c>
      <c r="AE19" s="2">
        <v>7.3553240740740738E-2</v>
      </c>
      <c r="AF19" s="4">
        <v>1</v>
      </c>
      <c r="AG19" s="1">
        <v>43466</v>
      </c>
      <c r="AH19" s="8">
        <f t="shared" si="3"/>
        <v>43466</v>
      </c>
      <c r="AI19" s="8">
        <f t="shared" si="4"/>
        <v>43466</v>
      </c>
      <c r="AJ19" s="8" t="str">
        <f t="shared" si="5"/>
        <v>Tuesday</v>
      </c>
      <c r="AK19" s="2">
        <v>8.6979166666666663E-2</v>
      </c>
      <c r="AL19" t="s">
        <v>33</v>
      </c>
      <c r="AM19" t="s">
        <v>34</v>
      </c>
      <c r="AN19" t="s">
        <v>35</v>
      </c>
      <c r="AO19" t="s">
        <v>27</v>
      </c>
    </row>
    <row r="20" spans="1:41" x14ac:dyDescent="0.25">
      <c r="A20" t="s">
        <v>27</v>
      </c>
      <c r="B20">
        <v>2374150</v>
      </c>
      <c r="C20" t="s">
        <v>106</v>
      </c>
      <c r="F20">
        <v>53212</v>
      </c>
      <c r="G20" t="s">
        <v>29</v>
      </c>
      <c r="H20" t="s">
        <v>107</v>
      </c>
      <c r="I20">
        <v>12621</v>
      </c>
      <c r="J20" t="s">
        <v>30</v>
      </c>
      <c r="K20" t="s">
        <v>118</v>
      </c>
      <c r="L20">
        <f>VLOOKUP($K20,Key!$A$1:$D$105,2,FALSE)</f>
        <v>43.056539999999998</v>
      </c>
      <c r="M20">
        <f>VLOOKUP($K20,Key!$A$1:$D$105,3,FALSE)</f>
        <v>-87.914370000000005</v>
      </c>
      <c r="N20" t="str">
        <f>VLOOKUP($K20,Key!$A$1:$D$105,4,FALSE)</f>
        <v>Milwaukee</v>
      </c>
      <c r="O20" t="s">
        <v>41</v>
      </c>
      <c r="P20">
        <f>VLOOKUP($O20,Key!$A$1:$D$105,2,FALSE)</f>
        <v>43.042490000000001</v>
      </c>
      <c r="Q20">
        <f>VLOOKUP($O20,Key!$A$1:$D$105,3,FALSE)</f>
        <v>-87.909959999999998</v>
      </c>
      <c r="R20" t="str">
        <f>VLOOKUP($O20,Key!$A$1:$D$105,4,FALSE)</f>
        <v>Milwaukee</v>
      </c>
      <c r="S20">
        <v>631</v>
      </c>
      <c r="T20">
        <v>0</v>
      </c>
      <c r="U20">
        <v>0</v>
      </c>
      <c r="V20" t="s">
        <v>33</v>
      </c>
      <c r="W20">
        <v>18</v>
      </c>
      <c r="X20">
        <v>17.100000000000001</v>
      </c>
      <c r="Y20">
        <v>720</v>
      </c>
      <c r="Z20" s="6">
        <v>-1</v>
      </c>
      <c r="AA20" s="1">
        <v>43469</v>
      </c>
      <c r="AB20" s="7">
        <f t="shared" si="0"/>
        <v>43466</v>
      </c>
      <c r="AC20" s="7">
        <f t="shared" si="1"/>
        <v>43469</v>
      </c>
      <c r="AD20" s="7" t="str">
        <f t="shared" si="2"/>
        <v>Friday</v>
      </c>
      <c r="AE20" s="2">
        <v>0.56253472222222223</v>
      </c>
      <c r="AF20" s="6">
        <v>1</v>
      </c>
      <c r="AG20" s="1">
        <v>43470</v>
      </c>
      <c r="AH20" s="7">
        <f t="shared" si="3"/>
        <v>43466</v>
      </c>
      <c r="AI20" s="7">
        <f t="shared" si="4"/>
        <v>43470</v>
      </c>
      <c r="AJ20" s="7" t="str">
        <f t="shared" si="5"/>
        <v>Saturday</v>
      </c>
      <c r="AK20" s="2">
        <v>7.7546296296296304E-4</v>
      </c>
      <c r="AL20" t="s">
        <v>34</v>
      </c>
      <c r="AM20" t="s">
        <v>34</v>
      </c>
      <c r="AN20" t="s">
        <v>35</v>
      </c>
      <c r="AO20" t="s">
        <v>27</v>
      </c>
    </row>
    <row r="21" spans="1:41" x14ac:dyDescent="0.25">
      <c r="A21" t="s">
        <v>27</v>
      </c>
      <c r="B21">
        <v>2374408</v>
      </c>
      <c r="C21" t="s">
        <v>106</v>
      </c>
      <c r="F21">
        <v>53158</v>
      </c>
      <c r="G21" t="s">
        <v>29</v>
      </c>
      <c r="H21" t="s">
        <v>107</v>
      </c>
      <c r="I21">
        <v>5550</v>
      </c>
      <c r="J21" t="s">
        <v>30</v>
      </c>
      <c r="K21" t="s">
        <v>58</v>
      </c>
      <c r="L21">
        <f>VLOOKUP($K21,Key!$A$1:$D$105,2,FALSE)</f>
        <v>43.052460000000004</v>
      </c>
      <c r="M21">
        <f>VLOOKUP($K21,Key!$A$1:$D$105,3,FALSE)</f>
        <v>-87.891000000000005</v>
      </c>
      <c r="N21" t="str">
        <f>VLOOKUP($K21,Key!$A$1:$D$105,4,FALSE)</f>
        <v>Milwaukee</v>
      </c>
      <c r="O21" t="s">
        <v>58</v>
      </c>
      <c r="P21">
        <f>VLOOKUP($O21,Key!$A$1:$D$105,2,FALSE)</f>
        <v>43.052460000000004</v>
      </c>
      <c r="Q21">
        <f>VLOOKUP($O21,Key!$A$1:$D$105,3,FALSE)</f>
        <v>-87.891000000000005</v>
      </c>
      <c r="R21" t="str">
        <f>VLOOKUP($O21,Key!$A$1:$D$105,4,FALSE)</f>
        <v>Milwaukee</v>
      </c>
      <c r="S21">
        <v>43</v>
      </c>
      <c r="T21">
        <v>0</v>
      </c>
      <c r="U21">
        <v>8.44</v>
      </c>
      <c r="V21" t="s">
        <v>33</v>
      </c>
      <c r="W21">
        <v>6</v>
      </c>
      <c r="X21">
        <v>5.7</v>
      </c>
      <c r="Y21">
        <v>240</v>
      </c>
      <c r="Z21" s="4">
        <v>-1</v>
      </c>
      <c r="AA21" s="1">
        <v>43469</v>
      </c>
      <c r="AB21" s="8">
        <f t="shared" si="0"/>
        <v>43466</v>
      </c>
      <c r="AC21" s="8">
        <f t="shared" si="1"/>
        <v>43469</v>
      </c>
      <c r="AD21" s="8" t="str">
        <f t="shared" si="2"/>
        <v>Friday</v>
      </c>
      <c r="AE21" s="2">
        <v>0.59495370370370371</v>
      </c>
      <c r="AF21" s="4">
        <v>1</v>
      </c>
      <c r="AG21" s="1">
        <v>43469</v>
      </c>
      <c r="AH21" s="8">
        <f t="shared" si="3"/>
        <v>43466</v>
      </c>
      <c r="AI21" s="8">
        <f t="shared" si="4"/>
        <v>43469</v>
      </c>
      <c r="AJ21" s="8" t="str">
        <f t="shared" si="5"/>
        <v>Friday</v>
      </c>
      <c r="AK21" s="2">
        <v>0.62460648148148146</v>
      </c>
      <c r="AL21" t="s">
        <v>34</v>
      </c>
      <c r="AM21" t="s">
        <v>34</v>
      </c>
      <c r="AN21" t="s">
        <v>44</v>
      </c>
      <c r="AO21" t="s">
        <v>27</v>
      </c>
    </row>
    <row r="22" spans="1:41" x14ac:dyDescent="0.25">
      <c r="A22" t="s">
        <v>27</v>
      </c>
      <c r="B22">
        <v>2374711</v>
      </c>
      <c r="C22" t="s">
        <v>106</v>
      </c>
      <c r="F22">
        <v>53202</v>
      </c>
      <c r="G22" t="s">
        <v>29</v>
      </c>
      <c r="H22" t="s">
        <v>107</v>
      </c>
      <c r="I22">
        <v>12552</v>
      </c>
      <c r="J22" t="s">
        <v>30</v>
      </c>
      <c r="K22" t="s">
        <v>115</v>
      </c>
      <c r="L22">
        <f>VLOOKUP($K22,Key!$A$1:$D$105,2,FALSE)</f>
        <v>43.058619999999998</v>
      </c>
      <c r="M22">
        <f>VLOOKUP($K22,Key!$A$1:$D$105,3,FALSE)</f>
        <v>-87.885319999999993</v>
      </c>
      <c r="N22" t="str">
        <f>VLOOKUP($K22,Key!$A$1:$D$105,4,FALSE)</f>
        <v>Milwaukee</v>
      </c>
      <c r="O22" t="s">
        <v>58</v>
      </c>
      <c r="P22">
        <f>VLOOKUP($O22,Key!$A$1:$D$105,2,FALSE)</f>
        <v>43.052460000000004</v>
      </c>
      <c r="Q22">
        <f>VLOOKUP($O22,Key!$A$1:$D$105,3,FALSE)</f>
        <v>-87.891000000000005</v>
      </c>
      <c r="R22" t="str">
        <f>VLOOKUP($O22,Key!$A$1:$D$105,4,FALSE)</f>
        <v>Milwaukee</v>
      </c>
      <c r="S22">
        <v>8</v>
      </c>
      <c r="T22">
        <v>0</v>
      </c>
      <c r="U22">
        <v>4.22</v>
      </c>
      <c r="V22" t="s">
        <v>33</v>
      </c>
      <c r="W22">
        <v>1</v>
      </c>
      <c r="X22">
        <v>1</v>
      </c>
      <c r="Y22">
        <v>40</v>
      </c>
      <c r="Z22" s="6">
        <v>-1</v>
      </c>
      <c r="AA22" s="1">
        <v>43469</v>
      </c>
      <c r="AB22" s="7">
        <f t="shared" si="0"/>
        <v>43466</v>
      </c>
      <c r="AC22" s="7">
        <f t="shared" si="1"/>
        <v>43469</v>
      </c>
      <c r="AD22" s="7" t="str">
        <f t="shared" si="2"/>
        <v>Friday</v>
      </c>
      <c r="AE22" s="2">
        <v>0.89597222222222228</v>
      </c>
      <c r="AF22" s="6">
        <v>1</v>
      </c>
      <c r="AG22" s="1">
        <v>43469</v>
      </c>
      <c r="AH22" s="7">
        <f t="shared" si="3"/>
        <v>43466</v>
      </c>
      <c r="AI22" s="7">
        <f t="shared" si="4"/>
        <v>43469</v>
      </c>
      <c r="AJ22" s="7" t="str">
        <f t="shared" si="5"/>
        <v>Friday</v>
      </c>
      <c r="AK22" s="2">
        <v>0.90160879629629631</v>
      </c>
      <c r="AL22" t="s">
        <v>33</v>
      </c>
      <c r="AM22" t="s">
        <v>34</v>
      </c>
      <c r="AN22" t="s">
        <v>35</v>
      </c>
      <c r="AO22" t="s">
        <v>27</v>
      </c>
    </row>
    <row r="23" spans="1:41" x14ac:dyDescent="0.25">
      <c r="A23" t="s">
        <v>27</v>
      </c>
      <c r="B23">
        <v>2374774</v>
      </c>
      <c r="C23" t="s">
        <v>106</v>
      </c>
      <c r="F23">
        <v>53224</v>
      </c>
      <c r="G23" t="s">
        <v>29</v>
      </c>
      <c r="H23" t="s">
        <v>107</v>
      </c>
      <c r="I23">
        <v>12530</v>
      </c>
      <c r="J23" t="s">
        <v>30</v>
      </c>
      <c r="K23" t="s">
        <v>72</v>
      </c>
      <c r="L23">
        <f>VLOOKUP($K23,Key!$A$1:$D$105,2,FALSE)</f>
        <v>43.03913</v>
      </c>
      <c r="M23">
        <f>VLOOKUP($K23,Key!$A$1:$D$105,3,FALSE)</f>
        <v>-87.916150000000002</v>
      </c>
      <c r="N23" t="str">
        <f>VLOOKUP($K23,Key!$A$1:$D$105,4,FALSE)</f>
        <v>Milwaukee</v>
      </c>
      <c r="O23" t="s">
        <v>89</v>
      </c>
      <c r="P23">
        <f>VLOOKUP($O23,Key!$A$1:$D$105,2,FALSE)</f>
        <v>43.040154000000001</v>
      </c>
      <c r="Q23">
        <f>VLOOKUP($O23,Key!$A$1:$D$105,3,FALSE)</f>
        <v>-87.932113000000001</v>
      </c>
      <c r="R23" t="str">
        <f>VLOOKUP($O23,Key!$A$1:$D$105,4,FALSE)</f>
        <v>Milwaukee</v>
      </c>
      <c r="S23">
        <v>872</v>
      </c>
      <c r="T23">
        <v>0</v>
      </c>
      <c r="U23">
        <v>0</v>
      </c>
      <c r="V23" t="s">
        <v>33</v>
      </c>
      <c r="W23">
        <v>18</v>
      </c>
      <c r="X23">
        <v>17.100000000000001</v>
      </c>
      <c r="Y23">
        <v>720</v>
      </c>
      <c r="Z23" s="4">
        <v>-1</v>
      </c>
      <c r="AA23" s="1">
        <v>43470</v>
      </c>
      <c r="AB23" s="8">
        <f t="shared" si="0"/>
        <v>43466</v>
      </c>
      <c r="AC23" s="8">
        <f t="shared" si="1"/>
        <v>43470</v>
      </c>
      <c r="AD23" s="8" t="str">
        <f t="shared" si="2"/>
        <v>Saturday</v>
      </c>
      <c r="AE23" s="2">
        <v>0.13890046296296296</v>
      </c>
      <c r="AF23" s="4">
        <v>1</v>
      </c>
      <c r="AG23" s="1">
        <v>43470</v>
      </c>
      <c r="AH23" s="8">
        <f t="shared" si="3"/>
        <v>43466</v>
      </c>
      <c r="AI23" s="8">
        <f t="shared" si="4"/>
        <v>43470</v>
      </c>
      <c r="AJ23" s="8" t="str">
        <f t="shared" si="5"/>
        <v>Saturday</v>
      </c>
      <c r="AK23" s="2">
        <v>0.74495370370370362</v>
      </c>
      <c r="AL23" t="s">
        <v>34</v>
      </c>
      <c r="AM23" t="s">
        <v>34</v>
      </c>
      <c r="AN23" t="s">
        <v>35</v>
      </c>
      <c r="AO23" t="s">
        <v>27</v>
      </c>
    </row>
    <row r="24" spans="1:41" x14ac:dyDescent="0.25">
      <c r="A24" t="s">
        <v>27</v>
      </c>
      <c r="B24">
        <v>2375155</v>
      </c>
      <c r="C24" t="s">
        <v>106</v>
      </c>
      <c r="F24">
        <v>53207</v>
      </c>
      <c r="G24" t="s">
        <v>29</v>
      </c>
      <c r="H24" t="s">
        <v>107</v>
      </c>
      <c r="I24">
        <v>12526</v>
      </c>
      <c r="J24" t="s">
        <v>30</v>
      </c>
      <c r="K24" t="s">
        <v>54</v>
      </c>
      <c r="L24">
        <f>VLOOKUP($K24,Key!$A$1:$D$105,2,FALSE)</f>
        <v>43.004728999999998</v>
      </c>
      <c r="M24">
        <f>VLOOKUP($K24,Key!$A$1:$D$105,3,FALSE)</f>
        <v>-87.905463999999995</v>
      </c>
      <c r="N24" t="str">
        <f>VLOOKUP($K24,Key!$A$1:$D$105,4,FALSE)</f>
        <v>Milwaukee</v>
      </c>
      <c r="O24" t="s">
        <v>54</v>
      </c>
      <c r="P24">
        <f>VLOOKUP($O24,Key!$A$1:$D$105,2,FALSE)</f>
        <v>43.004728999999998</v>
      </c>
      <c r="Q24">
        <f>VLOOKUP($O24,Key!$A$1:$D$105,3,FALSE)</f>
        <v>-87.905463999999995</v>
      </c>
      <c r="R24" t="str">
        <f>VLOOKUP($O24,Key!$A$1:$D$105,4,FALSE)</f>
        <v>Milwaukee</v>
      </c>
      <c r="S24">
        <v>68</v>
      </c>
      <c r="T24">
        <v>0</v>
      </c>
      <c r="U24">
        <v>12.66</v>
      </c>
      <c r="V24" t="s">
        <v>33</v>
      </c>
      <c r="W24">
        <v>10</v>
      </c>
      <c r="X24">
        <v>9.5</v>
      </c>
      <c r="Y24">
        <v>400</v>
      </c>
      <c r="Z24" s="6">
        <v>-1</v>
      </c>
      <c r="AA24" s="1">
        <v>43470</v>
      </c>
      <c r="AB24" s="7">
        <f t="shared" si="0"/>
        <v>43466</v>
      </c>
      <c r="AC24" s="7">
        <f t="shared" si="1"/>
        <v>43470</v>
      </c>
      <c r="AD24" s="7" t="str">
        <f t="shared" si="2"/>
        <v>Saturday</v>
      </c>
      <c r="AE24" s="2">
        <v>0.55709490740740741</v>
      </c>
      <c r="AF24" s="6">
        <v>1</v>
      </c>
      <c r="AG24" s="1">
        <v>43470</v>
      </c>
      <c r="AH24" s="7">
        <f t="shared" si="3"/>
        <v>43466</v>
      </c>
      <c r="AI24" s="7">
        <f t="shared" si="4"/>
        <v>43470</v>
      </c>
      <c r="AJ24" s="7" t="str">
        <f t="shared" si="5"/>
        <v>Saturday</v>
      </c>
      <c r="AK24" s="2">
        <v>0.604375</v>
      </c>
      <c r="AL24" t="s">
        <v>34</v>
      </c>
      <c r="AM24" t="s">
        <v>34</v>
      </c>
      <c r="AN24" t="s">
        <v>44</v>
      </c>
      <c r="AO24" t="s">
        <v>27</v>
      </c>
    </row>
    <row r="25" spans="1:41" x14ac:dyDescent="0.25">
      <c r="A25" t="s">
        <v>27</v>
      </c>
      <c r="B25">
        <v>2375294</v>
      </c>
      <c r="C25" t="s">
        <v>106</v>
      </c>
      <c r="F25">
        <v>53202</v>
      </c>
      <c r="G25" t="s">
        <v>29</v>
      </c>
      <c r="H25" t="s">
        <v>107</v>
      </c>
      <c r="I25">
        <v>12552</v>
      </c>
      <c r="J25" t="s">
        <v>30</v>
      </c>
      <c r="K25" t="s">
        <v>92</v>
      </c>
      <c r="L25">
        <f>VLOOKUP($K25,Key!$A$1:$D$105,2,FALSE)</f>
        <v>43.053040000000003</v>
      </c>
      <c r="M25">
        <f>VLOOKUP($K25,Key!$A$1:$D$105,3,FALSE)</f>
        <v>-87.897660000000002</v>
      </c>
      <c r="N25" t="str">
        <f>VLOOKUP($K25,Key!$A$1:$D$105,4,FALSE)</f>
        <v>Milwaukee</v>
      </c>
      <c r="O25" t="s">
        <v>57</v>
      </c>
      <c r="P25">
        <f>VLOOKUP($O25,Key!$A$1:$D$105,2,FALSE)</f>
        <v>43.045712999999999</v>
      </c>
      <c r="Q25">
        <f>VLOOKUP($O25,Key!$A$1:$D$105,3,FALSE)</f>
        <v>-87.899756999999994</v>
      </c>
      <c r="R25" t="str">
        <f>VLOOKUP($O25,Key!$A$1:$D$105,4,FALSE)</f>
        <v>Milwaukee</v>
      </c>
      <c r="S25">
        <v>8</v>
      </c>
      <c r="T25">
        <v>0</v>
      </c>
      <c r="U25">
        <v>4.22</v>
      </c>
      <c r="V25" t="s">
        <v>33</v>
      </c>
      <c r="W25">
        <v>1</v>
      </c>
      <c r="X25">
        <v>1</v>
      </c>
      <c r="Y25">
        <v>40</v>
      </c>
      <c r="Z25" s="4">
        <v>-1</v>
      </c>
      <c r="AA25" s="1">
        <v>43470</v>
      </c>
      <c r="AB25" s="8">
        <f t="shared" si="0"/>
        <v>43466</v>
      </c>
      <c r="AC25" s="8">
        <f t="shared" si="1"/>
        <v>43470</v>
      </c>
      <c r="AD25" s="8" t="str">
        <f t="shared" si="2"/>
        <v>Saturday</v>
      </c>
      <c r="AE25" s="2">
        <v>0.98643518518518514</v>
      </c>
      <c r="AF25" s="4">
        <v>1</v>
      </c>
      <c r="AG25" s="1">
        <v>43470</v>
      </c>
      <c r="AH25" s="8">
        <f t="shared" si="3"/>
        <v>43466</v>
      </c>
      <c r="AI25" s="8">
        <f t="shared" si="4"/>
        <v>43470</v>
      </c>
      <c r="AJ25" s="8" t="str">
        <f t="shared" si="5"/>
        <v>Saturday</v>
      </c>
      <c r="AK25" s="2">
        <v>0.99170138888888892</v>
      </c>
      <c r="AL25" t="s">
        <v>33</v>
      </c>
      <c r="AM25" t="s">
        <v>34</v>
      </c>
      <c r="AN25" t="s">
        <v>35</v>
      </c>
      <c r="AO25" t="s">
        <v>27</v>
      </c>
    </row>
    <row r="26" spans="1:41" x14ac:dyDescent="0.25">
      <c r="A26" t="s">
        <v>27</v>
      </c>
      <c r="B26">
        <v>2375354</v>
      </c>
      <c r="C26" t="s">
        <v>106</v>
      </c>
      <c r="F26">
        <v>30043</v>
      </c>
      <c r="G26" t="s">
        <v>29</v>
      </c>
      <c r="H26" t="s">
        <v>107</v>
      </c>
      <c r="I26">
        <v>11141</v>
      </c>
      <c r="J26" t="s">
        <v>30</v>
      </c>
      <c r="K26" t="s">
        <v>99</v>
      </c>
      <c r="L26">
        <f>VLOOKUP($K26,Key!$A$1:$D$105,2,FALSE)</f>
        <v>43.024340000000002</v>
      </c>
      <c r="M26">
        <f>VLOOKUP($K26,Key!$A$1:$D$105,3,FALSE)</f>
        <v>-87.916753</v>
      </c>
      <c r="N26" t="str">
        <f>VLOOKUP($K26,Key!$A$1:$D$105,4,FALSE)</f>
        <v>Milwaukee</v>
      </c>
      <c r="O26" t="s">
        <v>62</v>
      </c>
      <c r="P26">
        <f>VLOOKUP($O26,Key!$A$1:$D$105,2,FALSE)</f>
        <v>43.020020000000002</v>
      </c>
      <c r="Q26">
        <f>VLOOKUP($O26,Key!$A$1:$D$105,3,FALSE)</f>
        <v>-87.912540000000007</v>
      </c>
      <c r="R26" t="str">
        <f>VLOOKUP($O26,Key!$A$1:$D$105,4,FALSE)</f>
        <v>Milwaukee</v>
      </c>
      <c r="S26">
        <v>26</v>
      </c>
      <c r="T26">
        <v>0</v>
      </c>
      <c r="U26">
        <v>4.22</v>
      </c>
      <c r="V26" t="s">
        <v>33</v>
      </c>
      <c r="W26">
        <v>3</v>
      </c>
      <c r="X26">
        <v>2.9</v>
      </c>
      <c r="Y26">
        <v>120</v>
      </c>
      <c r="Z26" s="6">
        <v>-1</v>
      </c>
      <c r="AA26" s="1">
        <v>43470</v>
      </c>
      <c r="AB26" s="7">
        <f t="shared" si="0"/>
        <v>43466</v>
      </c>
      <c r="AC26" s="7">
        <f t="shared" si="1"/>
        <v>43470</v>
      </c>
      <c r="AD26" s="7" t="str">
        <f t="shared" si="2"/>
        <v>Saturday</v>
      </c>
      <c r="AE26" s="2">
        <v>0.60690972222222228</v>
      </c>
      <c r="AF26" s="6">
        <v>1</v>
      </c>
      <c r="AG26" s="1">
        <v>43470</v>
      </c>
      <c r="AH26" s="7">
        <f t="shared" si="3"/>
        <v>43466</v>
      </c>
      <c r="AI26" s="7">
        <f t="shared" si="4"/>
        <v>43470</v>
      </c>
      <c r="AJ26" s="7" t="str">
        <f t="shared" si="5"/>
        <v>Saturday</v>
      </c>
      <c r="AK26" s="2">
        <v>0.62489583333333332</v>
      </c>
      <c r="AL26" t="s">
        <v>33</v>
      </c>
      <c r="AM26" t="s">
        <v>34</v>
      </c>
      <c r="AN26" t="s">
        <v>35</v>
      </c>
      <c r="AO26" t="s">
        <v>27</v>
      </c>
    </row>
    <row r="27" spans="1:41" x14ac:dyDescent="0.25">
      <c r="A27" t="s">
        <v>27</v>
      </c>
      <c r="B27">
        <v>2375354</v>
      </c>
      <c r="C27" t="s">
        <v>106</v>
      </c>
      <c r="F27">
        <v>30043</v>
      </c>
      <c r="G27" t="s">
        <v>29</v>
      </c>
      <c r="H27" t="s">
        <v>107</v>
      </c>
      <c r="I27">
        <v>5577</v>
      </c>
      <c r="J27" t="s">
        <v>30</v>
      </c>
      <c r="K27" t="s">
        <v>47</v>
      </c>
      <c r="L27">
        <f>VLOOKUP($K27,Key!$A$1:$D$105,2,FALSE)</f>
        <v>43.038600000000002</v>
      </c>
      <c r="M27">
        <f>VLOOKUP($K27,Key!$A$1:$D$105,3,FALSE)</f>
        <v>-87.912099999999995</v>
      </c>
      <c r="N27" t="str">
        <f>VLOOKUP($K27,Key!$A$1:$D$105,4,FALSE)</f>
        <v>Milwaukee</v>
      </c>
      <c r="O27" t="s">
        <v>99</v>
      </c>
      <c r="P27">
        <f>VLOOKUP($O27,Key!$A$1:$D$105,2,FALSE)</f>
        <v>43.024340000000002</v>
      </c>
      <c r="Q27">
        <f>VLOOKUP($O27,Key!$A$1:$D$105,3,FALSE)</f>
        <v>-87.916753</v>
      </c>
      <c r="R27" t="str">
        <f>VLOOKUP($O27,Key!$A$1:$D$105,4,FALSE)</f>
        <v>Milwaukee</v>
      </c>
      <c r="S27">
        <v>23</v>
      </c>
      <c r="T27">
        <v>0</v>
      </c>
      <c r="U27">
        <v>4.22</v>
      </c>
      <c r="V27" t="s">
        <v>33</v>
      </c>
      <c r="W27">
        <v>3</v>
      </c>
      <c r="X27">
        <v>2.9</v>
      </c>
      <c r="Y27">
        <v>120</v>
      </c>
      <c r="Z27" s="4">
        <v>-1</v>
      </c>
      <c r="AA27" s="1">
        <v>43478</v>
      </c>
      <c r="AB27" s="8">
        <f t="shared" si="0"/>
        <v>43466</v>
      </c>
      <c r="AC27" s="8">
        <f t="shared" si="1"/>
        <v>43478</v>
      </c>
      <c r="AD27" s="8" t="str">
        <f t="shared" si="2"/>
        <v>Sunday</v>
      </c>
      <c r="AE27" s="2">
        <v>0.68043981481481486</v>
      </c>
      <c r="AF27" s="4">
        <v>1</v>
      </c>
      <c r="AG27" s="1">
        <v>43478</v>
      </c>
      <c r="AH27" s="8">
        <f t="shared" si="3"/>
        <v>43466</v>
      </c>
      <c r="AI27" s="8">
        <f t="shared" si="4"/>
        <v>43478</v>
      </c>
      <c r="AJ27" s="8" t="str">
        <f t="shared" si="5"/>
        <v>Sunday</v>
      </c>
      <c r="AK27" s="2">
        <v>0.69616898148148154</v>
      </c>
      <c r="AL27" t="s">
        <v>33</v>
      </c>
      <c r="AM27" t="s">
        <v>34</v>
      </c>
      <c r="AN27" t="s">
        <v>35</v>
      </c>
      <c r="AO27" t="s">
        <v>27</v>
      </c>
    </row>
    <row r="28" spans="1:41" x14ac:dyDescent="0.25">
      <c r="A28" t="s">
        <v>27</v>
      </c>
      <c r="B28">
        <v>2375444</v>
      </c>
      <c r="C28" t="s">
        <v>106</v>
      </c>
      <c r="F28">
        <v>53211</v>
      </c>
      <c r="G28" t="s">
        <v>29</v>
      </c>
      <c r="H28" t="s">
        <v>107</v>
      </c>
      <c r="I28">
        <v>12642</v>
      </c>
      <c r="J28" t="s">
        <v>30</v>
      </c>
      <c r="K28" t="s">
        <v>79</v>
      </c>
      <c r="L28">
        <f>VLOOKUP($K28,Key!$A$1:$D$105,2,FALSE)</f>
        <v>43.078530000000001</v>
      </c>
      <c r="M28">
        <f>VLOOKUP($K28,Key!$A$1:$D$105,3,FALSE)</f>
        <v>-87.882620000000003</v>
      </c>
      <c r="N28" t="str">
        <f>VLOOKUP($K28,Key!$A$1:$D$105,4,FALSE)</f>
        <v>Milwaukee</v>
      </c>
      <c r="O28" t="s">
        <v>63</v>
      </c>
      <c r="P28">
        <f>VLOOKUP($O28,Key!$A$1:$D$105,2,FALSE)</f>
        <v>43.092329999999997</v>
      </c>
      <c r="Q28">
        <f>VLOOKUP($O28,Key!$A$1:$D$105,3,FALSE)</f>
        <v>-87.887550000000005</v>
      </c>
      <c r="R28" t="str">
        <f>VLOOKUP($O28,Key!$A$1:$D$105,4,FALSE)</f>
        <v>Shorewood</v>
      </c>
      <c r="S28">
        <v>17</v>
      </c>
      <c r="T28">
        <v>0</v>
      </c>
      <c r="U28">
        <v>4.22</v>
      </c>
      <c r="V28" t="s">
        <v>33</v>
      </c>
      <c r="W28">
        <v>2</v>
      </c>
      <c r="X28">
        <v>1.9</v>
      </c>
      <c r="Y28">
        <v>80</v>
      </c>
      <c r="Z28" s="6">
        <v>-1</v>
      </c>
      <c r="AA28" s="1">
        <v>43470</v>
      </c>
      <c r="AB28" s="7">
        <f t="shared" si="0"/>
        <v>43466</v>
      </c>
      <c r="AC28" s="7">
        <f t="shared" si="1"/>
        <v>43470</v>
      </c>
      <c r="AD28" s="7" t="str">
        <f t="shared" si="2"/>
        <v>Saturday</v>
      </c>
      <c r="AE28" s="2">
        <v>0.62620370370370371</v>
      </c>
      <c r="AF28" s="6">
        <v>1</v>
      </c>
      <c r="AG28" s="1">
        <v>43470</v>
      </c>
      <c r="AH28" s="7">
        <f t="shared" si="3"/>
        <v>43466</v>
      </c>
      <c r="AI28" s="7">
        <f t="shared" si="4"/>
        <v>43470</v>
      </c>
      <c r="AJ28" s="7" t="str">
        <f t="shared" si="5"/>
        <v>Saturday</v>
      </c>
      <c r="AK28" s="2">
        <v>0.63810185185185186</v>
      </c>
      <c r="AL28" t="s">
        <v>33</v>
      </c>
      <c r="AM28" t="s">
        <v>34</v>
      </c>
      <c r="AN28" t="s">
        <v>35</v>
      </c>
      <c r="AO28" t="s">
        <v>27</v>
      </c>
    </row>
    <row r="29" spans="1:41" x14ac:dyDescent="0.25">
      <c r="A29" t="s">
        <v>27</v>
      </c>
      <c r="B29">
        <v>2375482</v>
      </c>
      <c r="C29" t="s">
        <v>106</v>
      </c>
      <c r="F29">
        <v>2481</v>
      </c>
      <c r="G29" t="s">
        <v>29</v>
      </c>
      <c r="H29" t="s">
        <v>107</v>
      </c>
      <c r="I29">
        <v>5485</v>
      </c>
      <c r="J29" t="s">
        <v>30</v>
      </c>
      <c r="K29" t="s">
        <v>90</v>
      </c>
      <c r="L29">
        <f>VLOOKUP($K29,Key!$A$1:$D$105,2,FALSE)</f>
        <v>43.036900000000003</v>
      </c>
      <c r="M29">
        <f>VLOOKUP($K29,Key!$A$1:$D$105,3,FALSE)</f>
        <v>-87.89667</v>
      </c>
      <c r="N29" t="str">
        <f>VLOOKUP($K29,Key!$A$1:$D$105,4,FALSE)</f>
        <v>Milwaukee</v>
      </c>
      <c r="O29" t="s">
        <v>76</v>
      </c>
      <c r="P29">
        <f>VLOOKUP($O29,Key!$A$1:$D$105,2,FALSE)</f>
        <v>43.05536</v>
      </c>
      <c r="Q29">
        <f>VLOOKUP($O29,Key!$A$1:$D$105,3,FALSE)</f>
        <v>-87.90504</v>
      </c>
      <c r="R29" t="str">
        <f>VLOOKUP($O29,Key!$A$1:$D$105,4,FALSE)</f>
        <v>Milwaukee</v>
      </c>
      <c r="S29">
        <v>27</v>
      </c>
      <c r="T29">
        <v>0</v>
      </c>
      <c r="U29">
        <v>4.22</v>
      </c>
      <c r="V29" t="s">
        <v>33</v>
      </c>
      <c r="W29">
        <v>4</v>
      </c>
      <c r="X29">
        <v>3.8</v>
      </c>
      <c r="Y29">
        <v>160</v>
      </c>
      <c r="Z29" s="4">
        <v>-1</v>
      </c>
      <c r="AA29" s="1">
        <v>43470</v>
      </c>
      <c r="AB29" s="8">
        <f t="shared" si="0"/>
        <v>43466</v>
      </c>
      <c r="AC29" s="8">
        <f t="shared" si="1"/>
        <v>43470</v>
      </c>
      <c r="AD29" s="8" t="str">
        <f t="shared" si="2"/>
        <v>Saturday</v>
      </c>
      <c r="AE29" s="2">
        <v>0.63422453703703707</v>
      </c>
      <c r="AF29" s="4">
        <v>1</v>
      </c>
      <c r="AG29" s="1">
        <v>43470</v>
      </c>
      <c r="AH29" s="8">
        <f t="shared" si="3"/>
        <v>43466</v>
      </c>
      <c r="AI29" s="8">
        <f t="shared" si="4"/>
        <v>43470</v>
      </c>
      <c r="AJ29" s="8" t="str">
        <f t="shared" si="5"/>
        <v>Saturday</v>
      </c>
      <c r="AK29" s="2">
        <v>0.65297453703703701</v>
      </c>
      <c r="AL29" t="s">
        <v>33</v>
      </c>
      <c r="AM29" t="s">
        <v>34</v>
      </c>
      <c r="AN29" t="s">
        <v>35</v>
      </c>
      <c r="AO29" t="s">
        <v>27</v>
      </c>
    </row>
    <row r="30" spans="1:41" x14ac:dyDescent="0.25">
      <c r="A30" t="s">
        <v>27</v>
      </c>
      <c r="B30">
        <v>2375512</v>
      </c>
      <c r="C30" t="s">
        <v>106</v>
      </c>
      <c r="F30">
        <v>53209</v>
      </c>
      <c r="G30" t="s">
        <v>29</v>
      </c>
      <c r="H30" t="s">
        <v>107</v>
      </c>
      <c r="I30">
        <v>12660</v>
      </c>
      <c r="J30" t="s">
        <v>30</v>
      </c>
      <c r="K30" t="s">
        <v>68</v>
      </c>
      <c r="L30">
        <f>VLOOKUP($K30,Key!$A$1:$D$105,2,FALSE)</f>
        <v>43.06033</v>
      </c>
      <c r="M30">
        <f>VLOOKUP($K30,Key!$A$1:$D$105,3,FALSE)</f>
        <v>-87.89546</v>
      </c>
      <c r="N30" t="str">
        <f>VLOOKUP($K30,Key!$A$1:$D$105,4,FALSE)</f>
        <v>Milwaukee</v>
      </c>
      <c r="O30" t="s">
        <v>97</v>
      </c>
      <c r="P30">
        <f>VLOOKUP($O30,Key!$A$1:$D$105,2,FALSE)</f>
        <v>43.069021999999997</v>
      </c>
      <c r="Q30">
        <f>VLOOKUP($O30,Key!$A$1:$D$105,3,FALSE)</f>
        <v>-87.887940999999998</v>
      </c>
      <c r="R30" t="str">
        <f>VLOOKUP($O30,Key!$A$1:$D$105,4,FALSE)</f>
        <v>Milwaukee</v>
      </c>
      <c r="S30">
        <v>57</v>
      </c>
      <c r="T30">
        <v>0</v>
      </c>
      <c r="U30">
        <v>0</v>
      </c>
      <c r="V30" t="s">
        <v>33</v>
      </c>
      <c r="W30">
        <v>8</v>
      </c>
      <c r="X30">
        <v>7.6</v>
      </c>
      <c r="Y30">
        <v>320</v>
      </c>
      <c r="Z30" s="6">
        <v>-1</v>
      </c>
      <c r="AA30" s="1">
        <v>43470</v>
      </c>
      <c r="AB30" s="7">
        <f t="shared" si="0"/>
        <v>43466</v>
      </c>
      <c r="AC30" s="7">
        <f t="shared" si="1"/>
        <v>43470</v>
      </c>
      <c r="AD30" s="7" t="str">
        <f t="shared" si="2"/>
        <v>Saturday</v>
      </c>
      <c r="AE30" s="2">
        <v>0.64107638888888896</v>
      </c>
      <c r="AF30" s="6">
        <v>1</v>
      </c>
      <c r="AG30" s="1">
        <v>43470</v>
      </c>
      <c r="AH30" s="7">
        <f t="shared" si="3"/>
        <v>43466</v>
      </c>
      <c r="AI30" s="7">
        <f t="shared" si="4"/>
        <v>43470</v>
      </c>
      <c r="AJ30" s="7" t="str">
        <f t="shared" si="5"/>
        <v>Saturday</v>
      </c>
      <c r="AK30" s="2">
        <v>0.6807523148148148</v>
      </c>
      <c r="AL30" t="s">
        <v>34</v>
      </c>
      <c r="AM30" t="s">
        <v>34</v>
      </c>
      <c r="AN30" t="s">
        <v>35</v>
      </c>
      <c r="AO30" t="s">
        <v>27</v>
      </c>
    </row>
    <row r="31" spans="1:41" x14ac:dyDescent="0.25">
      <c r="A31" t="s">
        <v>27</v>
      </c>
      <c r="B31">
        <v>2375767</v>
      </c>
      <c r="C31" t="s">
        <v>106</v>
      </c>
      <c r="F31">
        <v>14208</v>
      </c>
      <c r="G31" t="s">
        <v>29</v>
      </c>
      <c r="H31" t="s">
        <v>107</v>
      </c>
      <c r="I31">
        <v>11157</v>
      </c>
      <c r="J31" t="s">
        <v>30</v>
      </c>
      <c r="K31" t="s">
        <v>90</v>
      </c>
      <c r="L31">
        <f>VLOOKUP($K31,Key!$A$1:$D$105,2,FALSE)</f>
        <v>43.036900000000003</v>
      </c>
      <c r="M31">
        <f>VLOOKUP($K31,Key!$A$1:$D$105,3,FALSE)</f>
        <v>-87.89667</v>
      </c>
      <c r="N31" t="str">
        <f>VLOOKUP($K31,Key!$A$1:$D$105,4,FALSE)</f>
        <v>Milwaukee</v>
      </c>
      <c r="O31" t="s">
        <v>90</v>
      </c>
      <c r="P31">
        <f>VLOOKUP($O31,Key!$A$1:$D$105,2,FALSE)</f>
        <v>43.036900000000003</v>
      </c>
      <c r="Q31">
        <f>VLOOKUP($O31,Key!$A$1:$D$105,3,FALSE)</f>
        <v>-87.89667</v>
      </c>
      <c r="R31" t="str">
        <f>VLOOKUP($O31,Key!$A$1:$D$105,4,FALSE)</f>
        <v>Milwaukee</v>
      </c>
      <c r="S31">
        <v>47</v>
      </c>
      <c r="T31">
        <v>0</v>
      </c>
      <c r="U31">
        <v>8.44</v>
      </c>
      <c r="V31" t="s">
        <v>33</v>
      </c>
      <c r="W31">
        <v>7</v>
      </c>
      <c r="X31">
        <v>6.7</v>
      </c>
      <c r="Y31">
        <v>280</v>
      </c>
      <c r="Z31" s="4">
        <v>-1</v>
      </c>
      <c r="AA31" s="1">
        <v>43470</v>
      </c>
      <c r="AB31" s="8">
        <f t="shared" si="0"/>
        <v>43466</v>
      </c>
      <c r="AC31" s="8">
        <f t="shared" si="1"/>
        <v>43470</v>
      </c>
      <c r="AD31" s="8" t="str">
        <f t="shared" si="2"/>
        <v>Saturday</v>
      </c>
      <c r="AE31" s="2">
        <v>0.69765046296296296</v>
      </c>
      <c r="AF31" s="4">
        <v>1</v>
      </c>
      <c r="AG31" s="1">
        <v>43470</v>
      </c>
      <c r="AH31" s="8">
        <f t="shared" si="3"/>
        <v>43466</v>
      </c>
      <c r="AI31" s="8">
        <f t="shared" si="4"/>
        <v>43470</v>
      </c>
      <c r="AJ31" s="8" t="str">
        <f t="shared" si="5"/>
        <v>Saturday</v>
      </c>
      <c r="AK31" s="2">
        <v>0.72987268518518522</v>
      </c>
      <c r="AL31" t="s">
        <v>34</v>
      </c>
      <c r="AM31" t="s">
        <v>34</v>
      </c>
      <c r="AN31" t="s">
        <v>44</v>
      </c>
      <c r="AO31" t="s">
        <v>27</v>
      </c>
    </row>
    <row r="32" spans="1:41" x14ac:dyDescent="0.25">
      <c r="A32" t="s">
        <v>27</v>
      </c>
      <c r="B32">
        <v>2376172</v>
      </c>
      <c r="C32" t="s">
        <v>106</v>
      </c>
      <c r="F32">
        <v>53212</v>
      </c>
      <c r="G32" t="s">
        <v>29</v>
      </c>
      <c r="H32" t="s">
        <v>107</v>
      </c>
      <c r="I32">
        <v>11137</v>
      </c>
      <c r="J32" t="s">
        <v>30</v>
      </c>
      <c r="K32" t="s">
        <v>77</v>
      </c>
      <c r="L32">
        <f>VLOOKUP($K32,Key!$A$1:$D$105,2,FALSE)</f>
        <v>43.052549999999997</v>
      </c>
      <c r="M32">
        <f>VLOOKUP($K32,Key!$A$1:$D$105,3,FALSE)</f>
        <v>-87.909329999999997</v>
      </c>
      <c r="N32" t="str">
        <f>VLOOKUP($K32,Key!$A$1:$D$105,4,FALSE)</f>
        <v>Milwaukee</v>
      </c>
      <c r="O32" t="s">
        <v>52</v>
      </c>
      <c r="P32">
        <f>VLOOKUP($O32,Key!$A$1:$D$105,2,FALSE)</f>
        <v>43.037300000000002</v>
      </c>
      <c r="Q32">
        <f>VLOOKUP($O32,Key!$A$1:$D$105,3,FALSE)</f>
        <v>-87.915800000000004</v>
      </c>
      <c r="R32" t="str">
        <f>VLOOKUP($O32,Key!$A$1:$D$105,4,FALSE)</f>
        <v>Milwaukee</v>
      </c>
      <c r="S32">
        <v>11</v>
      </c>
      <c r="T32">
        <v>0</v>
      </c>
      <c r="U32">
        <v>4.22</v>
      </c>
      <c r="V32" t="s">
        <v>33</v>
      </c>
      <c r="W32">
        <v>1</v>
      </c>
      <c r="X32">
        <v>1</v>
      </c>
      <c r="Y32">
        <v>40</v>
      </c>
      <c r="Z32" s="6">
        <v>-1</v>
      </c>
      <c r="AA32" s="1">
        <v>43471</v>
      </c>
      <c r="AB32" s="7">
        <f t="shared" si="0"/>
        <v>43466</v>
      </c>
      <c r="AC32" s="7">
        <f t="shared" si="1"/>
        <v>43471</v>
      </c>
      <c r="AD32" s="7" t="str">
        <f t="shared" si="2"/>
        <v>Sunday</v>
      </c>
      <c r="AE32" s="2">
        <v>0.37364583333333329</v>
      </c>
      <c r="AF32" s="6">
        <v>1</v>
      </c>
      <c r="AG32" s="1">
        <v>43471</v>
      </c>
      <c r="AH32" s="7">
        <f t="shared" si="3"/>
        <v>43466</v>
      </c>
      <c r="AI32" s="7">
        <f t="shared" si="4"/>
        <v>43471</v>
      </c>
      <c r="AJ32" s="7" t="str">
        <f t="shared" si="5"/>
        <v>Sunday</v>
      </c>
      <c r="AK32" s="2">
        <v>0.38153935185185189</v>
      </c>
      <c r="AL32" t="s">
        <v>33</v>
      </c>
      <c r="AM32" t="s">
        <v>34</v>
      </c>
      <c r="AN32" t="s">
        <v>35</v>
      </c>
      <c r="AO32" t="s">
        <v>27</v>
      </c>
    </row>
    <row r="33" spans="1:41" x14ac:dyDescent="0.25">
      <c r="A33" t="s">
        <v>27</v>
      </c>
      <c r="B33">
        <v>2377919</v>
      </c>
      <c r="C33" t="s">
        <v>106</v>
      </c>
      <c r="F33">
        <v>53215</v>
      </c>
      <c r="G33" t="s">
        <v>29</v>
      </c>
      <c r="H33" t="s">
        <v>107</v>
      </c>
      <c r="I33">
        <v>5576</v>
      </c>
      <c r="J33" t="s">
        <v>30</v>
      </c>
      <c r="K33" t="s">
        <v>54</v>
      </c>
      <c r="L33">
        <f>VLOOKUP($K33,Key!$A$1:$D$105,2,FALSE)</f>
        <v>43.004728999999998</v>
      </c>
      <c r="M33">
        <f>VLOOKUP($K33,Key!$A$1:$D$105,3,FALSE)</f>
        <v>-87.905463999999995</v>
      </c>
      <c r="N33" t="str">
        <f>VLOOKUP($K33,Key!$A$1:$D$105,4,FALSE)</f>
        <v>Milwaukee</v>
      </c>
      <c r="O33" t="s">
        <v>98</v>
      </c>
      <c r="P33">
        <f>VLOOKUP($O33,Key!$A$1:$D$105,2,FALSE)</f>
        <v>43.020130000000002</v>
      </c>
      <c r="Q33">
        <f>VLOOKUP($O33,Key!$A$1:$D$105,3,FALSE)</f>
        <v>-87.922499999999999</v>
      </c>
      <c r="R33" t="str">
        <f>VLOOKUP($O33,Key!$A$1:$D$105,4,FALSE)</f>
        <v>Milwaukee</v>
      </c>
      <c r="S33">
        <v>228</v>
      </c>
      <c r="T33">
        <v>0</v>
      </c>
      <c r="U33">
        <v>0</v>
      </c>
      <c r="V33" t="s">
        <v>33</v>
      </c>
      <c r="W33">
        <v>18</v>
      </c>
      <c r="X33">
        <v>17.100000000000001</v>
      </c>
      <c r="Y33">
        <v>720</v>
      </c>
      <c r="Z33" s="4">
        <v>-1</v>
      </c>
      <c r="AA33" s="1">
        <v>43473</v>
      </c>
      <c r="AB33" s="8">
        <f t="shared" si="0"/>
        <v>43466</v>
      </c>
      <c r="AC33" s="8">
        <f t="shared" si="1"/>
        <v>43473</v>
      </c>
      <c r="AD33" s="8" t="str">
        <f t="shared" si="2"/>
        <v>Tuesday</v>
      </c>
      <c r="AE33" s="2">
        <v>4.3275462962962967E-2</v>
      </c>
      <c r="AF33" s="4">
        <v>1</v>
      </c>
      <c r="AG33" s="1">
        <v>43473</v>
      </c>
      <c r="AH33" s="8">
        <f t="shared" si="3"/>
        <v>43466</v>
      </c>
      <c r="AI33" s="8">
        <f t="shared" si="4"/>
        <v>43473</v>
      </c>
      <c r="AJ33" s="8" t="str">
        <f t="shared" si="5"/>
        <v>Tuesday</v>
      </c>
      <c r="AK33" s="2">
        <v>0.20180555555555557</v>
      </c>
      <c r="AL33" t="s">
        <v>34</v>
      </c>
      <c r="AM33" t="s">
        <v>34</v>
      </c>
      <c r="AN33" t="s">
        <v>35</v>
      </c>
      <c r="AO33" t="s">
        <v>27</v>
      </c>
    </row>
    <row r="34" spans="1:41" x14ac:dyDescent="0.25">
      <c r="A34" t="s">
        <v>27</v>
      </c>
      <c r="B34">
        <v>2378167</v>
      </c>
      <c r="C34" t="s">
        <v>106</v>
      </c>
      <c r="F34">
        <v>54455</v>
      </c>
      <c r="G34" t="s">
        <v>29</v>
      </c>
      <c r="H34" t="s">
        <v>107</v>
      </c>
      <c r="I34">
        <v>11130</v>
      </c>
      <c r="J34" t="s">
        <v>30</v>
      </c>
      <c r="K34" t="s">
        <v>56</v>
      </c>
      <c r="L34">
        <f>VLOOKUP($K34,Key!$A$1:$D$105,2,FALSE)</f>
        <v>43.05847</v>
      </c>
      <c r="M34">
        <f>VLOOKUP($K34,Key!$A$1:$D$105,3,FALSE)</f>
        <v>-87.898079999999993</v>
      </c>
      <c r="N34" t="str">
        <f>VLOOKUP($K34,Key!$A$1:$D$105,4,FALSE)</f>
        <v>Milwaukee</v>
      </c>
      <c r="O34" t="s">
        <v>92</v>
      </c>
      <c r="P34">
        <f>VLOOKUP($O34,Key!$A$1:$D$105,2,FALSE)</f>
        <v>43.053040000000003</v>
      </c>
      <c r="Q34">
        <f>VLOOKUP($O34,Key!$A$1:$D$105,3,FALSE)</f>
        <v>-87.897660000000002</v>
      </c>
      <c r="R34" t="str">
        <f>VLOOKUP($O34,Key!$A$1:$D$105,4,FALSE)</f>
        <v>Milwaukee</v>
      </c>
      <c r="S34">
        <v>10</v>
      </c>
      <c r="T34">
        <v>0</v>
      </c>
      <c r="U34">
        <v>0</v>
      </c>
      <c r="V34" t="s">
        <v>33</v>
      </c>
      <c r="W34">
        <v>1</v>
      </c>
      <c r="X34">
        <v>1</v>
      </c>
      <c r="Y34">
        <v>40</v>
      </c>
      <c r="Z34" s="6">
        <v>-1</v>
      </c>
      <c r="AA34" s="1">
        <v>43473</v>
      </c>
      <c r="AB34" s="7">
        <f t="shared" si="0"/>
        <v>43466</v>
      </c>
      <c r="AC34" s="7">
        <f t="shared" si="1"/>
        <v>43473</v>
      </c>
      <c r="AD34" s="7" t="str">
        <f t="shared" si="2"/>
        <v>Tuesday</v>
      </c>
      <c r="AE34" s="2">
        <v>0.62283564814814818</v>
      </c>
      <c r="AF34" s="6">
        <v>1</v>
      </c>
      <c r="AG34" s="1">
        <v>43473</v>
      </c>
      <c r="AH34" s="7">
        <f t="shared" si="3"/>
        <v>43466</v>
      </c>
      <c r="AI34" s="7">
        <f t="shared" si="4"/>
        <v>43473</v>
      </c>
      <c r="AJ34" s="7" t="str">
        <f t="shared" si="5"/>
        <v>Tuesday</v>
      </c>
      <c r="AK34" s="2">
        <v>0.6294791666666667</v>
      </c>
      <c r="AL34" t="s">
        <v>33</v>
      </c>
      <c r="AM34" t="s">
        <v>34</v>
      </c>
      <c r="AN34" t="s">
        <v>35</v>
      </c>
      <c r="AO34" t="s">
        <v>27</v>
      </c>
    </row>
    <row r="35" spans="1:41" x14ac:dyDescent="0.25">
      <c r="A35" t="s">
        <v>27</v>
      </c>
      <c r="B35">
        <v>2379739</v>
      </c>
      <c r="C35" t="s">
        <v>106</v>
      </c>
      <c r="F35">
        <v>72770</v>
      </c>
      <c r="G35" t="s">
        <v>29</v>
      </c>
      <c r="H35" t="s">
        <v>107</v>
      </c>
      <c r="I35">
        <v>12475</v>
      </c>
      <c r="J35" t="s">
        <v>30</v>
      </c>
      <c r="K35" t="s">
        <v>47</v>
      </c>
      <c r="L35">
        <f>VLOOKUP($K35,Key!$A$1:$D$105,2,FALSE)</f>
        <v>43.038600000000002</v>
      </c>
      <c r="M35">
        <f>VLOOKUP($K35,Key!$A$1:$D$105,3,FALSE)</f>
        <v>-87.912099999999995</v>
      </c>
      <c r="N35" t="str">
        <f>VLOOKUP($K35,Key!$A$1:$D$105,4,FALSE)</f>
        <v>Milwaukee</v>
      </c>
      <c r="O35" t="s">
        <v>123</v>
      </c>
      <c r="P35">
        <f>VLOOKUP($O35,Key!$A$1:$D$105,2,FALSE)</f>
        <v>43.026470000000003</v>
      </c>
      <c r="Q35">
        <f>VLOOKUP($O35,Key!$A$1:$D$105,3,FALSE)</f>
        <v>-87.918040000000005</v>
      </c>
      <c r="R35" t="str">
        <f>VLOOKUP($O35,Key!$A$1:$D$105,4,FALSE)</f>
        <v>Milwaukee</v>
      </c>
      <c r="S35">
        <v>90</v>
      </c>
      <c r="T35">
        <v>0</v>
      </c>
      <c r="U35">
        <v>12.66</v>
      </c>
      <c r="V35" t="s">
        <v>33</v>
      </c>
      <c r="W35">
        <v>13</v>
      </c>
      <c r="X35">
        <v>12.4</v>
      </c>
      <c r="Y35">
        <v>520</v>
      </c>
      <c r="Z35" s="4">
        <v>-1</v>
      </c>
      <c r="AA35" s="1">
        <v>43477</v>
      </c>
      <c r="AB35" s="8">
        <f t="shared" si="0"/>
        <v>43466</v>
      </c>
      <c r="AC35" s="8">
        <f t="shared" si="1"/>
        <v>43477</v>
      </c>
      <c r="AD35" s="8" t="str">
        <f t="shared" si="2"/>
        <v>Saturday</v>
      </c>
      <c r="AE35" s="2">
        <v>0.49347222222222226</v>
      </c>
      <c r="AF35" s="4">
        <v>1</v>
      </c>
      <c r="AG35" s="1">
        <v>43477</v>
      </c>
      <c r="AH35" s="8">
        <f t="shared" si="3"/>
        <v>43466</v>
      </c>
      <c r="AI35" s="8">
        <f t="shared" si="4"/>
        <v>43477</v>
      </c>
      <c r="AJ35" s="8" t="str">
        <f t="shared" si="5"/>
        <v>Saturday</v>
      </c>
      <c r="AK35" s="2">
        <v>0.5556712962962963</v>
      </c>
      <c r="AL35" t="s">
        <v>34</v>
      </c>
      <c r="AM35" t="s">
        <v>34</v>
      </c>
      <c r="AN35" t="s">
        <v>35</v>
      </c>
      <c r="AO35" t="s">
        <v>27</v>
      </c>
    </row>
    <row r="36" spans="1:41" x14ac:dyDescent="0.25">
      <c r="A36" t="s">
        <v>27</v>
      </c>
      <c r="B36">
        <v>2381206</v>
      </c>
      <c r="C36" t="s">
        <v>106</v>
      </c>
      <c r="F36">
        <v>53211</v>
      </c>
      <c r="G36" t="s">
        <v>29</v>
      </c>
      <c r="H36" t="s">
        <v>107</v>
      </c>
      <c r="I36">
        <v>82</v>
      </c>
      <c r="J36" t="s">
        <v>30</v>
      </c>
      <c r="K36" t="s">
        <v>73</v>
      </c>
      <c r="L36">
        <f>VLOOKUP($K36,Key!$A$1:$D$105,2,FALSE)</f>
        <v>43.089460000000003</v>
      </c>
      <c r="M36">
        <f>VLOOKUP($K36,Key!$A$1:$D$105,3,FALSE)</f>
        <v>-87.895219999999995</v>
      </c>
      <c r="N36" t="str">
        <f>VLOOKUP($K36,Key!$A$1:$D$105,4,FALSE)</f>
        <v>Shorewood</v>
      </c>
      <c r="O36" t="s">
        <v>73</v>
      </c>
      <c r="P36">
        <f>VLOOKUP($O36,Key!$A$1:$D$105,2,FALSE)</f>
        <v>43.089460000000003</v>
      </c>
      <c r="Q36">
        <f>VLOOKUP($O36,Key!$A$1:$D$105,3,FALSE)</f>
        <v>-87.895219999999995</v>
      </c>
      <c r="R36" t="str">
        <f>VLOOKUP($O36,Key!$A$1:$D$105,4,FALSE)</f>
        <v>Shorewood</v>
      </c>
      <c r="S36">
        <v>46</v>
      </c>
      <c r="T36">
        <v>0</v>
      </c>
      <c r="U36">
        <v>0</v>
      </c>
      <c r="V36" t="s">
        <v>33</v>
      </c>
      <c r="W36">
        <v>6</v>
      </c>
      <c r="X36">
        <v>5.7</v>
      </c>
      <c r="Y36">
        <v>240</v>
      </c>
      <c r="Z36" s="6">
        <v>-1</v>
      </c>
      <c r="AA36" s="1">
        <v>43479</v>
      </c>
      <c r="AB36" s="7">
        <f t="shared" si="0"/>
        <v>43466</v>
      </c>
      <c r="AC36" s="7">
        <f t="shared" si="1"/>
        <v>43479</v>
      </c>
      <c r="AD36" s="7" t="str">
        <f t="shared" si="2"/>
        <v>Monday</v>
      </c>
      <c r="AE36" s="2">
        <v>0.66516203703703702</v>
      </c>
      <c r="AF36" s="6">
        <v>1</v>
      </c>
      <c r="AG36" s="1">
        <v>43479</v>
      </c>
      <c r="AH36" s="7">
        <f t="shared" si="3"/>
        <v>43466</v>
      </c>
      <c r="AI36" s="7">
        <f t="shared" si="4"/>
        <v>43479</v>
      </c>
      <c r="AJ36" s="7" t="str">
        <f t="shared" si="5"/>
        <v>Monday</v>
      </c>
      <c r="AK36" s="2">
        <v>0.69672453703703707</v>
      </c>
      <c r="AL36" t="s">
        <v>34</v>
      </c>
      <c r="AM36" t="s">
        <v>34</v>
      </c>
      <c r="AN36" t="s">
        <v>44</v>
      </c>
      <c r="AO36" t="s">
        <v>27</v>
      </c>
    </row>
    <row r="37" spans="1:41" x14ac:dyDescent="0.25">
      <c r="A37" t="s">
        <v>27</v>
      </c>
      <c r="B37">
        <v>2381293</v>
      </c>
      <c r="C37" t="s">
        <v>106</v>
      </c>
      <c r="F37">
        <v>53202</v>
      </c>
      <c r="G37" t="s">
        <v>29</v>
      </c>
      <c r="H37" t="s">
        <v>107</v>
      </c>
      <c r="I37">
        <v>12670</v>
      </c>
      <c r="J37" t="s">
        <v>30</v>
      </c>
      <c r="K37" t="s">
        <v>57</v>
      </c>
      <c r="L37">
        <f>VLOOKUP($K37,Key!$A$1:$D$105,2,FALSE)</f>
        <v>43.045712999999999</v>
      </c>
      <c r="M37">
        <f>VLOOKUP($K37,Key!$A$1:$D$105,3,FALSE)</f>
        <v>-87.899756999999994</v>
      </c>
      <c r="N37" t="str">
        <f>VLOOKUP($K37,Key!$A$1:$D$105,4,FALSE)</f>
        <v>Milwaukee</v>
      </c>
      <c r="O37" t="s">
        <v>92</v>
      </c>
      <c r="P37">
        <f>VLOOKUP($O37,Key!$A$1:$D$105,2,FALSE)</f>
        <v>43.053040000000003</v>
      </c>
      <c r="Q37">
        <f>VLOOKUP($O37,Key!$A$1:$D$105,3,FALSE)</f>
        <v>-87.897660000000002</v>
      </c>
      <c r="R37" t="str">
        <f>VLOOKUP($O37,Key!$A$1:$D$105,4,FALSE)</f>
        <v>Milwaukee</v>
      </c>
      <c r="S37">
        <v>5</v>
      </c>
      <c r="T37">
        <v>0</v>
      </c>
      <c r="U37">
        <v>0</v>
      </c>
      <c r="V37" t="s">
        <v>33</v>
      </c>
      <c r="W37">
        <v>0</v>
      </c>
      <c r="X37">
        <v>0</v>
      </c>
      <c r="Y37">
        <v>0</v>
      </c>
      <c r="Z37" s="4">
        <v>-1</v>
      </c>
      <c r="AA37" s="1">
        <v>43479</v>
      </c>
      <c r="AB37" s="8">
        <f t="shared" si="0"/>
        <v>43466</v>
      </c>
      <c r="AC37" s="8">
        <f t="shared" si="1"/>
        <v>43479</v>
      </c>
      <c r="AD37" s="8" t="str">
        <f t="shared" si="2"/>
        <v>Monday</v>
      </c>
      <c r="AE37" s="2">
        <v>0.87216435185185182</v>
      </c>
      <c r="AF37" s="4">
        <v>1</v>
      </c>
      <c r="AG37" s="1">
        <v>43479</v>
      </c>
      <c r="AH37" s="8">
        <f t="shared" si="3"/>
        <v>43466</v>
      </c>
      <c r="AI37" s="8">
        <f t="shared" si="4"/>
        <v>43479</v>
      </c>
      <c r="AJ37" s="8" t="str">
        <f t="shared" si="5"/>
        <v>Monday</v>
      </c>
      <c r="AK37" s="2">
        <v>0.87539351851851854</v>
      </c>
      <c r="AL37" t="s">
        <v>33</v>
      </c>
      <c r="AM37" t="s">
        <v>34</v>
      </c>
      <c r="AN37" t="s">
        <v>35</v>
      </c>
      <c r="AO37" t="s">
        <v>27</v>
      </c>
    </row>
    <row r="38" spans="1:41" x14ac:dyDescent="0.25">
      <c r="A38" t="s">
        <v>27</v>
      </c>
      <c r="B38">
        <v>2381293</v>
      </c>
      <c r="C38" t="s">
        <v>106</v>
      </c>
      <c r="F38">
        <v>53202</v>
      </c>
      <c r="G38" t="s">
        <v>29</v>
      </c>
      <c r="H38" t="s">
        <v>107</v>
      </c>
      <c r="I38">
        <v>12607</v>
      </c>
      <c r="J38" t="s">
        <v>30</v>
      </c>
      <c r="K38" t="s">
        <v>57</v>
      </c>
      <c r="L38">
        <f>VLOOKUP($K38,Key!$A$1:$D$105,2,FALSE)</f>
        <v>43.045712999999999</v>
      </c>
      <c r="M38">
        <f>VLOOKUP($K38,Key!$A$1:$D$105,3,FALSE)</f>
        <v>-87.899756999999994</v>
      </c>
      <c r="N38" t="str">
        <f>VLOOKUP($K38,Key!$A$1:$D$105,4,FALSE)</f>
        <v>Milwaukee</v>
      </c>
      <c r="O38" t="s">
        <v>92</v>
      </c>
      <c r="P38">
        <f>VLOOKUP($O38,Key!$A$1:$D$105,2,FALSE)</f>
        <v>43.053040000000003</v>
      </c>
      <c r="Q38">
        <f>VLOOKUP($O38,Key!$A$1:$D$105,3,FALSE)</f>
        <v>-87.897660000000002</v>
      </c>
      <c r="R38" t="str">
        <f>VLOOKUP($O38,Key!$A$1:$D$105,4,FALSE)</f>
        <v>Milwaukee</v>
      </c>
      <c r="S38">
        <v>4</v>
      </c>
      <c r="T38">
        <v>0</v>
      </c>
      <c r="U38">
        <v>0</v>
      </c>
      <c r="V38" t="s">
        <v>33</v>
      </c>
      <c r="W38">
        <v>0</v>
      </c>
      <c r="X38">
        <v>0</v>
      </c>
      <c r="Y38">
        <v>0</v>
      </c>
      <c r="Z38" s="6">
        <v>-1</v>
      </c>
      <c r="AA38" s="1">
        <v>43479</v>
      </c>
      <c r="AB38" s="7">
        <f t="shared" si="0"/>
        <v>43466</v>
      </c>
      <c r="AC38" s="7">
        <f t="shared" si="1"/>
        <v>43479</v>
      </c>
      <c r="AD38" s="7" t="str">
        <f t="shared" si="2"/>
        <v>Monday</v>
      </c>
      <c r="AE38" s="2">
        <v>0.87266203703703704</v>
      </c>
      <c r="AF38" s="6">
        <v>1</v>
      </c>
      <c r="AG38" s="1">
        <v>43479</v>
      </c>
      <c r="AH38" s="7">
        <f t="shared" si="3"/>
        <v>43466</v>
      </c>
      <c r="AI38" s="7">
        <f t="shared" si="4"/>
        <v>43479</v>
      </c>
      <c r="AJ38" s="7" t="str">
        <f t="shared" si="5"/>
        <v>Monday</v>
      </c>
      <c r="AK38" s="2">
        <v>0.87561342592592595</v>
      </c>
      <c r="AL38" t="s">
        <v>33</v>
      </c>
      <c r="AM38" t="s">
        <v>34</v>
      </c>
      <c r="AN38" t="s">
        <v>35</v>
      </c>
      <c r="AO38" t="s">
        <v>27</v>
      </c>
    </row>
    <row r="39" spans="1:41" x14ac:dyDescent="0.25">
      <c r="A39" t="s">
        <v>27</v>
      </c>
      <c r="B39">
        <v>2381530</v>
      </c>
      <c r="C39" t="s">
        <v>106</v>
      </c>
      <c r="F39">
        <v>60062</v>
      </c>
      <c r="G39" t="s">
        <v>29</v>
      </c>
      <c r="H39" t="s">
        <v>107</v>
      </c>
      <c r="I39">
        <v>5474</v>
      </c>
      <c r="J39" t="s">
        <v>30</v>
      </c>
      <c r="K39" t="s">
        <v>43</v>
      </c>
      <c r="L39">
        <f>VLOOKUP($K39,Key!$A$1:$D$105,2,FALSE)</f>
        <v>43.038580000000003</v>
      </c>
      <c r="M39">
        <f>VLOOKUP($K39,Key!$A$1:$D$105,3,FALSE)</f>
        <v>-87.90934</v>
      </c>
      <c r="N39" t="str">
        <f>VLOOKUP($K39,Key!$A$1:$D$105,4,FALSE)</f>
        <v>Milwaukee</v>
      </c>
      <c r="O39" t="s">
        <v>82</v>
      </c>
      <c r="P39">
        <f>VLOOKUP($O39,Key!$A$1:$D$105,2,FALSE)</f>
        <v>43.038649999999997</v>
      </c>
      <c r="Q39">
        <f>VLOOKUP($O39,Key!$A$1:$D$105,3,FALSE)</f>
        <v>-87.921930000000003</v>
      </c>
      <c r="R39" t="str">
        <f>VLOOKUP($O39,Key!$A$1:$D$105,4,FALSE)</f>
        <v>Milwaukee</v>
      </c>
      <c r="S39">
        <v>9</v>
      </c>
      <c r="T39">
        <v>0</v>
      </c>
      <c r="U39">
        <v>4.22</v>
      </c>
      <c r="V39" t="s">
        <v>33</v>
      </c>
      <c r="W39">
        <v>1</v>
      </c>
      <c r="X39">
        <v>1</v>
      </c>
      <c r="Y39">
        <v>40</v>
      </c>
      <c r="Z39" s="4">
        <v>-1</v>
      </c>
      <c r="AA39" s="1">
        <v>43481</v>
      </c>
      <c r="AB39" s="8">
        <f t="shared" si="0"/>
        <v>43466</v>
      </c>
      <c r="AC39" s="8">
        <f t="shared" si="1"/>
        <v>43481</v>
      </c>
      <c r="AD39" s="8" t="str">
        <f t="shared" si="2"/>
        <v>Wednesday</v>
      </c>
      <c r="AE39" s="2">
        <v>9.0185185185185188E-2</v>
      </c>
      <c r="AF39" s="4">
        <v>1</v>
      </c>
      <c r="AG39" s="1">
        <v>43481</v>
      </c>
      <c r="AH39" s="8">
        <f t="shared" si="3"/>
        <v>43466</v>
      </c>
      <c r="AI39" s="8">
        <f t="shared" si="4"/>
        <v>43481</v>
      </c>
      <c r="AJ39" s="8" t="str">
        <f t="shared" si="5"/>
        <v>Wednesday</v>
      </c>
      <c r="AK39" s="2">
        <v>9.6030092592592597E-2</v>
      </c>
      <c r="AL39" t="s">
        <v>33</v>
      </c>
      <c r="AM39" t="s">
        <v>34</v>
      </c>
      <c r="AN39" t="s">
        <v>35</v>
      </c>
      <c r="AO39" t="s">
        <v>27</v>
      </c>
    </row>
    <row r="40" spans="1:41" x14ac:dyDescent="0.25">
      <c r="A40" t="s">
        <v>27</v>
      </c>
      <c r="B40">
        <v>2381667</v>
      </c>
      <c r="C40" t="s">
        <v>106</v>
      </c>
      <c r="F40">
        <v>53205</v>
      </c>
      <c r="G40" t="s">
        <v>29</v>
      </c>
      <c r="H40" t="s">
        <v>107</v>
      </c>
      <c r="I40">
        <v>5517</v>
      </c>
      <c r="J40" t="s">
        <v>30</v>
      </c>
      <c r="K40" t="s">
        <v>94</v>
      </c>
      <c r="L40">
        <f>VLOOKUP($K40,Key!$A$1:$D$105,2,FALSE)</f>
        <v>43.077359999999999</v>
      </c>
      <c r="M40">
        <f>VLOOKUP($K40,Key!$A$1:$D$105,3,FALSE)</f>
        <v>-87.880769999999998</v>
      </c>
      <c r="N40" t="str">
        <f>VLOOKUP($K40,Key!$A$1:$D$105,4,FALSE)</f>
        <v>Milwaukee</v>
      </c>
      <c r="O40" t="s">
        <v>68</v>
      </c>
      <c r="P40">
        <f>VLOOKUP($O40,Key!$A$1:$D$105,2,FALSE)</f>
        <v>43.06033</v>
      </c>
      <c r="Q40">
        <f>VLOOKUP($O40,Key!$A$1:$D$105,3,FALSE)</f>
        <v>-87.89546</v>
      </c>
      <c r="R40" t="str">
        <f>VLOOKUP($O40,Key!$A$1:$D$105,4,FALSE)</f>
        <v>Milwaukee</v>
      </c>
      <c r="S40">
        <v>17</v>
      </c>
      <c r="T40">
        <v>0</v>
      </c>
      <c r="U40">
        <v>0</v>
      </c>
      <c r="V40" t="s">
        <v>33</v>
      </c>
      <c r="W40">
        <v>2</v>
      </c>
      <c r="X40">
        <v>1.9</v>
      </c>
      <c r="Y40">
        <v>80</v>
      </c>
      <c r="Z40" s="6">
        <v>-1</v>
      </c>
      <c r="AA40" s="1">
        <v>43481</v>
      </c>
      <c r="AB40" s="7">
        <f t="shared" si="0"/>
        <v>43466</v>
      </c>
      <c r="AC40" s="7">
        <f t="shared" si="1"/>
        <v>43481</v>
      </c>
      <c r="AD40" s="7" t="str">
        <f t="shared" si="2"/>
        <v>Wednesday</v>
      </c>
      <c r="AE40" s="2">
        <v>0.65554398148148152</v>
      </c>
      <c r="AF40" s="6">
        <v>1</v>
      </c>
      <c r="AG40" s="1">
        <v>43481</v>
      </c>
      <c r="AH40" s="7">
        <f t="shared" si="3"/>
        <v>43466</v>
      </c>
      <c r="AI40" s="7">
        <f t="shared" si="4"/>
        <v>43481</v>
      </c>
      <c r="AJ40" s="7" t="str">
        <f t="shared" si="5"/>
        <v>Wednesday</v>
      </c>
      <c r="AK40" s="2">
        <v>0.66666666666666663</v>
      </c>
      <c r="AL40" t="s">
        <v>33</v>
      </c>
      <c r="AM40" t="s">
        <v>34</v>
      </c>
      <c r="AN40" t="s">
        <v>35</v>
      </c>
      <c r="AO40" t="s">
        <v>27</v>
      </c>
    </row>
    <row r="41" spans="1:41" x14ac:dyDescent="0.25">
      <c r="A41" t="s">
        <v>27</v>
      </c>
      <c r="B41">
        <v>2381667</v>
      </c>
      <c r="C41" t="s">
        <v>106</v>
      </c>
      <c r="F41">
        <v>53205</v>
      </c>
      <c r="G41" t="s">
        <v>29</v>
      </c>
      <c r="H41" t="s">
        <v>122</v>
      </c>
      <c r="I41">
        <v>99</v>
      </c>
      <c r="J41" t="s">
        <v>30</v>
      </c>
      <c r="K41" t="s">
        <v>56</v>
      </c>
      <c r="L41">
        <f>VLOOKUP($K41,Key!$A$1:$D$105,2,FALSE)</f>
        <v>43.05847</v>
      </c>
      <c r="M41">
        <f>VLOOKUP($K41,Key!$A$1:$D$105,3,FALSE)</f>
        <v>-87.898079999999993</v>
      </c>
      <c r="N41" t="str">
        <f>VLOOKUP($K41,Key!$A$1:$D$105,4,FALSE)</f>
        <v>Milwaukee</v>
      </c>
      <c r="O41" t="s">
        <v>56</v>
      </c>
      <c r="P41">
        <f>VLOOKUP($O41,Key!$A$1:$D$105,2,FALSE)</f>
        <v>43.05847</v>
      </c>
      <c r="Q41">
        <f>VLOOKUP($O41,Key!$A$1:$D$105,3,FALSE)</f>
        <v>-87.898079999999993</v>
      </c>
      <c r="R41" t="str">
        <f>VLOOKUP($O41,Key!$A$1:$D$105,4,FALSE)</f>
        <v>Milwaukee</v>
      </c>
      <c r="S41">
        <v>1</v>
      </c>
      <c r="T41">
        <v>0</v>
      </c>
      <c r="U41">
        <v>0</v>
      </c>
      <c r="V41" t="s">
        <v>33</v>
      </c>
      <c r="W41">
        <v>0</v>
      </c>
      <c r="X41">
        <v>0</v>
      </c>
      <c r="Y41">
        <v>0</v>
      </c>
      <c r="Z41" s="4">
        <v>-1</v>
      </c>
      <c r="AA41" s="1">
        <v>43481</v>
      </c>
      <c r="AB41" s="8">
        <f t="shared" si="0"/>
        <v>43466</v>
      </c>
      <c r="AC41" s="8">
        <f t="shared" si="1"/>
        <v>43481</v>
      </c>
      <c r="AD41" s="8" t="str">
        <f t="shared" si="2"/>
        <v>Wednesday</v>
      </c>
      <c r="AE41" s="2">
        <v>0.68600694444444443</v>
      </c>
      <c r="AF41" s="4">
        <v>1</v>
      </c>
      <c r="AG41" s="1">
        <v>43481</v>
      </c>
      <c r="AH41" s="8">
        <f t="shared" si="3"/>
        <v>43466</v>
      </c>
      <c r="AI41" s="8">
        <f t="shared" si="4"/>
        <v>43481</v>
      </c>
      <c r="AJ41" s="8" t="str">
        <f t="shared" si="5"/>
        <v>Wednesday</v>
      </c>
      <c r="AK41" s="2">
        <v>0.68628472222222225</v>
      </c>
      <c r="AL41" t="s">
        <v>33</v>
      </c>
      <c r="AM41" t="s">
        <v>34</v>
      </c>
      <c r="AN41" t="s">
        <v>44</v>
      </c>
      <c r="AO41" t="s">
        <v>27</v>
      </c>
    </row>
    <row r="42" spans="1:41" x14ac:dyDescent="0.25">
      <c r="A42" t="s">
        <v>27</v>
      </c>
      <c r="B42">
        <v>2381667</v>
      </c>
      <c r="C42" t="s">
        <v>106</v>
      </c>
      <c r="F42">
        <v>53205</v>
      </c>
      <c r="G42" t="s">
        <v>29</v>
      </c>
      <c r="H42" t="s">
        <v>122</v>
      </c>
      <c r="I42">
        <v>12513</v>
      </c>
      <c r="J42" t="s">
        <v>30</v>
      </c>
      <c r="K42" t="s">
        <v>118</v>
      </c>
      <c r="L42">
        <f>VLOOKUP($K42,Key!$A$1:$D$105,2,FALSE)</f>
        <v>43.056539999999998</v>
      </c>
      <c r="M42">
        <f>VLOOKUP($K42,Key!$A$1:$D$105,3,FALSE)</f>
        <v>-87.914370000000005</v>
      </c>
      <c r="N42" t="str">
        <f>VLOOKUP($K42,Key!$A$1:$D$105,4,FALSE)</f>
        <v>Milwaukee</v>
      </c>
      <c r="O42" t="s">
        <v>84</v>
      </c>
      <c r="P42">
        <f>VLOOKUP($O42,Key!$A$1:$D$105,2,FALSE)</f>
        <v>43.054830000000003</v>
      </c>
      <c r="Q42">
        <f>VLOOKUP($O42,Key!$A$1:$D$105,3,FALSE)</f>
        <v>-87.91874</v>
      </c>
      <c r="R42" t="str">
        <f>VLOOKUP($O42,Key!$A$1:$D$105,4,FALSE)</f>
        <v>Milwaukee</v>
      </c>
      <c r="S42">
        <v>3</v>
      </c>
      <c r="T42">
        <v>0</v>
      </c>
      <c r="U42">
        <v>0</v>
      </c>
      <c r="V42" t="s">
        <v>33</v>
      </c>
      <c r="W42">
        <v>0</v>
      </c>
      <c r="X42">
        <v>0</v>
      </c>
      <c r="Y42">
        <v>0</v>
      </c>
      <c r="Z42" s="6">
        <v>-1</v>
      </c>
      <c r="AA42" s="1">
        <v>43482</v>
      </c>
      <c r="AB42" s="7">
        <f t="shared" si="0"/>
        <v>43466</v>
      </c>
      <c r="AC42" s="7">
        <f t="shared" si="1"/>
        <v>43482</v>
      </c>
      <c r="AD42" s="7" t="str">
        <f t="shared" si="2"/>
        <v>Thursday</v>
      </c>
      <c r="AE42" s="2">
        <v>0.54131944444444446</v>
      </c>
      <c r="AF42" s="6">
        <v>1</v>
      </c>
      <c r="AG42" s="1">
        <v>43482</v>
      </c>
      <c r="AH42" s="7">
        <f t="shared" si="3"/>
        <v>43466</v>
      </c>
      <c r="AI42" s="7">
        <f t="shared" si="4"/>
        <v>43482</v>
      </c>
      <c r="AJ42" s="7" t="str">
        <f t="shared" si="5"/>
        <v>Thursday</v>
      </c>
      <c r="AK42" s="2">
        <v>0.54371527777777773</v>
      </c>
      <c r="AL42" t="s">
        <v>33</v>
      </c>
      <c r="AM42" t="s">
        <v>34</v>
      </c>
      <c r="AN42" t="s">
        <v>35</v>
      </c>
      <c r="AO42" t="s">
        <v>27</v>
      </c>
    </row>
    <row r="43" spans="1:41" x14ac:dyDescent="0.25">
      <c r="A43" t="s">
        <v>27</v>
      </c>
      <c r="B43">
        <v>2381705</v>
      </c>
      <c r="C43" t="s">
        <v>106</v>
      </c>
      <c r="F43">
        <v>53210</v>
      </c>
      <c r="G43" t="s">
        <v>29</v>
      </c>
      <c r="H43" t="s">
        <v>107</v>
      </c>
      <c r="I43">
        <v>263</v>
      </c>
      <c r="J43" t="s">
        <v>30</v>
      </c>
      <c r="K43" t="s">
        <v>59</v>
      </c>
      <c r="L43">
        <f>VLOOKUP($K43,Key!$A$1:$D$105,2,FALSE)</f>
        <v>43.04804</v>
      </c>
      <c r="M43">
        <f>VLOOKUP($K43,Key!$A$1:$D$105,3,FALSE)</f>
        <v>-87.896720000000002</v>
      </c>
      <c r="N43" t="str">
        <f>VLOOKUP($K43,Key!$A$1:$D$105,4,FALSE)</f>
        <v>Milwaukee</v>
      </c>
      <c r="O43" t="s">
        <v>58</v>
      </c>
      <c r="P43">
        <f>VLOOKUP($O43,Key!$A$1:$D$105,2,FALSE)</f>
        <v>43.052460000000004</v>
      </c>
      <c r="Q43">
        <f>VLOOKUP($O43,Key!$A$1:$D$105,3,FALSE)</f>
        <v>-87.891000000000005</v>
      </c>
      <c r="R43" t="str">
        <f>VLOOKUP($O43,Key!$A$1:$D$105,4,FALSE)</f>
        <v>Milwaukee</v>
      </c>
      <c r="S43">
        <v>73</v>
      </c>
      <c r="T43">
        <v>0</v>
      </c>
      <c r="U43">
        <v>0</v>
      </c>
      <c r="V43" t="s">
        <v>33</v>
      </c>
      <c r="W43">
        <v>10</v>
      </c>
      <c r="X43">
        <v>9.5</v>
      </c>
      <c r="Y43">
        <v>400</v>
      </c>
      <c r="Z43" s="4">
        <v>-1</v>
      </c>
      <c r="AA43" s="1">
        <v>43481</v>
      </c>
      <c r="AB43" s="8">
        <f t="shared" si="0"/>
        <v>43466</v>
      </c>
      <c r="AC43" s="8">
        <f t="shared" si="1"/>
        <v>43481</v>
      </c>
      <c r="AD43" s="8" t="str">
        <f t="shared" si="2"/>
        <v>Wednesday</v>
      </c>
      <c r="AE43" s="2">
        <v>0.73177083333333337</v>
      </c>
      <c r="AF43" s="4">
        <v>1</v>
      </c>
      <c r="AG43" s="1">
        <v>43481</v>
      </c>
      <c r="AH43" s="8">
        <f t="shared" si="3"/>
        <v>43466</v>
      </c>
      <c r="AI43" s="8">
        <f t="shared" si="4"/>
        <v>43481</v>
      </c>
      <c r="AJ43" s="8" t="str">
        <f t="shared" si="5"/>
        <v>Wednesday</v>
      </c>
      <c r="AK43" s="2">
        <v>0.78241898148148137</v>
      </c>
      <c r="AL43" t="s">
        <v>34</v>
      </c>
      <c r="AM43" t="s">
        <v>34</v>
      </c>
      <c r="AN43" t="s">
        <v>35</v>
      </c>
      <c r="AO43" t="s">
        <v>27</v>
      </c>
    </row>
    <row r="44" spans="1:41" x14ac:dyDescent="0.25">
      <c r="A44" t="s">
        <v>27</v>
      </c>
      <c r="B44">
        <v>2381709</v>
      </c>
      <c r="C44" t="s">
        <v>106</v>
      </c>
      <c r="F44">
        <v>53216</v>
      </c>
      <c r="G44" t="s">
        <v>29</v>
      </c>
      <c r="H44" t="s">
        <v>107</v>
      </c>
      <c r="I44">
        <v>11052</v>
      </c>
      <c r="J44" t="s">
        <v>30</v>
      </c>
      <c r="K44" t="s">
        <v>59</v>
      </c>
      <c r="L44">
        <f>VLOOKUP($K44,Key!$A$1:$D$105,2,FALSE)</f>
        <v>43.04804</v>
      </c>
      <c r="M44">
        <f>VLOOKUP($K44,Key!$A$1:$D$105,3,FALSE)</f>
        <v>-87.896720000000002</v>
      </c>
      <c r="N44" t="str">
        <f>VLOOKUP($K44,Key!$A$1:$D$105,4,FALSE)</f>
        <v>Milwaukee</v>
      </c>
      <c r="O44" t="s">
        <v>58</v>
      </c>
      <c r="P44">
        <f>VLOOKUP($O44,Key!$A$1:$D$105,2,FALSE)</f>
        <v>43.052460000000004</v>
      </c>
      <c r="Q44">
        <f>VLOOKUP($O44,Key!$A$1:$D$105,3,FALSE)</f>
        <v>-87.891000000000005</v>
      </c>
      <c r="R44" t="str">
        <f>VLOOKUP($O44,Key!$A$1:$D$105,4,FALSE)</f>
        <v>Milwaukee</v>
      </c>
      <c r="S44">
        <v>71</v>
      </c>
      <c r="T44">
        <v>0</v>
      </c>
      <c r="U44">
        <v>0</v>
      </c>
      <c r="V44" t="s">
        <v>33</v>
      </c>
      <c r="W44">
        <v>10</v>
      </c>
      <c r="X44">
        <v>9.5</v>
      </c>
      <c r="Y44">
        <v>400</v>
      </c>
      <c r="Z44" s="6">
        <v>-1</v>
      </c>
      <c r="AA44" s="1">
        <v>43481</v>
      </c>
      <c r="AB44" s="7">
        <f t="shared" si="0"/>
        <v>43466</v>
      </c>
      <c r="AC44" s="7">
        <f t="shared" si="1"/>
        <v>43481</v>
      </c>
      <c r="AD44" s="7" t="str">
        <f t="shared" si="2"/>
        <v>Wednesday</v>
      </c>
      <c r="AE44" s="2">
        <v>0.73342592592592604</v>
      </c>
      <c r="AF44" s="6">
        <v>1</v>
      </c>
      <c r="AG44" s="1">
        <v>43481</v>
      </c>
      <c r="AH44" s="7">
        <f t="shared" si="3"/>
        <v>43466</v>
      </c>
      <c r="AI44" s="7">
        <f t="shared" si="4"/>
        <v>43481</v>
      </c>
      <c r="AJ44" s="7" t="str">
        <f t="shared" si="5"/>
        <v>Wednesday</v>
      </c>
      <c r="AK44" s="2">
        <v>0.7830787037037038</v>
      </c>
      <c r="AL44" t="s">
        <v>34</v>
      </c>
      <c r="AM44" t="s">
        <v>34</v>
      </c>
      <c r="AN44" t="s">
        <v>35</v>
      </c>
      <c r="AO44" t="s">
        <v>27</v>
      </c>
    </row>
    <row r="45" spans="1:41" x14ac:dyDescent="0.25">
      <c r="A45" t="s">
        <v>27</v>
      </c>
      <c r="B45">
        <v>2381758</v>
      </c>
      <c r="C45" t="s">
        <v>106</v>
      </c>
      <c r="F45">
        <v>53215</v>
      </c>
      <c r="G45" t="s">
        <v>29</v>
      </c>
      <c r="H45" t="s">
        <v>107</v>
      </c>
      <c r="I45">
        <v>11106</v>
      </c>
      <c r="J45" t="s">
        <v>30</v>
      </c>
      <c r="K45" t="s">
        <v>118</v>
      </c>
      <c r="L45">
        <f>VLOOKUP($K45,Key!$A$1:$D$105,2,FALSE)</f>
        <v>43.056539999999998</v>
      </c>
      <c r="M45">
        <f>VLOOKUP($K45,Key!$A$1:$D$105,3,FALSE)</f>
        <v>-87.914370000000005</v>
      </c>
      <c r="N45" t="str">
        <f>VLOOKUP($K45,Key!$A$1:$D$105,4,FALSE)</f>
        <v>Milwaukee</v>
      </c>
      <c r="O45" t="s">
        <v>54</v>
      </c>
      <c r="P45">
        <f>VLOOKUP($O45,Key!$A$1:$D$105,2,FALSE)</f>
        <v>43.004728999999998</v>
      </c>
      <c r="Q45">
        <f>VLOOKUP($O45,Key!$A$1:$D$105,3,FALSE)</f>
        <v>-87.905463999999995</v>
      </c>
      <c r="R45" t="str">
        <f>VLOOKUP($O45,Key!$A$1:$D$105,4,FALSE)</f>
        <v>Milwaukee</v>
      </c>
      <c r="S45">
        <v>655</v>
      </c>
      <c r="T45">
        <v>0</v>
      </c>
      <c r="U45">
        <v>0</v>
      </c>
      <c r="V45" t="s">
        <v>33</v>
      </c>
      <c r="W45">
        <v>18</v>
      </c>
      <c r="X45">
        <v>17.100000000000001</v>
      </c>
      <c r="Y45">
        <v>720</v>
      </c>
      <c r="Z45" s="4">
        <v>-1</v>
      </c>
      <c r="AA45" s="1">
        <v>43482</v>
      </c>
      <c r="AB45" s="8">
        <f t="shared" si="0"/>
        <v>43466</v>
      </c>
      <c r="AC45" s="8">
        <f t="shared" si="1"/>
        <v>43482</v>
      </c>
      <c r="AD45" s="8" t="str">
        <f t="shared" si="2"/>
        <v>Thursday</v>
      </c>
      <c r="AE45" s="2">
        <v>9.7905092592592599E-2</v>
      </c>
      <c r="AF45" s="4">
        <v>1</v>
      </c>
      <c r="AG45" s="1">
        <v>43482</v>
      </c>
      <c r="AH45" s="8">
        <f t="shared" si="3"/>
        <v>43466</v>
      </c>
      <c r="AI45" s="8">
        <f t="shared" si="4"/>
        <v>43482</v>
      </c>
      <c r="AJ45" s="8" t="str">
        <f t="shared" si="5"/>
        <v>Thursday</v>
      </c>
      <c r="AK45" s="2">
        <v>0.55239583333333331</v>
      </c>
      <c r="AL45" t="s">
        <v>34</v>
      </c>
      <c r="AM45" t="s">
        <v>34</v>
      </c>
      <c r="AN45" t="s">
        <v>35</v>
      </c>
      <c r="AO45" t="s">
        <v>27</v>
      </c>
    </row>
    <row r="46" spans="1:41" x14ac:dyDescent="0.25">
      <c r="A46" t="s">
        <v>27</v>
      </c>
      <c r="B46">
        <v>2009828</v>
      </c>
      <c r="C46" t="s">
        <v>106</v>
      </c>
      <c r="F46">
        <v>53204</v>
      </c>
      <c r="G46" t="s">
        <v>29</v>
      </c>
      <c r="H46" t="s">
        <v>107</v>
      </c>
      <c r="I46">
        <v>12499</v>
      </c>
      <c r="J46" t="s">
        <v>30</v>
      </c>
      <c r="K46" t="s">
        <v>54</v>
      </c>
      <c r="L46">
        <f>VLOOKUP($K46,Key!$A$1:$D$105,2,FALSE)</f>
        <v>43.004728999999998</v>
      </c>
      <c r="M46">
        <f>VLOOKUP($K46,Key!$A$1:$D$105,3,FALSE)</f>
        <v>-87.905463999999995</v>
      </c>
      <c r="N46" t="str">
        <f>VLOOKUP($K46,Key!$A$1:$D$105,4,FALSE)</f>
        <v>Milwaukee</v>
      </c>
      <c r="O46" t="s">
        <v>62</v>
      </c>
      <c r="P46">
        <f>VLOOKUP($O46,Key!$A$1:$D$105,2,FALSE)</f>
        <v>43.020020000000002</v>
      </c>
      <c r="Q46">
        <f>VLOOKUP($O46,Key!$A$1:$D$105,3,FALSE)</f>
        <v>-87.912540000000007</v>
      </c>
      <c r="R46" t="str">
        <f>VLOOKUP($O46,Key!$A$1:$D$105,4,FALSE)</f>
        <v>Milwaukee</v>
      </c>
      <c r="S46">
        <v>10</v>
      </c>
      <c r="T46">
        <v>0</v>
      </c>
      <c r="U46">
        <v>4.22</v>
      </c>
      <c r="V46" t="s">
        <v>33</v>
      </c>
      <c r="W46">
        <v>1</v>
      </c>
      <c r="X46">
        <v>1</v>
      </c>
      <c r="Y46">
        <v>40</v>
      </c>
      <c r="Z46" s="6">
        <v>-1</v>
      </c>
      <c r="AA46" s="1">
        <v>43468</v>
      </c>
      <c r="AB46" s="7">
        <f t="shared" si="0"/>
        <v>43466</v>
      </c>
      <c r="AC46" s="7">
        <f t="shared" si="1"/>
        <v>43468</v>
      </c>
      <c r="AD46" s="7" t="str">
        <f t="shared" si="2"/>
        <v>Thursday</v>
      </c>
      <c r="AE46" s="2">
        <v>0.59532407407407406</v>
      </c>
      <c r="AF46" s="6">
        <v>1</v>
      </c>
      <c r="AG46" s="1">
        <v>43468</v>
      </c>
      <c r="AH46" s="7">
        <f t="shared" si="3"/>
        <v>43466</v>
      </c>
      <c r="AI46" s="7">
        <f t="shared" si="4"/>
        <v>43468</v>
      </c>
      <c r="AJ46" s="7" t="str">
        <f t="shared" si="5"/>
        <v>Thursday</v>
      </c>
      <c r="AK46" s="2">
        <v>0.60230324074074071</v>
      </c>
      <c r="AL46" t="s">
        <v>33</v>
      </c>
      <c r="AM46" t="s">
        <v>34</v>
      </c>
      <c r="AN46" t="s">
        <v>35</v>
      </c>
      <c r="AO46" t="s">
        <v>27</v>
      </c>
    </row>
    <row r="47" spans="1:41" x14ac:dyDescent="0.25">
      <c r="A47" t="s">
        <v>27</v>
      </c>
      <c r="B47">
        <v>2374150</v>
      </c>
      <c r="C47" t="s">
        <v>106</v>
      </c>
      <c r="F47">
        <v>53212</v>
      </c>
      <c r="G47" t="s">
        <v>29</v>
      </c>
      <c r="H47" t="s">
        <v>107</v>
      </c>
      <c r="I47">
        <v>11127</v>
      </c>
      <c r="J47" t="s">
        <v>30</v>
      </c>
      <c r="K47" t="s">
        <v>84</v>
      </c>
      <c r="L47">
        <f>VLOOKUP($K47,Key!$A$1:$D$105,2,FALSE)</f>
        <v>43.054830000000003</v>
      </c>
      <c r="M47">
        <f>VLOOKUP($K47,Key!$A$1:$D$105,3,FALSE)</f>
        <v>-87.91874</v>
      </c>
      <c r="N47" t="str">
        <f>VLOOKUP($K47,Key!$A$1:$D$105,4,FALSE)</f>
        <v>Milwaukee</v>
      </c>
      <c r="O47" t="s">
        <v>84</v>
      </c>
      <c r="P47">
        <f>VLOOKUP($O47,Key!$A$1:$D$105,2,FALSE)</f>
        <v>43.054830000000003</v>
      </c>
      <c r="Q47">
        <f>VLOOKUP($O47,Key!$A$1:$D$105,3,FALSE)</f>
        <v>-87.91874</v>
      </c>
      <c r="R47" t="str">
        <f>VLOOKUP($O47,Key!$A$1:$D$105,4,FALSE)</f>
        <v>Milwaukee</v>
      </c>
      <c r="S47">
        <v>36</v>
      </c>
      <c r="T47">
        <v>0</v>
      </c>
      <c r="U47">
        <v>8.44</v>
      </c>
      <c r="V47" t="s">
        <v>33</v>
      </c>
      <c r="W47">
        <v>5</v>
      </c>
      <c r="X47">
        <v>4.8</v>
      </c>
      <c r="Y47">
        <v>200</v>
      </c>
      <c r="Z47" s="4">
        <v>-1</v>
      </c>
      <c r="AA47" s="1">
        <v>43469</v>
      </c>
      <c r="AB47" s="8">
        <f t="shared" si="0"/>
        <v>43466</v>
      </c>
      <c r="AC47" s="8">
        <f t="shared" si="1"/>
        <v>43469</v>
      </c>
      <c r="AD47" s="8" t="str">
        <f t="shared" si="2"/>
        <v>Friday</v>
      </c>
      <c r="AE47" s="2">
        <v>6.9259259259259257E-2</v>
      </c>
      <c r="AF47" s="4">
        <v>1</v>
      </c>
      <c r="AG47" s="1">
        <v>43469</v>
      </c>
      <c r="AH47" s="8">
        <f t="shared" si="3"/>
        <v>43466</v>
      </c>
      <c r="AI47" s="8">
        <f t="shared" si="4"/>
        <v>43469</v>
      </c>
      <c r="AJ47" s="8" t="str">
        <f t="shared" si="5"/>
        <v>Friday</v>
      </c>
      <c r="AK47" s="2">
        <v>9.4016203703703713E-2</v>
      </c>
      <c r="AL47" t="s">
        <v>34</v>
      </c>
      <c r="AM47" t="s">
        <v>34</v>
      </c>
      <c r="AN47" t="s">
        <v>44</v>
      </c>
      <c r="AO47" t="s">
        <v>27</v>
      </c>
    </row>
    <row r="48" spans="1:41" x14ac:dyDescent="0.25">
      <c r="A48" t="s">
        <v>27</v>
      </c>
      <c r="B48">
        <v>2374565</v>
      </c>
      <c r="C48" t="s">
        <v>106</v>
      </c>
      <c r="G48" t="s">
        <v>29</v>
      </c>
      <c r="H48" t="s">
        <v>107</v>
      </c>
      <c r="I48">
        <v>12616</v>
      </c>
      <c r="J48" t="s">
        <v>30</v>
      </c>
      <c r="K48" t="s">
        <v>71</v>
      </c>
      <c r="L48">
        <f>VLOOKUP($K48,Key!$A$1:$D$105,2,FALSE)</f>
        <v>43.074890000000003</v>
      </c>
      <c r="M48">
        <f>VLOOKUP($K48,Key!$A$1:$D$105,3,FALSE)</f>
        <v>-87.882810000000006</v>
      </c>
      <c r="N48" t="str">
        <f>VLOOKUP($K48,Key!$A$1:$D$105,4,FALSE)</f>
        <v>Milwaukee</v>
      </c>
      <c r="O48" t="s">
        <v>115</v>
      </c>
      <c r="P48">
        <f>VLOOKUP($O48,Key!$A$1:$D$105,2,FALSE)</f>
        <v>43.058619999999998</v>
      </c>
      <c r="Q48">
        <f>VLOOKUP($O48,Key!$A$1:$D$105,3,FALSE)</f>
        <v>-87.885319999999993</v>
      </c>
      <c r="R48" t="str">
        <f>VLOOKUP($O48,Key!$A$1:$D$105,4,FALSE)</f>
        <v>Milwaukee</v>
      </c>
      <c r="S48">
        <v>11</v>
      </c>
      <c r="T48">
        <v>0</v>
      </c>
      <c r="U48">
        <v>4.22</v>
      </c>
      <c r="V48" t="s">
        <v>33</v>
      </c>
      <c r="W48">
        <v>1</v>
      </c>
      <c r="X48">
        <v>1</v>
      </c>
      <c r="Y48">
        <v>40</v>
      </c>
      <c r="Z48" s="6">
        <v>-1</v>
      </c>
      <c r="AA48" s="1">
        <v>43469</v>
      </c>
      <c r="AB48" s="7">
        <f t="shared" si="0"/>
        <v>43466</v>
      </c>
      <c r="AC48" s="7">
        <f t="shared" si="1"/>
        <v>43469</v>
      </c>
      <c r="AD48" s="7" t="str">
        <f t="shared" si="2"/>
        <v>Friday</v>
      </c>
      <c r="AE48" s="2">
        <v>0.69212962962962965</v>
      </c>
      <c r="AF48" s="6">
        <v>1</v>
      </c>
      <c r="AG48" s="1">
        <v>43469</v>
      </c>
      <c r="AH48" s="7">
        <f t="shared" si="3"/>
        <v>43466</v>
      </c>
      <c r="AI48" s="7">
        <f t="shared" si="4"/>
        <v>43469</v>
      </c>
      <c r="AJ48" s="7" t="str">
        <f t="shared" si="5"/>
        <v>Friday</v>
      </c>
      <c r="AK48" s="2">
        <v>0.69975694444444436</v>
      </c>
      <c r="AL48" t="s">
        <v>33</v>
      </c>
      <c r="AM48" t="s">
        <v>34</v>
      </c>
      <c r="AN48" t="s">
        <v>35</v>
      </c>
      <c r="AO48" t="s">
        <v>27</v>
      </c>
    </row>
    <row r="49" spans="1:41" x14ac:dyDescent="0.25">
      <c r="A49" t="s">
        <v>27</v>
      </c>
      <c r="B49">
        <v>2335050</v>
      </c>
      <c r="C49" t="s">
        <v>106</v>
      </c>
      <c r="F49">
        <v>53202</v>
      </c>
      <c r="G49" t="s">
        <v>29</v>
      </c>
      <c r="H49" t="s">
        <v>107</v>
      </c>
      <c r="I49">
        <v>34</v>
      </c>
      <c r="J49" t="s">
        <v>30</v>
      </c>
      <c r="K49" t="s">
        <v>58</v>
      </c>
      <c r="L49">
        <f>VLOOKUP($K49,Key!$A$1:$D$105,2,FALSE)</f>
        <v>43.052460000000004</v>
      </c>
      <c r="M49">
        <f>VLOOKUP($K49,Key!$A$1:$D$105,3,FALSE)</f>
        <v>-87.891000000000005</v>
      </c>
      <c r="N49" t="str">
        <f>VLOOKUP($K49,Key!$A$1:$D$105,4,FALSE)</f>
        <v>Milwaukee</v>
      </c>
      <c r="O49" t="s">
        <v>102</v>
      </c>
      <c r="P49">
        <f>VLOOKUP($O49,Key!$A$1:$D$105,2,FALSE)</f>
        <v>43.058010000000003</v>
      </c>
      <c r="Q49">
        <f>VLOOKUP($O49,Key!$A$1:$D$105,3,FALSE)</f>
        <v>-87.877300000000005</v>
      </c>
      <c r="R49" t="str">
        <f>VLOOKUP($O49,Key!$A$1:$D$105,4,FALSE)</f>
        <v>Milwaukee</v>
      </c>
      <c r="S49">
        <v>75</v>
      </c>
      <c r="T49">
        <v>0</v>
      </c>
      <c r="U49">
        <v>12.66</v>
      </c>
      <c r="V49" t="s">
        <v>33</v>
      </c>
      <c r="W49">
        <v>11</v>
      </c>
      <c r="X49">
        <v>10.5</v>
      </c>
      <c r="Y49">
        <v>440</v>
      </c>
      <c r="Z49" s="4">
        <v>-1</v>
      </c>
      <c r="AA49" s="1">
        <v>43470</v>
      </c>
      <c r="AB49" s="8">
        <f t="shared" si="0"/>
        <v>43466</v>
      </c>
      <c r="AC49" s="8">
        <f t="shared" si="1"/>
        <v>43470</v>
      </c>
      <c r="AD49" s="8" t="str">
        <f t="shared" si="2"/>
        <v>Saturday</v>
      </c>
      <c r="AE49" s="2">
        <v>0.49630787037037033</v>
      </c>
      <c r="AF49" s="4">
        <v>1</v>
      </c>
      <c r="AG49" s="1">
        <v>43470</v>
      </c>
      <c r="AH49" s="8">
        <f t="shared" si="3"/>
        <v>43466</v>
      </c>
      <c r="AI49" s="8">
        <f t="shared" si="4"/>
        <v>43470</v>
      </c>
      <c r="AJ49" s="8" t="str">
        <f t="shared" si="5"/>
        <v>Saturday</v>
      </c>
      <c r="AK49" s="2">
        <v>0.54833333333333334</v>
      </c>
      <c r="AL49" t="s">
        <v>34</v>
      </c>
      <c r="AM49" t="s">
        <v>34</v>
      </c>
      <c r="AN49" t="s">
        <v>35</v>
      </c>
      <c r="AO49" t="s">
        <v>27</v>
      </c>
    </row>
    <row r="50" spans="1:41" x14ac:dyDescent="0.25">
      <c r="A50" t="s">
        <v>27</v>
      </c>
      <c r="B50">
        <v>1711267</v>
      </c>
      <c r="C50" t="s">
        <v>106</v>
      </c>
      <c r="F50">
        <v>83001</v>
      </c>
      <c r="G50" t="s">
        <v>29</v>
      </c>
      <c r="H50" t="s">
        <v>107</v>
      </c>
      <c r="I50">
        <v>12498</v>
      </c>
      <c r="J50" t="s">
        <v>30</v>
      </c>
      <c r="K50" t="s">
        <v>58</v>
      </c>
      <c r="L50">
        <f>VLOOKUP($K50,Key!$A$1:$D$105,2,FALSE)</f>
        <v>43.052460000000004</v>
      </c>
      <c r="M50">
        <f>VLOOKUP($K50,Key!$A$1:$D$105,3,FALSE)</f>
        <v>-87.891000000000005</v>
      </c>
      <c r="N50" t="str">
        <f>VLOOKUP($K50,Key!$A$1:$D$105,4,FALSE)</f>
        <v>Milwaukee</v>
      </c>
      <c r="O50" t="s">
        <v>58</v>
      </c>
      <c r="P50">
        <f>VLOOKUP($O50,Key!$A$1:$D$105,2,FALSE)</f>
        <v>43.052460000000004</v>
      </c>
      <c r="Q50">
        <f>VLOOKUP($O50,Key!$A$1:$D$105,3,FALSE)</f>
        <v>-87.891000000000005</v>
      </c>
      <c r="R50" t="str">
        <f>VLOOKUP($O50,Key!$A$1:$D$105,4,FALSE)</f>
        <v>Milwaukee</v>
      </c>
      <c r="S50">
        <v>43</v>
      </c>
      <c r="T50">
        <v>0</v>
      </c>
      <c r="U50">
        <v>8.44</v>
      </c>
      <c r="V50" t="s">
        <v>33</v>
      </c>
      <c r="W50">
        <v>6</v>
      </c>
      <c r="X50">
        <v>5.7</v>
      </c>
      <c r="Y50">
        <v>240</v>
      </c>
      <c r="Z50" s="6">
        <v>-1</v>
      </c>
      <c r="AA50" s="1">
        <v>43470</v>
      </c>
      <c r="AB50" s="7">
        <f t="shared" si="0"/>
        <v>43466</v>
      </c>
      <c r="AC50" s="7">
        <f t="shared" si="1"/>
        <v>43470</v>
      </c>
      <c r="AD50" s="7" t="str">
        <f t="shared" si="2"/>
        <v>Saturday</v>
      </c>
      <c r="AE50" s="2">
        <v>0.55062500000000003</v>
      </c>
      <c r="AF50" s="6">
        <v>1</v>
      </c>
      <c r="AG50" s="1">
        <v>43470</v>
      </c>
      <c r="AH50" s="7">
        <f t="shared" si="3"/>
        <v>43466</v>
      </c>
      <c r="AI50" s="7">
        <f t="shared" si="4"/>
        <v>43470</v>
      </c>
      <c r="AJ50" s="7" t="str">
        <f t="shared" si="5"/>
        <v>Saturday</v>
      </c>
      <c r="AK50" s="2">
        <v>0.57994212962962965</v>
      </c>
      <c r="AL50" t="s">
        <v>34</v>
      </c>
      <c r="AM50" t="s">
        <v>34</v>
      </c>
      <c r="AN50" t="s">
        <v>44</v>
      </c>
      <c r="AO50" t="s">
        <v>27</v>
      </c>
    </row>
    <row r="51" spans="1:41" x14ac:dyDescent="0.25">
      <c r="A51" t="s">
        <v>27</v>
      </c>
      <c r="B51">
        <v>2375235</v>
      </c>
      <c r="C51" t="s">
        <v>106</v>
      </c>
      <c r="F51">
        <v>32789</v>
      </c>
      <c r="G51" t="s">
        <v>29</v>
      </c>
      <c r="H51" t="s">
        <v>107</v>
      </c>
      <c r="I51">
        <v>11135</v>
      </c>
      <c r="J51" t="s">
        <v>30</v>
      </c>
      <c r="K51" t="s">
        <v>72</v>
      </c>
      <c r="L51">
        <f>VLOOKUP($K51,Key!$A$1:$D$105,2,FALSE)</f>
        <v>43.03913</v>
      </c>
      <c r="M51">
        <f>VLOOKUP($K51,Key!$A$1:$D$105,3,FALSE)</f>
        <v>-87.916150000000002</v>
      </c>
      <c r="N51" t="str">
        <f>VLOOKUP($K51,Key!$A$1:$D$105,4,FALSE)</f>
        <v>Milwaukee</v>
      </c>
      <c r="O51" t="s">
        <v>47</v>
      </c>
      <c r="P51">
        <f>VLOOKUP($O51,Key!$A$1:$D$105,2,FALSE)</f>
        <v>43.038600000000002</v>
      </c>
      <c r="Q51">
        <f>VLOOKUP($O51,Key!$A$1:$D$105,3,FALSE)</f>
        <v>-87.912099999999995</v>
      </c>
      <c r="R51" t="str">
        <f>VLOOKUP($O51,Key!$A$1:$D$105,4,FALSE)</f>
        <v>Milwaukee</v>
      </c>
      <c r="S51">
        <v>75</v>
      </c>
      <c r="T51">
        <v>0</v>
      </c>
      <c r="U51">
        <v>12.66</v>
      </c>
      <c r="V51" t="s">
        <v>33</v>
      </c>
      <c r="W51">
        <v>11</v>
      </c>
      <c r="X51">
        <v>10.5</v>
      </c>
      <c r="Y51">
        <v>440</v>
      </c>
      <c r="Z51" s="4">
        <v>-1</v>
      </c>
      <c r="AA51" s="1">
        <v>43470</v>
      </c>
      <c r="AB51" s="8">
        <f t="shared" si="0"/>
        <v>43466</v>
      </c>
      <c r="AC51" s="8">
        <f t="shared" si="1"/>
        <v>43470</v>
      </c>
      <c r="AD51" s="8" t="str">
        <f t="shared" si="2"/>
        <v>Saturday</v>
      </c>
      <c r="AE51" s="2">
        <v>0.58071759259259259</v>
      </c>
      <c r="AF51" s="4">
        <v>1</v>
      </c>
      <c r="AG51" s="1">
        <v>43470</v>
      </c>
      <c r="AH51" s="8">
        <f t="shared" si="3"/>
        <v>43466</v>
      </c>
      <c r="AI51" s="8">
        <f t="shared" si="4"/>
        <v>43470</v>
      </c>
      <c r="AJ51" s="8" t="str">
        <f t="shared" si="5"/>
        <v>Saturday</v>
      </c>
      <c r="AK51" s="2">
        <v>0.63268518518518524</v>
      </c>
      <c r="AL51" t="s">
        <v>34</v>
      </c>
      <c r="AM51" t="s">
        <v>34</v>
      </c>
      <c r="AN51" t="s">
        <v>35</v>
      </c>
      <c r="AO51" t="s">
        <v>27</v>
      </c>
    </row>
    <row r="52" spans="1:41" x14ac:dyDescent="0.25">
      <c r="A52" t="s">
        <v>27</v>
      </c>
      <c r="B52">
        <v>2032830</v>
      </c>
      <c r="C52" t="s">
        <v>106</v>
      </c>
      <c r="F52">
        <v>53207</v>
      </c>
      <c r="G52" t="s">
        <v>29</v>
      </c>
      <c r="H52" t="s">
        <v>107</v>
      </c>
      <c r="I52">
        <v>12485</v>
      </c>
      <c r="J52" t="s">
        <v>30</v>
      </c>
      <c r="K52" t="s">
        <v>54</v>
      </c>
      <c r="L52">
        <f>VLOOKUP($K52,Key!$A$1:$D$105,2,FALSE)</f>
        <v>43.004728999999998</v>
      </c>
      <c r="M52">
        <f>VLOOKUP($K52,Key!$A$1:$D$105,3,FALSE)</f>
        <v>-87.905463999999995</v>
      </c>
      <c r="N52" t="str">
        <f>VLOOKUP($K52,Key!$A$1:$D$105,4,FALSE)</f>
        <v>Milwaukee</v>
      </c>
      <c r="O52" t="s">
        <v>109</v>
      </c>
      <c r="P52">
        <f>VLOOKUP($O52,Key!$A$1:$D$105,2,FALSE)</f>
        <v>43.031480000000002</v>
      </c>
      <c r="Q52">
        <f>VLOOKUP($O52,Key!$A$1:$D$105,3,FALSE)</f>
        <v>-87.908169999999998</v>
      </c>
      <c r="R52" t="str">
        <f>VLOOKUP($O52,Key!$A$1:$D$105,4,FALSE)</f>
        <v>Milwaukee</v>
      </c>
      <c r="S52">
        <v>19</v>
      </c>
      <c r="T52">
        <v>0</v>
      </c>
      <c r="U52">
        <v>4.22</v>
      </c>
      <c r="V52" t="s">
        <v>33</v>
      </c>
      <c r="W52">
        <v>2</v>
      </c>
      <c r="X52">
        <v>1.9</v>
      </c>
      <c r="Y52">
        <v>80</v>
      </c>
      <c r="Z52" s="6">
        <v>-1</v>
      </c>
      <c r="AA52" s="1">
        <v>43470</v>
      </c>
      <c r="AB52" s="7">
        <f t="shared" si="0"/>
        <v>43466</v>
      </c>
      <c r="AC52" s="7">
        <f t="shared" si="1"/>
        <v>43470</v>
      </c>
      <c r="AD52" s="7" t="str">
        <f t="shared" si="2"/>
        <v>Saturday</v>
      </c>
      <c r="AE52" s="2">
        <v>0.6289583333333334</v>
      </c>
      <c r="AF52" s="6">
        <v>1</v>
      </c>
      <c r="AG52" s="1">
        <v>43470</v>
      </c>
      <c r="AH52" s="7">
        <f t="shared" si="3"/>
        <v>43466</v>
      </c>
      <c r="AI52" s="7">
        <f t="shared" si="4"/>
        <v>43470</v>
      </c>
      <c r="AJ52" s="7" t="str">
        <f t="shared" si="5"/>
        <v>Saturday</v>
      </c>
      <c r="AK52" s="2">
        <v>0.64166666666666672</v>
      </c>
      <c r="AL52" t="s">
        <v>33</v>
      </c>
      <c r="AM52" t="s">
        <v>34</v>
      </c>
      <c r="AN52" t="s">
        <v>35</v>
      </c>
      <c r="AO52" t="s">
        <v>27</v>
      </c>
    </row>
    <row r="53" spans="1:41" x14ac:dyDescent="0.25">
      <c r="A53" t="s">
        <v>27</v>
      </c>
      <c r="B53">
        <v>2375761</v>
      </c>
      <c r="C53" t="s">
        <v>106</v>
      </c>
      <c r="F53">
        <v>53086</v>
      </c>
      <c r="G53" t="s">
        <v>29</v>
      </c>
      <c r="H53" t="s">
        <v>107</v>
      </c>
      <c r="I53">
        <v>5435</v>
      </c>
      <c r="J53" t="s">
        <v>30</v>
      </c>
      <c r="K53" t="s">
        <v>66</v>
      </c>
      <c r="L53">
        <f>VLOOKUP($K53,Key!$A$1:$D$105,2,FALSE)</f>
        <v>43.060155999999999</v>
      </c>
      <c r="M53">
        <f>VLOOKUP($K53,Key!$A$1:$D$105,3,FALSE)</f>
        <v>-87.881258000000003</v>
      </c>
      <c r="N53" t="str">
        <f>VLOOKUP($K53,Key!$A$1:$D$105,4,FALSE)</f>
        <v>Milwaukee</v>
      </c>
      <c r="O53" t="s">
        <v>102</v>
      </c>
      <c r="P53">
        <f>VLOOKUP($O53,Key!$A$1:$D$105,2,FALSE)</f>
        <v>43.058010000000003</v>
      </c>
      <c r="Q53">
        <f>VLOOKUP($O53,Key!$A$1:$D$105,3,FALSE)</f>
        <v>-87.877300000000005</v>
      </c>
      <c r="R53" t="str">
        <f>VLOOKUP($O53,Key!$A$1:$D$105,4,FALSE)</f>
        <v>Milwaukee</v>
      </c>
      <c r="S53">
        <v>15</v>
      </c>
      <c r="T53">
        <v>0</v>
      </c>
      <c r="U53">
        <v>4.22</v>
      </c>
      <c r="V53" t="s">
        <v>33</v>
      </c>
      <c r="W53">
        <v>2</v>
      </c>
      <c r="X53">
        <v>1.9</v>
      </c>
      <c r="Y53">
        <v>80</v>
      </c>
      <c r="Z53" s="4">
        <v>-1</v>
      </c>
      <c r="AA53" s="1">
        <v>43470</v>
      </c>
      <c r="AB53" s="8">
        <f t="shared" si="0"/>
        <v>43466</v>
      </c>
      <c r="AC53" s="8">
        <f t="shared" si="1"/>
        <v>43470</v>
      </c>
      <c r="AD53" s="8" t="str">
        <f t="shared" si="2"/>
        <v>Saturday</v>
      </c>
      <c r="AE53" s="2">
        <v>0.69642361111111117</v>
      </c>
      <c r="AF53" s="4">
        <v>1</v>
      </c>
      <c r="AG53" s="1">
        <v>43470</v>
      </c>
      <c r="AH53" s="8">
        <f t="shared" si="3"/>
        <v>43466</v>
      </c>
      <c r="AI53" s="8">
        <f t="shared" si="4"/>
        <v>43470</v>
      </c>
      <c r="AJ53" s="8" t="str">
        <f t="shared" si="5"/>
        <v>Saturday</v>
      </c>
      <c r="AK53" s="2">
        <v>0.70638888888888884</v>
      </c>
      <c r="AL53" t="s">
        <v>33</v>
      </c>
      <c r="AM53" t="s">
        <v>34</v>
      </c>
      <c r="AN53" t="s">
        <v>35</v>
      </c>
      <c r="AO53" t="s">
        <v>27</v>
      </c>
    </row>
    <row r="54" spans="1:41" x14ac:dyDescent="0.25">
      <c r="A54" t="s">
        <v>27</v>
      </c>
      <c r="B54">
        <v>2375354</v>
      </c>
      <c r="C54" t="s">
        <v>106</v>
      </c>
      <c r="F54">
        <v>30043</v>
      </c>
      <c r="G54" t="s">
        <v>29</v>
      </c>
      <c r="H54" t="s">
        <v>107</v>
      </c>
      <c r="I54">
        <v>11165</v>
      </c>
      <c r="J54" t="s">
        <v>30</v>
      </c>
      <c r="K54" t="s">
        <v>45</v>
      </c>
      <c r="L54">
        <f>VLOOKUP($K54,Key!$A$1:$D$105,2,FALSE)</f>
        <v>43.03519</v>
      </c>
      <c r="M54">
        <f>VLOOKUP($K54,Key!$A$1:$D$105,3,FALSE)</f>
        <v>-87.907390000000007</v>
      </c>
      <c r="N54" t="str">
        <f>VLOOKUP($K54,Key!$A$1:$D$105,4,FALSE)</f>
        <v>Milwaukee</v>
      </c>
      <c r="O54" t="s">
        <v>99</v>
      </c>
      <c r="P54">
        <f>VLOOKUP($O54,Key!$A$1:$D$105,2,FALSE)</f>
        <v>43.024340000000002</v>
      </c>
      <c r="Q54">
        <f>VLOOKUP($O54,Key!$A$1:$D$105,3,FALSE)</f>
        <v>-87.916753</v>
      </c>
      <c r="R54" t="str">
        <f>VLOOKUP($O54,Key!$A$1:$D$105,4,FALSE)</f>
        <v>Milwaukee</v>
      </c>
      <c r="S54">
        <v>24</v>
      </c>
      <c r="T54">
        <v>0</v>
      </c>
      <c r="U54">
        <v>4.22</v>
      </c>
      <c r="V54" t="s">
        <v>33</v>
      </c>
      <c r="W54">
        <v>3</v>
      </c>
      <c r="X54">
        <v>2.9</v>
      </c>
      <c r="Y54">
        <v>120</v>
      </c>
      <c r="Z54" s="6">
        <v>-1</v>
      </c>
      <c r="AA54" s="1">
        <v>43471</v>
      </c>
      <c r="AB54" s="7">
        <f t="shared" si="0"/>
        <v>43466</v>
      </c>
      <c r="AC54" s="7">
        <f t="shared" si="1"/>
        <v>43471</v>
      </c>
      <c r="AD54" s="7" t="str">
        <f t="shared" si="2"/>
        <v>Sunday</v>
      </c>
      <c r="AE54" s="2">
        <v>0.57428240740740744</v>
      </c>
      <c r="AF54" s="6">
        <v>1</v>
      </c>
      <c r="AG54" s="1">
        <v>43471</v>
      </c>
      <c r="AH54" s="7">
        <f t="shared" si="3"/>
        <v>43466</v>
      </c>
      <c r="AI54" s="7">
        <f t="shared" si="4"/>
        <v>43471</v>
      </c>
      <c r="AJ54" s="7" t="str">
        <f t="shared" si="5"/>
        <v>Sunday</v>
      </c>
      <c r="AK54" s="2">
        <v>0.59027777777777779</v>
      </c>
      <c r="AL54" t="s">
        <v>33</v>
      </c>
      <c r="AM54" t="s">
        <v>34</v>
      </c>
      <c r="AN54" t="s">
        <v>35</v>
      </c>
      <c r="AO54" t="s">
        <v>27</v>
      </c>
    </row>
    <row r="55" spans="1:41" x14ac:dyDescent="0.25">
      <c r="A55" t="s">
        <v>27</v>
      </c>
      <c r="B55">
        <v>1813669</v>
      </c>
      <c r="C55" t="s">
        <v>106</v>
      </c>
      <c r="F55">
        <v>53029</v>
      </c>
      <c r="G55" t="s">
        <v>29</v>
      </c>
      <c r="H55" t="s">
        <v>107</v>
      </c>
      <c r="I55">
        <v>11140</v>
      </c>
      <c r="J55" t="s">
        <v>30</v>
      </c>
      <c r="K55" t="s">
        <v>100</v>
      </c>
      <c r="L55">
        <f>VLOOKUP($K55,Key!$A$1:$D$105,2,FALSE)</f>
        <v>43.04562</v>
      </c>
      <c r="M55">
        <f>VLOOKUP($K55,Key!$A$1:$D$105,3,FALSE)</f>
        <v>-87.923900000000003</v>
      </c>
      <c r="N55" t="str">
        <f>VLOOKUP($K55,Key!$A$1:$D$105,4,FALSE)</f>
        <v>Milwaukee</v>
      </c>
      <c r="O55" t="s">
        <v>41</v>
      </c>
      <c r="P55">
        <f>VLOOKUP($O55,Key!$A$1:$D$105,2,FALSE)</f>
        <v>43.042490000000001</v>
      </c>
      <c r="Q55">
        <f>VLOOKUP($O55,Key!$A$1:$D$105,3,FALSE)</f>
        <v>-87.909959999999998</v>
      </c>
      <c r="R55" t="str">
        <f>VLOOKUP($O55,Key!$A$1:$D$105,4,FALSE)</f>
        <v>Milwaukee</v>
      </c>
      <c r="S55">
        <v>5</v>
      </c>
      <c r="T55">
        <v>0</v>
      </c>
      <c r="U55">
        <v>4.22</v>
      </c>
      <c r="V55" t="s">
        <v>33</v>
      </c>
      <c r="W55">
        <v>0</v>
      </c>
      <c r="X55">
        <v>0</v>
      </c>
      <c r="Y55">
        <v>0</v>
      </c>
      <c r="Z55" s="4">
        <v>-1</v>
      </c>
      <c r="AA55" s="1">
        <v>43476</v>
      </c>
      <c r="AB55" s="8">
        <f t="shared" si="0"/>
        <v>43466</v>
      </c>
      <c r="AC55" s="8">
        <f t="shared" si="1"/>
        <v>43476</v>
      </c>
      <c r="AD55" s="8" t="str">
        <f t="shared" si="2"/>
        <v>Friday</v>
      </c>
      <c r="AE55" s="2">
        <v>0.36755787037037035</v>
      </c>
      <c r="AF55" s="4">
        <v>1</v>
      </c>
      <c r="AG55" s="1">
        <v>43476</v>
      </c>
      <c r="AH55" s="8">
        <f t="shared" si="3"/>
        <v>43466</v>
      </c>
      <c r="AI55" s="8">
        <f t="shared" si="4"/>
        <v>43476</v>
      </c>
      <c r="AJ55" s="8" t="str">
        <f t="shared" si="5"/>
        <v>Friday</v>
      </c>
      <c r="AK55" s="2">
        <v>0.37133101851851852</v>
      </c>
      <c r="AL55" t="s">
        <v>33</v>
      </c>
      <c r="AM55" t="s">
        <v>34</v>
      </c>
      <c r="AN55" t="s">
        <v>35</v>
      </c>
      <c r="AO55" t="s">
        <v>27</v>
      </c>
    </row>
    <row r="56" spans="1:41" x14ac:dyDescent="0.25">
      <c r="A56" t="s">
        <v>27</v>
      </c>
      <c r="B56">
        <v>2202059</v>
      </c>
      <c r="C56" t="s">
        <v>106</v>
      </c>
      <c r="F56">
        <v>53207</v>
      </c>
      <c r="G56" t="s">
        <v>29</v>
      </c>
      <c r="H56" t="s">
        <v>107</v>
      </c>
      <c r="I56">
        <v>12632</v>
      </c>
      <c r="J56" t="s">
        <v>30</v>
      </c>
      <c r="K56" t="s">
        <v>42</v>
      </c>
      <c r="L56">
        <f>VLOOKUP($K56,Key!$A$1:$D$105,2,FALSE)</f>
        <v>43.02948</v>
      </c>
      <c r="M56">
        <f>VLOOKUP($K56,Key!$A$1:$D$105,3,FALSE)</f>
        <v>-87.912819999999996</v>
      </c>
      <c r="N56" t="str">
        <f>VLOOKUP($K56,Key!$A$1:$D$105,4,FALSE)</f>
        <v>Milwaukee</v>
      </c>
      <c r="O56" t="s">
        <v>36</v>
      </c>
      <c r="P56">
        <f>VLOOKUP($O56,Key!$A$1:$D$105,2,FALSE)</f>
        <v>43.03886</v>
      </c>
      <c r="Q56">
        <f>VLOOKUP($O56,Key!$A$1:$D$105,3,FALSE)</f>
        <v>-87.902720000000002</v>
      </c>
      <c r="R56" t="str">
        <f>VLOOKUP($O56,Key!$A$1:$D$105,4,FALSE)</f>
        <v>Milwaukee</v>
      </c>
      <c r="S56">
        <v>9</v>
      </c>
      <c r="T56">
        <v>0</v>
      </c>
      <c r="U56">
        <v>4.22</v>
      </c>
      <c r="V56" t="s">
        <v>33</v>
      </c>
      <c r="W56">
        <v>1</v>
      </c>
      <c r="X56">
        <v>1</v>
      </c>
      <c r="Y56">
        <v>40</v>
      </c>
      <c r="Z56" s="6">
        <v>-1</v>
      </c>
      <c r="AA56" s="1">
        <v>43476</v>
      </c>
      <c r="AB56" s="7">
        <f t="shared" si="0"/>
        <v>43466</v>
      </c>
      <c r="AC56" s="7">
        <f t="shared" si="1"/>
        <v>43476</v>
      </c>
      <c r="AD56" s="7" t="str">
        <f t="shared" si="2"/>
        <v>Friday</v>
      </c>
      <c r="AE56" s="2">
        <v>0.38150462962962961</v>
      </c>
      <c r="AF56" s="6">
        <v>1</v>
      </c>
      <c r="AG56" s="1">
        <v>43476</v>
      </c>
      <c r="AH56" s="7">
        <f t="shared" si="3"/>
        <v>43466</v>
      </c>
      <c r="AI56" s="7">
        <f t="shared" si="4"/>
        <v>43476</v>
      </c>
      <c r="AJ56" s="7" t="str">
        <f t="shared" si="5"/>
        <v>Friday</v>
      </c>
      <c r="AK56" s="2">
        <v>0.38768518518518519</v>
      </c>
      <c r="AL56" t="s">
        <v>33</v>
      </c>
      <c r="AM56" t="s">
        <v>34</v>
      </c>
      <c r="AN56" t="s">
        <v>35</v>
      </c>
      <c r="AO56" t="s">
        <v>27</v>
      </c>
    </row>
    <row r="57" spans="1:41" x14ac:dyDescent="0.25">
      <c r="A57" t="s">
        <v>27</v>
      </c>
      <c r="B57">
        <v>2009828</v>
      </c>
      <c r="C57" t="s">
        <v>106</v>
      </c>
      <c r="F57">
        <v>53204</v>
      </c>
      <c r="G57" t="s">
        <v>29</v>
      </c>
      <c r="H57" t="s">
        <v>107</v>
      </c>
      <c r="I57">
        <v>11142</v>
      </c>
      <c r="J57" t="s">
        <v>30</v>
      </c>
      <c r="K57" t="s">
        <v>54</v>
      </c>
      <c r="L57">
        <f>VLOOKUP($K57,Key!$A$1:$D$105,2,FALSE)</f>
        <v>43.004728999999998</v>
      </c>
      <c r="M57">
        <f>VLOOKUP($K57,Key!$A$1:$D$105,3,FALSE)</f>
        <v>-87.905463999999995</v>
      </c>
      <c r="N57" t="str">
        <f>VLOOKUP($K57,Key!$A$1:$D$105,4,FALSE)</f>
        <v>Milwaukee</v>
      </c>
      <c r="O57" t="s">
        <v>62</v>
      </c>
      <c r="P57">
        <f>VLOOKUP($O57,Key!$A$1:$D$105,2,FALSE)</f>
        <v>43.020020000000002</v>
      </c>
      <c r="Q57">
        <f>VLOOKUP($O57,Key!$A$1:$D$105,3,FALSE)</f>
        <v>-87.912540000000007</v>
      </c>
      <c r="R57" t="str">
        <f>VLOOKUP($O57,Key!$A$1:$D$105,4,FALSE)</f>
        <v>Milwaukee</v>
      </c>
      <c r="S57">
        <v>10</v>
      </c>
      <c r="T57">
        <v>0</v>
      </c>
      <c r="U57">
        <v>4.22</v>
      </c>
      <c r="V57" t="s">
        <v>33</v>
      </c>
      <c r="W57">
        <v>1</v>
      </c>
      <c r="X57">
        <v>1</v>
      </c>
      <c r="Y57">
        <v>40</v>
      </c>
      <c r="Z57" s="4">
        <v>-1</v>
      </c>
      <c r="AA57" s="1">
        <v>43477</v>
      </c>
      <c r="AB57" s="8">
        <f t="shared" si="0"/>
        <v>43466</v>
      </c>
      <c r="AC57" s="8">
        <f t="shared" si="1"/>
        <v>43477</v>
      </c>
      <c r="AD57" s="8" t="str">
        <f t="shared" si="2"/>
        <v>Saturday</v>
      </c>
      <c r="AE57" s="2">
        <v>0.19621527777777778</v>
      </c>
      <c r="AF57" s="4">
        <v>1</v>
      </c>
      <c r="AG57" s="1">
        <v>43477</v>
      </c>
      <c r="AH57" s="8">
        <f t="shared" si="3"/>
        <v>43466</v>
      </c>
      <c r="AI57" s="8">
        <f t="shared" si="4"/>
        <v>43477</v>
      </c>
      <c r="AJ57" s="8" t="str">
        <f t="shared" si="5"/>
        <v>Saturday</v>
      </c>
      <c r="AK57" s="2">
        <v>0.20326388888888891</v>
      </c>
      <c r="AL57" t="s">
        <v>33</v>
      </c>
      <c r="AM57" t="s">
        <v>34</v>
      </c>
      <c r="AN57" t="s">
        <v>35</v>
      </c>
      <c r="AO57" t="s">
        <v>27</v>
      </c>
    </row>
    <row r="58" spans="1:41" x14ac:dyDescent="0.25">
      <c r="A58" t="s">
        <v>27</v>
      </c>
      <c r="B58">
        <v>2382513</v>
      </c>
      <c r="C58" t="s">
        <v>106</v>
      </c>
      <c r="F58">
        <v>53012</v>
      </c>
      <c r="G58" t="s">
        <v>29</v>
      </c>
      <c r="H58" t="s">
        <v>107</v>
      </c>
      <c r="I58">
        <v>11137</v>
      </c>
      <c r="J58" t="s">
        <v>30</v>
      </c>
      <c r="K58" t="s">
        <v>45</v>
      </c>
      <c r="L58">
        <f>VLOOKUP($K58,Key!$A$1:$D$105,2,FALSE)</f>
        <v>43.03519</v>
      </c>
      <c r="M58">
        <f>VLOOKUP($K58,Key!$A$1:$D$105,3,FALSE)</f>
        <v>-87.907390000000007</v>
      </c>
      <c r="N58" t="str">
        <f>VLOOKUP($K58,Key!$A$1:$D$105,4,FALSE)</f>
        <v>Milwaukee</v>
      </c>
      <c r="O58" t="s">
        <v>59</v>
      </c>
      <c r="P58">
        <f>VLOOKUP($O58,Key!$A$1:$D$105,2,FALSE)</f>
        <v>43.04804</v>
      </c>
      <c r="Q58">
        <f>VLOOKUP($O58,Key!$A$1:$D$105,3,FALSE)</f>
        <v>-87.896720000000002</v>
      </c>
      <c r="R58" t="str">
        <f>VLOOKUP($O58,Key!$A$1:$D$105,4,FALSE)</f>
        <v>Milwaukee</v>
      </c>
      <c r="S58">
        <v>59</v>
      </c>
      <c r="T58">
        <v>0</v>
      </c>
      <c r="U58">
        <v>8.44</v>
      </c>
      <c r="V58" t="s">
        <v>33</v>
      </c>
      <c r="W58">
        <v>8</v>
      </c>
      <c r="X58">
        <v>7.6</v>
      </c>
      <c r="Y58">
        <v>320</v>
      </c>
      <c r="Z58" s="6">
        <v>-1</v>
      </c>
      <c r="AA58" s="1">
        <v>43484</v>
      </c>
      <c r="AB58" s="7">
        <f t="shared" si="0"/>
        <v>43466</v>
      </c>
      <c r="AC58" s="7">
        <f t="shared" si="1"/>
        <v>43484</v>
      </c>
      <c r="AD58" s="7" t="str">
        <f t="shared" si="2"/>
        <v>Saturday</v>
      </c>
      <c r="AE58" s="2">
        <v>6.5648148148148136E-2</v>
      </c>
      <c r="AF58" s="6">
        <v>1</v>
      </c>
      <c r="AG58" s="1">
        <v>43484</v>
      </c>
      <c r="AH58" s="7">
        <f t="shared" si="3"/>
        <v>43466</v>
      </c>
      <c r="AI58" s="7">
        <f t="shared" si="4"/>
        <v>43484</v>
      </c>
      <c r="AJ58" s="7" t="str">
        <f t="shared" si="5"/>
        <v>Saturday</v>
      </c>
      <c r="AK58" s="2">
        <v>0.10635416666666668</v>
      </c>
      <c r="AL58" t="s">
        <v>34</v>
      </c>
      <c r="AM58" t="s">
        <v>34</v>
      </c>
      <c r="AN58" t="s">
        <v>35</v>
      </c>
      <c r="AO58" t="s">
        <v>27</v>
      </c>
    </row>
    <row r="59" spans="1:41" x14ac:dyDescent="0.25">
      <c r="A59" t="s">
        <v>27</v>
      </c>
      <c r="B59">
        <v>2372350</v>
      </c>
      <c r="C59" t="s">
        <v>106</v>
      </c>
      <c r="F59">
        <v>53202</v>
      </c>
      <c r="G59" t="s">
        <v>29</v>
      </c>
      <c r="H59" t="s">
        <v>107</v>
      </c>
      <c r="I59">
        <v>12700</v>
      </c>
      <c r="J59" t="s">
        <v>30</v>
      </c>
      <c r="K59" t="s">
        <v>59</v>
      </c>
      <c r="L59">
        <f>VLOOKUP($K59,Key!$A$1:$D$105,2,FALSE)</f>
        <v>43.04804</v>
      </c>
      <c r="M59">
        <f>VLOOKUP($K59,Key!$A$1:$D$105,3,FALSE)</f>
        <v>-87.896720000000002</v>
      </c>
      <c r="N59" t="str">
        <f>VLOOKUP($K59,Key!$A$1:$D$105,4,FALSE)</f>
        <v>Milwaukee</v>
      </c>
      <c r="O59" t="s">
        <v>115</v>
      </c>
      <c r="P59">
        <f>VLOOKUP($O59,Key!$A$1:$D$105,2,FALSE)</f>
        <v>43.058619999999998</v>
      </c>
      <c r="Q59">
        <f>VLOOKUP($O59,Key!$A$1:$D$105,3,FALSE)</f>
        <v>-87.885319999999993</v>
      </c>
      <c r="R59" t="str">
        <f>VLOOKUP($O59,Key!$A$1:$D$105,4,FALSE)</f>
        <v>Milwaukee</v>
      </c>
      <c r="S59">
        <v>7</v>
      </c>
      <c r="T59">
        <v>0</v>
      </c>
      <c r="U59">
        <v>4.22</v>
      </c>
      <c r="V59" t="s">
        <v>33</v>
      </c>
      <c r="W59">
        <v>1</v>
      </c>
      <c r="X59">
        <v>1</v>
      </c>
      <c r="Y59">
        <v>40</v>
      </c>
      <c r="Z59" s="4">
        <v>-1</v>
      </c>
      <c r="AA59" s="1">
        <v>43466</v>
      </c>
      <c r="AB59" s="8">
        <f t="shared" si="0"/>
        <v>43466</v>
      </c>
      <c r="AC59" s="8">
        <f t="shared" si="1"/>
        <v>43466</v>
      </c>
      <c r="AD59" s="8" t="str">
        <f t="shared" si="2"/>
        <v>Tuesday</v>
      </c>
      <c r="AE59" s="2">
        <v>0.6184722222222222</v>
      </c>
      <c r="AF59" s="4">
        <v>1</v>
      </c>
      <c r="AG59" s="1">
        <v>43466</v>
      </c>
      <c r="AH59" s="8">
        <f t="shared" si="3"/>
        <v>43466</v>
      </c>
      <c r="AI59" s="8">
        <f t="shared" si="4"/>
        <v>43466</v>
      </c>
      <c r="AJ59" s="8" t="str">
        <f t="shared" si="5"/>
        <v>Tuesday</v>
      </c>
      <c r="AK59" s="2">
        <v>0.62350694444444443</v>
      </c>
      <c r="AL59" t="s">
        <v>33</v>
      </c>
      <c r="AM59" t="s">
        <v>34</v>
      </c>
      <c r="AN59" t="s">
        <v>35</v>
      </c>
      <c r="AO59" t="s">
        <v>27</v>
      </c>
    </row>
    <row r="60" spans="1:41" x14ac:dyDescent="0.25">
      <c r="A60" t="s">
        <v>27</v>
      </c>
      <c r="B60">
        <v>2374711</v>
      </c>
      <c r="C60" t="s">
        <v>106</v>
      </c>
      <c r="F60">
        <v>53202</v>
      </c>
      <c r="G60" t="s">
        <v>29</v>
      </c>
      <c r="H60" t="s">
        <v>107</v>
      </c>
      <c r="I60">
        <v>12616</v>
      </c>
      <c r="J60" t="s">
        <v>30</v>
      </c>
      <c r="K60" t="s">
        <v>115</v>
      </c>
      <c r="L60">
        <f>VLOOKUP($K60,Key!$A$1:$D$105,2,FALSE)</f>
        <v>43.058619999999998</v>
      </c>
      <c r="M60">
        <f>VLOOKUP($K60,Key!$A$1:$D$105,3,FALSE)</f>
        <v>-87.885319999999993</v>
      </c>
      <c r="N60" t="str">
        <f>VLOOKUP($K60,Key!$A$1:$D$105,4,FALSE)</f>
        <v>Milwaukee</v>
      </c>
      <c r="O60" t="s">
        <v>58</v>
      </c>
      <c r="P60">
        <f>VLOOKUP($O60,Key!$A$1:$D$105,2,FALSE)</f>
        <v>43.052460000000004</v>
      </c>
      <c r="Q60">
        <f>VLOOKUP($O60,Key!$A$1:$D$105,3,FALSE)</f>
        <v>-87.891000000000005</v>
      </c>
      <c r="R60" t="str">
        <f>VLOOKUP($O60,Key!$A$1:$D$105,4,FALSE)</f>
        <v>Milwaukee</v>
      </c>
      <c r="S60">
        <v>9</v>
      </c>
      <c r="T60">
        <v>0</v>
      </c>
      <c r="U60">
        <v>4.22</v>
      </c>
      <c r="V60" t="s">
        <v>33</v>
      </c>
      <c r="W60">
        <v>1</v>
      </c>
      <c r="X60">
        <v>1</v>
      </c>
      <c r="Y60">
        <v>40</v>
      </c>
      <c r="Z60" s="6">
        <v>-1</v>
      </c>
      <c r="AA60" s="1">
        <v>43469</v>
      </c>
      <c r="AB60" s="7">
        <f t="shared" si="0"/>
        <v>43466</v>
      </c>
      <c r="AC60" s="7">
        <f t="shared" si="1"/>
        <v>43469</v>
      </c>
      <c r="AD60" s="7" t="str">
        <f t="shared" si="2"/>
        <v>Friday</v>
      </c>
      <c r="AE60" s="2">
        <v>0.89518518518518519</v>
      </c>
      <c r="AF60" s="6">
        <v>1</v>
      </c>
      <c r="AG60" s="1">
        <v>43469</v>
      </c>
      <c r="AH60" s="7">
        <f t="shared" si="3"/>
        <v>43466</v>
      </c>
      <c r="AI60" s="7">
        <f t="shared" si="4"/>
        <v>43469</v>
      </c>
      <c r="AJ60" s="7" t="str">
        <f t="shared" si="5"/>
        <v>Friday</v>
      </c>
      <c r="AK60" s="2">
        <v>0.90148148148148144</v>
      </c>
      <c r="AL60" t="s">
        <v>33</v>
      </c>
      <c r="AM60" t="s">
        <v>34</v>
      </c>
      <c r="AN60" t="s">
        <v>35</v>
      </c>
      <c r="AO60" t="s">
        <v>27</v>
      </c>
    </row>
    <row r="61" spans="1:41" x14ac:dyDescent="0.25">
      <c r="A61" t="s">
        <v>27</v>
      </c>
      <c r="B61">
        <v>2374774</v>
      </c>
      <c r="C61" t="s">
        <v>106</v>
      </c>
      <c r="F61">
        <v>53224</v>
      </c>
      <c r="G61" t="s">
        <v>29</v>
      </c>
      <c r="H61" t="s">
        <v>107</v>
      </c>
      <c r="I61">
        <v>315</v>
      </c>
      <c r="J61" t="s">
        <v>30</v>
      </c>
      <c r="K61" t="s">
        <v>72</v>
      </c>
      <c r="L61">
        <f>VLOOKUP($K61,Key!$A$1:$D$105,2,FALSE)</f>
        <v>43.03913</v>
      </c>
      <c r="M61">
        <f>VLOOKUP($K61,Key!$A$1:$D$105,3,FALSE)</f>
        <v>-87.916150000000002</v>
      </c>
      <c r="N61" t="str">
        <f>VLOOKUP($K61,Key!$A$1:$D$105,4,FALSE)</f>
        <v>Milwaukee</v>
      </c>
      <c r="O61" t="s">
        <v>72</v>
      </c>
      <c r="P61">
        <f>VLOOKUP($O61,Key!$A$1:$D$105,2,FALSE)</f>
        <v>43.03913</v>
      </c>
      <c r="Q61">
        <f>VLOOKUP($O61,Key!$A$1:$D$105,3,FALSE)</f>
        <v>-87.916150000000002</v>
      </c>
      <c r="R61" t="str">
        <f>VLOOKUP($O61,Key!$A$1:$D$105,4,FALSE)</f>
        <v>Milwaukee</v>
      </c>
      <c r="S61">
        <v>1</v>
      </c>
      <c r="T61">
        <v>0</v>
      </c>
      <c r="U61">
        <v>0</v>
      </c>
      <c r="V61" t="s">
        <v>33</v>
      </c>
      <c r="W61">
        <v>0</v>
      </c>
      <c r="X61">
        <v>0</v>
      </c>
      <c r="Y61">
        <v>0</v>
      </c>
      <c r="Z61" s="4">
        <v>-1</v>
      </c>
      <c r="AA61" s="1">
        <v>43470</v>
      </c>
      <c r="AB61" s="8">
        <f t="shared" si="0"/>
        <v>43466</v>
      </c>
      <c r="AC61" s="8">
        <f t="shared" si="1"/>
        <v>43470</v>
      </c>
      <c r="AD61" s="8" t="str">
        <f t="shared" si="2"/>
        <v>Saturday</v>
      </c>
      <c r="AE61" s="2">
        <v>0.13805555555555557</v>
      </c>
      <c r="AF61" s="4">
        <v>1</v>
      </c>
      <c r="AG61" s="1">
        <v>43470</v>
      </c>
      <c r="AH61" s="8">
        <f t="shared" si="3"/>
        <v>43466</v>
      </c>
      <c r="AI61" s="8">
        <f t="shared" si="4"/>
        <v>43470</v>
      </c>
      <c r="AJ61" s="8" t="str">
        <f t="shared" si="5"/>
        <v>Saturday</v>
      </c>
      <c r="AK61" s="2">
        <v>0.13848379629629629</v>
      </c>
      <c r="AL61" t="s">
        <v>33</v>
      </c>
      <c r="AM61" t="s">
        <v>34</v>
      </c>
      <c r="AN61" t="s">
        <v>44</v>
      </c>
      <c r="AO61" t="s">
        <v>27</v>
      </c>
    </row>
    <row r="62" spans="1:41" x14ac:dyDescent="0.25">
      <c r="A62" t="s">
        <v>27</v>
      </c>
      <c r="B62">
        <v>2335048</v>
      </c>
      <c r="C62" t="s">
        <v>106</v>
      </c>
      <c r="F62">
        <v>53202</v>
      </c>
      <c r="G62" t="s">
        <v>29</v>
      </c>
      <c r="H62" t="s">
        <v>107</v>
      </c>
      <c r="I62">
        <v>12590</v>
      </c>
      <c r="J62" t="s">
        <v>30</v>
      </c>
      <c r="K62" t="s">
        <v>58</v>
      </c>
      <c r="L62">
        <f>VLOOKUP($K62,Key!$A$1:$D$105,2,FALSE)</f>
        <v>43.052460000000004</v>
      </c>
      <c r="M62">
        <f>VLOOKUP($K62,Key!$A$1:$D$105,3,FALSE)</f>
        <v>-87.891000000000005</v>
      </c>
      <c r="N62" t="str">
        <f>VLOOKUP($K62,Key!$A$1:$D$105,4,FALSE)</f>
        <v>Milwaukee</v>
      </c>
      <c r="O62" t="s">
        <v>102</v>
      </c>
      <c r="P62">
        <f>VLOOKUP($O62,Key!$A$1:$D$105,2,FALSE)</f>
        <v>43.058010000000003</v>
      </c>
      <c r="Q62">
        <f>VLOOKUP($O62,Key!$A$1:$D$105,3,FALSE)</f>
        <v>-87.877300000000005</v>
      </c>
      <c r="R62" t="str">
        <f>VLOOKUP($O62,Key!$A$1:$D$105,4,FALSE)</f>
        <v>Milwaukee</v>
      </c>
      <c r="S62">
        <v>74</v>
      </c>
      <c r="T62">
        <v>0</v>
      </c>
      <c r="U62">
        <v>12.66</v>
      </c>
      <c r="V62" t="s">
        <v>33</v>
      </c>
      <c r="W62">
        <v>11</v>
      </c>
      <c r="X62">
        <v>10.5</v>
      </c>
      <c r="Y62">
        <v>440</v>
      </c>
      <c r="Z62" s="6">
        <v>-1</v>
      </c>
      <c r="AA62" s="1">
        <v>43470</v>
      </c>
      <c r="AB62" s="7">
        <f t="shared" si="0"/>
        <v>43466</v>
      </c>
      <c r="AC62" s="7">
        <f t="shared" si="1"/>
        <v>43470</v>
      </c>
      <c r="AD62" s="7" t="str">
        <f t="shared" si="2"/>
        <v>Saturday</v>
      </c>
      <c r="AE62" s="2">
        <v>0.4967361111111111</v>
      </c>
      <c r="AF62" s="6">
        <v>1</v>
      </c>
      <c r="AG62" s="1">
        <v>43470</v>
      </c>
      <c r="AH62" s="7">
        <f t="shared" si="3"/>
        <v>43466</v>
      </c>
      <c r="AI62" s="7">
        <f t="shared" si="4"/>
        <v>43470</v>
      </c>
      <c r="AJ62" s="7" t="str">
        <f t="shared" si="5"/>
        <v>Saturday</v>
      </c>
      <c r="AK62" s="2">
        <v>0.54826388888888888</v>
      </c>
      <c r="AL62" t="s">
        <v>34</v>
      </c>
      <c r="AM62" t="s">
        <v>34</v>
      </c>
      <c r="AN62" t="s">
        <v>35</v>
      </c>
      <c r="AO62" t="s">
        <v>27</v>
      </c>
    </row>
    <row r="63" spans="1:41" x14ac:dyDescent="0.25">
      <c r="A63" t="s">
        <v>27</v>
      </c>
      <c r="B63">
        <v>2374955</v>
      </c>
      <c r="C63" t="s">
        <v>106</v>
      </c>
      <c r="F63">
        <v>53208</v>
      </c>
      <c r="G63" t="s">
        <v>29</v>
      </c>
      <c r="H63" t="s">
        <v>107</v>
      </c>
      <c r="I63">
        <v>5524</v>
      </c>
      <c r="J63" t="s">
        <v>30</v>
      </c>
      <c r="K63" t="s">
        <v>78</v>
      </c>
      <c r="L63">
        <f>VLOOKUP($K63,Key!$A$1:$D$105,2,FALSE)</f>
        <v>43.041646999999998</v>
      </c>
      <c r="M63">
        <f>VLOOKUP($K63,Key!$A$1:$D$105,3,FALSE)</f>
        <v>-87.927257999999995</v>
      </c>
      <c r="N63" t="str">
        <f>VLOOKUP($K63,Key!$A$1:$D$105,4,FALSE)</f>
        <v>Milwaukee</v>
      </c>
      <c r="O63" t="s">
        <v>49</v>
      </c>
      <c r="P63">
        <f>VLOOKUP($O63,Key!$A$1:$D$105,2,FALSE)</f>
        <v>43.060600000000001</v>
      </c>
      <c r="Q63">
        <f>VLOOKUP($O63,Key!$A$1:$D$105,3,FALSE)</f>
        <v>-87.982900000000001</v>
      </c>
      <c r="R63" t="str">
        <f>VLOOKUP($O63,Key!$A$1:$D$105,4,FALSE)</f>
        <v>Milwaukee</v>
      </c>
      <c r="S63">
        <v>47</v>
      </c>
      <c r="T63">
        <v>0</v>
      </c>
      <c r="U63">
        <v>8.44</v>
      </c>
      <c r="V63" t="s">
        <v>33</v>
      </c>
      <c r="W63">
        <v>7</v>
      </c>
      <c r="X63">
        <v>6.7</v>
      </c>
      <c r="Y63">
        <v>280</v>
      </c>
      <c r="Z63" s="4">
        <v>-1</v>
      </c>
      <c r="AA63" s="1">
        <v>43470</v>
      </c>
      <c r="AB63" s="8">
        <f t="shared" si="0"/>
        <v>43466</v>
      </c>
      <c r="AC63" s="8">
        <f t="shared" si="1"/>
        <v>43470</v>
      </c>
      <c r="AD63" s="8" t="str">
        <f t="shared" si="2"/>
        <v>Saturday</v>
      </c>
      <c r="AE63" s="2">
        <v>0.49697916666666669</v>
      </c>
      <c r="AF63" s="4">
        <v>1</v>
      </c>
      <c r="AG63" s="1">
        <v>43470</v>
      </c>
      <c r="AH63" s="8">
        <f t="shared" si="3"/>
        <v>43466</v>
      </c>
      <c r="AI63" s="8">
        <f t="shared" si="4"/>
        <v>43470</v>
      </c>
      <c r="AJ63" s="8" t="str">
        <f t="shared" si="5"/>
        <v>Saturday</v>
      </c>
      <c r="AK63" s="2">
        <v>0.52931712962962962</v>
      </c>
      <c r="AL63" t="s">
        <v>34</v>
      </c>
      <c r="AM63" t="s">
        <v>34</v>
      </c>
      <c r="AN63" t="s">
        <v>35</v>
      </c>
      <c r="AO63" t="s">
        <v>27</v>
      </c>
    </row>
    <row r="64" spans="1:41" x14ac:dyDescent="0.25">
      <c r="A64" t="s">
        <v>27</v>
      </c>
      <c r="B64">
        <v>2375155</v>
      </c>
      <c r="C64" t="s">
        <v>106</v>
      </c>
      <c r="F64">
        <v>53207</v>
      </c>
      <c r="G64" t="s">
        <v>29</v>
      </c>
      <c r="H64" t="s">
        <v>107</v>
      </c>
      <c r="I64">
        <v>143</v>
      </c>
      <c r="J64" t="s">
        <v>30</v>
      </c>
      <c r="K64" t="s">
        <v>54</v>
      </c>
      <c r="L64">
        <f>VLOOKUP($K64,Key!$A$1:$D$105,2,FALSE)</f>
        <v>43.004728999999998</v>
      </c>
      <c r="M64">
        <f>VLOOKUP($K64,Key!$A$1:$D$105,3,FALSE)</f>
        <v>-87.905463999999995</v>
      </c>
      <c r="N64" t="str">
        <f>VLOOKUP($K64,Key!$A$1:$D$105,4,FALSE)</f>
        <v>Milwaukee</v>
      </c>
      <c r="O64" t="s">
        <v>54</v>
      </c>
      <c r="P64">
        <f>VLOOKUP($O64,Key!$A$1:$D$105,2,FALSE)</f>
        <v>43.004728999999998</v>
      </c>
      <c r="Q64">
        <f>VLOOKUP($O64,Key!$A$1:$D$105,3,FALSE)</f>
        <v>-87.905463999999995</v>
      </c>
      <c r="R64" t="str">
        <f>VLOOKUP($O64,Key!$A$1:$D$105,4,FALSE)</f>
        <v>Milwaukee</v>
      </c>
      <c r="S64">
        <v>69</v>
      </c>
      <c r="T64">
        <v>0</v>
      </c>
      <c r="U64">
        <v>12.66</v>
      </c>
      <c r="V64" t="s">
        <v>33</v>
      </c>
      <c r="W64">
        <v>10</v>
      </c>
      <c r="X64">
        <v>9.5</v>
      </c>
      <c r="Y64">
        <v>400</v>
      </c>
      <c r="Z64" s="6">
        <v>-1</v>
      </c>
      <c r="AA64" s="1">
        <v>43470</v>
      </c>
      <c r="AB64" s="7">
        <f t="shared" si="0"/>
        <v>43466</v>
      </c>
      <c r="AC64" s="7">
        <f t="shared" si="1"/>
        <v>43470</v>
      </c>
      <c r="AD64" s="7" t="str">
        <f t="shared" si="2"/>
        <v>Saturday</v>
      </c>
      <c r="AE64" s="2">
        <v>0.55642361111111105</v>
      </c>
      <c r="AF64" s="6">
        <v>1</v>
      </c>
      <c r="AG64" s="1">
        <v>43470</v>
      </c>
      <c r="AH64" s="7">
        <f t="shared" si="3"/>
        <v>43466</v>
      </c>
      <c r="AI64" s="7">
        <f t="shared" si="4"/>
        <v>43470</v>
      </c>
      <c r="AJ64" s="7" t="str">
        <f t="shared" si="5"/>
        <v>Saturday</v>
      </c>
      <c r="AK64" s="2">
        <v>0.60453703703703698</v>
      </c>
      <c r="AL64" t="s">
        <v>34</v>
      </c>
      <c r="AM64" t="s">
        <v>34</v>
      </c>
      <c r="AN64" t="s">
        <v>44</v>
      </c>
      <c r="AO64" t="s">
        <v>27</v>
      </c>
    </row>
    <row r="65" spans="1:41" x14ac:dyDescent="0.25">
      <c r="A65" t="s">
        <v>27</v>
      </c>
      <c r="B65">
        <v>2375175</v>
      </c>
      <c r="C65" t="s">
        <v>106</v>
      </c>
      <c r="F65">
        <v>53718</v>
      </c>
      <c r="G65" t="s">
        <v>29</v>
      </c>
      <c r="H65" t="s">
        <v>107</v>
      </c>
      <c r="I65">
        <v>12497</v>
      </c>
      <c r="J65" t="s">
        <v>30</v>
      </c>
      <c r="K65" t="s">
        <v>73</v>
      </c>
      <c r="L65">
        <f>VLOOKUP($K65,Key!$A$1:$D$105,2,FALSE)</f>
        <v>43.089460000000003</v>
      </c>
      <c r="M65">
        <f>VLOOKUP($K65,Key!$A$1:$D$105,3,FALSE)</f>
        <v>-87.895219999999995</v>
      </c>
      <c r="N65" t="str">
        <f>VLOOKUP($K65,Key!$A$1:$D$105,4,FALSE)</f>
        <v>Shorewood</v>
      </c>
      <c r="O65" t="s">
        <v>59</v>
      </c>
      <c r="P65">
        <f>VLOOKUP($O65,Key!$A$1:$D$105,2,FALSE)</f>
        <v>43.04804</v>
      </c>
      <c r="Q65">
        <f>VLOOKUP($O65,Key!$A$1:$D$105,3,FALSE)</f>
        <v>-87.896720000000002</v>
      </c>
      <c r="R65" t="str">
        <f>VLOOKUP($O65,Key!$A$1:$D$105,4,FALSE)</f>
        <v>Milwaukee</v>
      </c>
      <c r="S65">
        <v>30</v>
      </c>
      <c r="T65">
        <v>0</v>
      </c>
      <c r="U65">
        <v>4.22</v>
      </c>
      <c r="V65" t="s">
        <v>33</v>
      </c>
      <c r="W65">
        <v>4</v>
      </c>
      <c r="X65">
        <v>3.8</v>
      </c>
      <c r="Y65">
        <v>160</v>
      </c>
      <c r="Z65" s="4">
        <v>-1</v>
      </c>
      <c r="AA65" s="1">
        <v>43470</v>
      </c>
      <c r="AB65" s="8">
        <f t="shared" si="0"/>
        <v>43466</v>
      </c>
      <c r="AC65" s="8">
        <f t="shared" si="1"/>
        <v>43470</v>
      </c>
      <c r="AD65" s="8" t="str">
        <f t="shared" si="2"/>
        <v>Saturday</v>
      </c>
      <c r="AE65" s="2">
        <v>0.56265046296296295</v>
      </c>
      <c r="AF65" s="4">
        <v>1</v>
      </c>
      <c r="AG65" s="1">
        <v>43470</v>
      </c>
      <c r="AH65" s="8">
        <f t="shared" si="3"/>
        <v>43466</v>
      </c>
      <c r="AI65" s="8">
        <f t="shared" si="4"/>
        <v>43470</v>
      </c>
      <c r="AJ65" s="8" t="str">
        <f t="shared" si="5"/>
        <v>Saturday</v>
      </c>
      <c r="AK65" s="2">
        <v>0.58370370370370372</v>
      </c>
      <c r="AL65" t="s">
        <v>33</v>
      </c>
      <c r="AM65" t="s">
        <v>34</v>
      </c>
      <c r="AN65" t="s">
        <v>35</v>
      </c>
      <c r="AO65" t="s">
        <v>27</v>
      </c>
    </row>
    <row r="66" spans="1:41" x14ac:dyDescent="0.25">
      <c r="A66" t="s">
        <v>27</v>
      </c>
      <c r="B66">
        <v>2276806</v>
      </c>
      <c r="C66" t="s">
        <v>106</v>
      </c>
      <c r="F66">
        <v>53233</v>
      </c>
      <c r="G66" t="s">
        <v>29</v>
      </c>
      <c r="H66" t="s">
        <v>107</v>
      </c>
      <c r="I66">
        <v>12504</v>
      </c>
      <c r="J66" t="s">
        <v>30</v>
      </c>
      <c r="K66" t="s">
        <v>78</v>
      </c>
      <c r="L66">
        <f>VLOOKUP($K66,Key!$A$1:$D$105,2,FALSE)</f>
        <v>43.041646999999998</v>
      </c>
      <c r="M66">
        <f>VLOOKUP($K66,Key!$A$1:$D$105,3,FALSE)</f>
        <v>-87.927257999999995</v>
      </c>
      <c r="N66" t="str">
        <f>VLOOKUP($K66,Key!$A$1:$D$105,4,FALSE)</f>
        <v>Milwaukee</v>
      </c>
      <c r="O66" t="s">
        <v>41</v>
      </c>
      <c r="P66">
        <f>VLOOKUP($O66,Key!$A$1:$D$105,2,FALSE)</f>
        <v>43.042490000000001</v>
      </c>
      <c r="Q66">
        <f>VLOOKUP($O66,Key!$A$1:$D$105,3,FALSE)</f>
        <v>-87.909959999999998</v>
      </c>
      <c r="R66" t="str">
        <f>VLOOKUP($O66,Key!$A$1:$D$105,4,FALSE)</f>
        <v>Milwaukee</v>
      </c>
      <c r="S66">
        <v>6</v>
      </c>
      <c r="T66">
        <v>0</v>
      </c>
      <c r="U66">
        <v>4.22</v>
      </c>
      <c r="V66" t="s">
        <v>33</v>
      </c>
      <c r="W66">
        <v>0</v>
      </c>
      <c r="X66">
        <v>0</v>
      </c>
      <c r="Y66">
        <v>0</v>
      </c>
      <c r="Z66" s="6">
        <v>-1</v>
      </c>
      <c r="AA66" s="1">
        <v>43470</v>
      </c>
      <c r="AB66" s="7">
        <f t="shared" si="0"/>
        <v>43466</v>
      </c>
      <c r="AC66" s="7">
        <f t="shared" si="1"/>
        <v>43470</v>
      </c>
      <c r="AD66" s="7" t="str">
        <f t="shared" si="2"/>
        <v>Saturday</v>
      </c>
      <c r="AE66" s="2">
        <v>0.58638888888888896</v>
      </c>
      <c r="AF66" s="6">
        <v>1</v>
      </c>
      <c r="AG66" s="1">
        <v>43470</v>
      </c>
      <c r="AH66" s="7">
        <f t="shared" si="3"/>
        <v>43466</v>
      </c>
      <c r="AI66" s="7">
        <f t="shared" si="4"/>
        <v>43470</v>
      </c>
      <c r="AJ66" s="7" t="str">
        <f t="shared" si="5"/>
        <v>Saturday</v>
      </c>
      <c r="AK66" s="2">
        <v>0.59045138888888882</v>
      </c>
      <c r="AL66" t="s">
        <v>33</v>
      </c>
      <c r="AM66" t="s">
        <v>34</v>
      </c>
      <c r="AN66" t="s">
        <v>35</v>
      </c>
      <c r="AO66" t="s">
        <v>27</v>
      </c>
    </row>
    <row r="67" spans="1:41" x14ac:dyDescent="0.25">
      <c r="A67" t="s">
        <v>27</v>
      </c>
      <c r="B67">
        <v>2032830</v>
      </c>
      <c r="C67" t="s">
        <v>106</v>
      </c>
      <c r="F67">
        <v>53207</v>
      </c>
      <c r="G67" t="s">
        <v>29</v>
      </c>
      <c r="H67" t="s">
        <v>107</v>
      </c>
      <c r="I67">
        <v>12589</v>
      </c>
      <c r="J67" t="s">
        <v>30</v>
      </c>
      <c r="K67" t="s">
        <v>54</v>
      </c>
      <c r="L67">
        <f>VLOOKUP($K67,Key!$A$1:$D$105,2,FALSE)</f>
        <v>43.004728999999998</v>
      </c>
      <c r="M67">
        <f>VLOOKUP($K67,Key!$A$1:$D$105,3,FALSE)</f>
        <v>-87.905463999999995</v>
      </c>
      <c r="N67" t="str">
        <f>VLOOKUP($K67,Key!$A$1:$D$105,4,FALSE)</f>
        <v>Milwaukee</v>
      </c>
      <c r="O67" t="s">
        <v>109</v>
      </c>
      <c r="P67">
        <f>VLOOKUP($O67,Key!$A$1:$D$105,2,FALSE)</f>
        <v>43.031480000000002</v>
      </c>
      <c r="Q67">
        <f>VLOOKUP($O67,Key!$A$1:$D$105,3,FALSE)</f>
        <v>-87.908169999999998</v>
      </c>
      <c r="R67" t="str">
        <f>VLOOKUP($O67,Key!$A$1:$D$105,4,FALSE)</f>
        <v>Milwaukee</v>
      </c>
      <c r="S67">
        <v>17</v>
      </c>
      <c r="T67">
        <v>0</v>
      </c>
      <c r="U67">
        <v>4.22</v>
      </c>
      <c r="V67" t="s">
        <v>33</v>
      </c>
      <c r="W67">
        <v>2</v>
      </c>
      <c r="X67">
        <v>1.9</v>
      </c>
      <c r="Y67">
        <v>80</v>
      </c>
      <c r="Z67" s="4">
        <v>-1</v>
      </c>
      <c r="AA67" s="1">
        <v>43470</v>
      </c>
      <c r="AB67" s="8">
        <f t="shared" si="0"/>
        <v>43466</v>
      </c>
      <c r="AC67" s="8">
        <f t="shared" si="1"/>
        <v>43470</v>
      </c>
      <c r="AD67" s="8" t="str">
        <f t="shared" si="2"/>
        <v>Saturday</v>
      </c>
      <c r="AE67" s="2">
        <v>0.62937500000000002</v>
      </c>
      <c r="AF67" s="4">
        <v>1</v>
      </c>
      <c r="AG67" s="1">
        <v>43470</v>
      </c>
      <c r="AH67" s="8">
        <f t="shared" si="3"/>
        <v>43466</v>
      </c>
      <c r="AI67" s="8">
        <f t="shared" si="4"/>
        <v>43470</v>
      </c>
      <c r="AJ67" s="8" t="str">
        <f t="shared" si="5"/>
        <v>Saturday</v>
      </c>
      <c r="AK67" s="2">
        <v>0.64157407407407407</v>
      </c>
      <c r="AL67" t="s">
        <v>33</v>
      </c>
      <c r="AM67" t="s">
        <v>34</v>
      </c>
      <c r="AN67" t="s">
        <v>35</v>
      </c>
      <c r="AO67" t="s">
        <v>27</v>
      </c>
    </row>
    <row r="68" spans="1:41" x14ac:dyDescent="0.25">
      <c r="A68" t="s">
        <v>27</v>
      </c>
      <c r="B68">
        <v>2375479</v>
      </c>
      <c r="C68" t="s">
        <v>106</v>
      </c>
      <c r="F68">
        <v>60618</v>
      </c>
      <c r="G68" t="s">
        <v>29</v>
      </c>
      <c r="H68" t="s">
        <v>107</v>
      </c>
      <c r="I68">
        <v>5521</v>
      </c>
      <c r="J68" t="s">
        <v>30</v>
      </c>
      <c r="K68" t="s">
        <v>90</v>
      </c>
      <c r="L68">
        <f>VLOOKUP($K68,Key!$A$1:$D$105,2,FALSE)</f>
        <v>43.036900000000003</v>
      </c>
      <c r="M68">
        <f>VLOOKUP($K68,Key!$A$1:$D$105,3,FALSE)</f>
        <v>-87.89667</v>
      </c>
      <c r="N68" t="str">
        <f>VLOOKUP($K68,Key!$A$1:$D$105,4,FALSE)</f>
        <v>Milwaukee</v>
      </c>
      <c r="O68" t="s">
        <v>76</v>
      </c>
      <c r="P68">
        <f>VLOOKUP($O68,Key!$A$1:$D$105,2,FALSE)</f>
        <v>43.05536</v>
      </c>
      <c r="Q68">
        <f>VLOOKUP($O68,Key!$A$1:$D$105,3,FALSE)</f>
        <v>-87.90504</v>
      </c>
      <c r="R68" t="str">
        <f>VLOOKUP($O68,Key!$A$1:$D$105,4,FALSE)</f>
        <v>Milwaukee</v>
      </c>
      <c r="S68">
        <v>28</v>
      </c>
      <c r="T68">
        <v>0</v>
      </c>
      <c r="U68">
        <v>4.22</v>
      </c>
      <c r="V68" t="s">
        <v>33</v>
      </c>
      <c r="W68">
        <v>4</v>
      </c>
      <c r="X68">
        <v>3.8</v>
      </c>
      <c r="Y68">
        <v>160</v>
      </c>
      <c r="Z68" s="6">
        <v>-1</v>
      </c>
      <c r="AA68" s="1">
        <v>43470</v>
      </c>
      <c r="AB68" s="7">
        <f t="shared" ref="AB68:AB131" si="6">DATE(YEAR(AA68), MONTH(AA68), 1)</f>
        <v>43466</v>
      </c>
      <c r="AC68" s="7">
        <f t="shared" ref="AC68:AC131" si="7">AA68</f>
        <v>43470</v>
      </c>
      <c r="AD68" s="7" t="str">
        <f t="shared" ref="AD68:AD131" si="8">TEXT(AC68,"dddd")</f>
        <v>Saturday</v>
      </c>
      <c r="AE68" s="2">
        <v>0.63377314814814811</v>
      </c>
      <c r="AF68" s="6">
        <v>1</v>
      </c>
      <c r="AG68" s="1">
        <v>43470</v>
      </c>
      <c r="AH68" s="7">
        <f t="shared" ref="AH68:AH131" si="9">DATE(YEAR(AG68), MONTH(AG68), 1)</f>
        <v>43466</v>
      </c>
      <c r="AI68" s="7">
        <f t="shared" ref="AI68:AI131" si="10">AG68</f>
        <v>43470</v>
      </c>
      <c r="AJ68" s="7" t="str">
        <f t="shared" ref="AJ68:AJ131" si="11">TEXT(AI68,"dddd")</f>
        <v>Saturday</v>
      </c>
      <c r="AK68" s="2">
        <v>0.65287037037037032</v>
      </c>
      <c r="AL68" t="s">
        <v>33</v>
      </c>
      <c r="AM68" t="s">
        <v>34</v>
      </c>
      <c r="AN68" t="s">
        <v>35</v>
      </c>
      <c r="AO68" t="s">
        <v>27</v>
      </c>
    </row>
    <row r="69" spans="1:41" x14ac:dyDescent="0.25">
      <c r="A69" t="s">
        <v>27</v>
      </c>
      <c r="B69">
        <v>2375509</v>
      </c>
      <c r="C69" t="s">
        <v>106</v>
      </c>
      <c r="F69">
        <v>53212</v>
      </c>
      <c r="G69" t="s">
        <v>29</v>
      </c>
      <c r="H69" t="s">
        <v>107</v>
      </c>
      <c r="I69">
        <v>31</v>
      </c>
      <c r="J69" t="s">
        <v>30</v>
      </c>
      <c r="K69" t="s">
        <v>68</v>
      </c>
      <c r="L69">
        <f>VLOOKUP($K69,Key!$A$1:$D$105,2,FALSE)</f>
        <v>43.06033</v>
      </c>
      <c r="M69">
        <f>VLOOKUP($K69,Key!$A$1:$D$105,3,FALSE)</f>
        <v>-87.89546</v>
      </c>
      <c r="N69" t="str">
        <f>VLOOKUP($K69,Key!$A$1:$D$105,4,FALSE)</f>
        <v>Milwaukee</v>
      </c>
      <c r="O69" t="s">
        <v>97</v>
      </c>
      <c r="P69">
        <f>VLOOKUP($O69,Key!$A$1:$D$105,2,FALSE)</f>
        <v>43.069021999999997</v>
      </c>
      <c r="Q69">
        <f>VLOOKUP($O69,Key!$A$1:$D$105,3,FALSE)</f>
        <v>-87.887940999999998</v>
      </c>
      <c r="R69" t="str">
        <f>VLOOKUP($O69,Key!$A$1:$D$105,4,FALSE)</f>
        <v>Milwaukee</v>
      </c>
      <c r="S69">
        <v>61</v>
      </c>
      <c r="T69">
        <v>0</v>
      </c>
      <c r="U69">
        <v>8.44</v>
      </c>
      <c r="V69" t="s">
        <v>33</v>
      </c>
      <c r="W69">
        <v>9</v>
      </c>
      <c r="X69">
        <v>8.6</v>
      </c>
      <c r="Y69">
        <v>360</v>
      </c>
      <c r="Z69" s="4">
        <v>-1</v>
      </c>
      <c r="AA69" s="1">
        <v>43470</v>
      </c>
      <c r="AB69" s="8">
        <f t="shared" si="6"/>
        <v>43466</v>
      </c>
      <c r="AC69" s="8">
        <f t="shared" si="7"/>
        <v>43470</v>
      </c>
      <c r="AD69" s="8" t="str">
        <f t="shared" si="8"/>
        <v>Saturday</v>
      </c>
      <c r="AE69" s="2">
        <v>0.63886574074074076</v>
      </c>
      <c r="AF69" s="4">
        <v>1</v>
      </c>
      <c r="AG69" s="1">
        <v>43470</v>
      </c>
      <c r="AH69" s="8">
        <f t="shared" si="9"/>
        <v>43466</v>
      </c>
      <c r="AI69" s="8">
        <f t="shared" si="10"/>
        <v>43470</v>
      </c>
      <c r="AJ69" s="8" t="str">
        <f t="shared" si="11"/>
        <v>Saturday</v>
      </c>
      <c r="AK69" s="2">
        <v>0.68079861111111117</v>
      </c>
      <c r="AL69" t="s">
        <v>34</v>
      </c>
      <c r="AM69" t="s">
        <v>34</v>
      </c>
      <c r="AN69" t="s">
        <v>35</v>
      </c>
      <c r="AO69" t="s">
        <v>27</v>
      </c>
    </row>
    <row r="70" spans="1:41" x14ac:dyDescent="0.25">
      <c r="A70" t="s">
        <v>27</v>
      </c>
      <c r="B70">
        <v>2180242</v>
      </c>
      <c r="C70" t="s">
        <v>106</v>
      </c>
      <c r="F70">
        <v>53202</v>
      </c>
      <c r="G70" t="s">
        <v>29</v>
      </c>
      <c r="H70" t="s">
        <v>107</v>
      </c>
      <c r="I70">
        <v>267</v>
      </c>
      <c r="J70" t="s">
        <v>30</v>
      </c>
      <c r="K70" t="s">
        <v>58</v>
      </c>
      <c r="L70">
        <f>VLOOKUP($K70,Key!$A$1:$D$105,2,FALSE)</f>
        <v>43.052460000000004</v>
      </c>
      <c r="M70">
        <f>VLOOKUP($K70,Key!$A$1:$D$105,3,FALSE)</f>
        <v>-87.891000000000005</v>
      </c>
      <c r="N70" t="str">
        <f>VLOOKUP($K70,Key!$A$1:$D$105,4,FALSE)</f>
        <v>Milwaukee</v>
      </c>
      <c r="O70" t="s">
        <v>43</v>
      </c>
      <c r="P70">
        <f>VLOOKUP($O70,Key!$A$1:$D$105,2,FALSE)</f>
        <v>43.038580000000003</v>
      </c>
      <c r="Q70">
        <f>VLOOKUP($O70,Key!$A$1:$D$105,3,FALSE)</f>
        <v>-87.90934</v>
      </c>
      <c r="R70" t="str">
        <f>VLOOKUP($O70,Key!$A$1:$D$105,4,FALSE)</f>
        <v>Milwaukee</v>
      </c>
      <c r="S70">
        <v>17</v>
      </c>
      <c r="T70">
        <v>0</v>
      </c>
      <c r="U70">
        <v>4.22</v>
      </c>
      <c r="V70" t="s">
        <v>33</v>
      </c>
      <c r="W70">
        <v>2</v>
      </c>
      <c r="X70">
        <v>1.9</v>
      </c>
      <c r="Y70">
        <v>80</v>
      </c>
      <c r="Z70" s="6">
        <v>-1</v>
      </c>
      <c r="AA70" s="1">
        <v>43470</v>
      </c>
      <c r="AB70" s="7">
        <f t="shared" si="6"/>
        <v>43466</v>
      </c>
      <c r="AC70" s="7">
        <f t="shared" si="7"/>
        <v>43470</v>
      </c>
      <c r="AD70" s="7" t="str">
        <f t="shared" si="8"/>
        <v>Saturday</v>
      </c>
      <c r="AE70" s="2">
        <v>0.65729166666666672</v>
      </c>
      <c r="AF70" s="6">
        <v>1</v>
      </c>
      <c r="AG70" s="1">
        <v>43470</v>
      </c>
      <c r="AH70" s="7">
        <f t="shared" si="9"/>
        <v>43466</v>
      </c>
      <c r="AI70" s="7">
        <f t="shared" si="10"/>
        <v>43470</v>
      </c>
      <c r="AJ70" s="7" t="str">
        <f t="shared" si="11"/>
        <v>Saturday</v>
      </c>
      <c r="AK70" s="2">
        <v>0.66938657407407398</v>
      </c>
      <c r="AL70" t="s">
        <v>33</v>
      </c>
      <c r="AM70" t="s">
        <v>34</v>
      </c>
      <c r="AN70" t="s">
        <v>35</v>
      </c>
      <c r="AO70" t="s">
        <v>27</v>
      </c>
    </row>
    <row r="71" spans="1:41" x14ac:dyDescent="0.25">
      <c r="A71" t="s">
        <v>27</v>
      </c>
      <c r="B71">
        <v>2375704</v>
      </c>
      <c r="C71" t="s">
        <v>106</v>
      </c>
      <c r="F71">
        <v>53211</v>
      </c>
      <c r="G71" t="s">
        <v>29</v>
      </c>
      <c r="H71" t="s">
        <v>107</v>
      </c>
      <c r="I71">
        <v>5502</v>
      </c>
      <c r="J71" t="s">
        <v>30</v>
      </c>
      <c r="K71" t="s">
        <v>90</v>
      </c>
      <c r="L71">
        <f>VLOOKUP($K71,Key!$A$1:$D$105,2,FALSE)</f>
        <v>43.036900000000003</v>
      </c>
      <c r="M71">
        <f>VLOOKUP($K71,Key!$A$1:$D$105,3,FALSE)</f>
        <v>-87.89667</v>
      </c>
      <c r="N71" t="str">
        <f>VLOOKUP($K71,Key!$A$1:$D$105,4,FALSE)</f>
        <v>Milwaukee</v>
      </c>
      <c r="O71" t="s">
        <v>90</v>
      </c>
      <c r="P71">
        <f>VLOOKUP($O71,Key!$A$1:$D$105,2,FALSE)</f>
        <v>43.036900000000003</v>
      </c>
      <c r="Q71">
        <f>VLOOKUP($O71,Key!$A$1:$D$105,3,FALSE)</f>
        <v>-87.89667</v>
      </c>
      <c r="R71" t="str">
        <f>VLOOKUP($O71,Key!$A$1:$D$105,4,FALSE)</f>
        <v>Milwaukee</v>
      </c>
      <c r="S71">
        <v>30</v>
      </c>
      <c r="T71">
        <v>0</v>
      </c>
      <c r="U71">
        <v>4.22</v>
      </c>
      <c r="V71" t="s">
        <v>33</v>
      </c>
      <c r="W71">
        <v>4</v>
      </c>
      <c r="X71">
        <v>3.8</v>
      </c>
      <c r="Y71">
        <v>160</v>
      </c>
      <c r="Z71" s="4">
        <v>-1</v>
      </c>
      <c r="AA71" s="1">
        <v>43470</v>
      </c>
      <c r="AB71" s="8">
        <f t="shared" si="6"/>
        <v>43466</v>
      </c>
      <c r="AC71" s="8">
        <f t="shared" si="7"/>
        <v>43470</v>
      </c>
      <c r="AD71" s="8" t="str">
        <f t="shared" si="8"/>
        <v>Saturday</v>
      </c>
      <c r="AE71" s="2">
        <v>0.68471064814814808</v>
      </c>
      <c r="AF71" s="4">
        <v>1</v>
      </c>
      <c r="AG71" s="1">
        <v>43470</v>
      </c>
      <c r="AH71" s="8">
        <f t="shared" si="9"/>
        <v>43466</v>
      </c>
      <c r="AI71" s="8">
        <f t="shared" si="10"/>
        <v>43470</v>
      </c>
      <c r="AJ71" s="8" t="str">
        <f t="shared" si="11"/>
        <v>Saturday</v>
      </c>
      <c r="AK71" s="2">
        <v>0.70554398148148145</v>
      </c>
      <c r="AL71" t="s">
        <v>33</v>
      </c>
      <c r="AM71" t="s">
        <v>34</v>
      </c>
      <c r="AN71" t="s">
        <v>44</v>
      </c>
      <c r="AO71" t="s">
        <v>27</v>
      </c>
    </row>
    <row r="72" spans="1:41" x14ac:dyDescent="0.25">
      <c r="A72" t="s">
        <v>27</v>
      </c>
      <c r="B72">
        <v>2377073</v>
      </c>
      <c r="C72" t="s">
        <v>106</v>
      </c>
      <c r="F72">
        <v>53201</v>
      </c>
      <c r="G72" t="s">
        <v>29</v>
      </c>
      <c r="H72" t="s">
        <v>122</v>
      </c>
      <c r="I72">
        <v>12681</v>
      </c>
      <c r="J72" t="s">
        <v>30</v>
      </c>
      <c r="K72" t="s">
        <v>72</v>
      </c>
      <c r="L72">
        <f>VLOOKUP($K72,Key!$A$1:$D$105,2,FALSE)</f>
        <v>43.03913</v>
      </c>
      <c r="M72">
        <f>VLOOKUP($K72,Key!$A$1:$D$105,3,FALSE)</f>
        <v>-87.916150000000002</v>
      </c>
      <c r="N72" t="str">
        <f>VLOOKUP($K72,Key!$A$1:$D$105,4,FALSE)</f>
        <v>Milwaukee</v>
      </c>
      <c r="O72" t="s">
        <v>72</v>
      </c>
      <c r="P72">
        <f>VLOOKUP($O72,Key!$A$1:$D$105,2,FALSE)</f>
        <v>43.03913</v>
      </c>
      <c r="Q72">
        <f>VLOOKUP($O72,Key!$A$1:$D$105,3,FALSE)</f>
        <v>-87.916150000000002</v>
      </c>
      <c r="R72" t="str">
        <f>VLOOKUP($O72,Key!$A$1:$D$105,4,FALSE)</f>
        <v>Milwaukee</v>
      </c>
      <c r="S72">
        <v>123</v>
      </c>
      <c r="T72">
        <v>0</v>
      </c>
      <c r="U72">
        <v>24</v>
      </c>
      <c r="V72" t="s">
        <v>33</v>
      </c>
      <c r="W72">
        <v>18</v>
      </c>
      <c r="X72">
        <v>17.100000000000001</v>
      </c>
      <c r="Y72">
        <v>720</v>
      </c>
      <c r="Z72" s="6">
        <v>-1</v>
      </c>
      <c r="AA72" s="1">
        <v>43471</v>
      </c>
      <c r="AB72" s="7">
        <f t="shared" si="6"/>
        <v>43466</v>
      </c>
      <c r="AC72" s="7">
        <f t="shared" si="7"/>
        <v>43471</v>
      </c>
      <c r="AD72" s="7" t="str">
        <f t="shared" si="8"/>
        <v>Sunday</v>
      </c>
      <c r="AE72" s="2">
        <v>0.71759259259259256</v>
      </c>
      <c r="AF72" s="6">
        <v>1</v>
      </c>
      <c r="AG72" s="1">
        <v>43471</v>
      </c>
      <c r="AH72" s="7">
        <f t="shared" si="9"/>
        <v>43466</v>
      </c>
      <c r="AI72" s="7">
        <f t="shared" si="10"/>
        <v>43471</v>
      </c>
      <c r="AJ72" s="7" t="str">
        <f t="shared" si="11"/>
        <v>Sunday</v>
      </c>
      <c r="AK72" s="2">
        <v>0.8034027777777778</v>
      </c>
      <c r="AL72" t="s">
        <v>34</v>
      </c>
      <c r="AM72" t="s">
        <v>34</v>
      </c>
      <c r="AN72" t="s">
        <v>44</v>
      </c>
      <c r="AO72" t="s">
        <v>27</v>
      </c>
    </row>
    <row r="73" spans="1:41" x14ac:dyDescent="0.25">
      <c r="A73" t="s">
        <v>27</v>
      </c>
      <c r="B73">
        <v>2379561</v>
      </c>
      <c r="C73" t="s">
        <v>106</v>
      </c>
      <c r="F73">
        <v>7</v>
      </c>
      <c r="G73" t="s">
        <v>29</v>
      </c>
      <c r="H73" t="s">
        <v>107</v>
      </c>
      <c r="I73">
        <v>32</v>
      </c>
      <c r="J73" t="s">
        <v>30</v>
      </c>
      <c r="K73" t="s">
        <v>55</v>
      </c>
      <c r="L73">
        <f>VLOOKUP($K73,Key!$A$1:$D$105,2,FALSE)</f>
        <v>43.048200000000001</v>
      </c>
      <c r="M73">
        <f>VLOOKUP($K73,Key!$A$1:$D$105,3,FALSE)</f>
        <v>-87.900859999999994</v>
      </c>
      <c r="N73" t="str">
        <f>VLOOKUP($K73,Key!$A$1:$D$105,4,FALSE)</f>
        <v>Milwaukee</v>
      </c>
      <c r="O73" t="s">
        <v>42</v>
      </c>
      <c r="P73">
        <f>VLOOKUP($O73,Key!$A$1:$D$105,2,FALSE)</f>
        <v>43.02948</v>
      </c>
      <c r="Q73">
        <f>VLOOKUP($O73,Key!$A$1:$D$105,3,FALSE)</f>
        <v>-87.912819999999996</v>
      </c>
      <c r="R73" t="str">
        <f>VLOOKUP($O73,Key!$A$1:$D$105,4,FALSE)</f>
        <v>Milwaukee</v>
      </c>
      <c r="S73">
        <v>13</v>
      </c>
      <c r="T73">
        <v>0</v>
      </c>
      <c r="U73">
        <v>4.22</v>
      </c>
      <c r="V73" t="s">
        <v>33</v>
      </c>
      <c r="W73">
        <v>1</v>
      </c>
      <c r="X73">
        <v>1</v>
      </c>
      <c r="Y73">
        <v>40</v>
      </c>
      <c r="Z73" s="4">
        <v>-1</v>
      </c>
      <c r="AA73" s="1">
        <v>43476</v>
      </c>
      <c r="AB73" s="8">
        <f t="shared" si="6"/>
        <v>43466</v>
      </c>
      <c r="AC73" s="8">
        <f t="shared" si="7"/>
        <v>43476</v>
      </c>
      <c r="AD73" s="8" t="str">
        <f t="shared" si="8"/>
        <v>Friday</v>
      </c>
      <c r="AE73" s="2">
        <v>0.9544097222222222</v>
      </c>
      <c r="AF73" s="4">
        <v>1</v>
      </c>
      <c r="AG73" s="1">
        <v>43476</v>
      </c>
      <c r="AH73" s="8">
        <f t="shared" si="9"/>
        <v>43466</v>
      </c>
      <c r="AI73" s="8">
        <f t="shared" si="10"/>
        <v>43476</v>
      </c>
      <c r="AJ73" s="8" t="str">
        <f t="shared" si="11"/>
        <v>Friday</v>
      </c>
      <c r="AK73" s="2">
        <v>0.9633449074074073</v>
      </c>
      <c r="AL73" t="s">
        <v>33</v>
      </c>
      <c r="AM73" t="s">
        <v>34</v>
      </c>
      <c r="AN73" t="s">
        <v>35</v>
      </c>
      <c r="AO73" t="s">
        <v>27</v>
      </c>
    </row>
    <row r="74" spans="1:41" x14ac:dyDescent="0.25">
      <c r="A74" t="s">
        <v>27</v>
      </c>
      <c r="B74">
        <v>2379809</v>
      </c>
      <c r="C74" t="s">
        <v>106</v>
      </c>
      <c r="F74">
        <v>53204</v>
      </c>
      <c r="G74" t="s">
        <v>29</v>
      </c>
      <c r="H74" t="s">
        <v>107</v>
      </c>
      <c r="I74">
        <v>11082</v>
      </c>
      <c r="J74" t="s">
        <v>30</v>
      </c>
      <c r="K74" t="s">
        <v>123</v>
      </c>
      <c r="L74">
        <f>VLOOKUP($K74,Key!$A$1:$D$105,2,FALSE)</f>
        <v>43.026470000000003</v>
      </c>
      <c r="M74">
        <f>VLOOKUP($K74,Key!$A$1:$D$105,3,FALSE)</f>
        <v>-87.918040000000005</v>
      </c>
      <c r="N74" t="str">
        <f>VLOOKUP($K74,Key!$A$1:$D$105,4,FALSE)</f>
        <v>Milwaukee</v>
      </c>
      <c r="O74" t="s">
        <v>47</v>
      </c>
      <c r="P74">
        <f>VLOOKUP($O74,Key!$A$1:$D$105,2,FALSE)</f>
        <v>43.038600000000002</v>
      </c>
      <c r="Q74">
        <f>VLOOKUP($O74,Key!$A$1:$D$105,3,FALSE)</f>
        <v>-87.912099999999995</v>
      </c>
      <c r="R74" t="str">
        <f>VLOOKUP($O74,Key!$A$1:$D$105,4,FALSE)</f>
        <v>Milwaukee</v>
      </c>
      <c r="S74">
        <v>15</v>
      </c>
      <c r="T74">
        <v>0</v>
      </c>
      <c r="U74">
        <v>4.22</v>
      </c>
      <c r="V74" t="s">
        <v>33</v>
      </c>
      <c r="W74">
        <v>2</v>
      </c>
      <c r="X74">
        <v>1.9</v>
      </c>
      <c r="Y74">
        <v>80</v>
      </c>
      <c r="Z74" s="6">
        <v>-1</v>
      </c>
      <c r="AA74" s="1">
        <v>43477</v>
      </c>
      <c r="AB74" s="7">
        <f t="shared" si="6"/>
        <v>43466</v>
      </c>
      <c r="AC74" s="7">
        <f t="shared" si="7"/>
        <v>43477</v>
      </c>
      <c r="AD74" s="7" t="str">
        <f t="shared" si="8"/>
        <v>Saturday</v>
      </c>
      <c r="AE74" s="2">
        <v>0.52674768518518522</v>
      </c>
      <c r="AF74" s="6">
        <v>1</v>
      </c>
      <c r="AG74" s="1">
        <v>43477</v>
      </c>
      <c r="AH74" s="7">
        <f t="shared" si="9"/>
        <v>43466</v>
      </c>
      <c r="AI74" s="7">
        <f t="shared" si="10"/>
        <v>43477</v>
      </c>
      <c r="AJ74" s="7" t="str">
        <f t="shared" si="11"/>
        <v>Saturday</v>
      </c>
      <c r="AK74" s="2">
        <v>0.53723379629629631</v>
      </c>
      <c r="AL74" t="s">
        <v>33</v>
      </c>
      <c r="AM74" t="s">
        <v>34</v>
      </c>
      <c r="AN74" t="s">
        <v>35</v>
      </c>
      <c r="AO74" t="s">
        <v>27</v>
      </c>
    </row>
    <row r="75" spans="1:41" x14ac:dyDescent="0.25">
      <c r="A75" t="s">
        <v>27</v>
      </c>
      <c r="B75">
        <v>2380921</v>
      </c>
      <c r="C75" t="s">
        <v>106</v>
      </c>
      <c r="F75">
        <v>53211</v>
      </c>
      <c r="G75" t="s">
        <v>29</v>
      </c>
      <c r="H75" t="s">
        <v>107</v>
      </c>
      <c r="I75">
        <v>315</v>
      </c>
      <c r="J75" t="s">
        <v>30</v>
      </c>
      <c r="K75" t="s">
        <v>72</v>
      </c>
      <c r="L75">
        <f>VLOOKUP($K75,Key!$A$1:$D$105,2,FALSE)</f>
        <v>43.03913</v>
      </c>
      <c r="M75">
        <f>VLOOKUP($K75,Key!$A$1:$D$105,3,FALSE)</f>
        <v>-87.916150000000002</v>
      </c>
      <c r="N75" t="str">
        <f>VLOOKUP($K75,Key!$A$1:$D$105,4,FALSE)</f>
        <v>Milwaukee</v>
      </c>
      <c r="O75" t="s">
        <v>72</v>
      </c>
      <c r="P75">
        <f>VLOOKUP($O75,Key!$A$1:$D$105,2,FALSE)</f>
        <v>43.03913</v>
      </c>
      <c r="Q75">
        <f>VLOOKUP($O75,Key!$A$1:$D$105,3,FALSE)</f>
        <v>-87.916150000000002</v>
      </c>
      <c r="R75" t="str">
        <f>VLOOKUP($O75,Key!$A$1:$D$105,4,FALSE)</f>
        <v>Milwaukee</v>
      </c>
      <c r="S75">
        <v>17</v>
      </c>
      <c r="T75">
        <v>0</v>
      </c>
      <c r="U75">
        <v>4.22</v>
      </c>
      <c r="V75" t="s">
        <v>33</v>
      </c>
      <c r="W75">
        <v>2</v>
      </c>
      <c r="X75">
        <v>1.9</v>
      </c>
      <c r="Y75">
        <v>80</v>
      </c>
      <c r="Z75" s="4">
        <v>-1</v>
      </c>
      <c r="AA75" s="1">
        <v>43478</v>
      </c>
      <c r="AB75" s="8">
        <f t="shared" si="6"/>
        <v>43466</v>
      </c>
      <c r="AC75" s="8">
        <f t="shared" si="7"/>
        <v>43478</v>
      </c>
      <c r="AD75" s="8" t="str">
        <f t="shared" si="8"/>
        <v>Sunday</v>
      </c>
      <c r="AE75" s="2">
        <v>0.72582175925925929</v>
      </c>
      <c r="AF75" s="4">
        <v>1</v>
      </c>
      <c r="AG75" s="1">
        <v>43478</v>
      </c>
      <c r="AH75" s="8">
        <f t="shared" si="9"/>
        <v>43466</v>
      </c>
      <c r="AI75" s="8">
        <f t="shared" si="10"/>
        <v>43478</v>
      </c>
      <c r="AJ75" s="8" t="str">
        <f t="shared" si="11"/>
        <v>Sunday</v>
      </c>
      <c r="AK75" s="2">
        <v>0.73754629629629631</v>
      </c>
      <c r="AL75" t="s">
        <v>33</v>
      </c>
      <c r="AM75" t="s">
        <v>34</v>
      </c>
      <c r="AN75" t="s">
        <v>44</v>
      </c>
      <c r="AO75" t="s">
        <v>27</v>
      </c>
    </row>
    <row r="76" spans="1:41" x14ac:dyDescent="0.25">
      <c r="A76" t="s">
        <v>27</v>
      </c>
      <c r="B76">
        <v>1521811</v>
      </c>
      <c r="C76" t="s">
        <v>106</v>
      </c>
      <c r="F76">
        <v>53202</v>
      </c>
      <c r="G76" t="s">
        <v>29</v>
      </c>
      <c r="H76" t="s">
        <v>107</v>
      </c>
      <c r="I76">
        <v>34</v>
      </c>
      <c r="J76" t="s">
        <v>30</v>
      </c>
      <c r="K76" t="s">
        <v>102</v>
      </c>
      <c r="L76">
        <f>VLOOKUP($K76,Key!$A$1:$D$105,2,FALSE)</f>
        <v>43.058010000000003</v>
      </c>
      <c r="M76">
        <f>VLOOKUP($K76,Key!$A$1:$D$105,3,FALSE)</f>
        <v>-87.877300000000005</v>
      </c>
      <c r="N76" t="str">
        <f>VLOOKUP($K76,Key!$A$1:$D$105,4,FALSE)</f>
        <v>Milwaukee</v>
      </c>
      <c r="O76" t="s">
        <v>109</v>
      </c>
      <c r="P76">
        <f>VLOOKUP($O76,Key!$A$1:$D$105,2,FALSE)</f>
        <v>43.031480000000002</v>
      </c>
      <c r="Q76">
        <f>VLOOKUP($O76,Key!$A$1:$D$105,3,FALSE)</f>
        <v>-87.908169999999998</v>
      </c>
      <c r="R76" t="str">
        <f>VLOOKUP($O76,Key!$A$1:$D$105,4,FALSE)</f>
        <v>Milwaukee</v>
      </c>
      <c r="S76">
        <v>33</v>
      </c>
      <c r="T76">
        <v>0</v>
      </c>
      <c r="U76">
        <v>8.44</v>
      </c>
      <c r="V76" t="s">
        <v>33</v>
      </c>
      <c r="W76">
        <v>4</v>
      </c>
      <c r="X76">
        <v>3.8</v>
      </c>
      <c r="Y76">
        <v>160</v>
      </c>
      <c r="Z76" s="6">
        <v>-1</v>
      </c>
      <c r="AA76" s="1">
        <v>43480</v>
      </c>
      <c r="AB76" s="7">
        <f t="shared" si="6"/>
        <v>43466</v>
      </c>
      <c r="AC76" s="7">
        <f t="shared" si="7"/>
        <v>43480</v>
      </c>
      <c r="AD76" s="7" t="str">
        <f t="shared" si="8"/>
        <v>Tuesday</v>
      </c>
      <c r="AE76" s="2">
        <v>0.4652662037037037</v>
      </c>
      <c r="AF76" s="6">
        <v>1</v>
      </c>
      <c r="AG76" s="1">
        <v>43480</v>
      </c>
      <c r="AH76" s="7">
        <f t="shared" si="9"/>
        <v>43466</v>
      </c>
      <c r="AI76" s="7">
        <f t="shared" si="10"/>
        <v>43480</v>
      </c>
      <c r="AJ76" s="7" t="str">
        <f t="shared" si="11"/>
        <v>Tuesday</v>
      </c>
      <c r="AK76" s="2">
        <v>0.48783564814814812</v>
      </c>
      <c r="AL76" t="s">
        <v>34</v>
      </c>
      <c r="AM76" t="s">
        <v>34</v>
      </c>
      <c r="AN76" t="s">
        <v>35</v>
      </c>
      <c r="AO76" t="s">
        <v>27</v>
      </c>
    </row>
    <row r="77" spans="1:41" x14ac:dyDescent="0.25">
      <c r="A77" t="s">
        <v>27</v>
      </c>
      <c r="B77">
        <v>2381736</v>
      </c>
      <c r="C77" t="s">
        <v>106</v>
      </c>
      <c r="F77">
        <v>53189</v>
      </c>
      <c r="G77" t="s">
        <v>29</v>
      </c>
      <c r="H77" t="s">
        <v>107</v>
      </c>
      <c r="I77">
        <v>5417</v>
      </c>
      <c r="J77" t="s">
        <v>30</v>
      </c>
      <c r="K77" t="s">
        <v>31</v>
      </c>
      <c r="L77">
        <f>VLOOKUP($K77,Key!$A$1:$D$105,2,FALSE)</f>
        <v>43.038719999999998</v>
      </c>
      <c r="M77">
        <f>VLOOKUP($K77,Key!$A$1:$D$105,3,FALSE)</f>
        <v>-87.905339999999995</v>
      </c>
      <c r="N77" t="str">
        <f>VLOOKUP($K77,Key!$A$1:$D$105,4,FALSE)</f>
        <v>Milwaukee</v>
      </c>
      <c r="O77" t="s">
        <v>59</v>
      </c>
      <c r="P77">
        <f>VLOOKUP($O77,Key!$A$1:$D$105,2,FALSE)</f>
        <v>43.04804</v>
      </c>
      <c r="Q77">
        <f>VLOOKUP($O77,Key!$A$1:$D$105,3,FALSE)</f>
        <v>-87.896720000000002</v>
      </c>
      <c r="R77" t="str">
        <f>VLOOKUP($O77,Key!$A$1:$D$105,4,FALSE)</f>
        <v>Milwaukee</v>
      </c>
      <c r="S77">
        <v>9</v>
      </c>
      <c r="T77">
        <v>0</v>
      </c>
      <c r="U77">
        <v>4.22</v>
      </c>
      <c r="V77" t="s">
        <v>33</v>
      </c>
      <c r="W77">
        <v>1</v>
      </c>
      <c r="X77">
        <v>1</v>
      </c>
      <c r="Y77">
        <v>40</v>
      </c>
      <c r="Z77" s="4">
        <v>-1</v>
      </c>
      <c r="AA77" s="1">
        <v>43482</v>
      </c>
      <c r="AB77" s="8">
        <f t="shared" si="6"/>
        <v>43466</v>
      </c>
      <c r="AC77" s="8">
        <f t="shared" si="7"/>
        <v>43482</v>
      </c>
      <c r="AD77" s="8" t="str">
        <f t="shared" si="8"/>
        <v>Thursday</v>
      </c>
      <c r="AE77" s="2">
        <v>0.81479166666666669</v>
      </c>
      <c r="AF77" s="4">
        <v>1</v>
      </c>
      <c r="AG77" s="1">
        <v>43482</v>
      </c>
      <c r="AH77" s="8">
        <f t="shared" si="9"/>
        <v>43466</v>
      </c>
      <c r="AI77" s="8">
        <f t="shared" si="10"/>
        <v>43482</v>
      </c>
      <c r="AJ77" s="8" t="str">
        <f t="shared" si="11"/>
        <v>Thursday</v>
      </c>
      <c r="AK77" s="2">
        <v>0.82119212962962962</v>
      </c>
      <c r="AL77" t="s">
        <v>33</v>
      </c>
      <c r="AM77" t="s">
        <v>34</v>
      </c>
      <c r="AN77" t="s">
        <v>35</v>
      </c>
      <c r="AO77" t="s">
        <v>27</v>
      </c>
    </row>
    <row r="78" spans="1:41" x14ac:dyDescent="0.25">
      <c r="A78" t="s">
        <v>27</v>
      </c>
      <c r="B78">
        <v>2364703</v>
      </c>
      <c r="C78" t="s">
        <v>106</v>
      </c>
      <c r="F78">
        <v>54601</v>
      </c>
      <c r="G78" t="s">
        <v>29</v>
      </c>
      <c r="H78" t="s">
        <v>107</v>
      </c>
      <c r="I78">
        <v>11066</v>
      </c>
      <c r="J78" t="s">
        <v>30</v>
      </c>
      <c r="K78" t="s">
        <v>71</v>
      </c>
      <c r="L78">
        <f>VLOOKUP($K78,Key!$A$1:$D$105,2,FALSE)</f>
        <v>43.074890000000003</v>
      </c>
      <c r="M78">
        <f>VLOOKUP($K78,Key!$A$1:$D$105,3,FALSE)</f>
        <v>-87.882810000000006</v>
      </c>
      <c r="N78" t="str">
        <f>VLOOKUP($K78,Key!$A$1:$D$105,4,FALSE)</f>
        <v>Milwaukee</v>
      </c>
      <c r="O78" t="s">
        <v>79</v>
      </c>
      <c r="P78">
        <f>VLOOKUP($O78,Key!$A$1:$D$105,2,FALSE)</f>
        <v>43.078530000000001</v>
      </c>
      <c r="Q78">
        <f>VLOOKUP($O78,Key!$A$1:$D$105,3,FALSE)</f>
        <v>-87.882620000000003</v>
      </c>
      <c r="R78" t="str">
        <f>VLOOKUP($O78,Key!$A$1:$D$105,4,FALSE)</f>
        <v>Milwaukee</v>
      </c>
      <c r="S78">
        <v>2</v>
      </c>
      <c r="T78">
        <v>0</v>
      </c>
      <c r="U78">
        <v>0</v>
      </c>
      <c r="V78" t="s">
        <v>33</v>
      </c>
      <c r="W78">
        <v>0</v>
      </c>
      <c r="X78">
        <v>0</v>
      </c>
      <c r="Y78">
        <v>0</v>
      </c>
      <c r="Z78" s="6">
        <v>-1</v>
      </c>
      <c r="AA78" s="1">
        <v>43485</v>
      </c>
      <c r="AB78" s="7">
        <f t="shared" si="6"/>
        <v>43466</v>
      </c>
      <c r="AC78" s="7">
        <f t="shared" si="7"/>
        <v>43485</v>
      </c>
      <c r="AD78" s="7" t="str">
        <f t="shared" si="8"/>
        <v>Sunday</v>
      </c>
      <c r="AE78" s="2">
        <v>0.87396990740740732</v>
      </c>
      <c r="AF78" s="6">
        <v>1</v>
      </c>
      <c r="AG78" s="1">
        <v>43485</v>
      </c>
      <c r="AH78" s="7">
        <f t="shared" si="9"/>
        <v>43466</v>
      </c>
      <c r="AI78" s="7">
        <f t="shared" si="10"/>
        <v>43485</v>
      </c>
      <c r="AJ78" s="7" t="str">
        <f t="shared" si="11"/>
        <v>Sunday</v>
      </c>
      <c r="AK78" s="2">
        <v>0.87564814814814806</v>
      </c>
      <c r="AL78" t="s">
        <v>33</v>
      </c>
      <c r="AM78" t="s">
        <v>34</v>
      </c>
      <c r="AN78" t="s">
        <v>35</v>
      </c>
      <c r="AO78" t="s">
        <v>27</v>
      </c>
    </row>
    <row r="79" spans="1:41" x14ac:dyDescent="0.25">
      <c r="A79" t="s">
        <v>27</v>
      </c>
      <c r="B79">
        <v>2381708</v>
      </c>
      <c r="C79" t="s">
        <v>106</v>
      </c>
      <c r="F79">
        <v>53216</v>
      </c>
      <c r="G79" t="s">
        <v>29</v>
      </c>
      <c r="H79" t="s">
        <v>107</v>
      </c>
      <c r="I79">
        <v>202</v>
      </c>
      <c r="J79" t="s">
        <v>30</v>
      </c>
      <c r="K79" t="s">
        <v>59</v>
      </c>
      <c r="L79">
        <f>VLOOKUP($K79,Key!$A$1:$D$105,2,FALSE)</f>
        <v>43.04804</v>
      </c>
      <c r="M79">
        <f>VLOOKUP($K79,Key!$A$1:$D$105,3,FALSE)</f>
        <v>-87.896720000000002</v>
      </c>
      <c r="N79" t="str">
        <f>VLOOKUP($K79,Key!$A$1:$D$105,4,FALSE)</f>
        <v>Milwaukee</v>
      </c>
      <c r="O79" t="s">
        <v>58</v>
      </c>
      <c r="P79">
        <f>VLOOKUP($O79,Key!$A$1:$D$105,2,FALSE)</f>
        <v>43.052460000000004</v>
      </c>
      <c r="Q79">
        <f>VLOOKUP($O79,Key!$A$1:$D$105,3,FALSE)</f>
        <v>-87.891000000000005</v>
      </c>
      <c r="R79" t="str">
        <f>VLOOKUP($O79,Key!$A$1:$D$105,4,FALSE)</f>
        <v>Milwaukee</v>
      </c>
      <c r="S79">
        <v>72</v>
      </c>
      <c r="T79">
        <v>0</v>
      </c>
      <c r="U79">
        <v>0</v>
      </c>
      <c r="V79" t="s">
        <v>33</v>
      </c>
      <c r="W79">
        <v>10</v>
      </c>
      <c r="X79">
        <v>9.5</v>
      </c>
      <c r="Y79">
        <v>400</v>
      </c>
      <c r="Z79" s="4">
        <v>-1</v>
      </c>
      <c r="AA79" s="1">
        <v>43481</v>
      </c>
      <c r="AB79" s="8">
        <f t="shared" si="6"/>
        <v>43466</v>
      </c>
      <c r="AC79" s="8">
        <f t="shared" si="7"/>
        <v>43481</v>
      </c>
      <c r="AD79" s="8" t="str">
        <f t="shared" si="8"/>
        <v>Wednesday</v>
      </c>
      <c r="AE79" s="2">
        <v>0.73261574074074076</v>
      </c>
      <c r="AF79" s="4">
        <v>1</v>
      </c>
      <c r="AG79" s="1">
        <v>43481</v>
      </c>
      <c r="AH79" s="8">
        <f t="shared" si="9"/>
        <v>43466</v>
      </c>
      <c r="AI79" s="8">
        <f t="shared" si="10"/>
        <v>43481</v>
      </c>
      <c r="AJ79" s="8" t="str">
        <f t="shared" si="11"/>
        <v>Wednesday</v>
      </c>
      <c r="AK79" s="2">
        <v>0.78245370370370371</v>
      </c>
      <c r="AL79" t="s">
        <v>34</v>
      </c>
      <c r="AM79" t="s">
        <v>34</v>
      </c>
      <c r="AN79" t="s">
        <v>35</v>
      </c>
      <c r="AO79" t="s">
        <v>27</v>
      </c>
    </row>
    <row r="80" spans="1:41" x14ac:dyDescent="0.25">
      <c r="A80" t="s">
        <v>27</v>
      </c>
      <c r="B80">
        <v>2166868</v>
      </c>
      <c r="C80" t="s">
        <v>106</v>
      </c>
      <c r="F80">
        <v>53202</v>
      </c>
      <c r="G80" t="s">
        <v>29</v>
      </c>
      <c r="H80" t="s">
        <v>107</v>
      </c>
      <c r="I80">
        <v>5501</v>
      </c>
      <c r="J80" t="s">
        <v>30</v>
      </c>
      <c r="K80" t="s">
        <v>54</v>
      </c>
      <c r="L80">
        <f>VLOOKUP($K80,Key!$A$1:$D$105,2,FALSE)</f>
        <v>43.004728999999998</v>
      </c>
      <c r="M80">
        <f>VLOOKUP($K80,Key!$A$1:$D$105,3,FALSE)</f>
        <v>-87.905463999999995</v>
      </c>
      <c r="N80" t="str">
        <f>VLOOKUP($K80,Key!$A$1:$D$105,4,FALSE)</f>
        <v>Milwaukee</v>
      </c>
      <c r="O80" t="s">
        <v>61</v>
      </c>
      <c r="P80">
        <f>VLOOKUP($O80,Key!$A$1:$D$105,2,FALSE)</f>
        <v>43.026229999999998</v>
      </c>
      <c r="Q80">
        <f>VLOOKUP($O80,Key!$A$1:$D$105,3,FALSE)</f>
        <v>-87.912809999999993</v>
      </c>
      <c r="R80" t="str">
        <f>VLOOKUP($O80,Key!$A$1:$D$105,4,FALSE)</f>
        <v>Milwaukee</v>
      </c>
      <c r="S80">
        <v>10</v>
      </c>
      <c r="T80">
        <v>0</v>
      </c>
      <c r="U80">
        <v>4.22</v>
      </c>
      <c r="V80" t="s">
        <v>33</v>
      </c>
      <c r="W80">
        <v>1</v>
      </c>
      <c r="X80">
        <v>1</v>
      </c>
      <c r="Y80">
        <v>40</v>
      </c>
      <c r="Z80" s="6">
        <v>-1</v>
      </c>
      <c r="AA80" s="1">
        <v>43466</v>
      </c>
      <c r="AB80" s="7">
        <f t="shared" si="6"/>
        <v>43466</v>
      </c>
      <c r="AC80" s="7">
        <f t="shared" si="7"/>
        <v>43466</v>
      </c>
      <c r="AD80" s="7" t="str">
        <f t="shared" si="8"/>
        <v>Tuesday</v>
      </c>
      <c r="AE80" s="2">
        <v>0.15209490740740741</v>
      </c>
      <c r="AF80" s="6">
        <v>1</v>
      </c>
      <c r="AG80" s="1">
        <v>43466</v>
      </c>
      <c r="AH80" s="7">
        <f t="shared" si="9"/>
        <v>43466</v>
      </c>
      <c r="AI80" s="7">
        <f t="shared" si="10"/>
        <v>43466</v>
      </c>
      <c r="AJ80" s="7" t="str">
        <f t="shared" si="11"/>
        <v>Tuesday</v>
      </c>
      <c r="AK80" s="2">
        <v>0.15912037037037038</v>
      </c>
      <c r="AL80" t="s">
        <v>33</v>
      </c>
      <c r="AM80" t="s">
        <v>34</v>
      </c>
      <c r="AN80" t="s">
        <v>35</v>
      </c>
      <c r="AO80" t="s">
        <v>27</v>
      </c>
    </row>
    <row r="81" spans="1:41" x14ac:dyDescent="0.25">
      <c r="A81" t="s">
        <v>27</v>
      </c>
      <c r="B81">
        <v>2347307</v>
      </c>
      <c r="C81" t="s">
        <v>106</v>
      </c>
      <c r="F81">
        <v>53212</v>
      </c>
      <c r="G81" t="s">
        <v>29</v>
      </c>
      <c r="H81" t="s">
        <v>107</v>
      </c>
      <c r="I81">
        <v>11106</v>
      </c>
      <c r="J81" t="s">
        <v>30</v>
      </c>
      <c r="K81" t="s">
        <v>77</v>
      </c>
      <c r="L81">
        <f>VLOOKUP($K81,Key!$A$1:$D$105,2,FALSE)</f>
        <v>43.052549999999997</v>
      </c>
      <c r="M81">
        <f>VLOOKUP($K81,Key!$A$1:$D$105,3,FALSE)</f>
        <v>-87.909329999999997</v>
      </c>
      <c r="N81" t="str">
        <f>VLOOKUP($K81,Key!$A$1:$D$105,4,FALSE)</f>
        <v>Milwaukee</v>
      </c>
      <c r="O81" t="s">
        <v>56</v>
      </c>
      <c r="P81">
        <f>VLOOKUP($O81,Key!$A$1:$D$105,2,FALSE)</f>
        <v>43.05847</v>
      </c>
      <c r="Q81">
        <f>VLOOKUP($O81,Key!$A$1:$D$105,3,FALSE)</f>
        <v>-87.898079999999993</v>
      </c>
      <c r="R81" t="str">
        <f>VLOOKUP($O81,Key!$A$1:$D$105,4,FALSE)</f>
        <v>Milwaukee</v>
      </c>
      <c r="S81">
        <v>6</v>
      </c>
      <c r="T81">
        <v>0</v>
      </c>
      <c r="U81">
        <v>4.22</v>
      </c>
      <c r="V81" t="s">
        <v>33</v>
      </c>
      <c r="W81">
        <v>0</v>
      </c>
      <c r="X81">
        <v>0</v>
      </c>
      <c r="Y81">
        <v>0</v>
      </c>
      <c r="Z81" s="4">
        <v>-1</v>
      </c>
      <c r="AA81" s="1">
        <v>43468</v>
      </c>
      <c r="AB81" s="8">
        <f t="shared" si="6"/>
        <v>43466</v>
      </c>
      <c r="AC81" s="8">
        <f t="shared" si="7"/>
        <v>43468</v>
      </c>
      <c r="AD81" s="8" t="str">
        <f t="shared" si="8"/>
        <v>Thursday</v>
      </c>
      <c r="AE81" s="2">
        <v>0.62233796296296295</v>
      </c>
      <c r="AF81" s="4">
        <v>1</v>
      </c>
      <c r="AG81" s="1">
        <v>43468</v>
      </c>
      <c r="AH81" s="8">
        <f t="shared" si="9"/>
        <v>43466</v>
      </c>
      <c r="AI81" s="8">
        <f t="shared" si="10"/>
        <v>43468</v>
      </c>
      <c r="AJ81" s="8" t="str">
        <f t="shared" si="11"/>
        <v>Thursday</v>
      </c>
      <c r="AK81" s="2">
        <v>0.62685185185185188</v>
      </c>
      <c r="AL81" t="s">
        <v>33</v>
      </c>
      <c r="AM81" t="s">
        <v>34</v>
      </c>
      <c r="AN81" t="s">
        <v>35</v>
      </c>
      <c r="AO81" t="s">
        <v>27</v>
      </c>
    </row>
    <row r="82" spans="1:41" x14ac:dyDescent="0.25">
      <c r="A82" t="s">
        <v>27</v>
      </c>
      <c r="B82">
        <v>2373006</v>
      </c>
      <c r="C82" t="s">
        <v>106</v>
      </c>
      <c r="F82">
        <v>53206</v>
      </c>
      <c r="G82" t="s">
        <v>29</v>
      </c>
      <c r="H82" t="s">
        <v>107</v>
      </c>
      <c r="I82">
        <v>12464</v>
      </c>
      <c r="J82" t="s">
        <v>30</v>
      </c>
      <c r="K82" t="s">
        <v>53</v>
      </c>
      <c r="L82">
        <f>VLOOKUP($K82,Key!$A$1:$D$105,2,FALSE)</f>
        <v>43.056570000000001</v>
      </c>
      <c r="M82">
        <f>VLOOKUP($K82,Key!$A$1:$D$105,3,FALSE)</f>
        <v>-87.934060000000002</v>
      </c>
      <c r="N82" t="str">
        <f>VLOOKUP($K82,Key!$A$1:$D$105,4,FALSE)</f>
        <v>Milwaukee</v>
      </c>
      <c r="O82" t="s">
        <v>47</v>
      </c>
      <c r="P82">
        <f>VLOOKUP($O82,Key!$A$1:$D$105,2,FALSE)</f>
        <v>43.038600000000002</v>
      </c>
      <c r="Q82">
        <f>VLOOKUP($O82,Key!$A$1:$D$105,3,FALSE)</f>
        <v>-87.912099999999995</v>
      </c>
      <c r="R82" t="str">
        <f>VLOOKUP($O82,Key!$A$1:$D$105,4,FALSE)</f>
        <v>Milwaukee</v>
      </c>
      <c r="S82">
        <v>25</v>
      </c>
      <c r="T82">
        <v>0</v>
      </c>
      <c r="U82">
        <v>4.22</v>
      </c>
      <c r="V82" t="s">
        <v>33</v>
      </c>
      <c r="W82">
        <v>3</v>
      </c>
      <c r="X82">
        <v>2.9</v>
      </c>
      <c r="Y82">
        <v>120</v>
      </c>
      <c r="Z82" s="6">
        <v>-1</v>
      </c>
      <c r="AA82" s="1">
        <v>43468</v>
      </c>
      <c r="AB82" s="7">
        <f t="shared" si="6"/>
        <v>43466</v>
      </c>
      <c r="AC82" s="7">
        <f t="shared" si="7"/>
        <v>43468</v>
      </c>
      <c r="AD82" s="7" t="str">
        <f t="shared" si="8"/>
        <v>Thursday</v>
      </c>
      <c r="AE82" s="2">
        <v>0.62268518518518523</v>
      </c>
      <c r="AF82" s="6">
        <v>1</v>
      </c>
      <c r="AG82" s="1">
        <v>43468</v>
      </c>
      <c r="AH82" s="7">
        <f t="shared" si="9"/>
        <v>43466</v>
      </c>
      <c r="AI82" s="7">
        <f t="shared" si="10"/>
        <v>43468</v>
      </c>
      <c r="AJ82" s="7" t="str">
        <f t="shared" si="11"/>
        <v>Thursday</v>
      </c>
      <c r="AK82" s="2">
        <v>0.63991898148148152</v>
      </c>
      <c r="AL82" t="s">
        <v>33</v>
      </c>
      <c r="AM82" t="s">
        <v>34</v>
      </c>
      <c r="AN82" t="s">
        <v>35</v>
      </c>
      <c r="AO82" t="s">
        <v>27</v>
      </c>
    </row>
    <row r="83" spans="1:41" x14ac:dyDescent="0.25">
      <c r="A83" t="s">
        <v>27</v>
      </c>
      <c r="B83">
        <v>2361113</v>
      </c>
      <c r="C83" t="s">
        <v>106</v>
      </c>
      <c r="F83">
        <v>53207</v>
      </c>
      <c r="G83" t="s">
        <v>29</v>
      </c>
      <c r="H83" t="s">
        <v>107</v>
      </c>
      <c r="I83">
        <v>17</v>
      </c>
      <c r="J83" t="s">
        <v>30</v>
      </c>
      <c r="K83" t="s">
        <v>90</v>
      </c>
      <c r="L83">
        <f>VLOOKUP($K83,Key!$A$1:$D$105,2,FALSE)</f>
        <v>43.036900000000003</v>
      </c>
      <c r="M83">
        <f>VLOOKUP($K83,Key!$A$1:$D$105,3,FALSE)</f>
        <v>-87.89667</v>
      </c>
      <c r="N83" t="str">
        <f>VLOOKUP($K83,Key!$A$1:$D$105,4,FALSE)</f>
        <v>Milwaukee</v>
      </c>
      <c r="O83" t="s">
        <v>51</v>
      </c>
      <c r="P83">
        <f>VLOOKUP($O83,Key!$A$1:$D$105,2,FALSE)</f>
        <v>43.028709999999997</v>
      </c>
      <c r="Q83">
        <f>VLOOKUP($O83,Key!$A$1:$D$105,3,FALSE)</f>
        <v>-87.9041</v>
      </c>
      <c r="R83" t="str">
        <f>VLOOKUP($O83,Key!$A$1:$D$105,4,FALSE)</f>
        <v>Milwaukee</v>
      </c>
      <c r="S83">
        <v>19</v>
      </c>
      <c r="T83">
        <v>0</v>
      </c>
      <c r="U83">
        <v>4.22</v>
      </c>
      <c r="V83" t="s">
        <v>33</v>
      </c>
      <c r="W83">
        <v>2</v>
      </c>
      <c r="X83">
        <v>1.9</v>
      </c>
      <c r="Y83">
        <v>80</v>
      </c>
      <c r="Z83" s="4">
        <v>-1</v>
      </c>
      <c r="AA83" s="1">
        <v>43469</v>
      </c>
      <c r="AB83" s="8">
        <f t="shared" si="6"/>
        <v>43466</v>
      </c>
      <c r="AC83" s="8">
        <f t="shared" si="7"/>
        <v>43469</v>
      </c>
      <c r="AD83" s="8" t="str">
        <f t="shared" si="8"/>
        <v>Friday</v>
      </c>
      <c r="AE83" s="2">
        <v>0.62072916666666667</v>
      </c>
      <c r="AF83" s="4">
        <v>1</v>
      </c>
      <c r="AG83" s="1">
        <v>43469</v>
      </c>
      <c r="AH83" s="8">
        <f t="shared" si="9"/>
        <v>43466</v>
      </c>
      <c r="AI83" s="8">
        <f t="shared" si="10"/>
        <v>43469</v>
      </c>
      <c r="AJ83" s="8" t="str">
        <f t="shared" si="11"/>
        <v>Friday</v>
      </c>
      <c r="AK83" s="2">
        <v>0.63383101851851853</v>
      </c>
      <c r="AL83" t="s">
        <v>33</v>
      </c>
      <c r="AM83" t="s">
        <v>34</v>
      </c>
      <c r="AN83" t="s">
        <v>35</v>
      </c>
      <c r="AO83" t="s">
        <v>27</v>
      </c>
    </row>
    <row r="84" spans="1:41" x14ac:dyDescent="0.25">
      <c r="A84" t="s">
        <v>27</v>
      </c>
      <c r="B84">
        <v>2374646</v>
      </c>
      <c r="C84" t="s">
        <v>106</v>
      </c>
      <c r="F84">
        <v>53202</v>
      </c>
      <c r="G84" t="s">
        <v>29</v>
      </c>
      <c r="H84" t="s">
        <v>107</v>
      </c>
      <c r="I84">
        <v>11048</v>
      </c>
      <c r="J84" t="s">
        <v>30</v>
      </c>
      <c r="K84" t="s">
        <v>115</v>
      </c>
      <c r="L84">
        <f>VLOOKUP($K84,Key!$A$1:$D$105,2,FALSE)</f>
        <v>43.058619999999998</v>
      </c>
      <c r="M84">
        <f>VLOOKUP($K84,Key!$A$1:$D$105,3,FALSE)</f>
        <v>-87.885319999999993</v>
      </c>
      <c r="N84" t="str">
        <f>VLOOKUP($K84,Key!$A$1:$D$105,4,FALSE)</f>
        <v>Milwaukee</v>
      </c>
      <c r="O84" t="s">
        <v>59</v>
      </c>
      <c r="P84">
        <f>VLOOKUP($O84,Key!$A$1:$D$105,2,FALSE)</f>
        <v>43.04804</v>
      </c>
      <c r="Q84">
        <f>VLOOKUP($O84,Key!$A$1:$D$105,3,FALSE)</f>
        <v>-87.896720000000002</v>
      </c>
      <c r="R84" t="str">
        <f>VLOOKUP($O84,Key!$A$1:$D$105,4,FALSE)</f>
        <v>Milwaukee</v>
      </c>
      <c r="S84">
        <v>11</v>
      </c>
      <c r="T84">
        <v>0</v>
      </c>
      <c r="U84">
        <v>4.22</v>
      </c>
      <c r="V84" t="s">
        <v>33</v>
      </c>
      <c r="W84">
        <v>1</v>
      </c>
      <c r="X84">
        <v>1</v>
      </c>
      <c r="Y84">
        <v>40</v>
      </c>
      <c r="Z84" s="6">
        <v>-1</v>
      </c>
      <c r="AA84" s="1">
        <v>43469</v>
      </c>
      <c r="AB84" s="7">
        <f t="shared" si="6"/>
        <v>43466</v>
      </c>
      <c r="AC84" s="7">
        <f t="shared" si="7"/>
        <v>43469</v>
      </c>
      <c r="AD84" s="7" t="str">
        <f t="shared" si="8"/>
        <v>Friday</v>
      </c>
      <c r="AE84" s="2">
        <v>0.76224537037037043</v>
      </c>
      <c r="AF84" s="6">
        <v>1</v>
      </c>
      <c r="AG84" s="1">
        <v>43469</v>
      </c>
      <c r="AH84" s="7">
        <f t="shared" si="9"/>
        <v>43466</v>
      </c>
      <c r="AI84" s="7">
        <f t="shared" si="10"/>
        <v>43469</v>
      </c>
      <c r="AJ84" s="7" t="str">
        <f t="shared" si="11"/>
        <v>Friday</v>
      </c>
      <c r="AK84" s="2">
        <v>0.77</v>
      </c>
      <c r="AL84" t="s">
        <v>33</v>
      </c>
      <c r="AM84" t="s">
        <v>34</v>
      </c>
      <c r="AN84" t="s">
        <v>35</v>
      </c>
      <c r="AO84" t="s">
        <v>27</v>
      </c>
    </row>
    <row r="85" spans="1:41" x14ac:dyDescent="0.25">
      <c r="A85" t="s">
        <v>27</v>
      </c>
      <c r="B85">
        <v>2233183</v>
      </c>
      <c r="C85" t="s">
        <v>106</v>
      </c>
      <c r="F85">
        <v>53221</v>
      </c>
      <c r="G85" t="s">
        <v>29</v>
      </c>
      <c r="H85" t="s">
        <v>107</v>
      </c>
      <c r="I85">
        <v>12470</v>
      </c>
      <c r="J85" t="s">
        <v>30</v>
      </c>
      <c r="K85" t="s">
        <v>102</v>
      </c>
      <c r="L85">
        <f>VLOOKUP($K85,Key!$A$1:$D$105,2,FALSE)</f>
        <v>43.058010000000003</v>
      </c>
      <c r="M85">
        <f>VLOOKUP($K85,Key!$A$1:$D$105,3,FALSE)</f>
        <v>-87.877300000000005</v>
      </c>
      <c r="N85" t="str">
        <f>VLOOKUP($K85,Key!$A$1:$D$105,4,FALSE)</f>
        <v>Milwaukee</v>
      </c>
      <c r="O85" t="s">
        <v>102</v>
      </c>
      <c r="P85">
        <f>VLOOKUP($O85,Key!$A$1:$D$105,2,FALSE)</f>
        <v>43.058010000000003</v>
      </c>
      <c r="Q85">
        <f>VLOOKUP($O85,Key!$A$1:$D$105,3,FALSE)</f>
        <v>-87.877300000000005</v>
      </c>
      <c r="R85" t="str">
        <f>VLOOKUP($O85,Key!$A$1:$D$105,4,FALSE)</f>
        <v>Milwaukee</v>
      </c>
      <c r="S85">
        <v>51</v>
      </c>
      <c r="T85">
        <v>0</v>
      </c>
      <c r="U85">
        <v>8.44</v>
      </c>
      <c r="V85" t="s">
        <v>33</v>
      </c>
      <c r="W85">
        <v>7</v>
      </c>
      <c r="X85">
        <v>6.7</v>
      </c>
      <c r="Y85">
        <v>280</v>
      </c>
      <c r="Z85" s="4">
        <v>-1</v>
      </c>
      <c r="AA85" s="1">
        <v>43470</v>
      </c>
      <c r="AB85" s="8">
        <f t="shared" si="6"/>
        <v>43466</v>
      </c>
      <c r="AC85" s="8">
        <f t="shared" si="7"/>
        <v>43470</v>
      </c>
      <c r="AD85" s="8" t="str">
        <f t="shared" si="8"/>
        <v>Saturday</v>
      </c>
      <c r="AE85" s="2">
        <v>0.58083333333333331</v>
      </c>
      <c r="AF85" s="4">
        <v>1</v>
      </c>
      <c r="AG85" s="1">
        <v>43470</v>
      </c>
      <c r="AH85" s="8">
        <f t="shared" si="9"/>
        <v>43466</v>
      </c>
      <c r="AI85" s="8">
        <f t="shared" si="10"/>
        <v>43470</v>
      </c>
      <c r="AJ85" s="8" t="str">
        <f t="shared" si="11"/>
        <v>Saturday</v>
      </c>
      <c r="AK85" s="2">
        <v>0.61626157407407411</v>
      </c>
      <c r="AL85" t="s">
        <v>34</v>
      </c>
      <c r="AM85" t="s">
        <v>34</v>
      </c>
      <c r="AN85" t="s">
        <v>44</v>
      </c>
      <c r="AO85" t="s">
        <v>27</v>
      </c>
    </row>
    <row r="86" spans="1:41" x14ac:dyDescent="0.25">
      <c r="A86" t="s">
        <v>27</v>
      </c>
      <c r="B86">
        <v>2375475</v>
      </c>
      <c r="C86" t="s">
        <v>106</v>
      </c>
      <c r="F86">
        <v>60610</v>
      </c>
      <c r="G86" t="s">
        <v>29</v>
      </c>
      <c r="H86" t="s">
        <v>107</v>
      </c>
      <c r="I86">
        <v>12498</v>
      </c>
      <c r="J86" t="s">
        <v>30</v>
      </c>
      <c r="K86" t="s">
        <v>90</v>
      </c>
      <c r="L86">
        <f>VLOOKUP($K86,Key!$A$1:$D$105,2,FALSE)</f>
        <v>43.036900000000003</v>
      </c>
      <c r="M86">
        <f>VLOOKUP($K86,Key!$A$1:$D$105,3,FALSE)</f>
        <v>-87.89667</v>
      </c>
      <c r="N86" t="str">
        <f>VLOOKUP($K86,Key!$A$1:$D$105,4,FALSE)</f>
        <v>Milwaukee</v>
      </c>
      <c r="O86" t="s">
        <v>76</v>
      </c>
      <c r="P86">
        <f>VLOOKUP($O86,Key!$A$1:$D$105,2,FALSE)</f>
        <v>43.05536</v>
      </c>
      <c r="Q86">
        <f>VLOOKUP($O86,Key!$A$1:$D$105,3,FALSE)</f>
        <v>-87.90504</v>
      </c>
      <c r="R86" t="str">
        <f>VLOOKUP($O86,Key!$A$1:$D$105,4,FALSE)</f>
        <v>Milwaukee</v>
      </c>
      <c r="S86">
        <v>28</v>
      </c>
      <c r="T86">
        <v>0</v>
      </c>
      <c r="U86">
        <v>4.22</v>
      </c>
      <c r="V86" t="s">
        <v>33</v>
      </c>
      <c r="W86">
        <v>4</v>
      </c>
      <c r="X86">
        <v>3.8</v>
      </c>
      <c r="Y86">
        <v>160</v>
      </c>
      <c r="Z86" s="6">
        <v>-1</v>
      </c>
      <c r="AA86" s="1">
        <v>43470</v>
      </c>
      <c r="AB86" s="7">
        <f t="shared" si="6"/>
        <v>43466</v>
      </c>
      <c r="AC86" s="7">
        <f t="shared" si="7"/>
        <v>43470</v>
      </c>
      <c r="AD86" s="7" t="str">
        <f t="shared" si="8"/>
        <v>Saturday</v>
      </c>
      <c r="AE86" s="2">
        <v>0.63315972222222217</v>
      </c>
      <c r="AF86" s="6">
        <v>1</v>
      </c>
      <c r="AG86" s="1">
        <v>43470</v>
      </c>
      <c r="AH86" s="7">
        <f t="shared" si="9"/>
        <v>43466</v>
      </c>
      <c r="AI86" s="7">
        <f t="shared" si="10"/>
        <v>43470</v>
      </c>
      <c r="AJ86" s="7" t="str">
        <f t="shared" si="11"/>
        <v>Saturday</v>
      </c>
      <c r="AK86" s="2">
        <v>0.65246527777777774</v>
      </c>
      <c r="AL86" t="s">
        <v>33</v>
      </c>
      <c r="AM86" t="s">
        <v>34</v>
      </c>
      <c r="AN86" t="s">
        <v>35</v>
      </c>
      <c r="AO86" t="s">
        <v>27</v>
      </c>
    </row>
    <row r="87" spans="1:41" x14ac:dyDescent="0.25">
      <c r="A87" t="s">
        <v>27</v>
      </c>
      <c r="B87">
        <v>2375509</v>
      </c>
      <c r="C87" t="s">
        <v>106</v>
      </c>
      <c r="F87">
        <v>53212</v>
      </c>
      <c r="G87" t="s">
        <v>29</v>
      </c>
      <c r="H87" t="s">
        <v>107</v>
      </c>
      <c r="I87">
        <v>5427</v>
      </c>
      <c r="J87" t="s">
        <v>30</v>
      </c>
      <c r="K87" t="s">
        <v>68</v>
      </c>
      <c r="L87">
        <f>VLOOKUP($K87,Key!$A$1:$D$105,2,FALSE)</f>
        <v>43.06033</v>
      </c>
      <c r="M87">
        <f>VLOOKUP($K87,Key!$A$1:$D$105,3,FALSE)</f>
        <v>-87.89546</v>
      </c>
      <c r="N87" t="str">
        <f>VLOOKUP($K87,Key!$A$1:$D$105,4,FALSE)</f>
        <v>Milwaukee</v>
      </c>
      <c r="O87" t="s">
        <v>97</v>
      </c>
      <c r="P87">
        <f>VLOOKUP($O87,Key!$A$1:$D$105,2,FALSE)</f>
        <v>43.069021999999997</v>
      </c>
      <c r="Q87">
        <f>VLOOKUP($O87,Key!$A$1:$D$105,3,FALSE)</f>
        <v>-87.887940999999998</v>
      </c>
      <c r="R87" t="str">
        <f>VLOOKUP($O87,Key!$A$1:$D$105,4,FALSE)</f>
        <v>Milwaukee</v>
      </c>
      <c r="S87">
        <v>59</v>
      </c>
      <c r="T87">
        <v>0</v>
      </c>
      <c r="U87">
        <v>8.44</v>
      </c>
      <c r="V87" t="s">
        <v>33</v>
      </c>
      <c r="W87">
        <v>8</v>
      </c>
      <c r="X87">
        <v>7.6</v>
      </c>
      <c r="Y87">
        <v>320</v>
      </c>
      <c r="Z87" s="4">
        <v>-1</v>
      </c>
      <c r="AA87" s="1">
        <v>43470</v>
      </c>
      <c r="AB87" s="8">
        <f t="shared" si="6"/>
        <v>43466</v>
      </c>
      <c r="AC87" s="8">
        <f t="shared" si="7"/>
        <v>43470</v>
      </c>
      <c r="AD87" s="8" t="str">
        <f t="shared" si="8"/>
        <v>Saturday</v>
      </c>
      <c r="AE87" s="2">
        <v>0.63988425925925929</v>
      </c>
      <c r="AF87" s="4">
        <v>1</v>
      </c>
      <c r="AG87" s="1">
        <v>43470</v>
      </c>
      <c r="AH87" s="8">
        <f t="shared" si="9"/>
        <v>43466</v>
      </c>
      <c r="AI87" s="8">
        <f t="shared" si="10"/>
        <v>43470</v>
      </c>
      <c r="AJ87" s="8" t="str">
        <f t="shared" si="11"/>
        <v>Saturday</v>
      </c>
      <c r="AK87" s="2">
        <v>0.6809722222222222</v>
      </c>
      <c r="AL87" t="s">
        <v>34</v>
      </c>
      <c r="AM87" t="s">
        <v>34</v>
      </c>
      <c r="AN87" t="s">
        <v>35</v>
      </c>
      <c r="AO87" t="s">
        <v>27</v>
      </c>
    </row>
    <row r="88" spans="1:41" x14ac:dyDescent="0.25">
      <c r="A88" t="s">
        <v>27</v>
      </c>
      <c r="B88">
        <v>2143826</v>
      </c>
      <c r="C88" t="s">
        <v>106</v>
      </c>
      <c r="F88">
        <v>53202</v>
      </c>
      <c r="G88" t="s">
        <v>29</v>
      </c>
      <c r="H88" t="s">
        <v>107</v>
      </c>
      <c r="I88">
        <v>5426</v>
      </c>
      <c r="J88" t="s">
        <v>30</v>
      </c>
      <c r="K88" t="s">
        <v>58</v>
      </c>
      <c r="L88">
        <f>VLOOKUP($K88,Key!$A$1:$D$105,2,FALSE)</f>
        <v>43.052460000000004</v>
      </c>
      <c r="M88">
        <f>VLOOKUP($K88,Key!$A$1:$D$105,3,FALSE)</f>
        <v>-87.891000000000005</v>
      </c>
      <c r="N88" t="str">
        <f>VLOOKUP($K88,Key!$A$1:$D$105,4,FALSE)</f>
        <v>Milwaukee</v>
      </c>
      <c r="O88" t="s">
        <v>43</v>
      </c>
      <c r="P88">
        <f>VLOOKUP($O88,Key!$A$1:$D$105,2,FALSE)</f>
        <v>43.038580000000003</v>
      </c>
      <c r="Q88">
        <f>VLOOKUP($O88,Key!$A$1:$D$105,3,FALSE)</f>
        <v>-87.90934</v>
      </c>
      <c r="R88" t="str">
        <f>VLOOKUP($O88,Key!$A$1:$D$105,4,FALSE)</f>
        <v>Milwaukee</v>
      </c>
      <c r="S88">
        <v>13</v>
      </c>
      <c r="T88">
        <v>0</v>
      </c>
      <c r="U88">
        <v>4.22</v>
      </c>
      <c r="V88" t="s">
        <v>33</v>
      </c>
      <c r="W88">
        <v>1</v>
      </c>
      <c r="X88">
        <v>1</v>
      </c>
      <c r="Y88">
        <v>40</v>
      </c>
      <c r="Z88" s="6">
        <v>-1</v>
      </c>
      <c r="AA88" s="1">
        <v>43470</v>
      </c>
      <c r="AB88" s="7">
        <f t="shared" si="6"/>
        <v>43466</v>
      </c>
      <c r="AC88" s="7">
        <f t="shared" si="7"/>
        <v>43470</v>
      </c>
      <c r="AD88" s="7" t="str">
        <f t="shared" si="8"/>
        <v>Saturday</v>
      </c>
      <c r="AE88" s="2">
        <v>0.65962962962962968</v>
      </c>
      <c r="AF88" s="6">
        <v>1</v>
      </c>
      <c r="AG88" s="1">
        <v>43470</v>
      </c>
      <c r="AH88" s="7">
        <f t="shared" si="9"/>
        <v>43466</v>
      </c>
      <c r="AI88" s="7">
        <f t="shared" si="10"/>
        <v>43470</v>
      </c>
      <c r="AJ88" s="7" t="str">
        <f t="shared" si="11"/>
        <v>Saturday</v>
      </c>
      <c r="AK88" s="2">
        <v>0.66869212962962965</v>
      </c>
      <c r="AL88" t="s">
        <v>33</v>
      </c>
      <c r="AM88" t="s">
        <v>34</v>
      </c>
      <c r="AN88" t="s">
        <v>35</v>
      </c>
      <c r="AO88" t="s">
        <v>27</v>
      </c>
    </row>
    <row r="89" spans="1:41" x14ac:dyDescent="0.25">
      <c r="A89" t="s">
        <v>27</v>
      </c>
      <c r="B89">
        <v>2376110</v>
      </c>
      <c r="C89" t="s">
        <v>106</v>
      </c>
      <c r="G89" t="s">
        <v>29</v>
      </c>
      <c r="H89" t="s">
        <v>107</v>
      </c>
      <c r="I89">
        <v>12652</v>
      </c>
      <c r="J89" t="s">
        <v>30</v>
      </c>
      <c r="K89" t="s">
        <v>76</v>
      </c>
      <c r="L89">
        <f>VLOOKUP($K89,Key!$A$1:$D$105,2,FALSE)</f>
        <v>43.05536</v>
      </c>
      <c r="M89">
        <f>VLOOKUP($K89,Key!$A$1:$D$105,3,FALSE)</f>
        <v>-87.90504</v>
      </c>
      <c r="N89" t="str">
        <f>VLOOKUP($K89,Key!$A$1:$D$105,4,FALSE)</f>
        <v>Milwaukee</v>
      </c>
      <c r="O89" t="s">
        <v>76</v>
      </c>
      <c r="P89">
        <f>VLOOKUP($O89,Key!$A$1:$D$105,2,FALSE)</f>
        <v>43.05536</v>
      </c>
      <c r="Q89">
        <f>VLOOKUP($O89,Key!$A$1:$D$105,3,FALSE)</f>
        <v>-87.90504</v>
      </c>
      <c r="R89" t="str">
        <f>VLOOKUP($O89,Key!$A$1:$D$105,4,FALSE)</f>
        <v>Milwaukee</v>
      </c>
      <c r="S89">
        <v>26</v>
      </c>
      <c r="T89">
        <v>0</v>
      </c>
      <c r="U89">
        <v>4.22</v>
      </c>
      <c r="V89" t="s">
        <v>33</v>
      </c>
      <c r="W89">
        <v>3</v>
      </c>
      <c r="X89">
        <v>2.9</v>
      </c>
      <c r="Y89">
        <v>120</v>
      </c>
      <c r="Z89" s="4">
        <v>-1</v>
      </c>
      <c r="AA89" s="1">
        <v>43470</v>
      </c>
      <c r="AB89" s="8">
        <f t="shared" si="6"/>
        <v>43466</v>
      </c>
      <c r="AC89" s="8">
        <f t="shared" si="7"/>
        <v>43470</v>
      </c>
      <c r="AD89" s="8" t="str">
        <f t="shared" si="8"/>
        <v>Saturday</v>
      </c>
      <c r="AE89" s="2">
        <v>0.95989583333333339</v>
      </c>
      <c r="AF89" s="4">
        <v>1</v>
      </c>
      <c r="AG89" s="1">
        <v>43470</v>
      </c>
      <c r="AH89" s="8">
        <f t="shared" si="9"/>
        <v>43466</v>
      </c>
      <c r="AI89" s="8">
        <f t="shared" si="10"/>
        <v>43470</v>
      </c>
      <c r="AJ89" s="8" t="str">
        <f t="shared" si="11"/>
        <v>Saturday</v>
      </c>
      <c r="AK89" s="2">
        <v>0.97785879629629635</v>
      </c>
      <c r="AL89" t="s">
        <v>33</v>
      </c>
      <c r="AM89" t="s">
        <v>34</v>
      </c>
      <c r="AN89" t="s">
        <v>44</v>
      </c>
      <c r="AO89" t="s">
        <v>27</v>
      </c>
    </row>
    <row r="90" spans="1:41" x14ac:dyDescent="0.25">
      <c r="A90" t="s">
        <v>27</v>
      </c>
      <c r="B90">
        <v>2254495</v>
      </c>
      <c r="C90" t="s">
        <v>106</v>
      </c>
      <c r="F90">
        <v>53211</v>
      </c>
      <c r="G90" t="s">
        <v>29</v>
      </c>
      <c r="H90" t="s">
        <v>107</v>
      </c>
      <c r="I90">
        <v>11065</v>
      </c>
      <c r="J90" t="s">
        <v>30</v>
      </c>
      <c r="K90" t="s">
        <v>60</v>
      </c>
      <c r="L90">
        <f>VLOOKUP($K90,Key!$A$1:$D$105,2,FALSE)</f>
        <v>43.04824</v>
      </c>
      <c r="M90">
        <f>VLOOKUP($K90,Key!$A$1:$D$105,3,FALSE)</f>
        <v>-87.904970000000006</v>
      </c>
      <c r="N90" t="str">
        <f>VLOOKUP($K90,Key!$A$1:$D$105,4,FALSE)</f>
        <v>Milwaukee</v>
      </c>
      <c r="O90" t="s">
        <v>97</v>
      </c>
      <c r="P90">
        <f>VLOOKUP($O90,Key!$A$1:$D$105,2,FALSE)</f>
        <v>43.069021999999997</v>
      </c>
      <c r="Q90">
        <f>VLOOKUP($O90,Key!$A$1:$D$105,3,FALSE)</f>
        <v>-87.887940999999998</v>
      </c>
      <c r="R90" t="str">
        <f>VLOOKUP($O90,Key!$A$1:$D$105,4,FALSE)</f>
        <v>Milwaukee</v>
      </c>
      <c r="S90">
        <v>12</v>
      </c>
      <c r="T90">
        <v>0</v>
      </c>
      <c r="U90">
        <v>4.22</v>
      </c>
      <c r="V90" t="s">
        <v>33</v>
      </c>
      <c r="W90">
        <v>1</v>
      </c>
      <c r="X90">
        <v>1</v>
      </c>
      <c r="Y90">
        <v>40</v>
      </c>
      <c r="Z90" s="6">
        <v>-1</v>
      </c>
      <c r="AA90" s="1">
        <v>43471</v>
      </c>
      <c r="AB90" s="7">
        <f t="shared" si="6"/>
        <v>43466</v>
      </c>
      <c r="AC90" s="7">
        <f t="shared" si="7"/>
        <v>43471</v>
      </c>
      <c r="AD90" s="7" t="str">
        <f t="shared" si="8"/>
        <v>Sunday</v>
      </c>
      <c r="AE90" s="2">
        <v>0.10378472222222222</v>
      </c>
      <c r="AF90" s="6">
        <v>1</v>
      </c>
      <c r="AG90" s="1">
        <v>43471</v>
      </c>
      <c r="AH90" s="7">
        <f t="shared" si="9"/>
        <v>43466</v>
      </c>
      <c r="AI90" s="7">
        <f t="shared" si="10"/>
        <v>43471</v>
      </c>
      <c r="AJ90" s="7" t="str">
        <f t="shared" si="11"/>
        <v>Sunday</v>
      </c>
      <c r="AK90" s="2">
        <v>0.11221064814814814</v>
      </c>
      <c r="AL90" t="s">
        <v>33</v>
      </c>
      <c r="AM90" t="s">
        <v>34</v>
      </c>
      <c r="AN90" t="s">
        <v>35</v>
      </c>
      <c r="AO90" t="s">
        <v>27</v>
      </c>
    </row>
    <row r="91" spans="1:41" x14ac:dyDescent="0.25">
      <c r="A91" t="s">
        <v>27</v>
      </c>
      <c r="B91">
        <v>2381736</v>
      </c>
      <c r="C91" t="s">
        <v>106</v>
      </c>
      <c r="F91">
        <v>53189</v>
      </c>
      <c r="G91" t="s">
        <v>29</v>
      </c>
      <c r="H91" t="s">
        <v>107</v>
      </c>
      <c r="I91">
        <v>11137</v>
      </c>
      <c r="J91" t="s">
        <v>30</v>
      </c>
      <c r="K91" t="s">
        <v>31</v>
      </c>
      <c r="L91">
        <f>VLOOKUP($K91,Key!$A$1:$D$105,2,FALSE)</f>
        <v>43.038719999999998</v>
      </c>
      <c r="M91">
        <f>VLOOKUP($K91,Key!$A$1:$D$105,3,FALSE)</f>
        <v>-87.905339999999995</v>
      </c>
      <c r="N91" t="str">
        <f>VLOOKUP($K91,Key!$A$1:$D$105,4,FALSE)</f>
        <v>Milwaukee</v>
      </c>
      <c r="O91" t="s">
        <v>59</v>
      </c>
      <c r="P91">
        <f>VLOOKUP($O91,Key!$A$1:$D$105,2,FALSE)</f>
        <v>43.04804</v>
      </c>
      <c r="Q91">
        <f>VLOOKUP($O91,Key!$A$1:$D$105,3,FALSE)</f>
        <v>-87.896720000000002</v>
      </c>
      <c r="R91" t="str">
        <f>VLOOKUP($O91,Key!$A$1:$D$105,4,FALSE)</f>
        <v>Milwaukee</v>
      </c>
      <c r="S91">
        <v>8</v>
      </c>
      <c r="T91">
        <v>0</v>
      </c>
      <c r="U91">
        <v>4.22</v>
      </c>
      <c r="V91" t="s">
        <v>33</v>
      </c>
      <c r="W91">
        <v>1</v>
      </c>
      <c r="X91">
        <v>1</v>
      </c>
      <c r="Y91">
        <v>40</v>
      </c>
      <c r="Z91" s="4">
        <v>-1</v>
      </c>
      <c r="AA91" s="1">
        <v>43481</v>
      </c>
      <c r="AB91" s="8">
        <f t="shared" si="6"/>
        <v>43466</v>
      </c>
      <c r="AC91" s="8">
        <f t="shared" si="7"/>
        <v>43481</v>
      </c>
      <c r="AD91" s="8" t="str">
        <f t="shared" si="8"/>
        <v>Wednesday</v>
      </c>
      <c r="AE91" s="2">
        <v>0.85041666666666671</v>
      </c>
      <c r="AF91" s="4">
        <v>1</v>
      </c>
      <c r="AG91" s="1">
        <v>43481</v>
      </c>
      <c r="AH91" s="8">
        <f t="shared" si="9"/>
        <v>43466</v>
      </c>
      <c r="AI91" s="8">
        <f t="shared" si="10"/>
        <v>43481</v>
      </c>
      <c r="AJ91" s="8" t="str">
        <f t="shared" si="11"/>
        <v>Wednesday</v>
      </c>
      <c r="AK91" s="2">
        <v>0.85605324074074074</v>
      </c>
      <c r="AL91" t="s">
        <v>33</v>
      </c>
      <c r="AM91" t="s">
        <v>34</v>
      </c>
      <c r="AN91" t="s">
        <v>35</v>
      </c>
      <c r="AO91" t="s">
        <v>27</v>
      </c>
    </row>
    <row r="92" spans="1:41" x14ac:dyDescent="0.25">
      <c r="A92" t="s">
        <v>27</v>
      </c>
      <c r="B92">
        <v>2372037</v>
      </c>
      <c r="C92" t="s">
        <v>106</v>
      </c>
      <c r="F92">
        <v>53005</v>
      </c>
      <c r="G92" t="s">
        <v>29</v>
      </c>
      <c r="H92" t="s">
        <v>107</v>
      </c>
      <c r="I92">
        <v>168</v>
      </c>
      <c r="J92" t="s">
        <v>30</v>
      </c>
      <c r="K92" t="s">
        <v>81</v>
      </c>
      <c r="L92">
        <f>VLOOKUP($K92,Key!$A$1:$D$105,2,FALSE)</f>
        <v>43.049230000000001</v>
      </c>
      <c r="M92">
        <f>VLOOKUP($K92,Key!$A$1:$D$105,3,FALSE)</f>
        <v>-87.911940000000001</v>
      </c>
      <c r="N92" t="str">
        <f>VLOOKUP($K92,Key!$A$1:$D$105,4,FALSE)</f>
        <v>Milwaukee</v>
      </c>
      <c r="O92" t="s">
        <v>56</v>
      </c>
      <c r="P92">
        <f>VLOOKUP($O92,Key!$A$1:$D$105,2,FALSE)</f>
        <v>43.05847</v>
      </c>
      <c r="Q92">
        <f>VLOOKUP($O92,Key!$A$1:$D$105,3,FALSE)</f>
        <v>-87.898079999999993</v>
      </c>
      <c r="R92" t="str">
        <f>VLOOKUP($O92,Key!$A$1:$D$105,4,FALSE)</f>
        <v>Milwaukee</v>
      </c>
      <c r="S92">
        <v>11</v>
      </c>
      <c r="T92">
        <v>0</v>
      </c>
      <c r="U92">
        <v>4.22</v>
      </c>
      <c r="V92" t="s">
        <v>33</v>
      </c>
      <c r="W92">
        <v>1</v>
      </c>
      <c r="X92">
        <v>1</v>
      </c>
      <c r="Y92">
        <v>40</v>
      </c>
      <c r="Z92" s="6">
        <v>-1</v>
      </c>
      <c r="AA92" s="1">
        <v>43466</v>
      </c>
      <c r="AB92" s="7">
        <f t="shared" si="6"/>
        <v>43466</v>
      </c>
      <c r="AC92" s="7">
        <f t="shared" si="7"/>
        <v>43466</v>
      </c>
      <c r="AD92" s="7" t="str">
        <f t="shared" si="8"/>
        <v>Tuesday</v>
      </c>
      <c r="AE92" s="2">
        <v>7.318287037037037E-2</v>
      </c>
      <c r="AF92" s="6">
        <v>1</v>
      </c>
      <c r="AG92" s="1">
        <v>43466</v>
      </c>
      <c r="AH92" s="7">
        <f t="shared" si="9"/>
        <v>43466</v>
      </c>
      <c r="AI92" s="7">
        <f t="shared" si="10"/>
        <v>43466</v>
      </c>
      <c r="AJ92" s="7" t="str">
        <f t="shared" si="11"/>
        <v>Tuesday</v>
      </c>
      <c r="AK92" s="2">
        <v>8.1006944444444437E-2</v>
      </c>
      <c r="AL92" t="s">
        <v>33</v>
      </c>
      <c r="AM92" t="s">
        <v>34</v>
      </c>
      <c r="AN92" t="s">
        <v>35</v>
      </c>
      <c r="AO92" t="s">
        <v>27</v>
      </c>
    </row>
    <row r="93" spans="1:41" x14ac:dyDescent="0.25">
      <c r="A93" t="s">
        <v>27</v>
      </c>
      <c r="B93">
        <v>2282268</v>
      </c>
      <c r="C93" t="s">
        <v>106</v>
      </c>
      <c r="F93">
        <v>53033</v>
      </c>
      <c r="G93" t="s">
        <v>29</v>
      </c>
      <c r="H93" t="s">
        <v>107</v>
      </c>
      <c r="I93">
        <v>5432</v>
      </c>
      <c r="J93" t="s">
        <v>30</v>
      </c>
      <c r="K93" t="s">
        <v>55</v>
      </c>
      <c r="L93">
        <f>VLOOKUP($K93,Key!$A$1:$D$105,2,FALSE)</f>
        <v>43.048200000000001</v>
      </c>
      <c r="M93">
        <f>VLOOKUP($K93,Key!$A$1:$D$105,3,FALSE)</f>
        <v>-87.900859999999994</v>
      </c>
      <c r="N93" t="str">
        <f>VLOOKUP($K93,Key!$A$1:$D$105,4,FALSE)</f>
        <v>Milwaukee</v>
      </c>
      <c r="O93" t="s">
        <v>109</v>
      </c>
      <c r="P93">
        <f>VLOOKUP($O93,Key!$A$1:$D$105,2,FALSE)</f>
        <v>43.031480000000002</v>
      </c>
      <c r="Q93">
        <f>VLOOKUP($O93,Key!$A$1:$D$105,3,FALSE)</f>
        <v>-87.908169999999998</v>
      </c>
      <c r="R93" t="str">
        <f>VLOOKUP($O93,Key!$A$1:$D$105,4,FALSE)</f>
        <v>Milwaukee</v>
      </c>
      <c r="S93">
        <v>9</v>
      </c>
      <c r="T93">
        <v>0</v>
      </c>
      <c r="U93">
        <v>4.22</v>
      </c>
      <c r="V93" t="s">
        <v>33</v>
      </c>
      <c r="W93">
        <v>1</v>
      </c>
      <c r="X93">
        <v>1</v>
      </c>
      <c r="Y93">
        <v>40</v>
      </c>
      <c r="Z93" s="4">
        <v>-1</v>
      </c>
      <c r="AA93" s="1">
        <v>43466</v>
      </c>
      <c r="AB93" s="8">
        <f t="shared" si="6"/>
        <v>43466</v>
      </c>
      <c r="AC93" s="8">
        <f t="shared" si="7"/>
        <v>43466</v>
      </c>
      <c r="AD93" s="8" t="str">
        <f t="shared" si="8"/>
        <v>Tuesday</v>
      </c>
      <c r="AE93" s="2">
        <v>0.11787037037037036</v>
      </c>
      <c r="AF93" s="4">
        <v>1</v>
      </c>
      <c r="AG93" s="1">
        <v>43466</v>
      </c>
      <c r="AH93" s="8">
        <f t="shared" si="9"/>
        <v>43466</v>
      </c>
      <c r="AI93" s="8">
        <f t="shared" si="10"/>
        <v>43466</v>
      </c>
      <c r="AJ93" s="8" t="str">
        <f t="shared" si="11"/>
        <v>Tuesday</v>
      </c>
      <c r="AK93" s="2">
        <v>0.12399305555555555</v>
      </c>
      <c r="AL93" t="s">
        <v>33</v>
      </c>
      <c r="AM93" t="s">
        <v>34</v>
      </c>
      <c r="AN93" t="s">
        <v>35</v>
      </c>
      <c r="AO93" t="s">
        <v>27</v>
      </c>
    </row>
    <row r="94" spans="1:41" x14ac:dyDescent="0.25">
      <c r="A94" t="s">
        <v>27</v>
      </c>
      <c r="B94">
        <v>2374155</v>
      </c>
      <c r="C94" t="s">
        <v>106</v>
      </c>
      <c r="F94">
        <v>54891</v>
      </c>
      <c r="G94" t="s">
        <v>29</v>
      </c>
      <c r="H94" t="s">
        <v>107</v>
      </c>
      <c r="I94">
        <v>5521</v>
      </c>
      <c r="J94" t="s">
        <v>30</v>
      </c>
      <c r="K94" t="s">
        <v>90</v>
      </c>
      <c r="L94">
        <f>VLOOKUP($K94,Key!$A$1:$D$105,2,FALSE)</f>
        <v>43.036900000000003</v>
      </c>
      <c r="M94">
        <f>VLOOKUP($K94,Key!$A$1:$D$105,3,FALSE)</f>
        <v>-87.89667</v>
      </c>
      <c r="N94" t="str">
        <f>VLOOKUP($K94,Key!$A$1:$D$105,4,FALSE)</f>
        <v>Milwaukee</v>
      </c>
      <c r="O94" t="s">
        <v>90</v>
      </c>
      <c r="P94">
        <f>VLOOKUP($O94,Key!$A$1:$D$105,2,FALSE)</f>
        <v>43.036900000000003</v>
      </c>
      <c r="Q94">
        <f>VLOOKUP($O94,Key!$A$1:$D$105,3,FALSE)</f>
        <v>-87.89667</v>
      </c>
      <c r="R94" t="str">
        <f>VLOOKUP($O94,Key!$A$1:$D$105,4,FALSE)</f>
        <v>Milwaukee</v>
      </c>
      <c r="S94">
        <v>21</v>
      </c>
      <c r="T94">
        <v>0</v>
      </c>
      <c r="U94">
        <v>4.22</v>
      </c>
      <c r="V94" t="s">
        <v>33</v>
      </c>
      <c r="W94">
        <v>3</v>
      </c>
      <c r="X94">
        <v>2.9</v>
      </c>
      <c r="Y94">
        <v>120</v>
      </c>
      <c r="Z94" s="6">
        <v>-1</v>
      </c>
      <c r="AA94" s="1">
        <v>43469</v>
      </c>
      <c r="AB94" s="7">
        <f t="shared" si="6"/>
        <v>43466</v>
      </c>
      <c r="AC94" s="7">
        <f t="shared" si="7"/>
        <v>43469</v>
      </c>
      <c r="AD94" s="7" t="str">
        <f t="shared" si="8"/>
        <v>Friday</v>
      </c>
      <c r="AE94" s="2">
        <v>0.29178240740740741</v>
      </c>
      <c r="AF94" s="6">
        <v>1</v>
      </c>
      <c r="AG94" s="1">
        <v>43469</v>
      </c>
      <c r="AH94" s="7">
        <f t="shared" si="9"/>
        <v>43466</v>
      </c>
      <c r="AI94" s="7">
        <f t="shared" si="10"/>
        <v>43469</v>
      </c>
      <c r="AJ94" s="7" t="str">
        <f t="shared" si="11"/>
        <v>Friday</v>
      </c>
      <c r="AK94" s="2">
        <v>0.30631944444444442</v>
      </c>
      <c r="AL94" t="s">
        <v>33</v>
      </c>
      <c r="AM94" t="s">
        <v>34</v>
      </c>
      <c r="AN94" t="s">
        <v>44</v>
      </c>
      <c r="AO94" t="s">
        <v>27</v>
      </c>
    </row>
    <row r="95" spans="1:41" x14ac:dyDescent="0.25">
      <c r="A95" t="s">
        <v>27</v>
      </c>
      <c r="B95">
        <v>2374408</v>
      </c>
      <c r="C95" t="s">
        <v>106</v>
      </c>
      <c r="F95">
        <v>53158</v>
      </c>
      <c r="G95" t="s">
        <v>29</v>
      </c>
      <c r="H95" t="s">
        <v>107</v>
      </c>
      <c r="I95">
        <v>47</v>
      </c>
      <c r="J95" t="s">
        <v>30</v>
      </c>
      <c r="K95" t="s">
        <v>58</v>
      </c>
      <c r="L95">
        <f>VLOOKUP($K95,Key!$A$1:$D$105,2,FALSE)</f>
        <v>43.052460000000004</v>
      </c>
      <c r="M95">
        <f>VLOOKUP($K95,Key!$A$1:$D$105,3,FALSE)</f>
        <v>-87.891000000000005</v>
      </c>
      <c r="N95" t="str">
        <f>VLOOKUP($K95,Key!$A$1:$D$105,4,FALSE)</f>
        <v>Milwaukee</v>
      </c>
      <c r="O95" t="s">
        <v>58</v>
      </c>
      <c r="P95">
        <f>VLOOKUP($O95,Key!$A$1:$D$105,2,FALSE)</f>
        <v>43.052460000000004</v>
      </c>
      <c r="Q95">
        <f>VLOOKUP($O95,Key!$A$1:$D$105,3,FALSE)</f>
        <v>-87.891000000000005</v>
      </c>
      <c r="R95" t="str">
        <f>VLOOKUP($O95,Key!$A$1:$D$105,4,FALSE)</f>
        <v>Milwaukee</v>
      </c>
      <c r="S95">
        <v>44</v>
      </c>
      <c r="T95">
        <v>0</v>
      </c>
      <c r="U95">
        <v>8.44</v>
      </c>
      <c r="V95" t="s">
        <v>33</v>
      </c>
      <c r="W95">
        <v>6</v>
      </c>
      <c r="X95">
        <v>5.7</v>
      </c>
      <c r="Y95">
        <v>240</v>
      </c>
      <c r="Z95" s="4">
        <v>-1</v>
      </c>
      <c r="AA95" s="1">
        <v>43469</v>
      </c>
      <c r="AB95" s="8">
        <f t="shared" si="6"/>
        <v>43466</v>
      </c>
      <c r="AC95" s="8">
        <f t="shared" si="7"/>
        <v>43469</v>
      </c>
      <c r="AD95" s="8" t="str">
        <f t="shared" si="8"/>
        <v>Friday</v>
      </c>
      <c r="AE95" s="2">
        <v>0.59440972222222221</v>
      </c>
      <c r="AF95" s="4">
        <v>1</v>
      </c>
      <c r="AG95" s="1">
        <v>43469</v>
      </c>
      <c r="AH95" s="8">
        <f t="shared" si="9"/>
        <v>43466</v>
      </c>
      <c r="AI95" s="8">
        <f t="shared" si="10"/>
        <v>43469</v>
      </c>
      <c r="AJ95" s="8" t="str">
        <f t="shared" si="11"/>
        <v>Friday</v>
      </c>
      <c r="AK95" s="2">
        <v>0.62464120370370368</v>
      </c>
      <c r="AL95" t="s">
        <v>34</v>
      </c>
      <c r="AM95" t="s">
        <v>34</v>
      </c>
      <c r="AN95" t="s">
        <v>44</v>
      </c>
      <c r="AO95" t="s">
        <v>27</v>
      </c>
    </row>
    <row r="96" spans="1:41" x14ac:dyDescent="0.25">
      <c r="A96" t="s">
        <v>27</v>
      </c>
      <c r="B96">
        <v>2361113</v>
      </c>
      <c r="C96" t="s">
        <v>106</v>
      </c>
      <c r="F96">
        <v>53207</v>
      </c>
      <c r="G96" t="s">
        <v>29</v>
      </c>
      <c r="H96" t="s">
        <v>107</v>
      </c>
      <c r="I96">
        <v>12705</v>
      </c>
      <c r="J96" t="s">
        <v>30</v>
      </c>
      <c r="K96" t="s">
        <v>90</v>
      </c>
      <c r="L96">
        <f>VLOOKUP($K96,Key!$A$1:$D$105,2,FALSE)</f>
        <v>43.036900000000003</v>
      </c>
      <c r="M96">
        <f>VLOOKUP($K96,Key!$A$1:$D$105,3,FALSE)</f>
        <v>-87.89667</v>
      </c>
      <c r="N96" t="str">
        <f>VLOOKUP($K96,Key!$A$1:$D$105,4,FALSE)</f>
        <v>Milwaukee</v>
      </c>
      <c r="O96" t="s">
        <v>51</v>
      </c>
      <c r="P96">
        <f>VLOOKUP($O96,Key!$A$1:$D$105,2,FALSE)</f>
        <v>43.028709999999997</v>
      </c>
      <c r="Q96">
        <f>VLOOKUP($O96,Key!$A$1:$D$105,3,FALSE)</f>
        <v>-87.9041</v>
      </c>
      <c r="R96" t="str">
        <f>VLOOKUP($O96,Key!$A$1:$D$105,4,FALSE)</f>
        <v>Milwaukee</v>
      </c>
      <c r="S96">
        <v>17</v>
      </c>
      <c r="T96">
        <v>0</v>
      </c>
      <c r="U96">
        <v>4.22</v>
      </c>
      <c r="V96" t="s">
        <v>33</v>
      </c>
      <c r="W96">
        <v>2</v>
      </c>
      <c r="X96">
        <v>1.9</v>
      </c>
      <c r="Y96">
        <v>80</v>
      </c>
      <c r="Z96" s="6">
        <v>-1</v>
      </c>
      <c r="AA96" s="1">
        <v>43469</v>
      </c>
      <c r="AB96" s="7">
        <f t="shared" si="6"/>
        <v>43466</v>
      </c>
      <c r="AC96" s="7">
        <f t="shared" si="7"/>
        <v>43469</v>
      </c>
      <c r="AD96" s="7" t="str">
        <f t="shared" si="8"/>
        <v>Friday</v>
      </c>
      <c r="AE96" s="2">
        <v>0.62156250000000002</v>
      </c>
      <c r="AF96" s="6">
        <v>1</v>
      </c>
      <c r="AG96" s="1">
        <v>43469</v>
      </c>
      <c r="AH96" s="7">
        <f t="shared" si="9"/>
        <v>43466</v>
      </c>
      <c r="AI96" s="7">
        <f t="shared" si="10"/>
        <v>43469</v>
      </c>
      <c r="AJ96" s="7" t="str">
        <f t="shared" si="11"/>
        <v>Friday</v>
      </c>
      <c r="AK96" s="2">
        <v>0.63373842592592589</v>
      </c>
      <c r="AL96" t="s">
        <v>33</v>
      </c>
      <c r="AM96" t="s">
        <v>34</v>
      </c>
      <c r="AN96" t="s">
        <v>35</v>
      </c>
      <c r="AO96" t="s">
        <v>27</v>
      </c>
    </row>
    <row r="97" spans="1:41" x14ac:dyDescent="0.25">
      <c r="A97" t="s">
        <v>27</v>
      </c>
      <c r="B97">
        <v>2374711</v>
      </c>
      <c r="C97" t="s">
        <v>106</v>
      </c>
      <c r="F97">
        <v>53202</v>
      </c>
      <c r="G97" t="s">
        <v>29</v>
      </c>
      <c r="H97" t="s">
        <v>107</v>
      </c>
      <c r="I97">
        <v>12700</v>
      </c>
      <c r="J97" t="s">
        <v>30</v>
      </c>
      <c r="K97" t="s">
        <v>115</v>
      </c>
      <c r="L97">
        <f>VLOOKUP($K97,Key!$A$1:$D$105,2,FALSE)</f>
        <v>43.058619999999998</v>
      </c>
      <c r="M97">
        <f>VLOOKUP($K97,Key!$A$1:$D$105,3,FALSE)</f>
        <v>-87.885319999999993</v>
      </c>
      <c r="N97" t="str">
        <f>VLOOKUP($K97,Key!$A$1:$D$105,4,FALSE)</f>
        <v>Milwaukee</v>
      </c>
      <c r="O97" t="s">
        <v>58</v>
      </c>
      <c r="P97">
        <f>VLOOKUP($O97,Key!$A$1:$D$105,2,FALSE)</f>
        <v>43.052460000000004</v>
      </c>
      <c r="Q97">
        <f>VLOOKUP($O97,Key!$A$1:$D$105,3,FALSE)</f>
        <v>-87.891000000000005</v>
      </c>
      <c r="R97" t="str">
        <f>VLOOKUP($O97,Key!$A$1:$D$105,4,FALSE)</f>
        <v>Milwaukee</v>
      </c>
      <c r="S97">
        <v>9</v>
      </c>
      <c r="T97">
        <v>0</v>
      </c>
      <c r="U97">
        <v>4.22</v>
      </c>
      <c r="V97" t="s">
        <v>33</v>
      </c>
      <c r="W97">
        <v>1</v>
      </c>
      <c r="X97">
        <v>1</v>
      </c>
      <c r="Y97">
        <v>40</v>
      </c>
      <c r="Z97" s="4">
        <v>-1</v>
      </c>
      <c r="AA97" s="1">
        <v>43469</v>
      </c>
      <c r="AB97" s="8">
        <f t="shared" si="6"/>
        <v>43466</v>
      </c>
      <c r="AC97" s="8">
        <f t="shared" si="7"/>
        <v>43469</v>
      </c>
      <c r="AD97" s="8" t="str">
        <f t="shared" si="8"/>
        <v>Friday</v>
      </c>
      <c r="AE97" s="2">
        <v>0.89559027777777767</v>
      </c>
      <c r="AF97" s="4">
        <v>1</v>
      </c>
      <c r="AG97" s="1">
        <v>43469</v>
      </c>
      <c r="AH97" s="8">
        <f t="shared" si="9"/>
        <v>43466</v>
      </c>
      <c r="AI97" s="8">
        <f t="shared" si="10"/>
        <v>43469</v>
      </c>
      <c r="AJ97" s="8" t="str">
        <f t="shared" si="11"/>
        <v>Friday</v>
      </c>
      <c r="AK97" s="2">
        <v>0.9014699074074074</v>
      </c>
      <c r="AL97" t="s">
        <v>33</v>
      </c>
      <c r="AM97" t="s">
        <v>34</v>
      </c>
      <c r="AN97" t="s">
        <v>35</v>
      </c>
      <c r="AO97" t="s">
        <v>27</v>
      </c>
    </row>
    <row r="98" spans="1:41" x14ac:dyDescent="0.25">
      <c r="A98" t="s">
        <v>27</v>
      </c>
      <c r="B98">
        <v>2374994</v>
      </c>
      <c r="C98" t="s">
        <v>106</v>
      </c>
      <c r="G98" t="s">
        <v>29</v>
      </c>
      <c r="H98" t="s">
        <v>122</v>
      </c>
      <c r="I98">
        <v>5458</v>
      </c>
      <c r="J98" t="s">
        <v>30</v>
      </c>
      <c r="K98" t="s">
        <v>77</v>
      </c>
      <c r="L98">
        <f>VLOOKUP($K98,Key!$A$1:$D$105,2,FALSE)</f>
        <v>43.052549999999997</v>
      </c>
      <c r="M98">
        <f>VLOOKUP($K98,Key!$A$1:$D$105,3,FALSE)</f>
        <v>-87.909329999999997</v>
      </c>
      <c r="N98" t="str">
        <f>VLOOKUP($K98,Key!$A$1:$D$105,4,FALSE)</f>
        <v>Milwaukee</v>
      </c>
      <c r="O98" t="s">
        <v>81</v>
      </c>
      <c r="P98">
        <f>VLOOKUP($O98,Key!$A$1:$D$105,2,FALSE)</f>
        <v>43.049230000000001</v>
      </c>
      <c r="Q98">
        <f>VLOOKUP($O98,Key!$A$1:$D$105,3,FALSE)</f>
        <v>-87.911940000000001</v>
      </c>
      <c r="R98" t="str">
        <f>VLOOKUP($O98,Key!$A$1:$D$105,4,FALSE)</f>
        <v>Milwaukee</v>
      </c>
      <c r="S98">
        <v>9</v>
      </c>
      <c r="T98">
        <v>0</v>
      </c>
      <c r="U98">
        <v>24</v>
      </c>
      <c r="V98" t="s">
        <v>33</v>
      </c>
      <c r="W98">
        <v>1</v>
      </c>
      <c r="X98">
        <v>1</v>
      </c>
      <c r="Y98">
        <v>40</v>
      </c>
      <c r="Z98" s="6">
        <v>-1</v>
      </c>
      <c r="AA98" s="1">
        <v>43470</v>
      </c>
      <c r="AB98" s="7">
        <f t="shared" si="6"/>
        <v>43466</v>
      </c>
      <c r="AC98" s="7">
        <f t="shared" si="7"/>
        <v>43470</v>
      </c>
      <c r="AD98" s="7" t="str">
        <f t="shared" si="8"/>
        <v>Saturday</v>
      </c>
      <c r="AE98" s="2">
        <v>0.50990740740740736</v>
      </c>
      <c r="AF98" s="6">
        <v>1</v>
      </c>
      <c r="AG98" s="1">
        <v>43470</v>
      </c>
      <c r="AH98" s="7">
        <f t="shared" si="9"/>
        <v>43466</v>
      </c>
      <c r="AI98" s="7">
        <f t="shared" si="10"/>
        <v>43470</v>
      </c>
      <c r="AJ98" s="7" t="str">
        <f t="shared" si="11"/>
        <v>Saturday</v>
      </c>
      <c r="AK98" s="2">
        <v>0.51615740740740745</v>
      </c>
      <c r="AL98" t="s">
        <v>33</v>
      </c>
      <c r="AM98" t="s">
        <v>34</v>
      </c>
      <c r="AN98" t="s">
        <v>35</v>
      </c>
      <c r="AO98" t="s">
        <v>27</v>
      </c>
    </row>
    <row r="99" spans="1:41" x14ac:dyDescent="0.25">
      <c r="A99" t="s">
        <v>27</v>
      </c>
      <c r="B99">
        <v>2375075</v>
      </c>
      <c r="C99" t="s">
        <v>106</v>
      </c>
      <c r="F99">
        <v>10033</v>
      </c>
      <c r="G99" t="s">
        <v>29</v>
      </c>
      <c r="H99" t="s">
        <v>107</v>
      </c>
      <c r="I99">
        <v>12464</v>
      </c>
      <c r="J99" t="s">
        <v>30</v>
      </c>
      <c r="K99" t="s">
        <v>54</v>
      </c>
      <c r="L99">
        <f>VLOOKUP($K99,Key!$A$1:$D$105,2,FALSE)</f>
        <v>43.004728999999998</v>
      </c>
      <c r="M99">
        <f>VLOOKUP($K99,Key!$A$1:$D$105,3,FALSE)</f>
        <v>-87.905463999999995</v>
      </c>
      <c r="N99" t="str">
        <f>VLOOKUP($K99,Key!$A$1:$D$105,4,FALSE)</f>
        <v>Milwaukee</v>
      </c>
      <c r="O99" t="s">
        <v>41</v>
      </c>
      <c r="P99">
        <f>VLOOKUP($O99,Key!$A$1:$D$105,2,FALSE)</f>
        <v>43.042490000000001</v>
      </c>
      <c r="Q99">
        <f>VLOOKUP($O99,Key!$A$1:$D$105,3,FALSE)</f>
        <v>-87.909959999999998</v>
      </c>
      <c r="R99" t="str">
        <f>VLOOKUP($O99,Key!$A$1:$D$105,4,FALSE)</f>
        <v>Milwaukee</v>
      </c>
      <c r="S99">
        <v>15</v>
      </c>
      <c r="T99">
        <v>0</v>
      </c>
      <c r="U99">
        <v>4.22</v>
      </c>
      <c r="V99" t="s">
        <v>33</v>
      </c>
      <c r="W99">
        <v>2</v>
      </c>
      <c r="X99">
        <v>1.9</v>
      </c>
      <c r="Y99">
        <v>80</v>
      </c>
      <c r="Z99" s="4">
        <v>-1</v>
      </c>
      <c r="AA99" s="1">
        <v>43470</v>
      </c>
      <c r="AB99" s="8">
        <f t="shared" si="6"/>
        <v>43466</v>
      </c>
      <c r="AC99" s="8">
        <f t="shared" si="7"/>
        <v>43470</v>
      </c>
      <c r="AD99" s="8" t="str">
        <f t="shared" si="8"/>
        <v>Saturday</v>
      </c>
      <c r="AE99" s="2">
        <v>0.53344907407407405</v>
      </c>
      <c r="AF99" s="4">
        <v>1</v>
      </c>
      <c r="AG99" s="1">
        <v>43470</v>
      </c>
      <c r="AH99" s="8">
        <f t="shared" si="9"/>
        <v>43466</v>
      </c>
      <c r="AI99" s="8">
        <f t="shared" si="10"/>
        <v>43470</v>
      </c>
      <c r="AJ99" s="8" t="str">
        <f t="shared" si="11"/>
        <v>Saturday</v>
      </c>
      <c r="AK99" s="2">
        <v>0.54401620370370374</v>
      </c>
      <c r="AL99" t="s">
        <v>33</v>
      </c>
      <c r="AM99" t="s">
        <v>34</v>
      </c>
      <c r="AN99" t="s">
        <v>35</v>
      </c>
      <c r="AO99" t="s">
        <v>27</v>
      </c>
    </row>
    <row r="100" spans="1:41" x14ac:dyDescent="0.25">
      <c r="A100" t="s">
        <v>27</v>
      </c>
      <c r="B100">
        <v>2375168</v>
      </c>
      <c r="C100" t="s">
        <v>106</v>
      </c>
      <c r="F100">
        <v>53151</v>
      </c>
      <c r="G100" t="s">
        <v>29</v>
      </c>
      <c r="H100" t="s">
        <v>107</v>
      </c>
      <c r="I100">
        <v>11143</v>
      </c>
      <c r="J100" t="s">
        <v>30</v>
      </c>
      <c r="K100" t="s">
        <v>51</v>
      </c>
      <c r="L100">
        <f>VLOOKUP($K100,Key!$A$1:$D$105,2,FALSE)</f>
        <v>43.028709999999997</v>
      </c>
      <c r="M100">
        <f>VLOOKUP($K100,Key!$A$1:$D$105,3,FALSE)</f>
        <v>-87.9041</v>
      </c>
      <c r="N100" t="str">
        <f>VLOOKUP($K100,Key!$A$1:$D$105,4,FALSE)</f>
        <v>Milwaukee</v>
      </c>
      <c r="O100" t="s">
        <v>51</v>
      </c>
      <c r="P100">
        <f>VLOOKUP($O100,Key!$A$1:$D$105,2,FALSE)</f>
        <v>43.028709999999997</v>
      </c>
      <c r="Q100">
        <f>VLOOKUP($O100,Key!$A$1:$D$105,3,FALSE)</f>
        <v>-87.9041</v>
      </c>
      <c r="R100" t="str">
        <f>VLOOKUP($O100,Key!$A$1:$D$105,4,FALSE)</f>
        <v>Milwaukee</v>
      </c>
      <c r="S100">
        <v>17</v>
      </c>
      <c r="T100">
        <v>0</v>
      </c>
      <c r="U100">
        <v>4.22</v>
      </c>
      <c r="V100" t="s">
        <v>33</v>
      </c>
      <c r="W100">
        <v>2</v>
      </c>
      <c r="X100">
        <v>1.9</v>
      </c>
      <c r="Y100">
        <v>80</v>
      </c>
      <c r="Z100" s="6">
        <v>-1</v>
      </c>
      <c r="AA100" s="1">
        <v>43470</v>
      </c>
      <c r="AB100" s="7">
        <f t="shared" si="6"/>
        <v>43466</v>
      </c>
      <c r="AC100" s="7">
        <f t="shared" si="7"/>
        <v>43470</v>
      </c>
      <c r="AD100" s="7" t="str">
        <f t="shared" si="8"/>
        <v>Saturday</v>
      </c>
      <c r="AE100" s="2">
        <v>0.56119212962962961</v>
      </c>
      <c r="AF100" s="6">
        <v>1</v>
      </c>
      <c r="AG100" s="1">
        <v>43470</v>
      </c>
      <c r="AH100" s="7">
        <f t="shared" si="9"/>
        <v>43466</v>
      </c>
      <c r="AI100" s="7">
        <f t="shared" si="10"/>
        <v>43470</v>
      </c>
      <c r="AJ100" s="7" t="str">
        <f t="shared" si="11"/>
        <v>Saturday</v>
      </c>
      <c r="AK100" s="2">
        <v>0.57340277777777782</v>
      </c>
      <c r="AL100" t="s">
        <v>33</v>
      </c>
      <c r="AM100" t="s">
        <v>34</v>
      </c>
      <c r="AN100" t="s">
        <v>44</v>
      </c>
      <c r="AO100" t="s">
        <v>27</v>
      </c>
    </row>
    <row r="101" spans="1:41" x14ac:dyDescent="0.25">
      <c r="A101" t="s">
        <v>27</v>
      </c>
      <c r="B101">
        <v>2375766</v>
      </c>
      <c r="C101" t="s">
        <v>106</v>
      </c>
      <c r="F101">
        <v>53217</v>
      </c>
      <c r="G101" t="s">
        <v>29</v>
      </c>
      <c r="H101" t="s">
        <v>107</v>
      </c>
      <c r="I101">
        <v>12630</v>
      </c>
      <c r="J101" t="s">
        <v>30</v>
      </c>
      <c r="K101" t="s">
        <v>90</v>
      </c>
      <c r="L101">
        <f>VLOOKUP($K101,Key!$A$1:$D$105,2,FALSE)</f>
        <v>43.036900000000003</v>
      </c>
      <c r="M101">
        <f>VLOOKUP($K101,Key!$A$1:$D$105,3,FALSE)</f>
        <v>-87.89667</v>
      </c>
      <c r="N101" t="str">
        <f>VLOOKUP($K101,Key!$A$1:$D$105,4,FALSE)</f>
        <v>Milwaukee</v>
      </c>
      <c r="O101" t="s">
        <v>90</v>
      </c>
      <c r="P101">
        <f>VLOOKUP($O101,Key!$A$1:$D$105,2,FALSE)</f>
        <v>43.036900000000003</v>
      </c>
      <c r="Q101">
        <f>VLOOKUP($O101,Key!$A$1:$D$105,3,FALSE)</f>
        <v>-87.89667</v>
      </c>
      <c r="R101" t="str">
        <f>VLOOKUP($O101,Key!$A$1:$D$105,4,FALSE)</f>
        <v>Milwaukee</v>
      </c>
      <c r="S101">
        <v>47</v>
      </c>
      <c r="T101">
        <v>0</v>
      </c>
      <c r="U101">
        <v>8.44</v>
      </c>
      <c r="V101" t="s">
        <v>33</v>
      </c>
      <c r="W101">
        <v>7</v>
      </c>
      <c r="X101">
        <v>6.7</v>
      </c>
      <c r="Y101">
        <v>280</v>
      </c>
      <c r="Z101" s="4">
        <v>-1</v>
      </c>
      <c r="AA101" s="1">
        <v>43470</v>
      </c>
      <c r="AB101" s="8">
        <f t="shared" si="6"/>
        <v>43466</v>
      </c>
      <c r="AC101" s="8">
        <f t="shared" si="7"/>
        <v>43470</v>
      </c>
      <c r="AD101" s="8" t="str">
        <f t="shared" si="8"/>
        <v>Saturday</v>
      </c>
      <c r="AE101" s="2">
        <v>0.697199074074074</v>
      </c>
      <c r="AF101" s="4">
        <v>1</v>
      </c>
      <c r="AG101" s="1">
        <v>43470</v>
      </c>
      <c r="AH101" s="8">
        <f t="shared" si="9"/>
        <v>43466</v>
      </c>
      <c r="AI101" s="8">
        <f t="shared" si="10"/>
        <v>43470</v>
      </c>
      <c r="AJ101" s="8" t="str">
        <f t="shared" si="11"/>
        <v>Saturday</v>
      </c>
      <c r="AK101" s="2">
        <v>0.72984953703703714</v>
      </c>
      <c r="AL101" t="s">
        <v>34</v>
      </c>
      <c r="AM101" t="s">
        <v>34</v>
      </c>
      <c r="AN101" t="s">
        <v>44</v>
      </c>
      <c r="AO101" t="s">
        <v>27</v>
      </c>
    </row>
    <row r="102" spans="1:41" x14ac:dyDescent="0.25">
      <c r="A102" t="s">
        <v>27</v>
      </c>
      <c r="B102">
        <v>2375354</v>
      </c>
      <c r="C102" t="s">
        <v>106</v>
      </c>
      <c r="F102">
        <v>30043</v>
      </c>
      <c r="G102" t="s">
        <v>29</v>
      </c>
      <c r="H102" t="s">
        <v>107</v>
      </c>
      <c r="I102">
        <v>11</v>
      </c>
      <c r="J102" t="s">
        <v>30</v>
      </c>
      <c r="K102" t="s">
        <v>62</v>
      </c>
      <c r="L102">
        <f>VLOOKUP($K102,Key!$A$1:$D$105,2,FALSE)</f>
        <v>43.020020000000002</v>
      </c>
      <c r="M102">
        <f>VLOOKUP($K102,Key!$A$1:$D$105,3,FALSE)</f>
        <v>-87.912540000000007</v>
      </c>
      <c r="N102" t="str">
        <f>VLOOKUP($K102,Key!$A$1:$D$105,4,FALSE)</f>
        <v>Milwaukee</v>
      </c>
      <c r="O102" t="s">
        <v>99</v>
      </c>
      <c r="P102">
        <f>VLOOKUP($O102,Key!$A$1:$D$105,2,FALSE)</f>
        <v>43.024340000000002</v>
      </c>
      <c r="Q102">
        <f>VLOOKUP($O102,Key!$A$1:$D$105,3,FALSE)</f>
        <v>-87.916753</v>
      </c>
      <c r="R102" t="str">
        <f>VLOOKUP($O102,Key!$A$1:$D$105,4,FALSE)</f>
        <v>Milwaukee</v>
      </c>
      <c r="S102">
        <v>4</v>
      </c>
      <c r="T102">
        <v>0</v>
      </c>
      <c r="U102">
        <v>4.22</v>
      </c>
      <c r="V102" t="s">
        <v>33</v>
      </c>
      <c r="W102">
        <v>0</v>
      </c>
      <c r="X102">
        <v>0</v>
      </c>
      <c r="Y102">
        <v>0</v>
      </c>
      <c r="Z102" s="6">
        <v>-1</v>
      </c>
      <c r="AA102" s="1">
        <v>43471</v>
      </c>
      <c r="AB102" s="7">
        <f t="shared" si="6"/>
        <v>43466</v>
      </c>
      <c r="AC102" s="7">
        <f t="shared" si="7"/>
        <v>43471</v>
      </c>
      <c r="AD102" s="7" t="str">
        <f t="shared" si="8"/>
        <v>Sunday</v>
      </c>
      <c r="AE102" s="2">
        <v>0.43285879629629626</v>
      </c>
      <c r="AF102" s="6">
        <v>1</v>
      </c>
      <c r="AG102" s="1">
        <v>43471</v>
      </c>
      <c r="AH102" s="7">
        <f t="shared" si="9"/>
        <v>43466</v>
      </c>
      <c r="AI102" s="7">
        <f t="shared" si="10"/>
        <v>43471</v>
      </c>
      <c r="AJ102" s="7" t="str">
        <f t="shared" si="11"/>
        <v>Sunday</v>
      </c>
      <c r="AK102" s="2">
        <v>0.43555555555555553</v>
      </c>
      <c r="AL102" t="s">
        <v>33</v>
      </c>
      <c r="AM102" t="s">
        <v>34</v>
      </c>
      <c r="AN102" t="s">
        <v>35</v>
      </c>
      <c r="AO102" t="s">
        <v>27</v>
      </c>
    </row>
    <row r="103" spans="1:41" x14ac:dyDescent="0.25">
      <c r="A103" t="s">
        <v>27</v>
      </c>
      <c r="B103">
        <v>2377066</v>
      </c>
      <c r="C103" t="s">
        <v>106</v>
      </c>
      <c r="F103">
        <v>53211</v>
      </c>
      <c r="G103" t="s">
        <v>29</v>
      </c>
      <c r="H103" t="s">
        <v>122</v>
      </c>
      <c r="I103">
        <v>12485</v>
      </c>
      <c r="J103" t="s">
        <v>30</v>
      </c>
      <c r="K103" t="s">
        <v>72</v>
      </c>
      <c r="L103">
        <f>VLOOKUP($K103,Key!$A$1:$D$105,2,FALSE)</f>
        <v>43.03913</v>
      </c>
      <c r="M103">
        <f>VLOOKUP($K103,Key!$A$1:$D$105,3,FALSE)</f>
        <v>-87.916150000000002</v>
      </c>
      <c r="N103" t="str">
        <f>VLOOKUP($K103,Key!$A$1:$D$105,4,FALSE)</f>
        <v>Milwaukee</v>
      </c>
      <c r="O103" t="s">
        <v>72</v>
      </c>
      <c r="P103">
        <f>VLOOKUP($O103,Key!$A$1:$D$105,2,FALSE)</f>
        <v>43.03913</v>
      </c>
      <c r="Q103">
        <f>VLOOKUP($O103,Key!$A$1:$D$105,3,FALSE)</f>
        <v>-87.916150000000002</v>
      </c>
      <c r="R103" t="str">
        <f>VLOOKUP($O103,Key!$A$1:$D$105,4,FALSE)</f>
        <v>Milwaukee</v>
      </c>
      <c r="S103">
        <v>127</v>
      </c>
      <c r="T103">
        <v>0</v>
      </c>
      <c r="U103">
        <v>24</v>
      </c>
      <c r="V103" t="s">
        <v>33</v>
      </c>
      <c r="W103">
        <v>18</v>
      </c>
      <c r="X103">
        <v>17.100000000000001</v>
      </c>
      <c r="Y103">
        <v>720</v>
      </c>
      <c r="Z103" s="4">
        <v>-1</v>
      </c>
      <c r="AA103" s="1">
        <v>43471</v>
      </c>
      <c r="AB103" s="8">
        <f t="shared" si="6"/>
        <v>43466</v>
      </c>
      <c r="AC103" s="8">
        <f t="shared" si="7"/>
        <v>43471</v>
      </c>
      <c r="AD103" s="8" t="str">
        <f t="shared" si="8"/>
        <v>Sunday</v>
      </c>
      <c r="AE103" s="2">
        <v>0.71564814814814814</v>
      </c>
      <c r="AF103" s="4">
        <v>1</v>
      </c>
      <c r="AG103" s="1">
        <v>43471</v>
      </c>
      <c r="AH103" s="8">
        <f t="shared" si="9"/>
        <v>43466</v>
      </c>
      <c r="AI103" s="8">
        <f t="shared" si="10"/>
        <v>43471</v>
      </c>
      <c r="AJ103" s="8" t="str">
        <f t="shared" si="11"/>
        <v>Sunday</v>
      </c>
      <c r="AK103" s="2">
        <v>0.8038657407407408</v>
      </c>
      <c r="AL103" t="s">
        <v>34</v>
      </c>
      <c r="AM103" t="s">
        <v>34</v>
      </c>
      <c r="AN103" t="s">
        <v>44</v>
      </c>
      <c r="AO103" t="s">
        <v>27</v>
      </c>
    </row>
    <row r="104" spans="1:41" x14ac:dyDescent="0.25">
      <c r="A104" t="s">
        <v>27</v>
      </c>
      <c r="B104">
        <v>2377855</v>
      </c>
      <c r="C104" t="s">
        <v>106</v>
      </c>
      <c r="F104">
        <v>53210</v>
      </c>
      <c r="G104" t="s">
        <v>29</v>
      </c>
      <c r="H104" t="s">
        <v>107</v>
      </c>
      <c r="I104">
        <v>11106</v>
      </c>
      <c r="J104" t="s">
        <v>30</v>
      </c>
      <c r="K104" t="s">
        <v>118</v>
      </c>
      <c r="L104">
        <f>VLOOKUP($K104,Key!$A$1:$D$105,2,FALSE)</f>
        <v>43.056539999999998</v>
      </c>
      <c r="M104">
        <f>VLOOKUP($K104,Key!$A$1:$D$105,3,FALSE)</f>
        <v>-87.914370000000005</v>
      </c>
      <c r="N104" t="str">
        <f>VLOOKUP($K104,Key!$A$1:$D$105,4,FALSE)</f>
        <v>Milwaukee</v>
      </c>
      <c r="O104" t="s">
        <v>118</v>
      </c>
      <c r="P104">
        <f>VLOOKUP($O104,Key!$A$1:$D$105,2,FALSE)</f>
        <v>43.056539999999998</v>
      </c>
      <c r="Q104">
        <f>VLOOKUP($O104,Key!$A$1:$D$105,3,FALSE)</f>
        <v>-87.914370000000005</v>
      </c>
      <c r="R104" t="str">
        <f>VLOOKUP($O104,Key!$A$1:$D$105,4,FALSE)</f>
        <v>Milwaukee</v>
      </c>
      <c r="S104">
        <v>1</v>
      </c>
      <c r="T104">
        <v>0</v>
      </c>
      <c r="U104">
        <v>0</v>
      </c>
      <c r="V104" t="s">
        <v>33</v>
      </c>
      <c r="W104">
        <v>0</v>
      </c>
      <c r="X104">
        <v>0</v>
      </c>
      <c r="Y104">
        <v>0</v>
      </c>
      <c r="Z104" s="6">
        <v>-1</v>
      </c>
      <c r="AA104" s="1">
        <v>43472</v>
      </c>
      <c r="AB104" s="7">
        <f t="shared" si="6"/>
        <v>43466</v>
      </c>
      <c r="AC104" s="7">
        <f t="shared" si="7"/>
        <v>43472</v>
      </c>
      <c r="AD104" s="7" t="str">
        <f t="shared" si="8"/>
        <v>Monday</v>
      </c>
      <c r="AE104" s="2">
        <v>0.85215277777777787</v>
      </c>
      <c r="AF104" s="6">
        <v>1</v>
      </c>
      <c r="AG104" s="1">
        <v>43472</v>
      </c>
      <c r="AH104" s="7">
        <f t="shared" si="9"/>
        <v>43466</v>
      </c>
      <c r="AI104" s="7">
        <f t="shared" si="10"/>
        <v>43472</v>
      </c>
      <c r="AJ104" s="7" t="str">
        <f t="shared" si="11"/>
        <v>Monday</v>
      </c>
      <c r="AK104" s="2">
        <v>0.8533680555555555</v>
      </c>
      <c r="AL104" t="s">
        <v>33</v>
      </c>
      <c r="AM104" t="s">
        <v>34</v>
      </c>
      <c r="AN104" t="s">
        <v>44</v>
      </c>
      <c r="AO104" t="s">
        <v>27</v>
      </c>
    </row>
    <row r="105" spans="1:41" x14ac:dyDescent="0.25">
      <c r="A105" t="s">
        <v>27</v>
      </c>
      <c r="B105">
        <v>2332855</v>
      </c>
      <c r="C105" t="s">
        <v>106</v>
      </c>
      <c r="F105">
        <v>53203</v>
      </c>
      <c r="G105" t="s">
        <v>29</v>
      </c>
      <c r="H105" t="s">
        <v>107</v>
      </c>
      <c r="I105">
        <v>12469</v>
      </c>
      <c r="J105" t="s">
        <v>30</v>
      </c>
      <c r="K105" t="s">
        <v>102</v>
      </c>
      <c r="L105">
        <f>VLOOKUP($K105,Key!$A$1:$D$105,2,FALSE)</f>
        <v>43.058010000000003</v>
      </c>
      <c r="M105">
        <f>VLOOKUP($K105,Key!$A$1:$D$105,3,FALSE)</f>
        <v>-87.877300000000005</v>
      </c>
      <c r="N105" t="str">
        <f>VLOOKUP($K105,Key!$A$1:$D$105,4,FALSE)</f>
        <v>Milwaukee</v>
      </c>
      <c r="O105" t="s">
        <v>90</v>
      </c>
      <c r="P105">
        <f>VLOOKUP($O105,Key!$A$1:$D$105,2,FALSE)</f>
        <v>43.036900000000003</v>
      </c>
      <c r="Q105">
        <f>VLOOKUP($O105,Key!$A$1:$D$105,3,FALSE)</f>
        <v>-87.89667</v>
      </c>
      <c r="R105" t="str">
        <f>VLOOKUP($O105,Key!$A$1:$D$105,4,FALSE)</f>
        <v>Milwaukee</v>
      </c>
      <c r="S105">
        <v>45</v>
      </c>
      <c r="T105">
        <v>0</v>
      </c>
      <c r="U105">
        <v>8.44</v>
      </c>
      <c r="V105" t="s">
        <v>33</v>
      </c>
      <c r="W105">
        <v>6</v>
      </c>
      <c r="X105">
        <v>5.7</v>
      </c>
      <c r="Y105">
        <v>240</v>
      </c>
      <c r="Z105" s="4">
        <v>-1</v>
      </c>
      <c r="AA105" s="1">
        <v>43473</v>
      </c>
      <c r="AB105" s="8">
        <f t="shared" si="6"/>
        <v>43466</v>
      </c>
      <c r="AC105" s="8">
        <f t="shared" si="7"/>
        <v>43473</v>
      </c>
      <c r="AD105" s="8" t="str">
        <f t="shared" si="8"/>
        <v>Tuesday</v>
      </c>
      <c r="AE105" s="2">
        <v>0.56217592592592591</v>
      </c>
      <c r="AF105" s="4">
        <v>1</v>
      </c>
      <c r="AG105" s="1">
        <v>43473</v>
      </c>
      <c r="AH105" s="8">
        <f t="shared" si="9"/>
        <v>43466</v>
      </c>
      <c r="AI105" s="8">
        <f t="shared" si="10"/>
        <v>43473</v>
      </c>
      <c r="AJ105" s="8" t="str">
        <f t="shared" si="11"/>
        <v>Tuesday</v>
      </c>
      <c r="AK105" s="2">
        <v>0.59372685185185181</v>
      </c>
      <c r="AL105" t="s">
        <v>34</v>
      </c>
      <c r="AM105" t="s">
        <v>34</v>
      </c>
      <c r="AN105" t="s">
        <v>35</v>
      </c>
      <c r="AO105" t="s">
        <v>27</v>
      </c>
    </row>
    <row r="106" spans="1:41" x14ac:dyDescent="0.25">
      <c r="A106" t="s">
        <v>27</v>
      </c>
      <c r="B106">
        <v>2332855</v>
      </c>
      <c r="C106" t="s">
        <v>106</v>
      </c>
      <c r="F106">
        <v>53203</v>
      </c>
      <c r="G106" t="s">
        <v>29</v>
      </c>
      <c r="H106" t="s">
        <v>107</v>
      </c>
      <c r="I106">
        <v>5506</v>
      </c>
      <c r="J106" t="s">
        <v>30</v>
      </c>
      <c r="K106" t="s">
        <v>102</v>
      </c>
      <c r="L106">
        <f>VLOOKUP($K106,Key!$A$1:$D$105,2,FALSE)</f>
        <v>43.058010000000003</v>
      </c>
      <c r="M106">
        <f>VLOOKUP($K106,Key!$A$1:$D$105,3,FALSE)</f>
        <v>-87.877300000000005</v>
      </c>
      <c r="N106" t="str">
        <f>VLOOKUP($K106,Key!$A$1:$D$105,4,FALSE)</f>
        <v>Milwaukee</v>
      </c>
      <c r="O106" t="s">
        <v>90</v>
      </c>
      <c r="P106">
        <f>VLOOKUP($O106,Key!$A$1:$D$105,2,FALSE)</f>
        <v>43.036900000000003</v>
      </c>
      <c r="Q106">
        <f>VLOOKUP($O106,Key!$A$1:$D$105,3,FALSE)</f>
        <v>-87.89667</v>
      </c>
      <c r="R106" t="str">
        <f>VLOOKUP($O106,Key!$A$1:$D$105,4,FALSE)</f>
        <v>Milwaukee</v>
      </c>
      <c r="S106">
        <v>44</v>
      </c>
      <c r="T106">
        <v>0</v>
      </c>
      <c r="U106">
        <v>8.44</v>
      </c>
      <c r="V106" t="s">
        <v>33</v>
      </c>
      <c r="W106">
        <v>6</v>
      </c>
      <c r="X106">
        <v>5.7</v>
      </c>
      <c r="Y106">
        <v>240</v>
      </c>
      <c r="Z106" s="6">
        <v>-1</v>
      </c>
      <c r="AA106" s="1">
        <v>43473</v>
      </c>
      <c r="AB106" s="7">
        <f t="shared" si="6"/>
        <v>43466</v>
      </c>
      <c r="AC106" s="7">
        <f t="shared" si="7"/>
        <v>43473</v>
      </c>
      <c r="AD106" s="7" t="str">
        <f t="shared" si="8"/>
        <v>Tuesday</v>
      </c>
      <c r="AE106" s="2">
        <v>0.56277777777777771</v>
      </c>
      <c r="AF106" s="6">
        <v>1</v>
      </c>
      <c r="AG106" s="1">
        <v>43473</v>
      </c>
      <c r="AH106" s="7">
        <f t="shared" si="9"/>
        <v>43466</v>
      </c>
      <c r="AI106" s="7">
        <f t="shared" si="10"/>
        <v>43473</v>
      </c>
      <c r="AJ106" s="7" t="str">
        <f t="shared" si="11"/>
        <v>Tuesday</v>
      </c>
      <c r="AK106" s="2">
        <v>0.59361111111111109</v>
      </c>
      <c r="AL106" t="s">
        <v>34</v>
      </c>
      <c r="AM106" t="s">
        <v>34</v>
      </c>
      <c r="AN106" t="s">
        <v>35</v>
      </c>
      <c r="AO106" t="s">
        <v>27</v>
      </c>
    </row>
    <row r="107" spans="1:41" x14ac:dyDescent="0.25">
      <c r="A107" t="s">
        <v>27</v>
      </c>
      <c r="B107">
        <v>2332855</v>
      </c>
      <c r="C107" t="s">
        <v>106</v>
      </c>
      <c r="F107">
        <v>53203</v>
      </c>
      <c r="G107" t="s">
        <v>29</v>
      </c>
      <c r="H107" t="s">
        <v>107</v>
      </c>
      <c r="I107">
        <v>12469</v>
      </c>
      <c r="J107" t="s">
        <v>30</v>
      </c>
      <c r="K107" t="s">
        <v>90</v>
      </c>
      <c r="L107">
        <f>VLOOKUP($K107,Key!$A$1:$D$105,2,FALSE)</f>
        <v>43.036900000000003</v>
      </c>
      <c r="M107">
        <f>VLOOKUP($K107,Key!$A$1:$D$105,3,FALSE)</f>
        <v>-87.89667</v>
      </c>
      <c r="N107" t="str">
        <f>VLOOKUP($K107,Key!$A$1:$D$105,4,FALSE)</f>
        <v>Milwaukee</v>
      </c>
      <c r="O107" t="s">
        <v>102</v>
      </c>
      <c r="P107">
        <f>VLOOKUP($O107,Key!$A$1:$D$105,2,FALSE)</f>
        <v>43.058010000000003</v>
      </c>
      <c r="Q107">
        <f>VLOOKUP($O107,Key!$A$1:$D$105,3,FALSE)</f>
        <v>-87.877300000000005</v>
      </c>
      <c r="R107" t="str">
        <f>VLOOKUP($O107,Key!$A$1:$D$105,4,FALSE)</f>
        <v>Milwaukee</v>
      </c>
      <c r="S107">
        <v>16</v>
      </c>
      <c r="T107">
        <v>0</v>
      </c>
      <c r="U107">
        <v>4.22</v>
      </c>
      <c r="V107" t="s">
        <v>33</v>
      </c>
      <c r="W107">
        <v>2</v>
      </c>
      <c r="X107">
        <v>1.9</v>
      </c>
      <c r="Y107">
        <v>80</v>
      </c>
      <c r="Z107" s="4">
        <v>-1</v>
      </c>
      <c r="AA107" s="1">
        <v>43473</v>
      </c>
      <c r="AB107" s="8">
        <f t="shared" si="6"/>
        <v>43466</v>
      </c>
      <c r="AC107" s="8">
        <f t="shared" si="7"/>
        <v>43473</v>
      </c>
      <c r="AD107" s="8" t="str">
        <f t="shared" si="8"/>
        <v>Tuesday</v>
      </c>
      <c r="AE107" s="2">
        <v>0.66592592592592592</v>
      </c>
      <c r="AF107" s="4">
        <v>1</v>
      </c>
      <c r="AG107" s="1">
        <v>43473</v>
      </c>
      <c r="AH107" s="8">
        <f t="shared" si="9"/>
        <v>43466</v>
      </c>
      <c r="AI107" s="8">
        <f t="shared" si="10"/>
        <v>43473</v>
      </c>
      <c r="AJ107" s="8" t="str">
        <f t="shared" si="11"/>
        <v>Tuesday</v>
      </c>
      <c r="AK107" s="2">
        <v>0.67645833333333327</v>
      </c>
      <c r="AL107" t="s">
        <v>33</v>
      </c>
      <c r="AM107" t="s">
        <v>34</v>
      </c>
      <c r="AN107" t="s">
        <v>35</v>
      </c>
      <c r="AO107" t="s">
        <v>27</v>
      </c>
    </row>
    <row r="108" spans="1:41" x14ac:dyDescent="0.25">
      <c r="A108" t="s">
        <v>27</v>
      </c>
      <c r="B108">
        <v>2380361</v>
      </c>
      <c r="C108" t="s">
        <v>106</v>
      </c>
      <c r="F108">
        <v>53202</v>
      </c>
      <c r="G108" t="s">
        <v>29</v>
      </c>
      <c r="H108" t="s">
        <v>107</v>
      </c>
      <c r="I108">
        <v>143</v>
      </c>
      <c r="J108" t="s">
        <v>30</v>
      </c>
      <c r="K108" t="s">
        <v>74</v>
      </c>
      <c r="L108">
        <f>VLOOKUP($K108,Key!$A$1:$D$105,2,FALSE)</f>
        <v>43.042639999999999</v>
      </c>
      <c r="M108">
        <f>VLOOKUP($K108,Key!$A$1:$D$105,3,FALSE)</f>
        <v>-87.905680000000004</v>
      </c>
      <c r="N108" t="str">
        <f>VLOOKUP($K108,Key!$A$1:$D$105,4,FALSE)</f>
        <v>Milwaukee</v>
      </c>
      <c r="O108" t="s">
        <v>58</v>
      </c>
      <c r="P108">
        <f>VLOOKUP($O108,Key!$A$1:$D$105,2,FALSE)</f>
        <v>43.052460000000004</v>
      </c>
      <c r="Q108">
        <f>VLOOKUP($O108,Key!$A$1:$D$105,3,FALSE)</f>
        <v>-87.891000000000005</v>
      </c>
      <c r="R108" t="str">
        <f>VLOOKUP($O108,Key!$A$1:$D$105,4,FALSE)</f>
        <v>Milwaukee</v>
      </c>
      <c r="S108">
        <v>9</v>
      </c>
      <c r="T108">
        <v>0</v>
      </c>
      <c r="U108">
        <v>4.22</v>
      </c>
      <c r="V108" t="s">
        <v>33</v>
      </c>
      <c r="W108">
        <v>1</v>
      </c>
      <c r="X108">
        <v>1</v>
      </c>
      <c r="Y108">
        <v>40</v>
      </c>
      <c r="Z108" s="6">
        <v>-1</v>
      </c>
      <c r="AA108" s="1">
        <v>43477</v>
      </c>
      <c r="AB108" s="7">
        <f t="shared" si="6"/>
        <v>43466</v>
      </c>
      <c r="AC108" s="7">
        <f t="shared" si="7"/>
        <v>43477</v>
      </c>
      <c r="AD108" s="7" t="str">
        <f t="shared" si="8"/>
        <v>Saturday</v>
      </c>
      <c r="AE108" s="2">
        <v>0.93418981481481478</v>
      </c>
      <c r="AF108" s="6">
        <v>1</v>
      </c>
      <c r="AG108" s="1">
        <v>43477</v>
      </c>
      <c r="AH108" s="7">
        <f t="shared" si="9"/>
        <v>43466</v>
      </c>
      <c r="AI108" s="7">
        <f t="shared" si="10"/>
        <v>43477</v>
      </c>
      <c r="AJ108" s="7" t="str">
        <f t="shared" si="11"/>
        <v>Saturday</v>
      </c>
      <c r="AK108" s="2">
        <v>0.9406944444444445</v>
      </c>
      <c r="AL108" t="s">
        <v>33</v>
      </c>
      <c r="AM108" t="s">
        <v>34</v>
      </c>
      <c r="AN108" t="s">
        <v>35</v>
      </c>
      <c r="AO108" t="s">
        <v>27</v>
      </c>
    </row>
    <row r="109" spans="1:41" x14ac:dyDescent="0.25">
      <c r="A109" t="s">
        <v>27</v>
      </c>
      <c r="B109">
        <v>2381529</v>
      </c>
      <c r="C109" t="s">
        <v>106</v>
      </c>
      <c r="F109">
        <v>60026</v>
      </c>
      <c r="G109" t="s">
        <v>29</v>
      </c>
      <c r="H109" t="s">
        <v>107</v>
      </c>
      <c r="I109">
        <v>5424</v>
      </c>
      <c r="J109" t="s">
        <v>30</v>
      </c>
      <c r="K109" t="s">
        <v>43</v>
      </c>
      <c r="L109">
        <f>VLOOKUP($K109,Key!$A$1:$D$105,2,FALSE)</f>
        <v>43.038580000000003</v>
      </c>
      <c r="M109">
        <f>VLOOKUP($K109,Key!$A$1:$D$105,3,FALSE)</f>
        <v>-87.90934</v>
      </c>
      <c r="N109" t="str">
        <f>VLOOKUP($K109,Key!$A$1:$D$105,4,FALSE)</f>
        <v>Milwaukee</v>
      </c>
      <c r="O109" t="s">
        <v>82</v>
      </c>
      <c r="P109">
        <f>VLOOKUP($O109,Key!$A$1:$D$105,2,FALSE)</f>
        <v>43.038649999999997</v>
      </c>
      <c r="Q109">
        <f>VLOOKUP($O109,Key!$A$1:$D$105,3,FALSE)</f>
        <v>-87.921930000000003</v>
      </c>
      <c r="R109" t="str">
        <f>VLOOKUP($O109,Key!$A$1:$D$105,4,FALSE)</f>
        <v>Milwaukee</v>
      </c>
      <c r="S109">
        <v>9</v>
      </c>
      <c r="T109">
        <v>0</v>
      </c>
      <c r="U109">
        <v>4.22</v>
      </c>
      <c r="V109" t="s">
        <v>33</v>
      </c>
      <c r="W109">
        <v>1</v>
      </c>
      <c r="X109">
        <v>1</v>
      </c>
      <c r="Y109">
        <v>40</v>
      </c>
      <c r="Z109" s="4">
        <v>-1</v>
      </c>
      <c r="AA109" s="1">
        <v>43481</v>
      </c>
      <c r="AB109" s="8">
        <f t="shared" si="6"/>
        <v>43466</v>
      </c>
      <c r="AC109" s="8">
        <f t="shared" si="7"/>
        <v>43481</v>
      </c>
      <c r="AD109" s="8" t="str">
        <f t="shared" si="8"/>
        <v>Wednesday</v>
      </c>
      <c r="AE109" s="2">
        <v>8.9513888888888893E-2</v>
      </c>
      <c r="AF109" s="4">
        <v>1</v>
      </c>
      <c r="AG109" s="1">
        <v>43481</v>
      </c>
      <c r="AH109" s="8">
        <f t="shared" si="9"/>
        <v>43466</v>
      </c>
      <c r="AI109" s="8">
        <f t="shared" si="10"/>
        <v>43481</v>
      </c>
      <c r="AJ109" s="8" t="str">
        <f t="shared" si="11"/>
        <v>Wednesday</v>
      </c>
      <c r="AK109" s="2">
        <v>9.5416666666666664E-2</v>
      </c>
      <c r="AL109" t="s">
        <v>33</v>
      </c>
      <c r="AM109" t="s">
        <v>34</v>
      </c>
      <c r="AN109" t="s">
        <v>35</v>
      </c>
      <c r="AO109" t="s">
        <v>27</v>
      </c>
    </row>
    <row r="110" spans="1:41" x14ac:dyDescent="0.25">
      <c r="A110" t="s">
        <v>27</v>
      </c>
      <c r="B110">
        <v>2382192</v>
      </c>
      <c r="C110" t="s">
        <v>106</v>
      </c>
      <c r="F110">
        <v>53204</v>
      </c>
      <c r="G110" t="s">
        <v>29</v>
      </c>
      <c r="H110" t="s">
        <v>107</v>
      </c>
      <c r="I110">
        <v>5474</v>
      </c>
      <c r="J110" t="s">
        <v>30</v>
      </c>
      <c r="K110" t="s">
        <v>82</v>
      </c>
      <c r="L110">
        <f>VLOOKUP($K110,Key!$A$1:$D$105,2,FALSE)</f>
        <v>43.038649999999997</v>
      </c>
      <c r="M110">
        <f>VLOOKUP($K110,Key!$A$1:$D$105,3,FALSE)</f>
        <v>-87.921930000000003</v>
      </c>
      <c r="N110" t="str">
        <f>VLOOKUP($K110,Key!$A$1:$D$105,4,FALSE)</f>
        <v>Milwaukee</v>
      </c>
      <c r="O110" t="s">
        <v>82</v>
      </c>
      <c r="P110">
        <f>VLOOKUP($O110,Key!$A$1:$D$105,2,FALSE)</f>
        <v>43.038649999999997</v>
      </c>
      <c r="Q110">
        <f>VLOOKUP($O110,Key!$A$1:$D$105,3,FALSE)</f>
        <v>-87.921930000000003</v>
      </c>
      <c r="R110" t="str">
        <f>VLOOKUP($O110,Key!$A$1:$D$105,4,FALSE)</f>
        <v>Milwaukee</v>
      </c>
      <c r="S110">
        <v>115</v>
      </c>
      <c r="T110">
        <v>0</v>
      </c>
      <c r="U110">
        <v>16.88</v>
      </c>
      <c r="V110" t="s">
        <v>33</v>
      </c>
      <c r="W110">
        <v>17</v>
      </c>
      <c r="X110">
        <v>16.2</v>
      </c>
      <c r="Y110">
        <v>680</v>
      </c>
      <c r="Z110" s="6">
        <v>-1</v>
      </c>
      <c r="AA110" s="1">
        <v>43483</v>
      </c>
      <c r="AB110" s="7">
        <f t="shared" si="6"/>
        <v>43466</v>
      </c>
      <c r="AC110" s="7">
        <f t="shared" si="7"/>
        <v>43483</v>
      </c>
      <c r="AD110" s="7" t="str">
        <f t="shared" si="8"/>
        <v>Friday</v>
      </c>
      <c r="AE110" s="2">
        <v>0.49358796296296298</v>
      </c>
      <c r="AF110" s="6">
        <v>1</v>
      </c>
      <c r="AG110" s="1">
        <v>43483</v>
      </c>
      <c r="AH110" s="7">
        <f t="shared" si="9"/>
        <v>43466</v>
      </c>
      <c r="AI110" s="7">
        <f t="shared" si="10"/>
        <v>43483</v>
      </c>
      <c r="AJ110" s="7" t="str">
        <f t="shared" si="11"/>
        <v>Friday</v>
      </c>
      <c r="AK110" s="2">
        <v>0.57291666666666663</v>
      </c>
      <c r="AL110" t="s">
        <v>34</v>
      </c>
      <c r="AM110" t="s">
        <v>34</v>
      </c>
      <c r="AN110" t="s">
        <v>44</v>
      </c>
      <c r="AO110" t="s">
        <v>27</v>
      </c>
    </row>
    <row r="111" spans="1:41" x14ac:dyDescent="0.25">
      <c r="A111" t="s">
        <v>27</v>
      </c>
      <c r="B111">
        <v>2383702</v>
      </c>
      <c r="C111" t="s">
        <v>106</v>
      </c>
      <c r="G111" t="s">
        <v>29</v>
      </c>
      <c r="H111" t="s">
        <v>107</v>
      </c>
      <c r="I111">
        <v>11141</v>
      </c>
      <c r="J111" t="s">
        <v>30</v>
      </c>
      <c r="K111" t="s">
        <v>79</v>
      </c>
      <c r="L111">
        <f>VLOOKUP($K111,Key!$A$1:$D$105,2,FALSE)</f>
        <v>43.078530000000001</v>
      </c>
      <c r="M111">
        <f>VLOOKUP($K111,Key!$A$1:$D$105,3,FALSE)</f>
        <v>-87.882620000000003</v>
      </c>
      <c r="N111" t="str">
        <f>VLOOKUP($K111,Key!$A$1:$D$105,4,FALSE)</f>
        <v>Milwaukee</v>
      </c>
      <c r="O111" t="s">
        <v>79</v>
      </c>
      <c r="P111">
        <f>VLOOKUP($O111,Key!$A$1:$D$105,2,FALSE)</f>
        <v>43.078530000000001</v>
      </c>
      <c r="Q111">
        <f>VLOOKUP($O111,Key!$A$1:$D$105,3,FALSE)</f>
        <v>-87.882620000000003</v>
      </c>
      <c r="R111" t="str">
        <f>VLOOKUP($O111,Key!$A$1:$D$105,4,FALSE)</f>
        <v>Milwaukee</v>
      </c>
      <c r="S111">
        <v>33</v>
      </c>
      <c r="T111">
        <v>0</v>
      </c>
      <c r="U111">
        <v>8.44</v>
      </c>
      <c r="V111" t="s">
        <v>33</v>
      </c>
      <c r="W111">
        <v>4</v>
      </c>
      <c r="X111">
        <v>3.8</v>
      </c>
      <c r="Y111">
        <v>160</v>
      </c>
      <c r="Z111" s="4">
        <v>-1</v>
      </c>
      <c r="AA111" s="1">
        <v>43485</v>
      </c>
      <c r="AB111" s="8">
        <f t="shared" si="6"/>
        <v>43466</v>
      </c>
      <c r="AC111" s="8">
        <f t="shared" si="7"/>
        <v>43485</v>
      </c>
      <c r="AD111" s="8" t="str">
        <f t="shared" si="8"/>
        <v>Sunday</v>
      </c>
      <c r="AE111" s="2">
        <v>0.94335648148148143</v>
      </c>
      <c r="AF111" s="4">
        <v>1</v>
      </c>
      <c r="AG111" s="1">
        <v>43485</v>
      </c>
      <c r="AH111" s="8">
        <f t="shared" si="9"/>
        <v>43466</v>
      </c>
      <c r="AI111" s="8">
        <f t="shared" si="10"/>
        <v>43485</v>
      </c>
      <c r="AJ111" s="8" t="str">
        <f t="shared" si="11"/>
        <v>Sunday</v>
      </c>
      <c r="AK111" s="2">
        <v>0.9660185185185185</v>
      </c>
      <c r="AL111" t="s">
        <v>34</v>
      </c>
      <c r="AM111" t="s">
        <v>34</v>
      </c>
      <c r="AN111" t="s">
        <v>44</v>
      </c>
      <c r="AO111" t="s">
        <v>27</v>
      </c>
    </row>
    <row r="112" spans="1:41" x14ac:dyDescent="0.25">
      <c r="A112" t="s">
        <v>27</v>
      </c>
      <c r="B112">
        <v>2373006</v>
      </c>
      <c r="C112" t="s">
        <v>106</v>
      </c>
      <c r="F112">
        <v>53206</v>
      </c>
      <c r="G112" t="s">
        <v>29</v>
      </c>
      <c r="H112" t="s">
        <v>107</v>
      </c>
      <c r="I112">
        <v>12637</v>
      </c>
      <c r="J112" t="s">
        <v>30</v>
      </c>
      <c r="K112" t="s">
        <v>53</v>
      </c>
      <c r="L112">
        <f>VLOOKUP($K112,Key!$A$1:$D$105,2,FALSE)</f>
        <v>43.056570000000001</v>
      </c>
      <c r="M112">
        <f>VLOOKUP($K112,Key!$A$1:$D$105,3,FALSE)</f>
        <v>-87.934060000000002</v>
      </c>
      <c r="N112" t="str">
        <f>VLOOKUP($K112,Key!$A$1:$D$105,4,FALSE)</f>
        <v>Milwaukee</v>
      </c>
      <c r="O112" t="s">
        <v>47</v>
      </c>
      <c r="P112">
        <f>VLOOKUP($O112,Key!$A$1:$D$105,2,FALSE)</f>
        <v>43.038600000000002</v>
      </c>
      <c r="Q112">
        <f>VLOOKUP($O112,Key!$A$1:$D$105,3,FALSE)</f>
        <v>-87.912099999999995</v>
      </c>
      <c r="R112" t="str">
        <f>VLOOKUP($O112,Key!$A$1:$D$105,4,FALSE)</f>
        <v>Milwaukee</v>
      </c>
      <c r="S112">
        <v>25</v>
      </c>
      <c r="T112">
        <v>0</v>
      </c>
      <c r="U112">
        <v>4.22</v>
      </c>
      <c r="V112" t="s">
        <v>33</v>
      </c>
      <c r="W112">
        <v>3</v>
      </c>
      <c r="X112">
        <v>2.9</v>
      </c>
      <c r="Y112">
        <v>120</v>
      </c>
      <c r="Z112" s="6">
        <v>-1</v>
      </c>
      <c r="AA112" s="1">
        <v>43469</v>
      </c>
      <c r="AB112" s="7">
        <f t="shared" si="6"/>
        <v>43466</v>
      </c>
      <c r="AC112" s="7">
        <f t="shared" si="7"/>
        <v>43469</v>
      </c>
      <c r="AD112" s="7" t="str">
        <f t="shared" si="8"/>
        <v>Friday</v>
      </c>
      <c r="AE112" s="2">
        <v>0.74510416666666668</v>
      </c>
      <c r="AF112" s="6">
        <v>1</v>
      </c>
      <c r="AG112" s="1">
        <v>43469</v>
      </c>
      <c r="AH112" s="7">
        <f t="shared" si="9"/>
        <v>43466</v>
      </c>
      <c r="AI112" s="7">
        <f t="shared" si="10"/>
        <v>43469</v>
      </c>
      <c r="AJ112" s="7" t="str">
        <f t="shared" si="11"/>
        <v>Friday</v>
      </c>
      <c r="AK112" s="2">
        <v>0.76225694444444436</v>
      </c>
      <c r="AL112" t="s">
        <v>33</v>
      </c>
      <c r="AM112" t="s">
        <v>34</v>
      </c>
      <c r="AN112" t="s">
        <v>35</v>
      </c>
      <c r="AO112" t="s">
        <v>27</v>
      </c>
    </row>
    <row r="113" spans="1:41" x14ac:dyDescent="0.25">
      <c r="A113" t="s">
        <v>27</v>
      </c>
      <c r="B113">
        <v>2374752</v>
      </c>
      <c r="C113" t="s">
        <v>106</v>
      </c>
      <c r="F113">
        <v>53188</v>
      </c>
      <c r="G113" t="s">
        <v>29</v>
      </c>
      <c r="H113" t="s">
        <v>107</v>
      </c>
      <c r="I113">
        <v>5485</v>
      </c>
      <c r="J113" t="s">
        <v>30</v>
      </c>
      <c r="K113" t="s">
        <v>90</v>
      </c>
      <c r="L113">
        <f>VLOOKUP($K113,Key!$A$1:$D$105,2,FALSE)</f>
        <v>43.036900000000003</v>
      </c>
      <c r="M113">
        <f>VLOOKUP($K113,Key!$A$1:$D$105,3,FALSE)</f>
        <v>-87.89667</v>
      </c>
      <c r="N113" t="str">
        <f>VLOOKUP($K113,Key!$A$1:$D$105,4,FALSE)</f>
        <v>Milwaukee</v>
      </c>
      <c r="O113" t="s">
        <v>90</v>
      </c>
      <c r="P113">
        <f>VLOOKUP($O113,Key!$A$1:$D$105,2,FALSE)</f>
        <v>43.036900000000003</v>
      </c>
      <c r="Q113">
        <f>VLOOKUP($O113,Key!$A$1:$D$105,3,FALSE)</f>
        <v>-87.89667</v>
      </c>
      <c r="R113" t="str">
        <f>VLOOKUP($O113,Key!$A$1:$D$105,4,FALSE)</f>
        <v>Milwaukee</v>
      </c>
      <c r="S113">
        <v>70</v>
      </c>
      <c r="T113">
        <v>0</v>
      </c>
      <c r="U113">
        <v>12.66</v>
      </c>
      <c r="V113" t="s">
        <v>33</v>
      </c>
      <c r="W113">
        <v>10</v>
      </c>
      <c r="X113">
        <v>9.5</v>
      </c>
      <c r="Y113">
        <v>400</v>
      </c>
      <c r="Z113" s="4">
        <v>-1</v>
      </c>
      <c r="AA113" s="1">
        <v>43469</v>
      </c>
      <c r="AB113" s="8">
        <f t="shared" si="6"/>
        <v>43466</v>
      </c>
      <c r="AC113" s="8">
        <f t="shared" si="7"/>
        <v>43469</v>
      </c>
      <c r="AD113" s="8" t="str">
        <f t="shared" si="8"/>
        <v>Friday</v>
      </c>
      <c r="AE113" s="2">
        <v>0.99162037037037043</v>
      </c>
      <c r="AF113" s="4">
        <v>1</v>
      </c>
      <c r="AG113" s="1">
        <v>43470</v>
      </c>
      <c r="AH113" s="8">
        <f t="shared" si="9"/>
        <v>43466</v>
      </c>
      <c r="AI113" s="8">
        <f t="shared" si="10"/>
        <v>43470</v>
      </c>
      <c r="AJ113" s="8" t="str">
        <f t="shared" si="11"/>
        <v>Saturday</v>
      </c>
      <c r="AK113" s="2">
        <v>3.9733796296296302E-2</v>
      </c>
      <c r="AL113" t="s">
        <v>34</v>
      </c>
      <c r="AM113" t="s">
        <v>34</v>
      </c>
      <c r="AN113" t="s">
        <v>44</v>
      </c>
      <c r="AO113" t="s">
        <v>27</v>
      </c>
    </row>
    <row r="114" spans="1:41" x14ac:dyDescent="0.25">
      <c r="A114" t="s">
        <v>27</v>
      </c>
      <c r="B114">
        <v>2374774</v>
      </c>
      <c r="C114" t="s">
        <v>106</v>
      </c>
      <c r="F114">
        <v>53224</v>
      </c>
      <c r="G114" t="s">
        <v>29</v>
      </c>
      <c r="H114" t="s">
        <v>107</v>
      </c>
      <c r="I114">
        <v>21</v>
      </c>
      <c r="J114" t="s">
        <v>30</v>
      </c>
      <c r="K114" t="s">
        <v>82</v>
      </c>
      <c r="L114">
        <f>VLOOKUP($K114,Key!$A$1:$D$105,2,FALSE)</f>
        <v>43.038649999999997</v>
      </c>
      <c r="M114">
        <f>VLOOKUP($K114,Key!$A$1:$D$105,3,FALSE)</f>
        <v>-87.921930000000003</v>
      </c>
      <c r="N114" t="str">
        <f>VLOOKUP($K114,Key!$A$1:$D$105,4,FALSE)</f>
        <v>Milwaukee</v>
      </c>
      <c r="O114" t="s">
        <v>43</v>
      </c>
      <c r="P114">
        <f>VLOOKUP($O114,Key!$A$1:$D$105,2,FALSE)</f>
        <v>43.038580000000003</v>
      </c>
      <c r="Q114">
        <f>VLOOKUP($O114,Key!$A$1:$D$105,3,FALSE)</f>
        <v>-87.90934</v>
      </c>
      <c r="R114" t="str">
        <f>VLOOKUP($O114,Key!$A$1:$D$105,4,FALSE)</f>
        <v>Milwaukee</v>
      </c>
      <c r="S114">
        <v>0</v>
      </c>
      <c r="T114">
        <v>0</v>
      </c>
      <c r="U114">
        <v>0</v>
      </c>
      <c r="V114" t="s">
        <v>33</v>
      </c>
      <c r="W114">
        <v>0</v>
      </c>
      <c r="X114">
        <v>0</v>
      </c>
      <c r="Y114">
        <v>0</v>
      </c>
      <c r="Z114" s="6">
        <v>-1</v>
      </c>
      <c r="AA114" s="1">
        <v>43470</v>
      </c>
      <c r="AB114" s="7">
        <f t="shared" si="6"/>
        <v>43466</v>
      </c>
      <c r="AC114" s="7">
        <f t="shared" si="7"/>
        <v>43470</v>
      </c>
      <c r="AD114" s="7" t="str">
        <f t="shared" si="8"/>
        <v>Saturday</v>
      </c>
      <c r="AE114" s="2">
        <v>0.10862268518518518</v>
      </c>
      <c r="AF114" s="6">
        <v>1</v>
      </c>
      <c r="AG114" s="1">
        <v>43470</v>
      </c>
      <c r="AH114" s="7">
        <f t="shared" si="9"/>
        <v>43466</v>
      </c>
      <c r="AI114" s="7">
        <f t="shared" si="10"/>
        <v>43470</v>
      </c>
      <c r="AJ114" s="7" t="str">
        <f t="shared" si="11"/>
        <v>Saturday</v>
      </c>
      <c r="AK114" s="2">
        <v>0.10862268518518518</v>
      </c>
      <c r="AL114" t="s">
        <v>33</v>
      </c>
      <c r="AM114" t="s">
        <v>34</v>
      </c>
      <c r="AN114" t="s">
        <v>35</v>
      </c>
      <c r="AO114" t="s">
        <v>27</v>
      </c>
    </row>
    <row r="115" spans="1:41" x14ac:dyDescent="0.25">
      <c r="A115" t="s">
        <v>27</v>
      </c>
      <c r="B115">
        <v>2374779</v>
      </c>
      <c r="C115" t="s">
        <v>106</v>
      </c>
      <c r="F115">
        <v>53211</v>
      </c>
      <c r="G115" t="s">
        <v>29</v>
      </c>
      <c r="H115" t="s">
        <v>107</v>
      </c>
      <c r="I115">
        <v>5466</v>
      </c>
      <c r="J115" t="s">
        <v>30</v>
      </c>
      <c r="K115" t="s">
        <v>64</v>
      </c>
      <c r="L115">
        <f>VLOOKUP($K115,Key!$A$1:$D$105,2,FALSE)</f>
        <v>43.08755</v>
      </c>
      <c r="M115">
        <f>VLOOKUP($K115,Key!$A$1:$D$105,3,FALSE)</f>
        <v>-87.887680000000003</v>
      </c>
      <c r="N115" t="str">
        <f>VLOOKUP($K115,Key!$A$1:$D$105,4,FALSE)</f>
        <v>Shorewood</v>
      </c>
      <c r="O115" t="s">
        <v>75</v>
      </c>
      <c r="P115">
        <f>VLOOKUP($O115,Key!$A$1:$D$105,2,FALSE)</f>
        <v>43.063749000000001</v>
      </c>
      <c r="Q115">
        <f>VLOOKUP($O115,Key!$A$1:$D$105,3,FALSE)</f>
        <v>-87.887962999999999</v>
      </c>
      <c r="R115" t="str">
        <f>VLOOKUP($O115,Key!$A$1:$D$105,4,FALSE)</f>
        <v>Milwaukee</v>
      </c>
      <c r="S115">
        <v>13</v>
      </c>
      <c r="T115">
        <v>0</v>
      </c>
      <c r="U115">
        <v>4.22</v>
      </c>
      <c r="V115" t="s">
        <v>33</v>
      </c>
      <c r="W115">
        <v>1</v>
      </c>
      <c r="X115">
        <v>1</v>
      </c>
      <c r="Y115">
        <v>40</v>
      </c>
      <c r="Z115" s="4">
        <v>-1</v>
      </c>
      <c r="AA115" s="1">
        <v>43470</v>
      </c>
      <c r="AB115" s="8">
        <f t="shared" si="6"/>
        <v>43466</v>
      </c>
      <c r="AC115" s="8">
        <f t="shared" si="7"/>
        <v>43470</v>
      </c>
      <c r="AD115" s="8" t="str">
        <f t="shared" si="8"/>
        <v>Saturday</v>
      </c>
      <c r="AE115" s="2">
        <v>0.21707175925925926</v>
      </c>
      <c r="AF115" s="4">
        <v>1</v>
      </c>
      <c r="AG115" s="1">
        <v>43470</v>
      </c>
      <c r="AH115" s="8">
        <f t="shared" si="9"/>
        <v>43466</v>
      </c>
      <c r="AI115" s="8">
        <f t="shared" si="10"/>
        <v>43470</v>
      </c>
      <c r="AJ115" s="8" t="str">
        <f t="shared" si="11"/>
        <v>Saturday</v>
      </c>
      <c r="AK115" s="2">
        <v>0.22631944444444443</v>
      </c>
      <c r="AL115" t="s">
        <v>33</v>
      </c>
      <c r="AM115" t="s">
        <v>34</v>
      </c>
      <c r="AN115" t="s">
        <v>35</v>
      </c>
      <c r="AO115" t="s">
        <v>27</v>
      </c>
    </row>
    <row r="116" spans="1:41" x14ac:dyDescent="0.25">
      <c r="A116" t="s">
        <v>27</v>
      </c>
      <c r="B116">
        <v>2374867</v>
      </c>
      <c r="C116" t="s">
        <v>106</v>
      </c>
      <c r="G116" t="s">
        <v>29</v>
      </c>
      <c r="H116" t="s">
        <v>107</v>
      </c>
      <c r="I116">
        <v>5425</v>
      </c>
      <c r="J116" t="s">
        <v>30</v>
      </c>
      <c r="K116" t="s">
        <v>43</v>
      </c>
      <c r="L116">
        <f>VLOOKUP($K116,Key!$A$1:$D$105,2,FALSE)</f>
        <v>43.038580000000003</v>
      </c>
      <c r="M116">
        <f>VLOOKUP($K116,Key!$A$1:$D$105,3,FALSE)</f>
        <v>-87.90934</v>
      </c>
      <c r="N116" t="str">
        <f>VLOOKUP($K116,Key!$A$1:$D$105,4,FALSE)</f>
        <v>Milwaukee</v>
      </c>
      <c r="O116" t="s">
        <v>58</v>
      </c>
      <c r="P116">
        <f>VLOOKUP($O116,Key!$A$1:$D$105,2,FALSE)</f>
        <v>43.052460000000004</v>
      </c>
      <c r="Q116">
        <f>VLOOKUP($O116,Key!$A$1:$D$105,3,FALSE)</f>
        <v>-87.891000000000005</v>
      </c>
      <c r="R116" t="str">
        <f>VLOOKUP($O116,Key!$A$1:$D$105,4,FALSE)</f>
        <v>Milwaukee</v>
      </c>
      <c r="S116">
        <v>9</v>
      </c>
      <c r="T116">
        <v>0</v>
      </c>
      <c r="U116">
        <v>4.22</v>
      </c>
      <c r="V116" t="s">
        <v>33</v>
      </c>
      <c r="W116">
        <v>1</v>
      </c>
      <c r="X116">
        <v>1</v>
      </c>
      <c r="Y116">
        <v>40</v>
      </c>
      <c r="Z116" s="6">
        <v>-1</v>
      </c>
      <c r="AA116" s="1">
        <v>43470</v>
      </c>
      <c r="AB116" s="7">
        <f t="shared" si="6"/>
        <v>43466</v>
      </c>
      <c r="AC116" s="7">
        <f t="shared" si="7"/>
        <v>43470</v>
      </c>
      <c r="AD116" s="7" t="str">
        <f t="shared" si="8"/>
        <v>Saturday</v>
      </c>
      <c r="AE116" s="2">
        <v>0.45902777777777781</v>
      </c>
      <c r="AF116" s="6">
        <v>1</v>
      </c>
      <c r="AG116" s="1">
        <v>43470</v>
      </c>
      <c r="AH116" s="7">
        <f t="shared" si="9"/>
        <v>43466</v>
      </c>
      <c r="AI116" s="7">
        <f t="shared" si="10"/>
        <v>43470</v>
      </c>
      <c r="AJ116" s="7" t="str">
        <f t="shared" si="11"/>
        <v>Saturday</v>
      </c>
      <c r="AK116" s="2">
        <v>0.46587962962962964</v>
      </c>
      <c r="AL116" t="s">
        <v>33</v>
      </c>
      <c r="AM116" t="s">
        <v>34</v>
      </c>
      <c r="AN116" t="s">
        <v>35</v>
      </c>
      <c r="AO116" t="s">
        <v>27</v>
      </c>
    </row>
    <row r="117" spans="1:41" x14ac:dyDescent="0.25">
      <c r="A117" t="s">
        <v>27</v>
      </c>
      <c r="B117">
        <v>2009828</v>
      </c>
      <c r="C117" t="s">
        <v>106</v>
      </c>
      <c r="F117">
        <v>53204</v>
      </c>
      <c r="G117" t="s">
        <v>29</v>
      </c>
      <c r="H117" t="s">
        <v>107</v>
      </c>
      <c r="I117">
        <v>11165</v>
      </c>
      <c r="J117" t="s">
        <v>30</v>
      </c>
      <c r="K117" t="s">
        <v>54</v>
      </c>
      <c r="L117">
        <f>VLOOKUP($K117,Key!$A$1:$D$105,2,FALSE)</f>
        <v>43.004728999999998</v>
      </c>
      <c r="M117">
        <f>VLOOKUP($K117,Key!$A$1:$D$105,3,FALSE)</f>
        <v>-87.905463999999995</v>
      </c>
      <c r="N117" t="str">
        <f>VLOOKUP($K117,Key!$A$1:$D$105,4,FALSE)</f>
        <v>Milwaukee</v>
      </c>
      <c r="O117" t="s">
        <v>62</v>
      </c>
      <c r="P117">
        <f>VLOOKUP($O117,Key!$A$1:$D$105,2,FALSE)</f>
        <v>43.020020000000002</v>
      </c>
      <c r="Q117">
        <f>VLOOKUP($O117,Key!$A$1:$D$105,3,FALSE)</f>
        <v>-87.912540000000007</v>
      </c>
      <c r="R117" t="str">
        <f>VLOOKUP($O117,Key!$A$1:$D$105,4,FALSE)</f>
        <v>Milwaukee</v>
      </c>
      <c r="S117">
        <v>10</v>
      </c>
      <c r="T117">
        <v>0</v>
      </c>
      <c r="U117">
        <v>4.22</v>
      </c>
      <c r="V117" t="s">
        <v>33</v>
      </c>
      <c r="W117">
        <v>1</v>
      </c>
      <c r="X117">
        <v>1</v>
      </c>
      <c r="Y117">
        <v>40</v>
      </c>
      <c r="Z117" s="4">
        <v>-1</v>
      </c>
      <c r="AA117" s="1">
        <v>43470</v>
      </c>
      <c r="AB117" s="8">
        <f t="shared" si="6"/>
        <v>43466</v>
      </c>
      <c r="AC117" s="8">
        <f t="shared" si="7"/>
        <v>43470</v>
      </c>
      <c r="AD117" s="8" t="str">
        <f t="shared" si="8"/>
        <v>Saturday</v>
      </c>
      <c r="AE117" s="2">
        <v>0.46365740740740741</v>
      </c>
      <c r="AF117" s="4">
        <v>1</v>
      </c>
      <c r="AG117" s="1">
        <v>43470</v>
      </c>
      <c r="AH117" s="8">
        <f t="shared" si="9"/>
        <v>43466</v>
      </c>
      <c r="AI117" s="8">
        <f t="shared" si="10"/>
        <v>43470</v>
      </c>
      <c r="AJ117" s="8" t="str">
        <f t="shared" si="11"/>
        <v>Saturday</v>
      </c>
      <c r="AK117" s="2">
        <v>0.47039351851851857</v>
      </c>
      <c r="AL117" t="s">
        <v>33</v>
      </c>
      <c r="AM117" t="s">
        <v>34</v>
      </c>
      <c r="AN117" t="s">
        <v>35</v>
      </c>
      <c r="AO117" t="s">
        <v>27</v>
      </c>
    </row>
    <row r="118" spans="1:41" x14ac:dyDescent="0.25">
      <c r="A118" t="s">
        <v>27</v>
      </c>
      <c r="B118">
        <v>2082561</v>
      </c>
      <c r="C118" t="s">
        <v>106</v>
      </c>
      <c r="F118">
        <v>53203</v>
      </c>
      <c r="G118" t="s">
        <v>29</v>
      </c>
      <c r="H118" t="s">
        <v>107</v>
      </c>
      <c r="I118">
        <v>12475</v>
      </c>
      <c r="J118" t="s">
        <v>30</v>
      </c>
      <c r="K118" t="s">
        <v>56</v>
      </c>
      <c r="L118">
        <f>VLOOKUP($K118,Key!$A$1:$D$105,2,FALSE)</f>
        <v>43.05847</v>
      </c>
      <c r="M118">
        <f>VLOOKUP($K118,Key!$A$1:$D$105,3,FALSE)</f>
        <v>-87.898079999999993</v>
      </c>
      <c r="N118" t="str">
        <f>VLOOKUP($K118,Key!$A$1:$D$105,4,FALSE)</f>
        <v>Milwaukee</v>
      </c>
      <c r="O118" t="s">
        <v>47</v>
      </c>
      <c r="P118">
        <f>VLOOKUP($O118,Key!$A$1:$D$105,2,FALSE)</f>
        <v>43.038600000000002</v>
      </c>
      <c r="Q118">
        <f>VLOOKUP($O118,Key!$A$1:$D$105,3,FALSE)</f>
        <v>-87.912099999999995</v>
      </c>
      <c r="R118" t="str">
        <f>VLOOKUP($O118,Key!$A$1:$D$105,4,FALSE)</f>
        <v>Milwaukee</v>
      </c>
      <c r="S118">
        <v>11</v>
      </c>
      <c r="T118">
        <v>0</v>
      </c>
      <c r="U118">
        <v>4.22</v>
      </c>
      <c r="V118" t="s">
        <v>33</v>
      </c>
      <c r="W118">
        <v>1</v>
      </c>
      <c r="X118">
        <v>1</v>
      </c>
      <c r="Y118">
        <v>40</v>
      </c>
      <c r="Z118" s="6">
        <v>-1</v>
      </c>
      <c r="AA118" s="1">
        <v>43470</v>
      </c>
      <c r="AB118" s="7">
        <f t="shared" si="6"/>
        <v>43466</v>
      </c>
      <c r="AC118" s="7">
        <f t="shared" si="7"/>
        <v>43470</v>
      </c>
      <c r="AD118" s="7" t="str">
        <f t="shared" si="8"/>
        <v>Saturday</v>
      </c>
      <c r="AE118" s="2">
        <v>0.5177546296296297</v>
      </c>
      <c r="AF118" s="6">
        <v>1</v>
      </c>
      <c r="AG118" s="1">
        <v>43470</v>
      </c>
      <c r="AH118" s="7">
        <f t="shared" si="9"/>
        <v>43466</v>
      </c>
      <c r="AI118" s="7">
        <f t="shared" si="10"/>
        <v>43470</v>
      </c>
      <c r="AJ118" s="7" t="str">
        <f t="shared" si="11"/>
        <v>Saturday</v>
      </c>
      <c r="AK118" s="2">
        <v>0.5251851851851852</v>
      </c>
      <c r="AL118" t="s">
        <v>33</v>
      </c>
      <c r="AM118" t="s">
        <v>34</v>
      </c>
      <c r="AN118" t="s">
        <v>35</v>
      </c>
      <c r="AO118" t="s">
        <v>27</v>
      </c>
    </row>
    <row r="119" spans="1:41" x14ac:dyDescent="0.25">
      <c r="A119" t="s">
        <v>27</v>
      </c>
      <c r="B119">
        <v>2375235</v>
      </c>
      <c r="C119" t="s">
        <v>106</v>
      </c>
      <c r="F119">
        <v>32789</v>
      </c>
      <c r="G119" t="s">
        <v>29</v>
      </c>
      <c r="H119" t="s">
        <v>107</v>
      </c>
      <c r="I119">
        <v>5566</v>
      </c>
      <c r="J119" t="s">
        <v>30</v>
      </c>
      <c r="K119" t="s">
        <v>72</v>
      </c>
      <c r="L119">
        <f>VLOOKUP($K119,Key!$A$1:$D$105,2,FALSE)</f>
        <v>43.03913</v>
      </c>
      <c r="M119">
        <f>VLOOKUP($K119,Key!$A$1:$D$105,3,FALSE)</f>
        <v>-87.916150000000002</v>
      </c>
      <c r="N119" t="str">
        <f>VLOOKUP($K119,Key!$A$1:$D$105,4,FALSE)</f>
        <v>Milwaukee</v>
      </c>
      <c r="O119" t="s">
        <v>47</v>
      </c>
      <c r="P119">
        <f>VLOOKUP($O119,Key!$A$1:$D$105,2,FALSE)</f>
        <v>43.038600000000002</v>
      </c>
      <c r="Q119">
        <f>VLOOKUP($O119,Key!$A$1:$D$105,3,FALSE)</f>
        <v>-87.912099999999995</v>
      </c>
      <c r="R119" t="str">
        <f>VLOOKUP($O119,Key!$A$1:$D$105,4,FALSE)</f>
        <v>Milwaukee</v>
      </c>
      <c r="S119">
        <v>73</v>
      </c>
      <c r="T119">
        <v>0</v>
      </c>
      <c r="U119">
        <v>12.66</v>
      </c>
      <c r="V119" t="s">
        <v>33</v>
      </c>
      <c r="W119">
        <v>10</v>
      </c>
      <c r="X119">
        <v>9.5</v>
      </c>
      <c r="Y119">
        <v>400</v>
      </c>
      <c r="Z119" s="4">
        <v>-1</v>
      </c>
      <c r="AA119" s="1">
        <v>43470</v>
      </c>
      <c r="AB119" s="8">
        <f t="shared" si="6"/>
        <v>43466</v>
      </c>
      <c r="AC119" s="8">
        <f t="shared" si="7"/>
        <v>43470</v>
      </c>
      <c r="AD119" s="8" t="str">
        <f t="shared" si="8"/>
        <v>Saturday</v>
      </c>
      <c r="AE119" s="2">
        <v>0.58130787037037035</v>
      </c>
      <c r="AF119" s="4">
        <v>1</v>
      </c>
      <c r="AG119" s="1">
        <v>43470</v>
      </c>
      <c r="AH119" s="8">
        <f t="shared" si="9"/>
        <v>43466</v>
      </c>
      <c r="AI119" s="8">
        <f t="shared" si="10"/>
        <v>43470</v>
      </c>
      <c r="AJ119" s="8" t="str">
        <f t="shared" si="11"/>
        <v>Saturday</v>
      </c>
      <c r="AK119" s="2">
        <v>0.63252314814814814</v>
      </c>
      <c r="AL119" t="s">
        <v>34</v>
      </c>
      <c r="AM119" t="s">
        <v>34</v>
      </c>
      <c r="AN119" t="s">
        <v>35</v>
      </c>
      <c r="AO119" t="s">
        <v>27</v>
      </c>
    </row>
    <row r="120" spans="1:41" x14ac:dyDescent="0.25">
      <c r="A120" t="s">
        <v>27</v>
      </c>
      <c r="B120">
        <v>2122863</v>
      </c>
      <c r="C120" t="s">
        <v>106</v>
      </c>
      <c r="F120">
        <v>60048</v>
      </c>
      <c r="G120" t="s">
        <v>29</v>
      </c>
      <c r="H120" t="s">
        <v>107</v>
      </c>
      <c r="I120">
        <v>12556</v>
      </c>
      <c r="J120" t="s">
        <v>30</v>
      </c>
      <c r="K120" t="s">
        <v>47</v>
      </c>
      <c r="L120">
        <f>VLOOKUP($K120,Key!$A$1:$D$105,2,FALSE)</f>
        <v>43.038600000000002</v>
      </c>
      <c r="M120">
        <f>VLOOKUP($K120,Key!$A$1:$D$105,3,FALSE)</f>
        <v>-87.912099999999995</v>
      </c>
      <c r="N120" t="str">
        <f>VLOOKUP($K120,Key!$A$1:$D$105,4,FALSE)</f>
        <v>Milwaukee</v>
      </c>
      <c r="O120" t="s">
        <v>41</v>
      </c>
      <c r="P120">
        <f>VLOOKUP($O120,Key!$A$1:$D$105,2,FALSE)</f>
        <v>43.042490000000001</v>
      </c>
      <c r="Q120">
        <f>VLOOKUP($O120,Key!$A$1:$D$105,3,FALSE)</f>
        <v>-87.909959999999998</v>
      </c>
      <c r="R120" t="str">
        <f>VLOOKUP($O120,Key!$A$1:$D$105,4,FALSE)</f>
        <v>Milwaukee</v>
      </c>
      <c r="S120">
        <v>25</v>
      </c>
      <c r="T120">
        <v>0</v>
      </c>
      <c r="U120">
        <v>4.22</v>
      </c>
      <c r="V120" t="s">
        <v>33</v>
      </c>
      <c r="W120">
        <v>3</v>
      </c>
      <c r="X120">
        <v>2.9</v>
      </c>
      <c r="Y120">
        <v>120</v>
      </c>
      <c r="Z120" s="6">
        <v>-1</v>
      </c>
      <c r="AA120" s="1">
        <v>43470</v>
      </c>
      <c r="AB120" s="7">
        <f t="shared" si="6"/>
        <v>43466</v>
      </c>
      <c r="AC120" s="7">
        <f t="shared" si="7"/>
        <v>43470</v>
      </c>
      <c r="AD120" s="7" t="str">
        <f t="shared" si="8"/>
        <v>Saturday</v>
      </c>
      <c r="AE120" s="2">
        <v>0.60013888888888889</v>
      </c>
      <c r="AF120" s="6">
        <v>1</v>
      </c>
      <c r="AG120" s="1">
        <v>43470</v>
      </c>
      <c r="AH120" s="7">
        <f t="shared" si="9"/>
        <v>43466</v>
      </c>
      <c r="AI120" s="7">
        <f t="shared" si="10"/>
        <v>43470</v>
      </c>
      <c r="AJ120" s="7" t="str">
        <f t="shared" si="11"/>
        <v>Saturday</v>
      </c>
      <c r="AK120" s="2">
        <v>0.61741898148148155</v>
      </c>
      <c r="AL120" t="s">
        <v>33</v>
      </c>
      <c r="AM120" t="s">
        <v>34</v>
      </c>
      <c r="AN120" t="s">
        <v>35</v>
      </c>
      <c r="AO120" t="s">
        <v>27</v>
      </c>
    </row>
    <row r="121" spans="1:41" x14ac:dyDescent="0.25">
      <c r="A121" t="s">
        <v>27</v>
      </c>
      <c r="B121">
        <v>2134446</v>
      </c>
      <c r="C121" t="s">
        <v>106</v>
      </c>
      <c r="F121">
        <v>53546</v>
      </c>
      <c r="G121" t="s">
        <v>29</v>
      </c>
      <c r="H121" t="s">
        <v>107</v>
      </c>
      <c r="I121">
        <v>5476</v>
      </c>
      <c r="J121" t="s">
        <v>30</v>
      </c>
      <c r="K121" t="s">
        <v>61</v>
      </c>
      <c r="L121">
        <f>VLOOKUP($K121,Key!$A$1:$D$105,2,FALSE)</f>
        <v>43.026229999999998</v>
      </c>
      <c r="M121">
        <f>VLOOKUP($K121,Key!$A$1:$D$105,3,FALSE)</f>
        <v>-87.912809999999993</v>
      </c>
      <c r="N121" t="str">
        <f>VLOOKUP($K121,Key!$A$1:$D$105,4,FALSE)</f>
        <v>Milwaukee</v>
      </c>
      <c r="O121" t="s">
        <v>109</v>
      </c>
      <c r="P121">
        <f>VLOOKUP($O121,Key!$A$1:$D$105,2,FALSE)</f>
        <v>43.031480000000002</v>
      </c>
      <c r="Q121">
        <f>VLOOKUP($O121,Key!$A$1:$D$105,3,FALSE)</f>
        <v>-87.908169999999998</v>
      </c>
      <c r="R121" t="str">
        <f>VLOOKUP($O121,Key!$A$1:$D$105,4,FALSE)</f>
        <v>Milwaukee</v>
      </c>
      <c r="S121">
        <v>103</v>
      </c>
      <c r="T121">
        <v>0</v>
      </c>
      <c r="U121">
        <v>16.88</v>
      </c>
      <c r="V121" t="s">
        <v>33</v>
      </c>
      <c r="W121">
        <v>15</v>
      </c>
      <c r="X121">
        <v>14.3</v>
      </c>
      <c r="Y121">
        <v>600</v>
      </c>
      <c r="Z121" s="4">
        <v>-1</v>
      </c>
      <c r="AA121" s="1">
        <v>43470</v>
      </c>
      <c r="AB121" s="8">
        <f t="shared" si="6"/>
        <v>43466</v>
      </c>
      <c r="AC121" s="8">
        <f t="shared" si="7"/>
        <v>43470</v>
      </c>
      <c r="AD121" s="8" t="str">
        <f t="shared" si="8"/>
        <v>Saturday</v>
      </c>
      <c r="AE121" s="2">
        <v>0.62297453703703709</v>
      </c>
      <c r="AF121" s="4">
        <v>1</v>
      </c>
      <c r="AG121" s="1">
        <v>43470</v>
      </c>
      <c r="AH121" s="8">
        <f t="shared" si="9"/>
        <v>43466</v>
      </c>
      <c r="AI121" s="8">
        <f t="shared" si="10"/>
        <v>43470</v>
      </c>
      <c r="AJ121" s="8" t="str">
        <f t="shared" si="11"/>
        <v>Saturday</v>
      </c>
      <c r="AK121" s="2">
        <v>0.69472222222222213</v>
      </c>
      <c r="AL121" t="s">
        <v>34</v>
      </c>
      <c r="AM121" t="s">
        <v>34</v>
      </c>
      <c r="AN121" t="s">
        <v>35</v>
      </c>
      <c r="AO121" t="s">
        <v>27</v>
      </c>
    </row>
    <row r="122" spans="1:41" x14ac:dyDescent="0.25">
      <c r="A122" t="s">
        <v>27</v>
      </c>
      <c r="B122">
        <v>2375533</v>
      </c>
      <c r="C122" t="s">
        <v>106</v>
      </c>
      <c r="F122">
        <v>53703</v>
      </c>
      <c r="G122" t="s">
        <v>29</v>
      </c>
      <c r="H122" t="s">
        <v>107</v>
      </c>
      <c r="I122">
        <v>12591</v>
      </c>
      <c r="J122" t="s">
        <v>30</v>
      </c>
      <c r="K122" t="s">
        <v>97</v>
      </c>
      <c r="L122">
        <f>VLOOKUP($K122,Key!$A$1:$D$105,2,FALSE)</f>
        <v>43.069021999999997</v>
      </c>
      <c r="M122">
        <f>VLOOKUP($K122,Key!$A$1:$D$105,3,FALSE)</f>
        <v>-87.887940999999998</v>
      </c>
      <c r="N122" t="str">
        <f>VLOOKUP($K122,Key!$A$1:$D$105,4,FALSE)</f>
        <v>Milwaukee</v>
      </c>
      <c r="O122" t="s">
        <v>97</v>
      </c>
      <c r="P122">
        <f>VLOOKUP($O122,Key!$A$1:$D$105,2,FALSE)</f>
        <v>43.069021999999997</v>
      </c>
      <c r="Q122">
        <f>VLOOKUP($O122,Key!$A$1:$D$105,3,FALSE)</f>
        <v>-87.887940999999998</v>
      </c>
      <c r="R122" t="str">
        <f>VLOOKUP($O122,Key!$A$1:$D$105,4,FALSE)</f>
        <v>Milwaukee</v>
      </c>
      <c r="S122">
        <v>52</v>
      </c>
      <c r="T122">
        <v>0</v>
      </c>
      <c r="U122">
        <v>8.44</v>
      </c>
      <c r="V122" t="s">
        <v>33</v>
      </c>
      <c r="W122">
        <v>7</v>
      </c>
      <c r="X122">
        <v>6.7</v>
      </c>
      <c r="Y122">
        <v>280</v>
      </c>
      <c r="Z122" s="6">
        <v>-1</v>
      </c>
      <c r="AA122" s="1">
        <v>43470</v>
      </c>
      <c r="AB122" s="7">
        <f t="shared" si="6"/>
        <v>43466</v>
      </c>
      <c r="AC122" s="7">
        <f t="shared" si="7"/>
        <v>43470</v>
      </c>
      <c r="AD122" s="7" t="str">
        <f t="shared" si="8"/>
        <v>Saturday</v>
      </c>
      <c r="AE122" s="2">
        <v>0.64534722222222218</v>
      </c>
      <c r="AF122" s="6">
        <v>1</v>
      </c>
      <c r="AG122" s="1">
        <v>43470</v>
      </c>
      <c r="AH122" s="7">
        <f t="shared" si="9"/>
        <v>43466</v>
      </c>
      <c r="AI122" s="7">
        <f t="shared" si="10"/>
        <v>43470</v>
      </c>
      <c r="AJ122" s="7" t="str">
        <f t="shared" si="11"/>
        <v>Saturday</v>
      </c>
      <c r="AK122" s="2">
        <v>0.6814930555555555</v>
      </c>
      <c r="AL122" t="s">
        <v>34</v>
      </c>
      <c r="AM122" t="s">
        <v>34</v>
      </c>
      <c r="AN122" t="s">
        <v>44</v>
      </c>
      <c r="AO122" t="s">
        <v>27</v>
      </c>
    </row>
    <row r="123" spans="1:41" x14ac:dyDescent="0.25">
      <c r="A123" t="s">
        <v>27</v>
      </c>
      <c r="B123">
        <v>2376955</v>
      </c>
      <c r="C123" t="s">
        <v>106</v>
      </c>
      <c r="F123">
        <v>53154</v>
      </c>
      <c r="G123" t="s">
        <v>29</v>
      </c>
      <c r="H123" t="s">
        <v>107</v>
      </c>
      <c r="I123">
        <v>111</v>
      </c>
      <c r="J123" t="s">
        <v>30</v>
      </c>
      <c r="K123" t="s">
        <v>47</v>
      </c>
      <c r="L123">
        <f>VLOOKUP($K123,Key!$A$1:$D$105,2,FALSE)</f>
        <v>43.038600000000002</v>
      </c>
      <c r="M123">
        <f>VLOOKUP($K123,Key!$A$1:$D$105,3,FALSE)</f>
        <v>-87.912099999999995</v>
      </c>
      <c r="N123" t="str">
        <f>VLOOKUP($K123,Key!$A$1:$D$105,4,FALSE)</f>
        <v>Milwaukee</v>
      </c>
      <c r="O123" t="s">
        <v>55</v>
      </c>
      <c r="P123">
        <f>VLOOKUP($O123,Key!$A$1:$D$105,2,FALSE)</f>
        <v>43.048200000000001</v>
      </c>
      <c r="Q123">
        <f>VLOOKUP($O123,Key!$A$1:$D$105,3,FALSE)</f>
        <v>-87.900859999999994</v>
      </c>
      <c r="R123" t="str">
        <f>VLOOKUP($O123,Key!$A$1:$D$105,4,FALSE)</f>
        <v>Milwaukee</v>
      </c>
      <c r="S123">
        <v>22</v>
      </c>
      <c r="T123">
        <v>0</v>
      </c>
      <c r="U123">
        <v>4.22</v>
      </c>
      <c r="V123" t="s">
        <v>33</v>
      </c>
      <c r="W123">
        <v>3</v>
      </c>
      <c r="X123">
        <v>2.9</v>
      </c>
      <c r="Y123">
        <v>120</v>
      </c>
      <c r="Z123" s="4">
        <v>-1</v>
      </c>
      <c r="AA123" s="1">
        <v>43471</v>
      </c>
      <c r="AB123" s="8">
        <f t="shared" si="6"/>
        <v>43466</v>
      </c>
      <c r="AC123" s="8">
        <f t="shared" si="7"/>
        <v>43471</v>
      </c>
      <c r="AD123" s="8" t="str">
        <f t="shared" si="8"/>
        <v>Sunday</v>
      </c>
      <c r="AE123" s="2">
        <v>0.68177083333333333</v>
      </c>
      <c r="AF123" s="4">
        <v>1</v>
      </c>
      <c r="AG123" s="1">
        <v>43471</v>
      </c>
      <c r="AH123" s="8">
        <f t="shared" si="9"/>
        <v>43466</v>
      </c>
      <c r="AI123" s="8">
        <f t="shared" si="10"/>
        <v>43471</v>
      </c>
      <c r="AJ123" s="8" t="str">
        <f t="shared" si="11"/>
        <v>Sunday</v>
      </c>
      <c r="AK123" s="2">
        <v>0.69678240740740749</v>
      </c>
      <c r="AL123" t="s">
        <v>33</v>
      </c>
      <c r="AM123" t="s">
        <v>34</v>
      </c>
      <c r="AN123" t="s">
        <v>35</v>
      </c>
      <c r="AO123" t="s">
        <v>27</v>
      </c>
    </row>
    <row r="124" spans="1:41" x14ac:dyDescent="0.25">
      <c r="A124" t="s">
        <v>27</v>
      </c>
      <c r="B124">
        <v>2332855</v>
      </c>
      <c r="C124" t="s">
        <v>106</v>
      </c>
      <c r="F124">
        <v>53203</v>
      </c>
      <c r="G124" t="s">
        <v>29</v>
      </c>
      <c r="H124" t="s">
        <v>107</v>
      </c>
      <c r="I124">
        <v>5506</v>
      </c>
      <c r="J124" t="s">
        <v>30</v>
      </c>
      <c r="K124" t="s">
        <v>90</v>
      </c>
      <c r="L124">
        <f>VLOOKUP($K124,Key!$A$1:$D$105,2,FALSE)</f>
        <v>43.036900000000003</v>
      </c>
      <c r="M124">
        <f>VLOOKUP($K124,Key!$A$1:$D$105,3,FALSE)</f>
        <v>-87.89667</v>
      </c>
      <c r="N124" t="str">
        <f>VLOOKUP($K124,Key!$A$1:$D$105,4,FALSE)</f>
        <v>Milwaukee</v>
      </c>
      <c r="O124" t="s">
        <v>102</v>
      </c>
      <c r="P124">
        <f>VLOOKUP($O124,Key!$A$1:$D$105,2,FALSE)</f>
        <v>43.058010000000003</v>
      </c>
      <c r="Q124">
        <f>VLOOKUP($O124,Key!$A$1:$D$105,3,FALSE)</f>
        <v>-87.877300000000005</v>
      </c>
      <c r="R124" t="str">
        <f>VLOOKUP($O124,Key!$A$1:$D$105,4,FALSE)</f>
        <v>Milwaukee</v>
      </c>
      <c r="S124">
        <v>15</v>
      </c>
      <c r="T124">
        <v>0</v>
      </c>
      <c r="U124">
        <v>4.22</v>
      </c>
      <c r="V124" t="s">
        <v>33</v>
      </c>
      <c r="W124">
        <v>2</v>
      </c>
      <c r="X124">
        <v>1.9</v>
      </c>
      <c r="Y124">
        <v>80</v>
      </c>
      <c r="Z124" s="6">
        <v>-1</v>
      </c>
      <c r="AA124" s="1">
        <v>43473</v>
      </c>
      <c r="AB124" s="7">
        <f t="shared" si="6"/>
        <v>43466</v>
      </c>
      <c r="AC124" s="7">
        <f t="shared" si="7"/>
        <v>43473</v>
      </c>
      <c r="AD124" s="7" t="str">
        <f t="shared" si="8"/>
        <v>Tuesday</v>
      </c>
      <c r="AE124" s="2">
        <v>0.66636574074074073</v>
      </c>
      <c r="AF124" s="6">
        <v>1</v>
      </c>
      <c r="AG124" s="1">
        <v>43473</v>
      </c>
      <c r="AH124" s="7">
        <f t="shared" si="9"/>
        <v>43466</v>
      </c>
      <c r="AI124" s="7">
        <f t="shared" si="10"/>
        <v>43473</v>
      </c>
      <c r="AJ124" s="7" t="str">
        <f t="shared" si="11"/>
        <v>Tuesday</v>
      </c>
      <c r="AK124" s="2">
        <v>0.67650462962962965</v>
      </c>
      <c r="AL124" t="s">
        <v>33</v>
      </c>
      <c r="AM124" t="s">
        <v>34</v>
      </c>
      <c r="AN124" t="s">
        <v>35</v>
      </c>
      <c r="AO124" t="s">
        <v>27</v>
      </c>
    </row>
    <row r="125" spans="1:41" x14ac:dyDescent="0.25">
      <c r="A125" t="s">
        <v>27</v>
      </c>
      <c r="B125">
        <v>2043120</v>
      </c>
      <c r="C125" t="s">
        <v>106</v>
      </c>
      <c r="F125">
        <v>53209</v>
      </c>
      <c r="G125" t="s">
        <v>29</v>
      </c>
      <c r="H125" t="s">
        <v>107</v>
      </c>
      <c r="I125">
        <v>5569</v>
      </c>
      <c r="J125" t="s">
        <v>30</v>
      </c>
      <c r="K125" t="s">
        <v>57</v>
      </c>
      <c r="L125">
        <f>VLOOKUP($K125,Key!$A$1:$D$105,2,FALSE)</f>
        <v>43.045712999999999</v>
      </c>
      <c r="M125">
        <f>VLOOKUP($K125,Key!$A$1:$D$105,3,FALSE)</f>
        <v>-87.899756999999994</v>
      </c>
      <c r="N125" t="str">
        <f>VLOOKUP($K125,Key!$A$1:$D$105,4,FALSE)</f>
        <v>Milwaukee</v>
      </c>
      <c r="O125" t="s">
        <v>92</v>
      </c>
      <c r="P125">
        <f>VLOOKUP($O125,Key!$A$1:$D$105,2,FALSE)</f>
        <v>43.053040000000003</v>
      </c>
      <c r="Q125">
        <f>VLOOKUP($O125,Key!$A$1:$D$105,3,FALSE)</f>
        <v>-87.897660000000002</v>
      </c>
      <c r="R125" t="str">
        <f>VLOOKUP($O125,Key!$A$1:$D$105,4,FALSE)</f>
        <v>Milwaukee</v>
      </c>
      <c r="S125">
        <v>6</v>
      </c>
      <c r="T125">
        <v>0</v>
      </c>
      <c r="U125">
        <v>4.22</v>
      </c>
      <c r="V125" t="s">
        <v>33</v>
      </c>
      <c r="W125">
        <v>0</v>
      </c>
      <c r="X125">
        <v>0</v>
      </c>
      <c r="Y125">
        <v>0</v>
      </c>
      <c r="Z125" s="4">
        <v>-1</v>
      </c>
      <c r="AA125" s="1">
        <v>43473</v>
      </c>
      <c r="AB125" s="8">
        <f t="shared" si="6"/>
        <v>43466</v>
      </c>
      <c r="AC125" s="8">
        <f t="shared" si="7"/>
        <v>43473</v>
      </c>
      <c r="AD125" s="8" t="str">
        <f t="shared" si="8"/>
        <v>Tuesday</v>
      </c>
      <c r="AE125" s="2">
        <v>0.92493055555555559</v>
      </c>
      <c r="AF125" s="4">
        <v>1</v>
      </c>
      <c r="AG125" s="1">
        <v>43473</v>
      </c>
      <c r="AH125" s="8">
        <f t="shared" si="9"/>
        <v>43466</v>
      </c>
      <c r="AI125" s="8">
        <f t="shared" si="10"/>
        <v>43473</v>
      </c>
      <c r="AJ125" s="8" t="str">
        <f t="shared" si="11"/>
        <v>Tuesday</v>
      </c>
      <c r="AK125" s="2">
        <v>0.92890046296296302</v>
      </c>
      <c r="AL125" t="s">
        <v>33</v>
      </c>
      <c r="AM125" t="s">
        <v>34</v>
      </c>
      <c r="AN125" t="s">
        <v>35</v>
      </c>
      <c r="AO125" t="s">
        <v>27</v>
      </c>
    </row>
    <row r="126" spans="1:41" x14ac:dyDescent="0.25">
      <c r="A126" t="s">
        <v>27</v>
      </c>
      <c r="B126">
        <v>2382514</v>
      </c>
      <c r="C126" t="s">
        <v>106</v>
      </c>
      <c r="G126" t="s">
        <v>29</v>
      </c>
      <c r="H126" t="s">
        <v>107</v>
      </c>
      <c r="I126">
        <v>237</v>
      </c>
      <c r="J126" t="s">
        <v>30</v>
      </c>
      <c r="K126" t="s">
        <v>45</v>
      </c>
      <c r="L126">
        <f>VLOOKUP($K126,Key!$A$1:$D$105,2,FALSE)</f>
        <v>43.03519</v>
      </c>
      <c r="M126">
        <f>VLOOKUP($K126,Key!$A$1:$D$105,3,FALSE)</f>
        <v>-87.907390000000007</v>
      </c>
      <c r="N126" t="str">
        <f>VLOOKUP($K126,Key!$A$1:$D$105,4,FALSE)</f>
        <v>Milwaukee</v>
      </c>
      <c r="O126" t="s">
        <v>59</v>
      </c>
      <c r="P126">
        <f>VLOOKUP($O126,Key!$A$1:$D$105,2,FALSE)</f>
        <v>43.04804</v>
      </c>
      <c r="Q126">
        <f>VLOOKUP($O126,Key!$A$1:$D$105,3,FALSE)</f>
        <v>-87.896720000000002</v>
      </c>
      <c r="R126" t="str">
        <f>VLOOKUP($O126,Key!$A$1:$D$105,4,FALSE)</f>
        <v>Milwaukee</v>
      </c>
      <c r="S126">
        <v>55</v>
      </c>
      <c r="T126">
        <v>0</v>
      </c>
      <c r="U126">
        <v>8.44</v>
      </c>
      <c r="V126" t="s">
        <v>33</v>
      </c>
      <c r="W126">
        <v>8</v>
      </c>
      <c r="X126">
        <v>7.6</v>
      </c>
      <c r="Y126">
        <v>320</v>
      </c>
      <c r="Z126" s="6">
        <v>-1</v>
      </c>
      <c r="AA126" s="1">
        <v>43484</v>
      </c>
      <c r="AB126" s="7">
        <f t="shared" si="6"/>
        <v>43466</v>
      </c>
      <c r="AC126" s="7">
        <f t="shared" si="7"/>
        <v>43484</v>
      </c>
      <c r="AD126" s="7" t="str">
        <f t="shared" si="8"/>
        <v>Saturday</v>
      </c>
      <c r="AE126" s="2">
        <v>6.6516203703703702E-2</v>
      </c>
      <c r="AF126" s="6">
        <v>1</v>
      </c>
      <c r="AG126" s="1">
        <v>43484</v>
      </c>
      <c r="AH126" s="7">
        <f t="shared" si="9"/>
        <v>43466</v>
      </c>
      <c r="AI126" s="7">
        <f t="shared" si="10"/>
        <v>43484</v>
      </c>
      <c r="AJ126" s="7" t="str">
        <f t="shared" si="11"/>
        <v>Saturday</v>
      </c>
      <c r="AK126" s="2">
        <v>0.10475694444444444</v>
      </c>
      <c r="AL126" t="s">
        <v>34</v>
      </c>
      <c r="AM126" t="s">
        <v>34</v>
      </c>
      <c r="AN126" t="s">
        <v>35</v>
      </c>
      <c r="AO126" t="s">
        <v>27</v>
      </c>
    </row>
    <row r="127" spans="1:41" x14ac:dyDescent="0.25">
      <c r="A127" t="s">
        <v>27</v>
      </c>
      <c r="B127">
        <v>2009828</v>
      </c>
      <c r="C127" t="s">
        <v>106</v>
      </c>
      <c r="F127">
        <v>53204</v>
      </c>
      <c r="G127" t="s">
        <v>29</v>
      </c>
      <c r="H127" t="s">
        <v>107</v>
      </c>
      <c r="I127">
        <v>11156</v>
      </c>
      <c r="J127" t="s">
        <v>30</v>
      </c>
      <c r="K127" t="s">
        <v>54</v>
      </c>
      <c r="L127">
        <f>VLOOKUP($K127,Key!$A$1:$D$105,2,FALSE)</f>
        <v>43.004728999999998</v>
      </c>
      <c r="M127">
        <f>VLOOKUP($K127,Key!$A$1:$D$105,3,FALSE)</f>
        <v>-87.905463999999995</v>
      </c>
      <c r="N127" t="str">
        <f>VLOOKUP($K127,Key!$A$1:$D$105,4,FALSE)</f>
        <v>Milwaukee</v>
      </c>
      <c r="O127" t="s">
        <v>62</v>
      </c>
      <c r="P127">
        <f>VLOOKUP($O127,Key!$A$1:$D$105,2,FALSE)</f>
        <v>43.020020000000002</v>
      </c>
      <c r="Q127">
        <f>VLOOKUP($O127,Key!$A$1:$D$105,3,FALSE)</f>
        <v>-87.912540000000007</v>
      </c>
      <c r="R127" t="str">
        <f>VLOOKUP($O127,Key!$A$1:$D$105,4,FALSE)</f>
        <v>Milwaukee</v>
      </c>
      <c r="S127">
        <v>11</v>
      </c>
      <c r="T127">
        <v>0</v>
      </c>
      <c r="U127">
        <v>4.22</v>
      </c>
      <c r="V127" t="s">
        <v>33</v>
      </c>
      <c r="W127">
        <v>1</v>
      </c>
      <c r="X127">
        <v>1</v>
      </c>
      <c r="Y127">
        <v>40</v>
      </c>
      <c r="Z127" s="4">
        <v>-1</v>
      </c>
      <c r="AA127" s="1">
        <v>43469</v>
      </c>
      <c r="AB127" s="8">
        <f t="shared" si="6"/>
        <v>43466</v>
      </c>
      <c r="AC127" s="8">
        <f t="shared" si="7"/>
        <v>43469</v>
      </c>
      <c r="AD127" s="8" t="str">
        <f t="shared" si="8"/>
        <v>Friday</v>
      </c>
      <c r="AE127" s="2">
        <v>0.62817129629629631</v>
      </c>
      <c r="AF127" s="4">
        <v>1</v>
      </c>
      <c r="AG127" s="1">
        <v>43469</v>
      </c>
      <c r="AH127" s="8">
        <f t="shared" si="9"/>
        <v>43466</v>
      </c>
      <c r="AI127" s="8">
        <f t="shared" si="10"/>
        <v>43469</v>
      </c>
      <c r="AJ127" s="8" t="str">
        <f t="shared" si="11"/>
        <v>Friday</v>
      </c>
      <c r="AK127" s="2">
        <v>0.63546296296296301</v>
      </c>
      <c r="AL127" t="s">
        <v>33</v>
      </c>
      <c r="AM127" t="s">
        <v>34</v>
      </c>
      <c r="AN127" t="s">
        <v>35</v>
      </c>
      <c r="AO127" t="s">
        <v>27</v>
      </c>
    </row>
    <row r="128" spans="1:41" x14ac:dyDescent="0.25">
      <c r="A128" t="s">
        <v>27</v>
      </c>
      <c r="B128">
        <v>2374841</v>
      </c>
      <c r="C128" t="s">
        <v>106</v>
      </c>
      <c r="F128">
        <v>11237</v>
      </c>
      <c r="G128" t="s">
        <v>29</v>
      </c>
      <c r="H128" t="s">
        <v>107</v>
      </c>
      <c r="I128">
        <v>11156</v>
      </c>
      <c r="J128" t="s">
        <v>30</v>
      </c>
      <c r="K128" t="s">
        <v>54</v>
      </c>
      <c r="L128">
        <f>VLOOKUP($K128,Key!$A$1:$D$105,2,FALSE)</f>
        <v>43.004728999999998</v>
      </c>
      <c r="M128">
        <f>VLOOKUP($K128,Key!$A$1:$D$105,3,FALSE)</f>
        <v>-87.905463999999995</v>
      </c>
      <c r="N128" t="str">
        <f>VLOOKUP($K128,Key!$A$1:$D$105,4,FALSE)</f>
        <v>Milwaukee</v>
      </c>
      <c r="O128" t="s">
        <v>90</v>
      </c>
      <c r="P128">
        <f>VLOOKUP($O128,Key!$A$1:$D$105,2,FALSE)</f>
        <v>43.036900000000003</v>
      </c>
      <c r="Q128">
        <f>VLOOKUP($O128,Key!$A$1:$D$105,3,FALSE)</f>
        <v>-87.89667</v>
      </c>
      <c r="R128" t="str">
        <f>VLOOKUP($O128,Key!$A$1:$D$105,4,FALSE)</f>
        <v>Milwaukee</v>
      </c>
      <c r="S128">
        <v>31</v>
      </c>
      <c r="T128">
        <v>0</v>
      </c>
      <c r="U128">
        <v>4.22</v>
      </c>
      <c r="V128" t="s">
        <v>33</v>
      </c>
      <c r="W128">
        <v>4</v>
      </c>
      <c r="X128">
        <v>3.8</v>
      </c>
      <c r="Y128">
        <v>160</v>
      </c>
      <c r="Z128" s="6">
        <v>-1</v>
      </c>
      <c r="AA128" s="1">
        <v>43470</v>
      </c>
      <c r="AB128" s="7">
        <f t="shared" si="6"/>
        <v>43466</v>
      </c>
      <c r="AC128" s="7">
        <f t="shared" si="7"/>
        <v>43470</v>
      </c>
      <c r="AD128" s="7" t="str">
        <f t="shared" si="8"/>
        <v>Saturday</v>
      </c>
      <c r="AE128" s="2">
        <v>0.43180555555555555</v>
      </c>
      <c r="AF128" s="6">
        <v>1</v>
      </c>
      <c r="AG128" s="1">
        <v>43470</v>
      </c>
      <c r="AH128" s="7">
        <f t="shared" si="9"/>
        <v>43466</v>
      </c>
      <c r="AI128" s="7">
        <f t="shared" si="10"/>
        <v>43470</v>
      </c>
      <c r="AJ128" s="7" t="str">
        <f t="shared" si="11"/>
        <v>Saturday</v>
      </c>
      <c r="AK128" s="2">
        <v>0.45339120370370373</v>
      </c>
      <c r="AL128" t="s">
        <v>34</v>
      </c>
      <c r="AM128" t="s">
        <v>34</v>
      </c>
      <c r="AN128" t="s">
        <v>35</v>
      </c>
      <c r="AO128" t="s">
        <v>27</v>
      </c>
    </row>
    <row r="129" spans="1:41" x14ac:dyDescent="0.25">
      <c r="A129" t="s">
        <v>27</v>
      </c>
      <c r="B129">
        <v>2374994</v>
      </c>
      <c r="C129" t="s">
        <v>106</v>
      </c>
      <c r="G129" t="s">
        <v>29</v>
      </c>
      <c r="H129" t="s">
        <v>122</v>
      </c>
      <c r="I129">
        <v>255</v>
      </c>
      <c r="J129" t="s">
        <v>30</v>
      </c>
      <c r="K129" t="s">
        <v>81</v>
      </c>
      <c r="L129">
        <f>VLOOKUP($K129,Key!$A$1:$D$105,2,FALSE)</f>
        <v>43.049230000000001</v>
      </c>
      <c r="M129">
        <f>VLOOKUP($K129,Key!$A$1:$D$105,3,FALSE)</f>
        <v>-87.911940000000001</v>
      </c>
      <c r="N129" t="str">
        <f>VLOOKUP($K129,Key!$A$1:$D$105,4,FALSE)</f>
        <v>Milwaukee</v>
      </c>
      <c r="O129" t="s">
        <v>68</v>
      </c>
      <c r="P129">
        <f>VLOOKUP($O129,Key!$A$1:$D$105,2,FALSE)</f>
        <v>43.06033</v>
      </c>
      <c r="Q129">
        <f>VLOOKUP($O129,Key!$A$1:$D$105,3,FALSE)</f>
        <v>-87.89546</v>
      </c>
      <c r="R129" t="str">
        <f>VLOOKUP($O129,Key!$A$1:$D$105,4,FALSE)</f>
        <v>Milwaukee</v>
      </c>
      <c r="S129">
        <v>325</v>
      </c>
      <c r="T129">
        <v>0</v>
      </c>
      <c r="U129">
        <v>24</v>
      </c>
      <c r="V129" t="s">
        <v>33</v>
      </c>
      <c r="W129">
        <v>18</v>
      </c>
      <c r="X129">
        <v>17.100000000000001</v>
      </c>
      <c r="Y129">
        <v>720</v>
      </c>
      <c r="Z129" s="4">
        <v>-1</v>
      </c>
      <c r="AA129" s="1">
        <v>43470</v>
      </c>
      <c r="AB129" s="8">
        <f t="shared" si="6"/>
        <v>43466</v>
      </c>
      <c r="AC129" s="8">
        <f t="shared" si="7"/>
        <v>43470</v>
      </c>
      <c r="AD129" s="8" t="str">
        <f t="shared" si="8"/>
        <v>Saturday</v>
      </c>
      <c r="AE129" s="2">
        <v>0.51704861111111111</v>
      </c>
      <c r="AF129" s="4">
        <v>1</v>
      </c>
      <c r="AG129" s="1">
        <v>43470</v>
      </c>
      <c r="AH129" s="8">
        <f t="shared" si="9"/>
        <v>43466</v>
      </c>
      <c r="AI129" s="8">
        <f t="shared" si="10"/>
        <v>43470</v>
      </c>
      <c r="AJ129" s="8" t="str">
        <f t="shared" si="11"/>
        <v>Saturday</v>
      </c>
      <c r="AK129" s="2">
        <v>0.74269675925925915</v>
      </c>
      <c r="AL129" t="s">
        <v>34</v>
      </c>
      <c r="AM129" t="s">
        <v>34</v>
      </c>
      <c r="AN129" t="s">
        <v>35</v>
      </c>
      <c r="AO129" t="s">
        <v>27</v>
      </c>
    </row>
    <row r="130" spans="1:41" x14ac:dyDescent="0.25">
      <c r="A130" t="s">
        <v>27</v>
      </c>
      <c r="B130">
        <v>2255105</v>
      </c>
      <c r="C130" t="s">
        <v>106</v>
      </c>
      <c r="F130">
        <v>53211</v>
      </c>
      <c r="G130" t="s">
        <v>29</v>
      </c>
      <c r="H130" t="s">
        <v>107</v>
      </c>
      <c r="I130">
        <v>12628</v>
      </c>
      <c r="J130" t="s">
        <v>30</v>
      </c>
      <c r="K130" t="s">
        <v>92</v>
      </c>
      <c r="L130">
        <f>VLOOKUP($K130,Key!$A$1:$D$105,2,FALSE)</f>
        <v>43.053040000000003</v>
      </c>
      <c r="M130">
        <f>VLOOKUP($K130,Key!$A$1:$D$105,3,FALSE)</f>
        <v>-87.897660000000002</v>
      </c>
      <c r="N130" t="str">
        <f>VLOOKUP($K130,Key!$A$1:$D$105,4,FALSE)</f>
        <v>Milwaukee</v>
      </c>
      <c r="O130" t="s">
        <v>93</v>
      </c>
      <c r="P130">
        <f>VLOOKUP($O130,Key!$A$1:$D$105,2,FALSE)</f>
        <v>43.060786</v>
      </c>
      <c r="Q130">
        <f>VLOOKUP($O130,Key!$A$1:$D$105,3,FALSE)</f>
        <v>-87.883825999999999</v>
      </c>
      <c r="R130" t="str">
        <f>VLOOKUP($O130,Key!$A$1:$D$105,4,FALSE)</f>
        <v>Milwaukee</v>
      </c>
      <c r="S130">
        <v>15</v>
      </c>
      <c r="T130">
        <v>0</v>
      </c>
      <c r="U130">
        <v>4.22</v>
      </c>
      <c r="V130" t="s">
        <v>33</v>
      </c>
      <c r="W130">
        <v>2</v>
      </c>
      <c r="X130">
        <v>1.9</v>
      </c>
      <c r="Y130">
        <v>80</v>
      </c>
      <c r="Z130" s="6">
        <v>-1</v>
      </c>
      <c r="AA130" s="1">
        <v>43470</v>
      </c>
      <c r="AB130" s="7">
        <f t="shared" si="6"/>
        <v>43466</v>
      </c>
      <c r="AC130" s="7">
        <f t="shared" si="7"/>
        <v>43470</v>
      </c>
      <c r="AD130" s="7" t="str">
        <f t="shared" si="8"/>
        <v>Saturday</v>
      </c>
      <c r="AE130" s="2">
        <v>0.54243055555555553</v>
      </c>
      <c r="AF130" s="6">
        <v>1</v>
      </c>
      <c r="AG130" s="1">
        <v>43470</v>
      </c>
      <c r="AH130" s="7">
        <f t="shared" si="9"/>
        <v>43466</v>
      </c>
      <c r="AI130" s="7">
        <f t="shared" si="10"/>
        <v>43470</v>
      </c>
      <c r="AJ130" s="7" t="str">
        <f t="shared" si="11"/>
        <v>Saturday</v>
      </c>
      <c r="AK130" s="2">
        <v>0.55322916666666666</v>
      </c>
      <c r="AL130" t="s">
        <v>33</v>
      </c>
      <c r="AM130" t="s">
        <v>34</v>
      </c>
      <c r="AN130" t="s">
        <v>35</v>
      </c>
      <c r="AO130" t="s">
        <v>27</v>
      </c>
    </row>
    <row r="131" spans="1:41" x14ac:dyDescent="0.25">
      <c r="A131" t="s">
        <v>27</v>
      </c>
      <c r="B131">
        <v>2375175</v>
      </c>
      <c r="C131" t="s">
        <v>106</v>
      </c>
      <c r="F131">
        <v>53718</v>
      </c>
      <c r="G131" t="s">
        <v>29</v>
      </c>
      <c r="H131" t="s">
        <v>107</v>
      </c>
      <c r="I131">
        <v>12669</v>
      </c>
      <c r="J131" t="s">
        <v>30</v>
      </c>
      <c r="K131" t="s">
        <v>73</v>
      </c>
      <c r="L131">
        <f>VLOOKUP($K131,Key!$A$1:$D$105,2,FALSE)</f>
        <v>43.089460000000003</v>
      </c>
      <c r="M131">
        <f>VLOOKUP($K131,Key!$A$1:$D$105,3,FALSE)</f>
        <v>-87.895219999999995</v>
      </c>
      <c r="N131" t="str">
        <f>VLOOKUP($K131,Key!$A$1:$D$105,4,FALSE)</f>
        <v>Shorewood</v>
      </c>
      <c r="O131" t="s">
        <v>59</v>
      </c>
      <c r="P131">
        <f>VLOOKUP($O131,Key!$A$1:$D$105,2,FALSE)</f>
        <v>43.04804</v>
      </c>
      <c r="Q131">
        <f>VLOOKUP($O131,Key!$A$1:$D$105,3,FALSE)</f>
        <v>-87.896720000000002</v>
      </c>
      <c r="R131" t="str">
        <f>VLOOKUP($O131,Key!$A$1:$D$105,4,FALSE)</f>
        <v>Milwaukee</v>
      </c>
      <c r="S131">
        <v>29</v>
      </c>
      <c r="T131">
        <v>0</v>
      </c>
      <c r="U131">
        <v>4.22</v>
      </c>
      <c r="V131" t="s">
        <v>33</v>
      </c>
      <c r="W131">
        <v>4</v>
      </c>
      <c r="X131">
        <v>3.8</v>
      </c>
      <c r="Y131">
        <v>160</v>
      </c>
      <c r="Z131" s="4">
        <v>-1</v>
      </c>
      <c r="AA131" s="1">
        <v>43470</v>
      </c>
      <c r="AB131" s="8">
        <f t="shared" si="6"/>
        <v>43466</v>
      </c>
      <c r="AC131" s="8">
        <f t="shared" si="7"/>
        <v>43470</v>
      </c>
      <c r="AD131" s="8" t="str">
        <f t="shared" si="8"/>
        <v>Saturday</v>
      </c>
      <c r="AE131" s="2">
        <v>0.56328703703703698</v>
      </c>
      <c r="AF131" s="4">
        <v>1</v>
      </c>
      <c r="AG131" s="1">
        <v>43470</v>
      </c>
      <c r="AH131" s="8">
        <f t="shared" si="9"/>
        <v>43466</v>
      </c>
      <c r="AI131" s="8">
        <f t="shared" si="10"/>
        <v>43470</v>
      </c>
      <c r="AJ131" s="8" t="str">
        <f t="shared" si="11"/>
        <v>Saturday</v>
      </c>
      <c r="AK131" s="2">
        <v>0.58354166666666674</v>
      </c>
      <c r="AL131" t="s">
        <v>33</v>
      </c>
      <c r="AM131" t="s">
        <v>34</v>
      </c>
      <c r="AN131" t="s">
        <v>35</v>
      </c>
      <c r="AO131" t="s">
        <v>27</v>
      </c>
    </row>
    <row r="132" spans="1:41" x14ac:dyDescent="0.25">
      <c r="A132" t="s">
        <v>27</v>
      </c>
      <c r="B132">
        <v>2375294</v>
      </c>
      <c r="C132" t="s">
        <v>106</v>
      </c>
      <c r="F132">
        <v>53202</v>
      </c>
      <c r="G132" t="s">
        <v>29</v>
      </c>
      <c r="H132" t="s">
        <v>107</v>
      </c>
      <c r="I132">
        <v>12586</v>
      </c>
      <c r="J132" t="s">
        <v>30</v>
      </c>
      <c r="K132" t="s">
        <v>45</v>
      </c>
      <c r="L132">
        <f>VLOOKUP($K132,Key!$A$1:$D$105,2,FALSE)</f>
        <v>43.03519</v>
      </c>
      <c r="M132">
        <f>VLOOKUP($K132,Key!$A$1:$D$105,3,FALSE)</f>
        <v>-87.907390000000007</v>
      </c>
      <c r="N132" t="str">
        <f>VLOOKUP($K132,Key!$A$1:$D$105,4,FALSE)</f>
        <v>Milwaukee</v>
      </c>
      <c r="O132" t="s">
        <v>57</v>
      </c>
      <c r="P132">
        <f>VLOOKUP($O132,Key!$A$1:$D$105,2,FALSE)</f>
        <v>43.045712999999999</v>
      </c>
      <c r="Q132">
        <f>VLOOKUP($O132,Key!$A$1:$D$105,3,FALSE)</f>
        <v>-87.899756999999994</v>
      </c>
      <c r="R132" t="str">
        <f>VLOOKUP($O132,Key!$A$1:$D$105,4,FALSE)</f>
        <v>Milwaukee</v>
      </c>
      <c r="S132">
        <v>41</v>
      </c>
      <c r="T132">
        <v>0</v>
      </c>
      <c r="U132">
        <v>8.44</v>
      </c>
      <c r="V132" t="s">
        <v>33</v>
      </c>
      <c r="W132">
        <v>6</v>
      </c>
      <c r="X132">
        <v>5.7</v>
      </c>
      <c r="Y132">
        <v>240</v>
      </c>
      <c r="Z132" s="6">
        <v>-1</v>
      </c>
      <c r="AA132" s="1">
        <v>43470</v>
      </c>
      <c r="AB132" s="7">
        <f t="shared" ref="AB132:AB192" si="12">DATE(YEAR(AA132), MONTH(AA132), 1)</f>
        <v>43466</v>
      </c>
      <c r="AC132" s="7">
        <f t="shared" ref="AC132:AC192" si="13">AA132</f>
        <v>43470</v>
      </c>
      <c r="AD132" s="7" t="str">
        <f t="shared" ref="AD132:AD192" si="14">TEXT(AC132,"dddd")</f>
        <v>Saturday</v>
      </c>
      <c r="AE132" s="2">
        <v>0.59422453703703704</v>
      </c>
      <c r="AF132" s="6">
        <v>1</v>
      </c>
      <c r="AG132" s="1">
        <v>43470</v>
      </c>
      <c r="AH132" s="7">
        <f t="shared" ref="AH132:AH192" si="15">DATE(YEAR(AG132), MONTH(AG132), 1)</f>
        <v>43466</v>
      </c>
      <c r="AI132" s="7">
        <f t="shared" ref="AI132:AI192" si="16">AG132</f>
        <v>43470</v>
      </c>
      <c r="AJ132" s="7" t="str">
        <f t="shared" ref="AJ132:AJ192" si="17">TEXT(AI132,"dddd")</f>
        <v>Saturday</v>
      </c>
      <c r="AK132" s="2">
        <v>0.62241898148148145</v>
      </c>
      <c r="AL132" t="s">
        <v>34</v>
      </c>
      <c r="AM132" t="s">
        <v>34</v>
      </c>
      <c r="AN132" t="s">
        <v>35</v>
      </c>
      <c r="AO132" t="s">
        <v>27</v>
      </c>
    </row>
    <row r="133" spans="1:41" x14ac:dyDescent="0.25">
      <c r="A133" t="s">
        <v>27</v>
      </c>
      <c r="B133">
        <v>2049920</v>
      </c>
      <c r="C133" t="s">
        <v>106</v>
      </c>
      <c r="F133">
        <v>80023</v>
      </c>
      <c r="G133" t="s">
        <v>29</v>
      </c>
      <c r="H133" t="s">
        <v>107</v>
      </c>
      <c r="I133">
        <v>5572</v>
      </c>
      <c r="J133" t="s">
        <v>30</v>
      </c>
      <c r="K133" t="s">
        <v>47</v>
      </c>
      <c r="L133">
        <f>VLOOKUP($K133,Key!$A$1:$D$105,2,FALSE)</f>
        <v>43.038600000000002</v>
      </c>
      <c r="M133">
        <f>VLOOKUP($K133,Key!$A$1:$D$105,3,FALSE)</f>
        <v>-87.912099999999995</v>
      </c>
      <c r="N133" t="str">
        <f>VLOOKUP($K133,Key!$A$1:$D$105,4,FALSE)</f>
        <v>Milwaukee</v>
      </c>
      <c r="O133" t="s">
        <v>41</v>
      </c>
      <c r="P133">
        <f>VLOOKUP($O133,Key!$A$1:$D$105,2,FALSE)</f>
        <v>43.042490000000001</v>
      </c>
      <c r="Q133">
        <f>VLOOKUP($O133,Key!$A$1:$D$105,3,FALSE)</f>
        <v>-87.909959999999998</v>
      </c>
      <c r="R133" t="str">
        <f>VLOOKUP($O133,Key!$A$1:$D$105,4,FALSE)</f>
        <v>Milwaukee</v>
      </c>
      <c r="S133">
        <v>25</v>
      </c>
      <c r="T133">
        <v>0</v>
      </c>
      <c r="U133">
        <v>4.22</v>
      </c>
      <c r="V133" t="s">
        <v>33</v>
      </c>
      <c r="W133">
        <v>3</v>
      </c>
      <c r="X133">
        <v>2.9</v>
      </c>
      <c r="Y133">
        <v>120</v>
      </c>
      <c r="Z133" s="4">
        <v>-1</v>
      </c>
      <c r="AA133" s="1">
        <v>43470</v>
      </c>
      <c r="AB133" s="8">
        <f t="shared" si="12"/>
        <v>43466</v>
      </c>
      <c r="AC133" s="8">
        <f t="shared" si="13"/>
        <v>43470</v>
      </c>
      <c r="AD133" s="8" t="str">
        <f t="shared" si="14"/>
        <v>Saturday</v>
      </c>
      <c r="AE133" s="2">
        <v>0.59968750000000004</v>
      </c>
      <c r="AF133" s="4">
        <v>1</v>
      </c>
      <c r="AG133" s="1">
        <v>43470</v>
      </c>
      <c r="AH133" s="8">
        <f t="shared" si="15"/>
        <v>43466</v>
      </c>
      <c r="AI133" s="8">
        <f t="shared" si="16"/>
        <v>43470</v>
      </c>
      <c r="AJ133" s="8" t="str">
        <f t="shared" si="17"/>
        <v>Saturday</v>
      </c>
      <c r="AK133" s="2">
        <v>0.61729166666666668</v>
      </c>
      <c r="AL133" t="s">
        <v>33</v>
      </c>
      <c r="AM133" t="s">
        <v>34</v>
      </c>
      <c r="AN133" t="s">
        <v>35</v>
      </c>
      <c r="AO133" t="s">
        <v>27</v>
      </c>
    </row>
    <row r="134" spans="1:41" x14ac:dyDescent="0.25">
      <c r="A134" t="s">
        <v>27</v>
      </c>
      <c r="B134">
        <v>2044019</v>
      </c>
      <c r="C134" t="s">
        <v>106</v>
      </c>
      <c r="F134">
        <v>53202</v>
      </c>
      <c r="G134" t="s">
        <v>29</v>
      </c>
      <c r="H134" t="s">
        <v>107</v>
      </c>
      <c r="I134">
        <v>47</v>
      </c>
      <c r="J134" t="s">
        <v>30</v>
      </c>
      <c r="K134" t="s">
        <v>58</v>
      </c>
      <c r="L134">
        <f>VLOOKUP($K134,Key!$A$1:$D$105,2,FALSE)</f>
        <v>43.052460000000004</v>
      </c>
      <c r="M134">
        <f>VLOOKUP($K134,Key!$A$1:$D$105,3,FALSE)</f>
        <v>-87.891000000000005</v>
      </c>
      <c r="N134" t="str">
        <f>VLOOKUP($K134,Key!$A$1:$D$105,4,FALSE)</f>
        <v>Milwaukee</v>
      </c>
      <c r="O134" t="s">
        <v>68</v>
      </c>
      <c r="P134">
        <f>VLOOKUP($O134,Key!$A$1:$D$105,2,FALSE)</f>
        <v>43.06033</v>
      </c>
      <c r="Q134">
        <f>VLOOKUP($O134,Key!$A$1:$D$105,3,FALSE)</f>
        <v>-87.89546</v>
      </c>
      <c r="R134" t="str">
        <f>VLOOKUP($O134,Key!$A$1:$D$105,4,FALSE)</f>
        <v>Milwaukee</v>
      </c>
      <c r="S134">
        <v>61</v>
      </c>
      <c r="T134">
        <v>0</v>
      </c>
      <c r="U134">
        <v>8.44</v>
      </c>
      <c r="V134" t="s">
        <v>33</v>
      </c>
      <c r="W134">
        <v>9</v>
      </c>
      <c r="X134">
        <v>8.6</v>
      </c>
      <c r="Y134">
        <v>360</v>
      </c>
      <c r="Z134" s="6">
        <v>-1</v>
      </c>
      <c r="AA134" s="1">
        <v>43470</v>
      </c>
      <c r="AB134" s="7">
        <f t="shared" si="12"/>
        <v>43466</v>
      </c>
      <c r="AC134" s="7">
        <f t="shared" si="13"/>
        <v>43470</v>
      </c>
      <c r="AD134" s="7" t="str">
        <f t="shared" si="14"/>
        <v>Saturday</v>
      </c>
      <c r="AE134" s="2">
        <v>0.66913194444444446</v>
      </c>
      <c r="AF134" s="6">
        <v>1</v>
      </c>
      <c r="AG134" s="1">
        <v>43470</v>
      </c>
      <c r="AH134" s="7">
        <f t="shared" si="15"/>
        <v>43466</v>
      </c>
      <c r="AI134" s="7">
        <f t="shared" si="16"/>
        <v>43470</v>
      </c>
      <c r="AJ134" s="7" t="str">
        <f t="shared" si="17"/>
        <v>Saturday</v>
      </c>
      <c r="AK134" s="2">
        <v>0.71149305555555553</v>
      </c>
      <c r="AL134" t="s">
        <v>34</v>
      </c>
      <c r="AM134" t="s">
        <v>34</v>
      </c>
      <c r="AN134" t="s">
        <v>35</v>
      </c>
      <c r="AO134" t="s">
        <v>27</v>
      </c>
    </row>
    <row r="135" spans="1:41" x14ac:dyDescent="0.25">
      <c r="A135" t="s">
        <v>27</v>
      </c>
      <c r="B135">
        <v>2044019</v>
      </c>
      <c r="C135" t="s">
        <v>106</v>
      </c>
      <c r="F135">
        <v>53202</v>
      </c>
      <c r="G135" t="s">
        <v>29</v>
      </c>
      <c r="H135" t="s">
        <v>107</v>
      </c>
      <c r="I135">
        <v>5550</v>
      </c>
      <c r="J135" t="s">
        <v>30</v>
      </c>
      <c r="K135" t="s">
        <v>58</v>
      </c>
      <c r="L135">
        <f>VLOOKUP($K135,Key!$A$1:$D$105,2,FALSE)</f>
        <v>43.052460000000004</v>
      </c>
      <c r="M135">
        <f>VLOOKUP($K135,Key!$A$1:$D$105,3,FALSE)</f>
        <v>-87.891000000000005</v>
      </c>
      <c r="N135" t="str">
        <f>VLOOKUP($K135,Key!$A$1:$D$105,4,FALSE)</f>
        <v>Milwaukee</v>
      </c>
      <c r="O135" t="s">
        <v>68</v>
      </c>
      <c r="P135">
        <f>VLOOKUP($O135,Key!$A$1:$D$105,2,FALSE)</f>
        <v>43.06033</v>
      </c>
      <c r="Q135">
        <f>VLOOKUP($O135,Key!$A$1:$D$105,3,FALSE)</f>
        <v>-87.89546</v>
      </c>
      <c r="R135" t="str">
        <f>VLOOKUP($O135,Key!$A$1:$D$105,4,FALSE)</f>
        <v>Milwaukee</v>
      </c>
      <c r="S135">
        <v>60</v>
      </c>
      <c r="T135">
        <v>0</v>
      </c>
      <c r="U135">
        <v>8.44</v>
      </c>
      <c r="V135" t="s">
        <v>33</v>
      </c>
      <c r="W135">
        <v>9</v>
      </c>
      <c r="X135">
        <v>8.6</v>
      </c>
      <c r="Y135">
        <v>360</v>
      </c>
      <c r="Z135" s="4">
        <v>-1</v>
      </c>
      <c r="AA135" s="1">
        <v>43470</v>
      </c>
      <c r="AB135" s="8">
        <f t="shared" si="12"/>
        <v>43466</v>
      </c>
      <c r="AC135" s="8">
        <f t="shared" si="13"/>
        <v>43470</v>
      </c>
      <c r="AD135" s="8" t="str">
        <f t="shared" si="14"/>
        <v>Saturday</v>
      </c>
      <c r="AE135" s="2">
        <v>0.66950231481481481</v>
      </c>
      <c r="AF135" s="4">
        <v>1</v>
      </c>
      <c r="AG135" s="1">
        <v>43470</v>
      </c>
      <c r="AH135" s="8">
        <f t="shared" si="15"/>
        <v>43466</v>
      </c>
      <c r="AI135" s="8">
        <f t="shared" si="16"/>
        <v>43470</v>
      </c>
      <c r="AJ135" s="8" t="str">
        <f t="shared" si="17"/>
        <v>Saturday</v>
      </c>
      <c r="AK135" s="2">
        <v>0.71144675925925915</v>
      </c>
      <c r="AL135" t="s">
        <v>34</v>
      </c>
      <c r="AM135" t="s">
        <v>34</v>
      </c>
      <c r="AN135" t="s">
        <v>35</v>
      </c>
      <c r="AO135" t="s">
        <v>27</v>
      </c>
    </row>
    <row r="136" spans="1:41" x14ac:dyDescent="0.25">
      <c r="A136" t="s">
        <v>27</v>
      </c>
      <c r="B136">
        <v>2375761</v>
      </c>
      <c r="C136" t="s">
        <v>106</v>
      </c>
      <c r="F136">
        <v>53086</v>
      </c>
      <c r="G136" t="s">
        <v>29</v>
      </c>
      <c r="H136" t="s">
        <v>107</v>
      </c>
      <c r="I136">
        <v>12469</v>
      </c>
      <c r="J136" t="s">
        <v>30</v>
      </c>
      <c r="K136" t="s">
        <v>66</v>
      </c>
      <c r="L136">
        <f>VLOOKUP($K136,Key!$A$1:$D$105,2,FALSE)</f>
        <v>43.060155999999999</v>
      </c>
      <c r="M136">
        <f>VLOOKUP($K136,Key!$A$1:$D$105,3,FALSE)</f>
        <v>-87.881258000000003</v>
      </c>
      <c r="N136" t="str">
        <f>VLOOKUP($K136,Key!$A$1:$D$105,4,FALSE)</f>
        <v>Milwaukee</v>
      </c>
      <c r="O136" t="s">
        <v>102</v>
      </c>
      <c r="P136">
        <f>VLOOKUP($O136,Key!$A$1:$D$105,2,FALSE)</f>
        <v>43.058010000000003</v>
      </c>
      <c r="Q136">
        <f>VLOOKUP($O136,Key!$A$1:$D$105,3,FALSE)</f>
        <v>-87.877300000000005</v>
      </c>
      <c r="R136" t="str">
        <f>VLOOKUP($O136,Key!$A$1:$D$105,4,FALSE)</f>
        <v>Milwaukee</v>
      </c>
      <c r="S136">
        <v>15</v>
      </c>
      <c r="T136">
        <v>0</v>
      </c>
      <c r="U136">
        <v>4.22</v>
      </c>
      <c r="V136" t="s">
        <v>33</v>
      </c>
      <c r="W136">
        <v>2</v>
      </c>
      <c r="X136">
        <v>1.9</v>
      </c>
      <c r="Y136">
        <v>80</v>
      </c>
      <c r="Z136" s="6">
        <v>-1</v>
      </c>
      <c r="AA136" s="1">
        <v>43470</v>
      </c>
      <c r="AB136" s="7">
        <f t="shared" si="12"/>
        <v>43466</v>
      </c>
      <c r="AC136" s="7">
        <f t="shared" si="13"/>
        <v>43470</v>
      </c>
      <c r="AD136" s="7" t="str">
        <f t="shared" si="14"/>
        <v>Saturday</v>
      </c>
      <c r="AE136" s="2">
        <v>0.69600694444444444</v>
      </c>
      <c r="AF136" s="6">
        <v>1</v>
      </c>
      <c r="AG136" s="1">
        <v>43470</v>
      </c>
      <c r="AH136" s="7">
        <f t="shared" si="15"/>
        <v>43466</v>
      </c>
      <c r="AI136" s="7">
        <f t="shared" si="16"/>
        <v>43470</v>
      </c>
      <c r="AJ136" s="7" t="str">
        <f t="shared" si="17"/>
        <v>Saturday</v>
      </c>
      <c r="AK136" s="2">
        <v>0.70635416666666673</v>
      </c>
      <c r="AL136" t="s">
        <v>33</v>
      </c>
      <c r="AM136" t="s">
        <v>34</v>
      </c>
      <c r="AN136" t="s">
        <v>35</v>
      </c>
      <c r="AO136" t="s">
        <v>27</v>
      </c>
    </row>
    <row r="137" spans="1:41" x14ac:dyDescent="0.25">
      <c r="A137" t="s">
        <v>27</v>
      </c>
      <c r="B137">
        <v>2375763</v>
      </c>
      <c r="C137" t="s">
        <v>106</v>
      </c>
      <c r="F137">
        <v>53217</v>
      </c>
      <c r="G137" t="s">
        <v>29</v>
      </c>
      <c r="H137" t="s">
        <v>107</v>
      </c>
      <c r="I137">
        <v>5425</v>
      </c>
      <c r="J137" t="s">
        <v>30</v>
      </c>
      <c r="K137" t="s">
        <v>90</v>
      </c>
      <c r="L137">
        <f>VLOOKUP($K137,Key!$A$1:$D$105,2,FALSE)</f>
        <v>43.036900000000003</v>
      </c>
      <c r="M137">
        <f>VLOOKUP($K137,Key!$A$1:$D$105,3,FALSE)</f>
        <v>-87.89667</v>
      </c>
      <c r="N137" t="str">
        <f>VLOOKUP($K137,Key!$A$1:$D$105,4,FALSE)</f>
        <v>Milwaukee</v>
      </c>
      <c r="O137" t="s">
        <v>90</v>
      </c>
      <c r="P137">
        <f>VLOOKUP($O137,Key!$A$1:$D$105,2,FALSE)</f>
        <v>43.036900000000003</v>
      </c>
      <c r="Q137">
        <f>VLOOKUP($O137,Key!$A$1:$D$105,3,FALSE)</f>
        <v>-87.89667</v>
      </c>
      <c r="R137" t="str">
        <f>VLOOKUP($O137,Key!$A$1:$D$105,4,FALSE)</f>
        <v>Milwaukee</v>
      </c>
      <c r="S137">
        <v>48</v>
      </c>
      <c r="T137">
        <v>0</v>
      </c>
      <c r="U137">
        <v>8.44</v>
      </c>
      <c r="V137" t="s">
        <v>33</v>
      </c>
      <c r="W137">
        <v>7</v>
      </c>
      <c r="X137">
        <v>6.7</v>
      </c>
      <c r="Y137">
        <v>280</v>
      </c>
      <c r="Z137" s="4">
        <v>-1</v>
      </c>
      <c r="AA137" s="1">
        <v>43470</v>
      </c>
      <c r="AB137" s="8">
        <f t="shared" si="12"/>
        <v>43466</v>
      </c>
      <c r="AC137" s="8">
        <f t="shared" si="13"/>
        <v>43470</v>
      </c>
      <c r="AD137" s="8" t="str">
        <f t="shared" si="14"/>
        <v>Saturday</v>
      </c>
      <c r="AE137" s="2">
        <v>0.6962962962962963</v>
      </c>
      <c r="AF137" s="4">
        <v>1</v>
      </c>
      <c r="AG137" s="1">
        <v>43470</v>
      </c>
      <c r="AH137" s="8">
        <f t="shared" si="15"/>
        <v>43466</v>
      </c>
      <c r="AI137" s="8">
        <f t="shared" si="16"/>
        <v>43470</v>
      </c>
      <c r="AJ137" s="8" t="str">
        <f t="shared" si="17"/>
        <v>Saturday</v>
      </c>
      <c r="AK137" s="2">
        <v>0.72945601851851849</v>
      </c>
      <c r="AL137" t="s">
        <v>34</v>
      </c>
      <c r="AM137" t="s">
        <v>34</v>
      </c>
      <c r="AN137" t="s">
        <v>44</v>
      </c>
      <c r="AO137" t="s">
        <v>27</v>
      </c>
    </row>
    <row r="138" spans="1:41" x14ac:dyDescent="0.25">
      <c r="A138" t="s">
        <v>27</v>
      </c>
      <c r="B138">
        <v>2376110</v>
      </c>
      <c r="C138" t="s">
        <v>106</v>
      </c>
      <c r="G138" t="s">
        <v>29</v>
      </c>
      <c r="H138" t="s">
        <v>107</v>
      </c>
      <c r="I138">
        <v>11059</v>
      </c>
      <c r="J138" t="s">
        <v>30</v>
      </c>
      <c r="K138" t="s">
        <v>76</v>
      </c>
      <c r="L138">
        <f>VLOOKUP($K138,Key!$A$1:$D$105,2,FALSE)</f>
        <v>43.05536</v>
      </c>
      <c r="M138">
        <f>VLOOKUP($K138,Key!$A$1:$D$105,3,FALSE)</f>
        <v>-87.90504</v>
      </c>
      <c r="N138" t="str">
        <f>VLOOKUP($K138,Key!$A$1:$D$105,4,FALSE)</f>
        <v>Milwaukee</v>
      </c>
      <c r="O138" t="s">
        <v>76</v>
      </c>
      <c r="P138">
        <f>VLOOKUP($O138,Key!$A$1:$D$105,2,FALSE)</f>
        <v>43.05536</v>
      </c>
      <c r="Q138">
        <f>VLOOKUP($O138,Key!$A$1:$D$105,3,FALSE)</f>
        <v>-87.90504</v>
      </c>
      <c r="R138" t="str">
        <f>VLOOKUP($O138,Key!$A$1:$D$105,4,FALSE)</f>
        <v>Milwaukee</v>
      </c>
      <c r="S138">
        <v>27</v>
      </c>
      <c r="T138">
        <v>0</v>
      </c>
      <c r="U138">
        <v>4.22</v>
      </c>
      <c r="V138" t="s">
        <v>33</v>
      </c>
      <c r="W138">
        <v>4</v>
      </c>
      <c r="X138">
        <v>3.8</v>
      </c>
      <c r="Y138">
        <v>160</v>
      </c>
      <c r="Z138" s="6">
        <v>-1</v>
      </c>
      <c r="AA138" s="1">
        <v>43470</v>
      </c>
      <c r="AB138" s="7">
        <f t="shared" si="12"/>
        <v>43466</v>
      </c>
      <c r="AC138" s="7">
        <f t="shared" si="13"/>
        <v>43470</v>
      </c>
      <c r="AD138" s="7" t="str">
        <f t="shared" si="14"/>
        <v>Saturday</v>
      </c>
      <c r="AE138" s="2">
        <v>0.95920138888888884</v>
      </c>
      <c r="AF138" s="6">
        <v>1</v>
      </c>
      <c r="AG138" s="1">
        <v>43470</v>
      </c>
      <c r="AH138" s="7">
        <f t="shared" si="15"/>
        <v>43466</v>
      </c>
      <c r="AI138" s="7">
        <f t="shared" si="16"/>
        <v>43470</v>
      </c>
      <c r="AJ138" s="7" t="str">
        <f t="shared" si="17"/>
        <v>Saturday</v>
      </c>
      <c r="AK138" s="2">
        <v>0.97788194444444443</v>
      </c>
      <c r="AL138" t="s">
        <v>33</v>
      </c>
      <c r="AM138" t="s">
        <v>34</v>
      </c>
      <c r="AN138" t="s">
        <v>44</v>
      </c>
      <c r="AO138" t="s">
        <v>27</v>
      </c>
    </row>
    <row r="139" spans="1:41" x14ac:dyDescent="0.25">
      <c r="A139" t="s">
        <v>27</v>
      </c>
      <c r="B139">
        <v>2375294</v>
      </c>
      <c r="C139" t="s">
        <v>106</v>
      </c>
      <c r="F139">
        <v>53202</v>
      </c>
      <c r="G139" t="s">
        <v>29</v>
      </c>
      <c r="H139" t="s">
        <v>107</v>
      </c>
      <c r="I139">
        <v>5423</v>
      </c>
      <c r="J139" t="s">
        <v>30</v>
      </c>
      <c r="K139" t="s">
        <v>92</v>
      </c>
      <c r="L139">
        <f>VLOOKUP($K139,Key!$A$1:$D$105,2,FALSE)</f>
        <v>43.053040000000003</v>
      </c>
      <c r="M139">
        <f>VLOOKUP($K139,Key!$A$1:$D$105,3,FALSE)</f>
        <v>-87.897660000000002</v>
      </c>
      <c r="N139" t="str">
        <f>VLOOKUP($K139,Key!$A$1:$D$105,4,FALSE)</f>
        <v>Milwaukee</v>
      </c>
      <c r="O139" t="s">
        <v>57</v>
      </c>
      <c r="P139">
        <f>VLOOKUP($O139,Key!$A$1:$D$105,2,FALSE)</f>
        <v>43.045712999999999</v>
      </c>
      <c r="Q139">
        <f>VLOOKUP($O139,Key!$A$1:$D$105,3,FALSE)</f>
        <v>-87.899756999999994</v>
      </c>
      <c r="R139" t="str">
        <f>VLOOKUP($O139,Key!$A$1:$D$105,4,FALSE)</f>
        <v>Milwaukee</v>
      </c>
      <c r="S139">
        <v>7</v>
      </c>
      <c r="T139">
        <v>0</v>
      </c>
      <c r="U139">
        <v>4.22</v>
      </c>
      <c r="V139" t="s">
        <v>33</v>
      </c>
      <c r="W139">
        <v>1</v>
      </c>
      <c r="X139">
        <v>1</v>
      </c>
      <c r="Y139">
        <v>40</v>
      </c>
      <c r="Z139" s="4">
        <v>-1</v>
      </c>
      <c r="AA139" s="1">
        <v>43470</v>
      </c>
      <c r="AB139" s="8">
        <f t="shared" si="12"/>
        <v>43466</v>
      </c>
      <c r="AC139" s="8">
        <f t="shared" si="13"/>
        <v>43470</v>
      </c>
      <c r="AD139" s="8" t="str">
        <f t="shared" si="14"/>
        <v>Saturday</v>
      </c>
      <c r="AE139" s="2">
        <v>0.98689814814814814</v>
      </c>
      <c r="AF139" s="4">
        <v>1</v>
      </c>
      <c r="AG139" s="1">
        <v>43470</v>
      </c>
      <c r="AH139" s="8">
        <f t="shared" si="15"/>
        <v>43466</v>
      </c>
      <c r="AI139" s="8">
        <f t="shared" si="16"/>
        <v>43470</v>
      </c>
      <c r="AJ139" s="8" t="str">
        <f t="shared" si="17"/>
        <v>Saturday</v>
      </c>
      <c r="AK139" s="2">
        <v>0.99190972222222218</v>
      </c>
      <c r="AL139" t="s">
        <v>33</v>
      </c>
      <c r="AM139" t="s">
        <v>34</v>
      </c>
      <c r="AN139" t="s">
        <v>35</v>
      </c>
      <c r="AO139" t="s">
        <v>27</v>
      </c>
    </row>
    <row r="140" spans="1:41" x14ac:dyDescent="0.25">
      <c r="A140" t="s">
        <v>27</v>
      </c>
      <c r="B140">
        <v>2009828</v>
      </c>
      <c r="C140" t="s">
        <v>106</v>
      </c>
      <c r="F140">
        <v>53204</v>
      </c>
      <c r="G140" t="s">
        <v>29</v>
      </c>
      <c r="H140" t="s">
        <v>107</v>
      </c>
      <c r="I140">
        <v>11165</v>
      </c>
      <c r="J140" t="s">
        <v>30</v>
      </c>
      <c r="K140" t="s">
        <v>62</v>
      </c>
      <c r="L140">
        <f>VLOOKUP($K140,Key!$A$1:$D$105,2,FALSE)</f>
        <v>43.020020000000002</v>
      </c>
      <c r="M140">
        <f>VLOOKUP($K140,Key!$A$1:$D$105,3,FALSE)</f>
        <v>-87.912540000000007</v>
      </c>
      <c r="N140" t="str">
        <f>VLOOKUP($K140,Key!$A$1:$D$105,4,FALSE)</f>
        <v>Milwaukee</v>
      </c>
      <c r="O140" t="s">
        <v>45</v>
      </c>
      <c r="P140">
        <f>VLOOKUP($O140,Key!$A$1:$D$105,2,FALSE)</f>
        <v>43.03519</v>
      </c>
      <c r="Q140">
        <f>VLOOKUP($O140,Key!$A$1:$D$105,3,FALSE)</f>
        <v>-87.907390000000007</v>
      </c>
      <c r="R140" t="str">
        <f>VLOOKUP($O140,Key!$A$1:$D$105,4,FALSE)</f>
        <v>Milwaukee</v>
      </c>
      <c r="S140">
        <v>8</v>
      </c>
      <c r="T140">
        <v>0</v>
      </c>
      <c r="U140">
        <v>4.22</v>
      </c>
      <c r="V140" t="s">
        <v>33</v>
      </c>
      <c r="W140">
        <v>1</v>
      </c>
      <c r="X140">
        <v>1</v>
      </c>
      <c r="Y140">
        <v>40</v>
      </c>
      <c r="Z140" s="6">
        <v>-1</v>
      </c>
      <c r="AA140" s="1">
        <v>43471</v>
      </c>
      <c r="AB140" s="7">
        <f t="shared" si="12"/>
        <v>43466</v>
      </c>
      <c r="AC140" s="7">
        <f t="shared" si="13"/>
        <v>43471</v>
      </c>
      <c r="AD140" s="7" t="str">
        <f t="shared" si="14"/>
        <v>Sunday</v>
      </c>
      <c r="AE140" s="2">
        <v>0.52629629629629626</v>
      </c>
      <c r="AF140" s="6">
        <v>1</v>
      </c>
      <c r="AG140" s="1">
        <v>43471</v>
      </c>
      <c r="AH140" s="7">
        <f t="shared" si="15"/>
        <v>43466</v>
      </c>
      <c r="AI140" s="7">
        <f t="shared" si="16"/>
        <v>43471</v>
      </c>
      <c r="AJ140" s="7" t="str">
        <f t="shared" si="17"/>
        <v>Sunday</v>
      </c>
      <c r="AK140" s="2">
        <v>0.5319328703703704</v>
      </c>
      <c r="AL140" t="s">
        <v>33</v>
      </c>
      <c r="AM140" t="s">
        <v>34</v>
      </c>
      <c r="AN140" t="s">
        <v>35</v>
      </c>
      <c r="AO140" t="s">
        <v>27</v>
      </c>
    </row>
    <row r="141" spans="1:41" x14ac:dyDescent="0.25">
      <c r="A141" t="s">
        <v>27</v>
      </c>
      <c r="B141">
        <v>2009828</v>
      </c>
      <c r="C141" t="s">
        <v>106</v>
      </c>
      <c r="F141">
        <v>53204</v>
      </c>
      <c r="G141" t="s">
        <v>29</v>
      </c>
      <c r="H141" t="s">
        <v>107</v>
      </c>
      <c r="I141">
        <v>11091</v>
      </c>
      <c r="J141" t="s">
        <v>30</v>
      </c>
      <c r="K141" t="s">
        <v>54</v>
      </c>
      <c r="L141">
        <f>VLOOKUP($K141,Key!$A$1:$D$105,2,FALSE)</f>
        <v>43.004728999999998</v>
      </c>
      <c r="M141">
        <f>VLOOKUP($K141,Key!$A$1:$D$105,3,FALSE)</f>
        <v>-87.905463999999995</v>
      </c>
      <c r="N141" t="str">
        <f>VLOOKUP($K141,Key!$A$1:$D$105,4,FALSE)</f>
        <v>Milwaukee</v>
      </c>
      <c r="O141" t="s">
        <v>45</v>
      </c>
      <c r="P141">
        <f>VLOOKUP($O141,Key!$A$1:$D$105,2,FALSE)</f>
        <v>43.03519</v>
      </c>
      <c r="Q141">
        <f>VLOOKUP($O141,Key!$A$1:$D$105,3,FALSE)</f>
        <v>-87.907390000000007</v>
      </c>
      <c r="R141" t="str">
        <f>VLOOKUP($O141,Key!$A$1:$D$105,4,FALSE)</f>
        <v>Milwaukee</v>
      </c>
      <c r="S141">
        <v>14</v>
      </c>
      <c r="T141">
        <v>0</v>
      </c>
      <c r="U141">
        <v>4.22</v>
      </c>
      <c r="V141" t="s">
        <v>33</v>
      </c>
      <c r="W141">
        <v>2</v>
      </c>
      <c r="X141">
        <v>1.9</v>
      </c>
      <c r="Y141">
        <v>80</v>
      </c>
      <c r="Z141" s="4">
        <v>-1</v>
      </c>
      <c r="AA141" s="1">
        <v>43473</v>
      </c>
      <c r="AB141" s="8">
        <f t="shared" si="12"/>
        <v>43466</v>
      </c>
      <c r="AC141" s="8">
        <f t="shared" si="13"/>
        <v>43473</v>
      </c>
      <c r="AD141" s="8" t="str">
        <f t="shared" si="14"/>
        <v>Tuesday</v>
      </c>
      <c r="AE141" s="2">
        <v>0.56893518518518515</v>
      </c>
      <c r="AF141" s="4">
        <v>1</v>
      </c>
      <c r="AG141" s="1">
        <v>43473</v>
      </c>
      <c r="AH141" s="8">
        <f t="shared" si="15"/>
        <v>43466</v>
      </c>
      <c r="AI141" s="8">
        <f t="shared" si="16"/>
        <v>43473</v>
      </c>
      <c r="AJ141" s="8" t="str">
        <f t="shared" si="17"/>
        <v>Tuesday</v>
      </c>
      <c r="AK141" s="2">
        <v>0.57894675925925931</v>
      </c>
      <c r="AL141" t="s">
        <v>33</v>
      </c>
      <c r="AM141" t="s">
        <v>34</v>
      </c>
      <c r="AN141" t="s">
        <v>35</v>
      </c>
      <c r="AO141" t="s">
        <v>27</v>
      </c>
    </row>
    <row r="142" spans="1:41" x14ac:dyDescent="0.25">
      <c r="A142" t="s">
        <v>27</v>
      </c>
      <c r="B142">
        <v>2009828</v>
      </c>
      <c r="C142" t="s">
        <v>106</v>
      </c>
      <c r="F142">
        <v>53204</v>
      </c>
      <c r="G142" t="s">
        <v>29</v>
      </c>
      <c r="H142" t="s">
        <v>107</v>
      </c>
      <c r="I142">
        <v>11141</v>
      </c>
      <c r="J142" t="s">
        <v>30</v>
      </c>
      <c r="K142" t="s">
        <v>62</v>
      </c>
      <c r="L142">
        <f>VLOOKUP($K142,Key!$A$1:$D$105,2,FALSE)</f>
        <v>43.020020000000002</v>
      </c>
      <c r="M142">
        <f>VLOOKUP($K142,Key!$A$1:$D$105,3,FALSE)</f>
        <v>-87.912540000000007</v>
      </c>
      <c r="N142" t="str">
        <f>VLOOKUP($K142,Key!$A$1:$D$105,4,FALSE)</f>
        <v>Milwaukee</v>
      </c>
      <c r="O142" t="s">
        <v>54</v>
      </c>
      <c r="P142">
        <f>VLOOKUP($O142,Key!$A$1:$D$105,2,FALSE)</f>
        <v>43.004728999999998</v>
      </c>
      <c r="Q142">
        <f>VLOOKUP($O142,Key!$A$1:$D$105,3,FALSE)</f>
        <v>-87.905463999999995</v>
      </c>
      <c r="R142" t="str">
        <f>VLOOKUP($O142,Key!$A$1:$D$105,4,FALSE)</f>
        <v>Milwaukee</v>
      </c>
      <c r="S142">
        <v>13</v>
      </c>
      <c r="T142">
        <v>0</v>
      </c>
      <c r="U142">
        <v>4.22</v>
      </c>
      <c r="V142" t="s">
        <v>33</v>
      </c>
      <c r="W142">
        <v>1</v>
      </c>
      <c r="X142">
        <v>1</v>
      </c>
      <c r="Y142">
        <v>40</v>
      </c>
      <c r="Z142" s="4">
        <v>-1</v>
      </c>
      <c r="AA142" s="1">
        <v>43477</v>
      </c>
      <c r="AB142" s="8">
        <f t="shared" si="12"/>
        <v>43466</v>
      </c>
      <c r="AC142" s="8">
        <f t="shared" si="13"/>
        <v>43477</v>
      </c>
      <c r="AD142" s="8" t="str">
        <f t="shared" si="14"/>
        <v>Saturday</v>
      </c>
      <c r="AE142" s="2">
        <v>0.16208333333333333</v>
      </c>
      <c r="AF142" s="4">
        <v>1</v>
      </c>
      <c r="AG142" s="1">
        <v>43477</v>
      </c>
      <c r="AH142" s="8">
        <f t="shared" si="15"/>
        <v>43466</v>
      </c>
      <c r="AI142" s="8">
        <f t="shared" si="16"/>
        <v>43477</v>
      </c>
      <c r="AJ142" s="8" t="str">
        <f t="shared" si="17"/>
        <v>Saturday</v>
      </c>
      <c r="AK142" s="2">
        <v>0.17094907407407409</v>
      </c>
      <c r="AL142" t="s">
        <v>33</v>
      </c>
      <c r="AM142" t="s">
        <v>34</v>
      </c>
      <c r="AN142" t="s">
        <v>35</v>
      </c>
      <c r="AO142" t="s">
        <v>27</v>
      </c>
    </row>
    <row r="143" spans="1:41" x14ac:dyDescent="0.25">
      <c r="A143" t="s">
        <v>27</v>
      </c>
      <c r="B143">
        <v>2379741</v>
      </c>
      <c r="C143" t="s">
        <v>106</v>
      </c>
      <c r="F143">
        <v>72770</v>
      </c>
      <c r="G143" t="s">
        <v>29</v>
      </c>
      <c r="H143" t="s">
        <v>107</v>
      </c>
      <c r="I143">
        <v>12684</v>
      </c>
      <c r="J143" t="s">
        <v>30</v>
      </c>
      <c r="K143" t="s">
        <v>47</v>
      </c>
      <c r="L143">
        <f>VLOOKUP($K143,Key!$A$1:$D$105,2,FALSE)</f>
        <v>43.038600000000002</v>
      </c>
      <c r="M143">
        <f>VLOOKUP($K143,Key!$A$1:$D$105,3,FALSE)</f>
        <v>-87.912099999999995</v>
      </c>
      <c r="N143" t="str">
        <f>VLOOKUP($K143,Key!$A$1:$D$105,4,FALSE)</f>
        <v>Milwaukee</v>
      </c>
      <c r="O143" t="s">
        <v>123</v>
      </c>
      <c r="P143">
        <f>VLOOKUP($O143,Key!$A$1:$D$105,2,FALSE)</f>
        <v>43.026470000000003</v>
      </c>
      <c r="Q143">
        <f>VLOOKUP($O143,Key!$A$1:$D$105,3,FALSE)</f>
        <v>-87.918040000000005</v>
      </c>
      <c r="R143" t="str">
        <f>VLOOKUP($O143,Key!$A$1:$D$105,4,FALSE)</f>
        <v>Milwaukee</v>
      </c>
      <c r="S143">
        <v>87</v>
      </c>
      <c r="T143">
        <v>0</v>
      </c>
      <c r="U143">
        <v>12.66</v>
      </c>
      <c r="V143" t="s">
        <v>33</v>
      </c>
      <c r="W143">
        <v>13</v>
      </c>
      <c r="X143">
        <v>12.4</v>
      </c>
      <c r="Y143">
        <v>520</v>
      </c>
      <c r="Z143" s="6">
        <v>-1</v>
      </c>
      <c r="AA143" s="1">
        <v>43477</v>
      </c>
      <c r="AB143" s="7">
        <f t="shared" si="12"/>
        <v>43466</v>
      </c>
      <c r="AC143" s="7">
        <f t="shared" si="13"/>
        <v>43477</v>
      </c>
      <c r="AD143" s="7" t="str">
        <f t="shared" si="14"/>
        <v>Saturday</v>
      </c>
      <c r="AE143" s="2">
        <v>0.4944675925925926</v>
      </c>
      <c r="AF143" s="6">
        <v>1</v>
      </c>
      <c r="AG143" s="1">
        <v>43477</v>
      </c>
      <c r="AH143" s="7">
        <f t="shared" si="15"/>
        <v>43466</v>
      </c>
      <c r="AI143" s="7">
        <f t="shared" si="16"/>
        <v>43477</v>
      </c>
      <c r="AJ143" s="7" t="str">
        <f t="shared" si="17"/>
        <v>Saturday</v>
      </c>
      <c r="AK143" s="2">
        <v>0.55553240740740739</v>
      </c>
      <c r="AL143" t="s">
        <v>34</v>
      </c>
      <c r="AM143" t="s">
        <v>34</v>
      </c>
      <c r="AN143" t="s">
        <v>35</v>
      </c>
      <c r="AO143" t="s">
        <v>27</v>
      </c>
    </row>
    <row r="144" spans="1:41" x14ac:dyDescent="0.25">
      <c r="A144" t="s">
        <v>27</v>
      </c>
      <c r="B144">
        <v>2381667</v>
      </c>
      <c r="C144" t="s">
        <v>106</v>
      </c>
      <c r="F144">
        <v>53205</v>
      </c>
      <c r="G144" t="s">
        <v>29</v>
      </c>
      <c r="H144" t="s">
        <v>122</v>
      </c>
      <c r="I144">
        <v>12458</v>
      </c>
      <c r="J144" t="s">
        <v>30</v>
      </c>
      <c r="K144" t="s">
        <v>56</v>
      </c>
      <c r="L144">
        <f>VLOOKUP($K144,Key!$A$1:$D$105,2,FALSE)</f>
        <v>43.05847</v>
      </c>
      <c r="M144">
        <f>VLOOKUP($K144,Key!$A$1:$D$105,3,FALSE)</f>
        <v>-87.898079999999993</v>
      </c>
      <c r="N144" t="str">
        <f>VLOOKUP($K144,Key!$A$1:$D$105,4,FALSE)</f>
        <v>Milwaukee</v>
      </c>
      <c r="O144" t="s">
        <v>84</v>
      </c>
      <c r="P144">
        <f>VLOOKUP($O144,Key!$A$1:$D$105,2,FALSE)</f>
        <v>43.054830000000003</v>
      </c>
      <c r="Q144">
        <f>VLOOKUP($O144,Key!$A$1:$D$105,3,FALSE)</f>
        <v>-87.91874</v>
      </c>
      <c r="R144" t="str">
        <f>VLOOKUP($O144,Key!$A$1:$D$105,4,FALSE)</f>
        <v>Milwaukee</v>
      </c>
      <c r="S144">
        <v>20</v>
      </c>
      <c r="T144">
        <v>0</v>
      </c>
      <c r="U144">
        <v>0</v>
      </c>
      <c r="V144" t="s">
        <v>33</v>
      </c>
      <c r="W144">
        <v>3</v>
      </c>
      <c r="X144">
        <v>2.9</v>
      </c>
      <c r="Y144">
        <v>120</v>
      </c>
      <c r="Z144" s="4">
        <v>-1</v>
      </c>
      <c r="AA144" s="1">
        <v>43481</v>
      </c>
      <c r="AB144" s="8">
        <f t="shared" si="12"/>
        <v>43466</v>
      </c>
      <c r="AC144" s="8">
        <f t="shared" si="13"/>
        <v>43481</v>
      </c>
      <c r="AD144" s="8" t="str">
        <f t="shared" si="14"/>
        <v>Wednesday</v>
      </c>
      <c r="AE144" s="2">
        <v>0.68675925925925929</v>
      </c>
      <c r="AF144" s="4">
        <v>1</v>
      </c>
      <c r="AG144" s="1">
        <v>43481</v>
      </c>
      <c r="AH144" s="8">
        <f t="shared" si="15"/>
        <v>43466</v>
      </c>
      <c r="AI144" s="8">
        <f t="shared" si="16"/>
        <v>43481</v>
      </c>
      <c r="AJ144" s="8" t="str">
        <f t="shared" si="17"/>
        <v>Wednesday</v>
      </c>
      <c r="AK144" s="2">
        <v>0.70041666666666658</v>
      </c>
      <c r="AL144" t="s">
        <v>33</v>
      </c>
      <c r="AM144" t="s">
        <v>34</v>
      </c>
      <c r="AN144" t="s">
        <v>35</v>
      </c>
      <c r="AO144" t="s">
        <v>27</v>
      </c>
    </row>
    <row r="145" spans="1:41" x14ac:dyDescent="0.25">
      <c r="A145" t="s">
        <v>27</v>
      </c>
      <c r="B145">
        <v>2372034</v>
      </c>
      <c r="C145" t="s">
        <v>106</v>
      </c>
      <c r="F145">
        <v>53045</v>
      </c>
      <c r="G145" t="s">
        <v>29</v>
      </c>
      <c r="H145" t="s">
        <v>107</v>
      </c>
      <c r="I145">
        <v>5510</v>
      </c>
      <c r="J145" t="s">
        <v>30</v>
      </c>
      <c r="K145" t="s">
        <v>81</v>
      </c>
      <c r="L145">
        <f>VLOOKUP($K145,Key!$A$1:$D$105,2,FALSE)</f>
        <v>43.049230000000001</v>
      </c>
      <c r="M145">
        <f>VLOOKUP($K145,Key!$A$1:$D$105,3,FALSE)</f>
        <v>-87.911940000000001</v>
      </c>
      <c r="N145" t="str">
        <f>VLOOKUP($K145,Key!$A$1:$D$105,4,FALSE)</f>
        <v>Milwaukee</v>
      </c>
      <c r="O145" t="s">
        <v>71</v>
      </c>
      <c r="P145">
        <f>VLOOKUP($O145,Key!$A$1:$D$105,2,FALSE)</f>
        <v>43.074890000000003</v>
      </c>
      <c r="Q145">
        <f>VLOOKUP($O145,Key!$A$1:$D$105,3,FALSE)</f>
        <v>-87.882810000000006</v>
      </c>
      <c r="R145" t="str">
        <f>VLOOKUP($O145,Key!$A$1:$D$105,4,FALSE)</f>
        <v>Milwaukee</v>
      </c>
      <c r="S145">
        <v>25</v>
      </c>
      <c r="T145">
        <v>0</v>
      </c>
      <c r="U145">
        <v>4.22</v>
      </c>
      <c r="V145" t="s">
        <v>33</v>
      </c>
      <c r="W145">
        <v>3</v>
      </c>
      <c r="X145">
        <v>2.9</v>
      </c>
      <c r="Y145">
        <v>120</v>
      </c>
      <c r="Z145" s="6">
        <v>-1</v>
      </c>
      <c r="AA145" s="1">
        <v>43466</v>
      </c>
      <c r="AB145" s="7">
        <f t="shared" si="12"/>
        <v>43466</v>
      </c>
      <c r="AC145" s="7">
        <f t="shared" si="13"/>
        <v>43466</v>
      </c>
      <c r="AD145" s="7" t="str">
        <f t="shared" si="14"/>
        <v>Tuesday</v>
      </c>
      <c r="AE145" s="2">
        <v>7.0902777777777773E-2</v>
      </c>
      <c r="AF145" s="6">
        <v>1</v>
      </c>
      <c r="AG145" s="1">
        <v>43466</v>
      </c>
      <c r="AH145" s="7">
        <f t="shared" si="15"/>
        <v>43466</v>
      </c>
      <c r="AI145" s="7">
        <f t="shared" si="16"/>
        <v>43466</v>
      </c>
      <c r="AJ145" s="7" t="str">
        <f t="shared" si="17"/>
        <v>Tuesday</v>
      </c>
      <c r="AK145" s="2">
        <v>8.8437500000000002E-2</v>
      </c>
      <c r="AL145" t="s">
        <v>33</v>
      </c>
      <c r="AM145" t="s">
        <v>34</v>
      </c>
      <c r="AN145" t="s">
        <v>35</v>
      </c>
      <c r="AO145" t="s">
        <v>27</v>
      </c>
    </row>
    <row r="146" spans="1:41" x14ac:dyDescent="0.25">
      <c r="A146" t="s">
        <v>27</v>
      </c>
      <c r="B146">
        <v>2374751</v>
      </c>
      <c r="C146" t="s">
        <v>106</v>
      </c>
      <c r="F146">
        <v>53188</v>
      </c>
      <c r="G146" t="s">
        <v>29</v>
      </c>
      <c r="H146" t="s">
        <v>107</v>
      </c>
      <c r="I146">
        <v>5521</v>
      </c>
      <c r="J146" t="s">
        <v>30</v>
      </c>
      <c r="K146" t="s">
        <v>90</v>
      </c>
      <c r="L146">
        <f>VLOOKUP($K146,Key!$A$1:$D$105,2,FALSE)</f>
        <v>43.036900000000003</v>
      </c>
      <c r="M146">
        <f>VLOOKUP($K146,Key!$A$1:$D$105,3,FALSE)</f>
        <v>-87.89667</v>
      </c>
      <c r="N146" t="str">
        <f>VLOOKUP($K146,Key!$A$1:$D$105,4,FALSE)</f>
        <v>Milwaukee</v>
      </c>
      <c r="O146" t="s">
        <v>90</v>
      </c>
      <c r="P146">
        <f>VLOOKUP($O146,Key!$A$1:$D$105,2,FALSE)</f>
        <v>43.036900000000003</v>
      </c>
      <c r="Q146">
        <f>VLOOKUP($O146,Key!$A$1:$D$105,3,FALSE)</f>
        <v>-87.89667</v>
      </c>
      <c r="R146" t="str">
        <f>VLOOKUP($O146,Key!$A$1:$D$105,4,FALSE)</f>
        <v>Milwaukee</v>
      </c>
      <c r="S146">
        <v>69</v>
      </c>
      <c r="T146">
        <v>0</v>
      </c>
      <c r="U146">
        <v>12.66</v>
      </c>
      <c r="V146" t="s">
        <v>33</v>
      </c>
      <c r="W146">
        <v>10</v>
      </c>
      <c r="X146">
        <v>9.5</v>
      </c>
      <c r="Y146">
        <v>400</v>
      </c>
      <c r="Z146" s="4">
        <v>-1</v>
      </c>
      <c r="AA146" s="1">
        <v>43469</v>
      </c>
      <c r="AB146" s="8">
        <f t="shared" si="12"/>
        <v>43466</v>
      </c>
      <c r="AC146" s="8">
        <f t="shared" si="13"/>
        <v>43469</v>
      </c>
      <c r="AD146" s="8" t="str">
        <f t="shared" si="14"/>
        <v>Friday</v>
      </c>
      <c r="AE146" s="2">
        <v>0.99105324074074075</v>
      </c>
      <c r="AF146" s="4">
        <v>1</v>
      </c>
      <c r="AG146" s="1">
        <v>43470</v>
      </c>
      <c r="AH146" s="8">
        <f t="shared" si="15"/>
        <v>43466</v>
      </c>
      <c r="AI146" s="8">
        <f t="shared" si="16"/>
        <v>43470</v>
      </c>
      <c r="AJ146" s="8" t="str">
        <f t="shared" si="17"/>
        <v>Saturday</v>
      </c>
      <c r="AK146" s="2">
        <v>3.9548611111111111E-2</v>
      </c>
      <c r="AL146" t="s">
        <v>34</v>
      </c>
      <c r="AM146" t="s">
        <v>34</v>
      </c>
      <c r="AN146" t="s">
        <v>44</v>
      </c>
      <c r="AO146" t="s">
        <v>27</v>
      </c>
    </row>
    <row r="147" spans="1:41" x14ac:dyDescent="0.25">
      <c r="A147" t="s">
        <v>27</v>
      </c>
      <c r="B147">
        <v>2374753</v>
      </c>
      <c r="C147" t="s">
        <v>106</v>
      </c>
      <c r="F147">
        <v>53188</v>
      </c>
      <c r="G147" t="s">
        <v>29</v>
      </c>
      <c r="H147" t="s">
        <v>107</v>
      </c>
      <c r="I147">
        <v>5502</v>
      </c>
      <c r="J147" t="s">
        <v>30</v>
      </c>
      <c r="K147" t="s">
        <v>90</v>
      </c>
      <c r="L147">
        <f>VLOOKUP($K147,Key!$A$1:$D$105,2,FALSE)</f>
        <v>43.036900000000003</v>
      </c>
      <c r="M147">
        <f>VLOOKUP($K147,Key!$A$1:$D$105,3,FALSE)</f>
        <v>-87.89667</v>
      </c>
      <c r="N147" t="str">
        <f>VLOOKUP($K147,Key!$A$1:$D$105,4,FALSE)</f>
        <v>Milwaukee</v>
      </c>
      <c r="O147" t="s">
        <v>90</v>
      </c>
      <c r="P147">
        <f>VLOOKUP($O147,Key!$A$1:$D$105,2,FALSE)</f>
        <v>43.036900000000003</v>
      </c>
      <c r="Q147">
        <f>VLOOKUP($O147,Key!$A$1:$D$105,3,FALSE)</f>
        <v>-87.89667</v>
      </c>
      <c r="R147" t="str">
        <f>VLOOKUP($O147,Key!$A$1:$D$105,4,FALSE)</f>
        <v>Milwaukee</v>
      </c>
      <c r="S147">
        <v>68</v>
      </c>
      <c r="T147">
        <v>0</v>
      </c>
      <c r="U147">
        <v>12.66</v>
      </c>
      <c r="V147" t="s">
        <v>33</v>
      </c>
      <c r="W147">
        <v>10</v>
      </c>
      <c r="X147">
        <v>9.5</v>
      </c>
      <c r="Y147">
        <v>400</v>
      </c>
      <c r="Z147" s="6">
        <v>-1</v>
      </c>
      <c r="AA147" s="1">
        <v>43469</v>
      </c>
      <c r="AB147" s="7">
        <f t="shared" si="12"/>
        <v>43466</v>
      </c>
      <c r="AC147" s="7">
        <f t="shared" si="13"/>
        <v>43469</v>
      </c>
      <c r="AD147" s="7" t="str">
        <f t="shared" si="14"/>
        <v>Friday</v>
      </c>
      <c r="AE147" s="2">
        <v>0.9924884259259259</v>
      </c>
      <c r="AF147" s="6">
        <v>1</v>
      </c>
      <c r="AG147" s="1">
        <v>43470</v>
      </c>
      <c r="AH147" s="7">
        <f t="shared" si="15"/>
        <v>43466</v>
      </c>
      <c r="AI147" s="7">
        <f t="shared" si="16"/>
        <v>43470</v>
      </c>
      <c r="AJ147" s="7" t="str">
        <f t="shared" si="17"/>
        <v>Saturday</v>
      </c>
      <c r="AK147" s="2">
        <v>4.0196759259259258E-2</v>
      </c>
      <c r="AL147" t="s">
        <v>34</v>
      </c>
      <c r="AM147" t="s">
        <v>34</v>
      </c>
      <c r="AN147" t="s">
        <v>44</v>
      </c>
      <c r="AO147" t="s">
        <v>27</v>
      </c>
    </row>
    <row r="148" spans="1:41" x14ac:dyDescent="0.25">
      <c r="A148" t="s">
        <v>27</v>
      </c>
      <c r="B148">
        <v>2374792</v>
      </c>
      <c r="C148" t="s">
        <v>106</v>
      </c>
      <c r="F148">
        <v>85374</v>
      </c>
      <c r="G148" t="s">
        <v>29</v>
      </c>
      <c r="H148" t="s">
        <v>107</v>
      </c>
      <c r="I148">
        <v>12458</v>
      </c>
      <c r="J148" t="s">
        <v>30</v>
      </c>
      <c r="K148" t="s">
        <v>43</v>
      </c>
      <c r="L148">
        <f>VLOOKUP($K148,Key!$A$1:$D$105,2,FALSE)</f>
        <v>43.038580000000003</v>
      </c>
      <c r="M148">
        <f>VLOOKUP($K148,Key!$A$1:$D$105,3,FALSE)</f>
        <v>-87.90934</v>
      </c>
      <c r="N148" t="str">
        <f>VLOOKUP($K148,Key!$A$1:$D$105,4,FALSE)</f>
        <v>Milwaukee</v>
      </c>
      <c r="O148" t="s">
        <v>92</v>
      </c>
      <c r="P148">
        <f>VLOOKUP($O148,Key!$A$1:$D$105,2,FALSE)</f>
        <v>43.053040000000003</v>
      </c>
      <c r="Q148">
        <f>VLOOKUP($O148,Key!$A$1:$D$105,3,FALSE)</f>
        <v>-87.897660000000002</v>
      </c>
      <c r="R148" t="str">
        <f>VLOOKUP($O148,Key!$A$1:$D$105,4,FALSE)</f>
        <v>Milwaukee</v>
      </c>
      <c r="S148">
        <v>41</v>
      </c>
      <c r="T148">
        <v>0</v>
      </c>
      <c r="U148">
        <v>8.44</v>
      </c>
      <c r="V148" t="s">
        <v>33</v>
      </c>
      <c r="W148">
        <v>6</v>
      </c>
      <c r="X148">
        <v>5.7</v>
      </c>
      <c r="Y148">
        <v>240</v>
      </c>
      <c r="Z148" s="4">
        <v>-1</v>
      </c>
      <c r="AA148" s="1">
        <v>43470</v>
      </c>
      <c r="AB148" s="8">
        <f t="shared" si="12"/>
        <v>43466</v>
      </c>
      <c r="AC148" s="8">
        <f t="shared" si="13"/>
        <v>43470</v>
      </c>
      <c r="AD148" s="8" t="str">
        <f t="shared" si="14"/>
        <v>Saturday</v>
      </c>
      <c r="AE148" s="2">
        <v>0.3626967592592592</v>
      </c>
      <c r="AF148" s="4">
        <v>1</v>
      </c>
      <c r="AG148" s="1">
        <v>43470</v>
      </c>
      <c r="AH148" s="8">
        <f t="shared" si="15"/>
        <v>43466</v>
      </c>
      <c r="AI148" s="8">
        <f t="shared" si="16"/>
        <v>43470</v>
      </c>
      <c r="AJ148" s="8" t="str">
        <f t="shared" si="17"/>
        <v>Saturday</v>
      </c>
      <c r="AK148" s="2">
        <v>0.39146990740740745</v>
      </c>
      <c r="AL148" t="s">
        <v>34</v>
      </c>
      <c r="AM148" t="s">
        <v>34</v>
      </c>
      <c r="AN148" t="s">
        <v>35</v>
      </c>
      <c r="AO148" t="s">
        <v>27</v>
      </c>
    </row>
    <row r="149" spans="1:41" x14ac:dyDescent="0.25">
      <c r="A149" t="s">
        <v>27</v>
      </c>
      <c r="B149">
        <v>2374792</v>
      </c>
      <c r="C149" t="s">
        <v>106</v>
      </c>
      <c r="F149">
        <v>85374</v>
      </c>
      <c r="G149" t="s">
        <v>29</v>
      </c>
      <c r="H149" t="s">
        <v>107</v>
      </c>
      <c r="I149">
        <v>11130</v>
      </c>
      <c r="J149" t="s">
        <v>30</v>
      </c>
      <c r="K149" t="s">
        <v>43</v>
      </c>
      <c r="L149">
        <f>VLOOKUP($K149,Key!$A$1:$D$105,2,FALSE)</f>
        <v>43.038580000000003</v>
      </c>
      <c r="M149">
        <f>VLOOKUP($K149,Key!$A$1:$D$105,3,FALSE)</f>
        <v>-87.90934</v>
      </c>
      <c r="N149" t="str">
        <f>VLOOKUP($K149,Key!$A$1:$D$105,4,FALSE)</f>
        <v>Milwaukee</v>
      </c>
      <c r="O149" t="s">
        <v>92</v>
      </c>
      <c r="P149">
        <f>VLOOKUP($O149,Key!$A$1:$D$105,2,FALSE)</f>
        <v>43.053040000000003</v>
      </c>
      <c r="Q149">
        <f>VLOOKUP($O149,Key!$A$1:$D$105,3,FALSE)</f>
        <v>-87.897660000000002</v>
      </c>
      <c r="R149" t="str">
        <f>VLOOKUP($O149,Key!$A$1:$D$105,4,FALSE)</f>
        <v>Milwaukee</v>
      </c>
      <c r="S149">
        <v>42</v>
      </c>
      <c r="T149">
        <v>0</v>
      </c>
      <c r="U149">
        <v>8.44</v>
      </c>
      <c r="V149" t="s">
        <v>33</v>
      </c>
      <c r="W149">
        <v>6</v>
      </c>
      <c r="X149">
        <v>5.7</v>
      </c>
      <c r="Y149">
        <v>240</v>
      </c>
      <c r="Z149" s="6">
        <v>-1</v>
      </c>
      <c r="AA149" s="1">
        <v>43470</v>
      </c>
      <c r="AB149" s="7">
        <f t="shared" si="12"/>
        <v>43466</v>
      </c>
      <c r="AC149" s="7">
        <f t="shared" si="13"/>
        <v>43470</v>
      </c>
      <c r="AD149" s="7" t="str">
        <f t="shared" si="14"/>
        <v>Saturday</v>
      </c>
      <c r="AE149" s="2">
        <v>0.3630902777777778</v>
      </c>
      <c r="AF149" s="6">
        <v>1</v>
      </c>
      <c r="AG149" s="1">
        <v>43470</v>
      </c>
      <c r="AH149" s="7">
        <f t="shared" si="15"/>
        <v>43466</v>
      </c>
      <c r="AI149" s="7">
        <f t="shared" si="16"/>
        <v>43470</v>
      </c>
      <c r="AJ149" s="7" t="str">
        <f t="shared" si="17"/>
        <v>Saturday</v>
      </c>
      <c r="AK149" s="2">
        <v>0.3918402777777778</v>
      </c>
      <c r="AL149" t="s">
        <v>34</v>
      </c>
      <c r="AM149" t="s">
        <v>34</v>
      </c>
      <c r="AN149" t="s">
        <v>35</v>
      </c>
      <c r="AO149" t="s">
        <v>27</v>
      </c>
    </row>
    <row r="150" spans="1:41" x14ac:dyDescent="0.25">
      <c r="A150" t="s">
        <v>27</v>
      </c>
      <c r="B150">
        <v>2375235</v>
      </c>
      <c r="C150" t="s">
        <v>106</v>
      </c>
      <c r="F150">
        <v>32789</v>
      </c>
      <c r="G150" t="s">
        <v>29</v>
      </c>
      <c r="H150" t="s">
        <v>107</v>
      </c>
      <c r="I150">
        <v>11160</v>
      </c>
      <c r="J150" t="s">
        <v>30</v>
      </c>
      <c r="K150" t="s">
        <v>72</v>
      </c>
      <c r="L150">
        <f>VLOOKUP($K150,Key!$A$1:$D$105,2,FALSE)</f>
        <v>43.03913</v>
      </c>
      <c r="M150">
        <f>VLOOKUP($K150,Key!$A$1:$D$105,3,FALSE)</f>
        <v>-87.916150000000002</v>
      </c>
      <c r="N150" t="str">
        <f>VLOOKUP($K150,Key!$A$1:$D$105,4,FALSE)</f>
        <v>Milwaukee</v>
      </c>
      <c r="O150" t="s">
        <v>47</v>
      </c>
      <c r="P150">
        <f>VLOOKUP($O150,Key!$A$1:$D$105,2,FALSE)</f>
        <v>43.038600000000002</v>
      </c>
      <c r="Q150">
        <f>VLOOKUP($O150,Key!$A$1:$D$105,3,FALSE)</f>
        <v>-87.912099999999995</v>
      </c>
      <c r="R150" t="str">
        <f>VLOOKUP($O150,Key!$A$1:$D$105,4,FALSE)</f>
        <v>Milwaukee</v>
      </c>
      <c r="S150">
        <v>75</v>
      </c>
      <c r="T150">
        <v>0</v>
      </c>
      <c r="U150">
        <v>12.66</v>
      </c>
      <c r="V150" t="s">
        <v>33</v>
      </c>
      <c r="W150">
        <v>11</v>
      </c>
      <c r="X150">
        <v>10.5</v>
      </c>
      <c r="Y150">
        <v>440</v>
      </c>
      <c r="Z150" s="4">
        <v>-1</v>
      </c>
      <c r="AA150" s="1">
        <v>43470</v>
      </c>
      <c r="AB150" s="8">
        <f t="shared" si="12"/>
        <v>43466</v>
      </c>
      <c r="AC150" s="8">
        <f t="shared" si="13"/>
        <v>43470</v>
      </c>
      <c r="AD150" s="8" t="str">
        <f t="shared" si="14"/>
        <v>Saturday</v>
      </c>
      <c r="AE150" s="2">
        <v>0.58016203703703706</v>
      </c>
      <c r="AF150" s="4">
        <v>1</v>
      </c>
      <c r="AG150" s="1">
        <v>43470</v>
      </c>
      <c r="AH150" s="8">
        <f t="shared" si="15"/>
        <v>43466</v>
      </c>
      <c r="AI150" s="8">
        <f t="shared" si="16"/>
        <v>43470</v>
      </c>
      <c r="AJ150" s="8" t="str">
        <f t="shared" si="17"/>
        <v>Saturday</v>
      </c>
      <c r="AK150" s="2">
        <v>0.63260416666666663</v>
      </c>
      <c r="AL150" t="s">
        <v>34</v>
      </c>
      <c r="AM150" t="s">
        <v>34</v>
      </c>
      <c r="AN150" t="s">
        <v>35</v>
      </c>
      <c r="AO150" t="s">
        <v>27</v>
      </c>
    </row>
    <row r="151" spans="1:41" x14ac:dyDescent="0.25">
      <c r="A151" t="s">
        <v>27</v>
      </c>
      <c r="B151">
        <v>2375294</v>
      </c>
      <c r="C151" t="s">
        <v>106</v>
      </c>
      <c r="F151">
        <v>53202</v>
      </c>
      <c r="G151" t="s">
        <v>29</v>
      </c>
      <c r="H151" t="s">
        <v>107</v>
      </c>
      <c r="I151">
        <v>12685</v>
      </c>
      <c r="J151" t="s">
        <v>30</v>
      </c>
      <c r="K151" t="s">
        <v>45</v>
      </c>
      <c r="L151">
        <f>VLOOKUP($K151,Key!$A$1:$D$105,2,FALSE)</f>
        <v>43.03519</v>
      </c>
      <c r="M151">
        <f>VLOOKUP($K151,Key!$A$1:$D$105,3,FALSE)</f>
        <v>-87.907390000000007</v>
      </c>
      <c r="N151" t="str">
        <f>VLOOKUP($K151,Key!$A$1:$D$105,4,FALSE)</f>
        <v>Milwaukee</v>
      </c>
      <c r="O151" t="s">
        <v>57</v>
      </c>
      <c r="P151">
        <f>VLOOKUP($O151,Key!$A$1:$D$105,2,FALSE)</f>
        <v>43.045712999999999</v>
      </c>
      <c r="Q151">
        <f>VLOOKUP($O151,Key!$A$1:$D$105,3,FALSE)</f>
        <v>-87.899756999999994</v>
      </c>
      <c r="R151" t="str">
        <f>VLOOKUP($O151,Key!$A$1:$D$105,4,FALSE)</f>
        <v>Milwaukee</v>
      </c>
      <c r="S151">
        <v>42</v>
      </c>
      <c r="T151">
        <v>0</v>
      </c>
      <c r="U151">
        <v>8.44</v>
      </c>
      <c r="V151" t="s">
        <v>33</v>
      </c>
      <c r="W151">
        <v>6</v>
      </c>
      <c r="X151">
        <v>5.7</v>
      </c>
      <c r="Y151">
        <v>240</v>
      </c>
      <c r="Z151" s="6">
        <v>-1</v>
      </c>
      <c r="AA151" s="1">
        <v>43470</v>
      </c>
      <c r="AB151" s="7">
        <f t="shared" si="12"/>
        <v>43466</v>
      </c>
      <c r="AC151" s="7">
        <f t="shared" si="13"/>
        <v>43470</v>
      </c>
      <c r="AD151" s="7" t="str">
        <f t="shared" si="14"/>
        <v>Saturday</v>
      </c>
      <c r="AE151" s="2">
        <v>0.59369212962962969</v>
      </c>
      <c r="AF151" s="6">
        <v>1</v>
      </c>
      <c r="AG151" s="1">
        <v>43470</v>
      </c>
      <c r="AH151" s="7">
        <f t="shared" si="15"/>
        <v>43466</v>
      </c>
      <c r="AI151" s="7">
        <f t="shared" si="16"/>
        <v>43470</v>
      </c>
      <c r="AJ151" s="7" t="str">
        <f t="shared" si="17"/>
        <v>Saturday</v>
      </c>
      <c r="AK151" s="2">
        <v>0.62236111111111114</v>
      </c>
      <c r="AL151" t="s">
        <v>34</v>
      </c>
      <c r="AM151" t="s">
        <v>34</v>
      </c>
      <c r="AN151" t="s">
        <v>35</v>
      </c>
      <c r="AO151" t="s">
        <v>27</v>
      </c>
    </row>
    <row r="152" spans="1:41" x14ac:dyDescent="0.25">
      <c r="A152" t="s">
        <v>27</v>
      </c>
      <c r="B152">
        <v>2375535</v>
      </c>
      <c r="C152" t="s">
        <v>106</v>
      </c>
      <c r="F152">
        <v>55442</v>
      </c>
      <c r="G152" t="s">
        <v>29</v>
      </c>
      <c r="H152" t="s">
        <v>107</v>
      </c>
      <c r="I152">
        <v>5565</v>
      </c>
      <c r="J152" t="s">
        <v>30</v>
      </c>
      <c r="K152" t="s">
        <v>97</v>
      </c>
      <c r="L152">
        <f>VLOOKUP($K152,Key!$A$1:$D$105,2,FALSE)</f>
        <v>43.069021999999997</v>
      </c>
      <c r="M152">
        <f>VLOOKUP($K152,Key!$A$1:$D$105,3,FALSE)</f>
        <v>-87.887940999999998</v>
      </c>
      <c r="N152" t="str">
        <f>VLOOKUP($K152,Key!$A$1:$D$105,4,FALSE)</f>
        <v>Milwaukee</v>
      </c>
      <c r="O152" t="s">
        <v>97</v>
      </c>
      <c r="P152">
        <f>VLOOKUP($O152,Key!$A$1:$D$105,2,FALSE)</f>
        <v>43.069021999999997</v>
      </c>
      <c r="Q152">
        <f>VLOOKUP($O152,Key!$A$1:$D$105,3,FALSE)</f>
        <v>-87.887940999999998</v>
      </c>
      <c r="R152" t="str">
        <f>VLOOKUP($O152,Key!$A$1:$D$105,4,FALSE)</f>
        <v>Milwaukee</v>
      </c>
      <c r="S152">
        <v>51</v>
      </c>
      <c r="T152">
        <v>0</v>
      </c>
      <c r="U152">
        <v>8.44</v>
      </c>
      <c r="V152" t="s">
        <v>33</v>
      </c>
      <c r="W152">
        <v>7</v>
      </c>
      <c r="X152">
        <v>6.7</v>
      </c>
      <c r="Y152">
        <v>280</v>
      </c>
      <c r="Z152" s="4">
        <v>-1</v>
      </c>
      <c r="AA152" s="1">
        <v>43470</v>
      </c>
      <c r="AB152" s="8">
        <f t="shared" si="12"/>
        <v>43466</v>
      </c>
      <c r="AC152" s="8">
        <f t="shared" si="13"/>
        <v>43470</v>
      </c>
      <c r="AD152" s="8" t="str">
        <f t="shared" si="14"/>
        <v>Saturday</v>
      </c>
      <c r="AE152" s="2">
        <v>0.64589120370370368</v>
      </c>
      <c r="AF152" s="4">
        <v>1</v>
      </c>
      <c r="AG152" s="1">
        <v>43470</v>
      </c>
      <c r="AH152" s="8">
        <f t="shared" si="15"/>
        <v>43466</v>
      </c>
      <c r="AI152" s="8">
        <f t="shared" si="16"/>
        <v>43470</v>
      </c>
      <c r="AJ152" s="8" t="str">
        <f t="shared" si="17"/>
        <v>Saturday</v>
      </c>
      <c r="AK152" s="2">
        <v>0.68138888888888882</v>
      </c>
      <c r="AL152" t="s">
        <v>34</v>
      </c>
      <c r="AM152" t="s">
        <v>34</v>
      </c>
      <c r="AN152" t="s">
        <v>44</v>
      </c>
      <c r="AO152" t="s">
        <v>27</v>
      </c>
    </row>
    <row r="153" spans="1:41" x14ac:dyDescent="0.25">
      <c r="A153" t="s">
        <v>27</v>
      </c>
      <c r="B153">
        <v>2375602</v>
      </c>
      <c r="C153" t="s">
        <v>106</v>
      </c>
      <c r="F153">
        <v>54455</v>
      </c>
      <c r="G153" t="s">
        <v>29</v>
      </c>
      <c r="H153" t="s">
        <v>107</v>
      </c>
      <c r="I153">
        <v>12616</v>
      </c>
      <c r="J153" t="s">
        <v>30</v>
      </c>
      <c r="K153" t="s">
        <v>58</v>
      </c>
      <c r="L153">
        <f>VLOOKUP($K153,Key!$A$1:$D$105,2,FALSE)</f>
        <v>43.052460000000004</v>
      </c>
      <c r="M153">
        <f>VLOOKUP($K153,Key!$A$1:$D$105,3,FALSE)</f>
        <v>-87.891000000000005</v>
      </c>
      <c r="N153" t="str">
        <f>VLOOKUP($K153,Key!$A$1:$D$105,4,FALSE)</f>
        <v>Milwaukee</v>
      </c>
      <c r="O153" t="s">
        <v>43</v>
      </c>
      <c r="P153">
        <f>VLOOKUP($O153,Key!$A$1:$D$105,2,FALSE)</f>
        <v>43.038580000000003</v>
      </c>
      <c r="Q153">
        <f>VLOOKUP($O153,Key!$A$1:$D$105,3,FALSE)</f>
        <v>-87.90934</v>
      </c>
      <c r="R153" t="str">
        <f>VLOOKUP($O153,Key!$A$1:$D$105,4,FALSE)</f>
        <v>Milwaukee</v>
      </c>
      <c r="S153">
        <v>12</v>
      </c>
      <c r="T153">
        <v>0</v>
      </c>
      <c r="U153">
        <v>4.22</v>
      </c>
      <c r="V153" t="s">
        <v>33</v>
      </c>
      <c r="W153">
        <v>1</v>
      </c>
      <c r="X153">
        <v>1</v>
      </c>
      <c r="Y153">
        <v>40</v>
      </c>
      <c r="Z153" s="6">
        <v>-1</v>
      </c>
      <c r="AA153" s="1">
        <v>43470</v>
      </c>
      <c r="AB153" s="7">
        <f t="shared" si="12"/>
        <v>43466</v>
      </c>
      <c r="AC153" s="7">
        <f t="shared" si="13"/>
        <v>43470</v>
      </c>
      <c r="AD153" s="7" t="str">
        <f t="shared" si="14"/>
        <v>Saturday</v>
      </c>
      <c r="AE153" s="2">
        <v>0.66008101851851853</v>
      </c>
      <c r="AF153" s="6">
        <v>1</v>
      </c>
      <c r="AG153" s="1">
        <v>43470</v>
      </c>
      <c r="AH153" s="7">
        <f t="shared" si="15"/>
        <v>43466</v>
      </c>
      <c r="AI153" s="7">
        <f t="shared" si="16"/>
        <v>43470</v>
      </c>
      <c r="AJ153" s="7" t="str">
        <f t="shared" si="17"/>
        <v>Saturday</v>
      </c>
      <c r="AK153" s="2">
        <v>0.66872685185185177</v>
      </c>
      <c r="AL153" t="s">
        <v>33</v>
      </c>
      <c r="AM153" t="s">
        <v>34</v>
      </c>
      <c r="AN153" t="s">
        <v>35</v>
      </c>
      <c r="AO153" t="s">
        <v>27</v>
      </c>
    </row>
    <row r="154" spans="1:41" x14ac:dyDescent="0.25">
      <c r="A154" t="s">
        <v>27</v>
      </c>
      <c r="B154">
        <v>2375668</v>
      </c>
      <c r="C154" t="s">
        <v>106</v>
      </c>
      <c r="F154">
        <v>53212</v>
      </c>
      <c r="G154" t="s">
        <v>29</v>
      </c>
      <c r="H154" t="s">
        <v>107</v>
      </c>
      <c r="I154">
        <v>11130</v>
      </c>
      <c r="J154" t="s">
        <v>30</v>
      </c>
      <c r="K154" t="s">
        <v>92</v>
      </c>
      <c r="L154">
        <f>VLOOKUP($K154,Key!$A$1:$D$105,2,FALSE)</f>
        <v>43.053040000000003</v>
      </c>
      <c r="M154">
        <f>VLOOKUP($K154,Key!$A$1:$D$105,3,FALSE)</f>
        <v>-87.897660000000002</v>
      </c>
      <c r="N154" t="str">
        <f>VLOOKUP($K154,Key!$A$1:$D$105,4,FALSE)</f>
        <v>Milwaukee</v>
      </c>
      <c r="O154" t="s">
        <v>56</v>
      </c>
      <c r="P154">
        <f>VLOOKUP($O154,Key!$A$1:$D$105,2,FALSE)</f>
        <v>43.05847</v>
      </c>
      <c r="Q154">
        <f>VLOOKUP($O154,Key!$A$1:$D$105,3,FALSE)</f>
        <v>-87.898079999999993</v>
      </c>
      <c r="R154" t="str">
        <f>VLOOKUP($O154,Key!$A$1:$D$105,4,FALSE)</f>
        <v>Milwaukee</v>
      </c>
      <c r="S154">
        <v>20</v>
      </c>
      <c r="T154">
        <v>0</v>
      </c>
      <c r="U154">
        <v>4.22</v>
      </c>
      <c r="V154" t="s">
        <v>33</v>
      </c>
      <c r="W154">
        <v>3</v>
      </c>
      <c r="X154">
        <v>2.9</v>
      </c>
      <c r="Y154">
        <v>120</v>
      </c>
      <c r="Z154" s="4">
        <v>-1</v>
      </c>
      <c r="AA154" s="1">
        <v>43470</v>
      </c>
      <c r="AB154" s="8">
        <f t="shared" si="12"/>
        <v>43466</v>
      </c>
      <c r="AC154" s="8">
        <f t="shared" si="13"/>
        <v>43470</v>
      </c>
      <c r="AD154" s="8" t="str">
        <f t="shared" si="14"/>
        <v>Saturday</v>
      </c>
      <c r="AE154" s="2">
        <v>0.67736111111111119</v>
      </c>
      <c r="AF154" s="4">
        <v>1</v>
      </c>
      <c r="AG154" s="1">
        <v>43470</v>
      </c>
      <c r="AH154" s="8">
        <f t="shared" si="15"/>
        <v>43466</v>
      </c>
      <c r="AI154" s="8">
        <f t="shared" si="16"/>
        <v>43470</v>
      </c>
      <c r="AJ154" s="8" t="str">
        <f t="shared" si="17"/>
        <v>Saturday</v>
      </c>
      <c r="AK154" s="2">
        <v>0.6915972222222222</v>
      </c>
      <c r="AL154" t="s">
        <v>33</v>
      </c>
      <c r="AM154" t="s">
        <v>34</v>
      </c>
      <c r="AN154" t="s">
        <v>35</v>
      </c>
      <c r="AO154" t="s">
        <v>27</v>
      </c>
    </row>
    <row r="155" spans="1:41" x14ac:dyDescent="0.25">
      <c r="A155" t="s">
        <v>27</v>
      </c>
      <c r="B155">
        <v>2376955</v>
      </c>
      <c r="C155" t="s">
        <v>106</v>
      </c>
      <c r="F155">
        <v>53154</v>
      </c>
      <c r="G155" t="s">
        <v>29</v>
      </c>
      <c r="H155" t="s">
        <v>107</v>
      </c>
      <c r="I155">
        <v>11135</v>
      </c>
      <c r="J155" t="s">
        <v>30</v>
      </c>
      <c r="K155" t="s">
        <v>47</v>
      </c>
      <c r="L155">
        <f>VLOOKUP($K155,Key!$A$1:$D$105,2,FALSE)</f>
        <v>43.038600000000002</v>
      </c>
      <c r="M155">
        <f>VLOOKUP($K155,Key!$A$1:$D$105,3,FALSE)</f>
        <v>-87.912099999999995</v>
      </c>
      <c r="N155" t="str">
        <f>VLOOKUP($K155,Key!$A$1:$D$105,4,FALSE)</f>
        <v>Milwaukee</v>
      </c>
      <c r="O155" t="s">
        <v>55</v>
      </c>
      <c r="P155">
        <f>VLOOKUP($O155,Key!$A$1:$D$105,2,FALSE)</f>
        <v>43.048200000000001</v>
      </c>
      <c r="Q155">
        <f>VLOOKUP($O155,Key!$A$1:$D$105,3,FALSE)</f>
        <v>-87.900859999999994</v>
      </c>
      <c r="R155" t="str">
        <f>VLOOKUP($O155,Key!$A$1:$D$105,4,FALSE)</f>
        <v>Milwaukee</v>
      </c>
      <c r="S155">
        <v>21</v>
      </c>
      <c r="T155">
        <v>0</v>
      </c>
      <c r="U155">
        <v>4.22</v>
      </c>
      <c r="V155" t="s">
        <v>33</v>
      </c>
      <c r="W155">
        <v>3</v>
      </c>
      <c r="X155">
        <v>2.9</v>
      </c>
      <c r="Y155">
        <v>120</v>
      </c>
      <c r="Z155" s="6">
        <v>-1</v>
      </c>
      <c r="AA155" s="1">
        <v>43471</v>
      </c>
      <c r="AB155" s="7">
        <f t="shared" si="12"/>
        <v>43466</v>
      </c>
      <c r="AC155" s="7">
        <f t="shared" si="13"/>
        <v>43471</v>
      </c>
      <c r="AD155" s="7" t="str">
        <f t="shared" si="14"/>
        <v>Sunday</v>
      </c>
      <c r="AE155" s="2">
        <v>0.68226851851851855</v>
      </c>
      <c r="AF155" s="6">
        <v>1</v>
      </c>
      <c r="AG155" s="1">
        <v>43471</v>
      </c>
      <c r="AH155" s="7">
        <f t="shared" si="15"/>
        <v>43466</v>
      </c>
      <c r="AI155" s="7">
        <f t="shared" si="16"/>
        <v>43471</v>
      </c>
      <c r="AJ155" s="7" t="str">
        <f t="shared" si="17"/>
        <v>Sunday</v>
      </c>
      <c r="AK155" s="2">
        <v>0.69666666666666666</v>
      </c>
      <c r="AL155" t="s">
        <v>33</v>
      </c>
      <c r="AM155" t="s">
        <v>34</v>
      </c>
      <c r="AN155" t="s">
        <v>35</v>
      </c>
      <c r="AO155" t="s">
        <v>27</v>
      </c>
    </row>
    <row r="156" spans="1:41" x14ac:dyDescent="0.25">
      <c r="A156" t="s">
        <v>27</v>
      </c>
      <c r="B156">
        <v>2374779</v>
      </c>
      <c r="C156" t="s">
        <v>106</v>
      </c>
      <c r="F156">
        <v>53211</v>
      </c>
      <c r="G156" t="s">
        <v>29</v>
      </c>
      <c r="H156" t="s">
        <v>107</v>
      </c>
      <c r="I156">
        <v>12459</v>
      </c>
      <c r="J156" t="s">
        <v>30</v>
      </c>
      <c r="K156" t="s">
        <v>64</v>
      </c>
      <c r="L156">
        <f>VLOOKUP($K156,Key!$A$1:$D$105,2,FALSE)</f>
        <v>43.08755</v>
      </c>
      <c r="M156">
        <f>VLOOKUP($K156,Key!$A$1:$D$105,3,FALSE)</f>
        <v>-87.887680000000003</v>
      </c>
      <c r="N156" t="str">
        <f>VLOOKUP($K156,Key!$A$1:$D$105,4,FALSE)</f>
        <v>Shorewood</v>
      </c>
      <c r="O156" t="s">
        <v>97</v>
      </c>
      <c r="P156">
        <f>VLOOKUP($O156,Key!$A$1:$D$105,2,FALSE)</f>
        <v>43.069021999999997</v>
      </c>
      <c r="Q156">
        <f>VLOOKUP($O156,Key!$A$1:$D$105,3,FALSE)</f>
        <v>-87.887940999999998</v>
      </c>
      <c r="R156" t="str">
        <f>VLOOKUP($O156,Key!$A$1:$D$105,4,FALSE)</f>
        <v>Milwaukee</v>
      </c>
      <c r="S156">
        <v>11</v>
      </c>
      <c r="T156">
        <v>0</v>
      </c>
      <c r="U156">
        <v>4.22</v>
      </c>
      <c r="V156" t="s">
        <v>33</v>
      </c>
      <c r="W156">
        <v>1</v>
      </c>
      <c r="X156">
        <v>1</v>
      </c>
      <c r="Y156">
        <v>40</v>
      </c>
      <c r="Z156" s="4">
        <v>-1</v>
      </c>
      <c r="AA156" s="1">
        <v>43472</v>
      </c>
      <c r="AB156" s="8">
        <f t="shared" si="12"/>
        <v>43466</v>
      </c>
      <c r="AC156" s="8">
        <f t="shared" si="13"/>
        <v>43472</v>
      </c>
      <c r="AD156" s="8" t="str">
        <f t="shared" si="14"/>
        <v>Monday</v>
      </c>
      <c r="AE156" s="2">
        <v>0.21339120370370371</v>
      </c>
      <c r="AF156" s="4">
        <v>1</v>
      </c>
      <c r="AG156" s="1">
        <v>43472</v>
      </c>
      <c r="AH156" s="8">
        <f t="shared" si="15"/>
        <v>43466</v>
      </c>
      <c r="AI156" s="8">
        <f t="shared" si="16"/>
        <v>43472</v>
      </c>
      <c r="AJ156" s="8" t="str">
        <f t="shared" si="17"/>
        <v>Monday</v>
      </c>
      <c r="AK156" s="2">
        <v>0.22100694444444444</v>
      </c>
      <c r="AL156" t="s">
        <v>33</v>
      </c>
      <c r="AM156" t="s">
        <v>34</v>
      </c>
      <c r="AN156" t="s">
        <v>35</v>
      </c>
      <c r="AO156" t="s">
        <v>27</v>
      </c>
    </row>
    <row r="157" spans="1:41" x14ac:dyDescent="0.25">
      <c r="A157" t="s">
        <v>27</v>
      </c>
      <c r="B157">
        <v>2375354</v>
      </c>
      <c r="C157" t="s">
        <v>106</v>
      </c>
      <c r="F157">
        <v>30043</v>
      </c>
      <c r="G157" t="s">
        <v>29</v>
      </c>
      <c r="H157" t="s">
        <v>107</v>
      </c>
      <c r="I157">
        <v>5577</v>
      </c>
      <c r="J157" t="s">
        <v>30</v>
      </c>
      <c r="K157" t="s">
        <v>123</v>
      </c>
      <c r="L157">
        <f>VLOOKUP($K157,Key!$A$1:$D$105,2,FALSE)</f>
        <v>43.026470000000003</v>
      </c>
      <c r="M157">
        <f>VLOOKUP($K157,Key!$A$1:$D$105,3,FALSE)</f>
        <v>-87.918040000000005</v>
      </c>
      <c r="N157" t="str">
        <f>VLOOKUP($K157,Key!$A$1:$D$105,4,FALSE)</f>
        <v>Milwaukee</v>
      </c>
      <c r="O157" t="s">
        <v>47</v>
      </c>
      <c r="P157">
        <f>VLOOKUP($O157,Key!$A$1:$D$105,2,FALSE)</f>
        <v>43.038600000000002</v>
      </c>
      <c r="Q157">
        <f>VLOOKUP($O157,Key!$A$1:$D$105,3,FALSE)</f>
        <v>-87.912099999999995</v>
      </c>
      <c r="R157" t="str">
        <f>VLOOKUP($O157,Key!$A$1:$D$105,4,FALSE)</f>
        <v>Milwaukee</v>
      </c>
      <c r="S157">
        <v>14</v>
      </c>
      <c r="T157">
        <v>0</v>
      </c>
      <c r="U157">
        <v>4.22</v>
      </c>
      <c r="V157" t="s">
        <v>33</v>
      </c>
      <c r="W157">
        <v>2</v>
      </c>
      <c r="X157">
        <v>1.9</v>
      </c>
      <c r="Y157">
        <v>80</v>
      </c>
      <c r="Z157" s="6">
        <v>-1</v>
      </c>
      <c r="AA157" s="1">
        <v>43477</v>
      </c>
      <c r="AB157" s="7">
        <f t="shared" si="12"/>
        <v>43466</v>
      </c>
      <c r="AC157" s="7">
        <f t="shared" si="13"/>
        <v>43477</v>
      </c>
      <c r="AD157" s="7" t="str">
        <f t="shared" si="14"/>
        <v>Saturday</v>
      </c>
      <c r="AE157" s="2">
        <v>0.5271527777777778</v>
      </c>
      <c r="AF157" s="6">
        <v>1</v>
      </c>
      <c r="AG157" s="1">
        <v>43477</v>
      </c>
      <c r="AH157" s="7">
        <f t="shared" si="15"/>
        <v>43466</v>
      </c>
      <c r="AI157" s="7">
        <f t="shared" si="16"/>
        <v>43477</v>
      </c>
      <c r="AJ157" s="7" t="str">
        <f t="shared" si="17"/>
        <v>Saturday</v>
      </c>
      <c r="AK157" s="2">
        <v>0.53722222222222216</v>
      </c>
      <c r="AL157" t="s">
        <v>33</v>
      </c>
      <c r="AM157" t="s">
        <v>34</v>
      </c>
      <c r="AN157" t="s">
        <v>35</v>
      </c>
      <c r="AO157" t="s">
        <v>27</v>
      </c>
    </row>
    <row r="158" spans="1:41" x14ac:dyDescent="0.25">
      <c r="A158" t="s">
        <v>27</v>
      </c>
      <c r="B158">
        <v>2381758</v>
      </c>
      <c r="C158" t="s">
        <v>106</v>
      </c>
      <c r="F158">
        <v>53215</v>
      </c>
      <c r="G158" t="s">
        <v>29</v>
      </c>
      <c r="H158" t="s">
        <v>107</v>
      </c>
      <c r="I158">
        <v>11106</v>
      </c>
      <c r="J158" t="s">
        <v>30</v>
      </c>
      <c r="K158" t="s">
        <v>118</v>
      </c>
      <c r="L158">
        <f>VLOOKUP($K158,Key!$A$1:$D$105,2,FALSE)</f>
        <v>43.056539999999998</v>
      </c>
      <c r="M158">
        <f>VLOOKUP($K158,Key!$A$1:$D$105,3,FALSE)</f>
        <v>-87.914370000000005</v>
      </c>
      <c r="N158" t="str">
        <f>VLOOKUP($K158,Key!$A$1:$D$105,4,FALSE)</f>
        <v>Milwaukee</v>
      </c>
      <c r="O158" t="s">
        <v>118</v>
      </c>
      <c r="P158">
        <f>VLOOKUP($O158,Key!$A$1:$D$105,2,FALSE)</f>
        <v>43.056539999999998</v>
      </c>
      <c r="Q158">
        <f>VLOOKUP($O158,Key!$A$1:$D$105,3,FALSE)</f>
        <v>-87.914370000000005</v>
      </c>
      <c r="R158" t="str">
        <f>VLOOKUP($O158,Key!$A$1:$D$105,4,FALSE)</f>
        <v>Milwaukee</v>
      </c>
      <c r="S158">
        <v>1</v>
      </c>
      <c r="T158">
        <v>0</v>
      </c>
      <c r="U158">
        <v>0</v>
      </c>
      <c r="V158" t="s">
        <v>33</v>
      </c>
      <c r="W158">
        <v>0</v>
      </c>
      <c r="X158">
        <v>0</v>
      </c>
      <c r="Y158">
        <v>0</v>
      </c>
      <c r="Z158" s="4">
        <v>-1</v>
      </c>
      <c r="AA158" s="1">
        <v>43482</v>
      </c>
      <c r="AB158" s="8">
        <f t="shared" si="12"/>
        <v>43466</v>
      </c>
      <c r="AC158" s="8">
        <f t="shared" si="13"/>
        <v>43482</v>
      </c>
      <c r="AD158" s="8" t="str">
        <f t="shared" si="14"/>
        <v>Thursday</v>
      </c>
      <c r="AE158" s="2">
        <v>9.6388888888888899E-2</v>
      </c>
      <c r="AF158" s="4">
        <v>1</v>
      </c>
      <c r="AG158" s="1">
        <v>43482</v>
      </c>
      <c r="AH158" s="8">
        <f t="shared" si="15"/>
        <v>43466</v>
      </c>
      <c r="AI158" s="8">
        <f t="shared" si="16"/>
        <v>43482</v>
      </c>
      <c r="AJ158" s="8" t="str">
        <f t="shared" si="17"/>
        <v>Thursday</v>
      </c>
      <c r="AK158" s="2">
        <v>9.6851851851851856E-2</v>
      </c>
      <c r="AL158" t="s">
        <v>33</v>
      </c>
      <c r="AM158" t="s">
        <v>34</v>
      </c>
      <c r="AN158" t="s">
        <v>44</v>
      </c>
      <c r="AO158" t="s">
        <v>27</v>
      </c>
    </row>
    <row r="159" spans="1:41" x14ac:dyDescent="0.25">
      <c r="A159" t="s">
        <v>27</v>
      </c>
      <c r="B159">
        <v>2382392</v>
      </c>
      <c r="C159" t="s">
        <v>106</v>
      </c>
      <c r="F159">
        <v>53204</v>
      </c>
      <c r="G159" t="s">
        <v>29</v>
      </c>
      <c r="H159" t="s">
        <v>107</v>
      </c>
      <c r="I159">
        <v>11106</v>
      </c>
      <c r="J159" t="s">
        <v>30</v>
      </c>
      <c r="K159" t="s">
        <v>41</v>
      </c>
      <c r="L159">
        <f>VLOOKUP($K159,Key!$A$1:$D$105,2,FALSE)</f>
        <v>43.042490000000001</v>
      </c>
      <c r="M159">
        <f>VLOOKUP($K159,Key!$A$1:$D$105,3,FALSE)</f>
        <v>-87.909959999999998</v>
      </c>
      <c r="N159" t="str">
        <f>VLOOKUP($K159,Key!$A$1:$D$105,4,FALSE)</f>
        <v>Milwaukee</v>
      </c>
      <c r="O159" t="s">
        <v>54</v>
      </c>
      <c r="P159">
        <f>VLOOKUP($O159,Key!$A$1:$D$105,2,FALSE)</f>
        <v>43.004728999999998</v>
      </c>
      <c r="Q159">
        <f>VLOOKUP($O159,Key!$A$1:$D$105,3,FALSE)</f>
        <v>-87.905463999999995</v>
      </c>
      <c r="R159" t="str">
        <f>VLOOKUP($O159,Key!$A$1:$D$105,4,FALSE)</f>
        <v>Milwaukee</v>
      </c>
      <c r="S159">
        <v>32</v>
      </c>
      <c r="T159">
        <v>0</v>
      </c>
      <c r="U159">
        <v>4.22</v>
      </c>
      <c r="V159" t="s">
        <v>33</v>
      </c>
      <c r="W159">
        <v>4</v>
      </c>
      <c r="X159">
        <v>3.8</v>
      </c>
      <c r="Y159">
        <v>160</v>
      </c>
      <c r="Z159" s="6">
        <v>-1</v>
      </c>
      <c r="AA159" s="1">
        <v>43483</v>
      </c>
      <c r="AB159" s="7">
        <f t="shared" si="12"/>
        <v>43466</v>
      </c>
      <c r="AC159" s="7">
        <f t="shared" si="13"/>
        <v>43483</v>
      </c>
      <c r="AD159" s="7" t="str">
        <f t="shared" si="14"/>
        <v>Friday</v>
      </c>
      <c r="AE159" s="2">
        <v>0.7232291666666667</v>
      </c>
      <c r="AF159" s="6">
        <v>1</v>
      </c>
      <c r="AG159" s="1">
        <v>43483</v>
      </c>
      <c r="AH159" s="7">
        <f t="shared" si="15"/>
        <v>43466</v>
      </c>
      <c r="AI159" s="7">
        <f t="shared" si="16"/>
        <v>43483</v>
      </c>
      <c r="AJ159" s="7" t="str">
        <f t="shared" si="17"/>
        <v>Friday</v>
      </c>
      <c r="AK159" s="2">
        <v>0.74571759259259263</v>
      </c>
      <c r="AL159" t="s">
        <v>34</v>
      </c>
      <c r="AM159" t="s">
        <v>34</v>
      </c>
      <c r="AN159" t="s">
        <v>35</v>
      </c>
      <c r="AO159" t="s">
        <v>27</v>
      </c>
    </row>
    <row r="160" spans="1:41" x14ac:dyDescent="0.25">
      <c r="A160" t="s">
        <v>27</v>
      </c>
      <c r="B160">
        <v>2381389</v>
      </c>
      <c r="C160" t="s">
        <v>106</v>
      </c>
      <c r="F160">
        <v>60076</v>
      </c>
      <c r="G160" t="s">
        <v>29</v>
      </c>
      <c r="H160" t="s">
        <v>107</v>
      </c>
      <c r="I160">
        <v>12699</v>
      </c>
      <c r="J160" t="s">
        <v>30</v>
      </c>
      <c r="K160" t="s">
        <v>89</v>
      </c>
      <c r="L160">
        <f>VLOOKUP($K160,Key!$A$1:$D$105,2,FALSE)</f>
        <v>43.040154000000001</v>
      </c>
      <c r="M160">
        <f>VLOOKUP($K160,Key!$A$1:$D$105,3,FALSE)</f>
        <v>-87.932113000000001</v>
      </c>
      <c r="N160" t="str">
        <f>VLOOKUP($K160,Key!$A$1:$D$105,4,FALSE)</f>
        <v>Milwaukee</v>
      </c>
      <c r="O160" t="s">
        <v>89</v>
      </c>
      <c r="P160">
        <f>VLOOKUP($O160,Key!$A$1:$D$105,2,FALSE)</f>
        <v>43.040154000000001</v>
      </c>
      <c r="Q160">
        <f>VLOOKUP($O160,Key!$A$1:$D$105,3,FALSE)</f>
        <v>-87.932113000000001</v>
      </c>
      <c r="R160" t="str">
        <f>VLOOKUP($O160,Key!$A$1:$D$105,4,FALSE)</f>
        <v>Milwaukee</v>
      </c>
      <c r="S160">
        <v>178</v>
      </c>
      <c r="T160">
        <v>0</v>
      </c>
      <c r="U160">
        <v>0</v>
      </c>
      <c r="V160" t="s">
        <v>33</v>
      </c>
      <c r="W160">
        <v>18</v>
      </c>
      <c r="X160">
        <v>17.100000000000001</v>
      </c>
      <c r="Y160">
        <v>720</v>
      </c>
      <c r="Z160" s="6">
        <v>-1</v>
      </c>
      <c r="AA160" s="1">
        <v>43480</v>
      </c>
      <c r="AB160" s="7">
        <f t="shared" si="12"/>
        <v>43466</v>
      </c>
      <c r="AC160" s="7">
        <f t="shared" si="13"/>
        <v>43480</v>
      </c>
      <c r="AD160" s="7" t="str">
        <f t="shared" si="14"/>
        <v>Tuesday</v>
      </c>
      <c r="AE160" s="2">
        <v>0.53736111111111107</v>
      </c>
      <c r="AF160" s="6">
        <v>1</v>
      </c>
      <c r="AG160" s="1">
        <v>43480</v>
      </c>
      <c r="AH160" s="7">
        <f t="shared" si="15"/>
        <v>43466</v>
      </c>
      <c r="AI160" s="7">
        <f t="shared" si="16"/>
        <v>43480</v>
      </c>
      <c r="AJ160" s="7" t="str">
        <f t="shared" si="17"/>
        <v>Tuesday</v>
      </c>
      <c r="AK160" s="2">
        <v>0.66063657407407406</v>
      </c>
      <c r="AL160" t="s">
        <v>34</v>
      </c>
      <c r="AM160" t="s">
        <v>34</v>
      </c>
      <c r="AN160" t="s">
        <v>44</v>
      </c>
      <c r="AO160" t="s">
        <v>27</v>
      </c>
    </row>
    <row r="161" spans="1:41" x14ac:dyDescent="0.25">
      <c r="A161" t="s">
        <v>27</v>
      </c>
      <c r="B161">
        <v>547019</v>
      </c>
      <c r="C161" t="s">
        <v>37</v>
      </c>
      <c r="D161" t="s">
        <v>38</v>
      </c>
      <c r="E161" t="s">
        <v>39</v>
      </c>
      <c r="F161">
        <v>53208</v>
      </c>
      <c r="G161" t="s">
        <v>29</v>
      </c>
      <c r="H161" t="s">
        <v>40</v>
      </c>
      <c r="I161">
        <v>5455</v>
      </c>
      <c r="J161" t="s">
        <v>30</v>
      </c>
      <c r="K161" t="s">
        <v>41</v>
      </c>
      <c r="L161">
        <f>VLOOKUP($K161,Key!$A$1:$D$105,2,FALSE)</f>
        <v>43.042490000000001</v>
      </c>
      <c r="M161">
        <f>VLOOKUP($K161,Key!$A$1:$D$105,3,FALSE)</f>
        <v>-87.909959999999998</v>
      </c>
      <c r="N161" t="str">
        <f>VLOOKUP($K161,Key!$A$1:$D$105,4,FALSE)</f>
        <v>Milwaukee</v>
      </c>
      <c r="O161" t="s">
        <v>42</v>
      </c>
      <c r="P161">
        <f>VLOOKUP($O161,Key!$A$1:$D$105,2,FALSE)</f>
        <v>43.02948</v>
      </c>
      <c r="Q161">
        <f>VLOOKUP($O161,Key!$A$1:$D$105,3,FALSE)</f>
        <v>-87.912819999999996</v>
      </c>
      <c r="R161" t="str">
        <f>VLOOKUP($O161,Key!$A$1:$D$105,4,FALSE)</f>
        <v>Milwaukee</v>
      </c>
      <c r="S161">
        <v>7</v>
      </c>
      <c r="T161">
        <v>0</v>
      </c>
      <c r="U161">
        <v>0</v>
      </c>
      <c r="V161" t="s">
        <v>33</v>
      </c>
      <c r="W161">
        <v>1</v>
      </c>
      <c r="X161">
        <v>1</v>
      </c>
      <c r="Y161">
        <v>40</v>
      </c>
      <c r="Z161" s="4">
        <v>-1</v>
      </c>
      <c r="AA161" s="1">
        <v>43483</v>
      </c>
      <c r="AB161" s="8">
        <f t="shared" si="12"/>
        <v>43466</v>
      </c>
      <c r="AC161" s="8">
        <f t="shared" si="13"/>
        <v>43483</v>
      </c>
      <c r="AD161" s="8" t="str">
        <f t="shared" si="14"/>
        <v>Friday</v>
      </c>
      <c r="AE161" s="2">
        <v>0.4826388888888889</v>
      </c>
      <c r="AF161" s="4">
        <v>1</v>
      </c>
      <c r="AG161" s="1">
        <v>43483</v>
      </c>
      <c r="AH161" s="8">
        <f t="shared" si="15"/>
        <v>43466</v>
      </c>
      <c r="AI161" s="8">
        <f t="shared" si="16"/>
        <v>43483</v>
      </c>
      <c r="AJ161" s="8" t="str">
        <f t="shared" si="17"/>
        <v>Friday</v>
      </c>
      <c r="AK161" s="2">
        <v>0.48789351851851853</v>
      </c>
      <c r="AL161" t="s">
        <v>33</v>
      </c>
      <c r="AM161" t="s">
        <v>34</v>
      </c>
      <c r="AN161" t="s">
        <v>35</v>
      </c>
      <c r="AO161" t="s">
        <v>27</v>
      </c>
    </row>
    <row r="162" spans="1:41" x14ac:dyDescent="0.25">
      <c r="A162" t="s">
        <v>27</v>
      </c>
      <c r="B162">
        <v>717793</v>
      </c>
      <c r="C162" t="s">
        <v>37</v>
      </c>
      <c r="D162" t="s">
        <v>38</v>
      </c>
      <c r="E162" t="s">
        <v>39</v>
      </c>
      <c r="F162">
        <v>53202</v>
      </c>
      <c r="G162" t="s">
        <v>29</v>
      </c>
      <c r="H162" t="s">
        <v>40</v>
      </c>
      <c r="I162">
        <v>3</v>
      </c>
      <c r="J162" t="s">
        <v>30</v>
      </c>
      <c r="K162" t="s">
        <v>45</v>
      </c>
      <c r="L162">
        <f>VLOOKUP($K162,Key!$A$1:$D$105,2,FALSE)</f>
        <v>43.03519</v>
      </c>
      <c r="M162">
        <f>VLOOKUP($K162,Key!$A$1:$D$105,3,FALSE)</f>
        <v>-87.907390000000007</v>
      </c>
      <c r="N162" t="str">
        <f>VLOOKUP($K162,Key!$A$1:$D$105,4,FALSE)</f>
        <v>Milwaukee</v>
      </c>
      <c r="O162" t="s">
        <v>43</v>
      </c>
      <c r="P162">
        <f>VLOOKUP($O162,Key!$A$1:$D$105,2,FALSE)</f>
        <v>43.038580000000003</v>
      </c>
      <c r="Q162">
        <f>VLOOKUP($O162,Key!$A$1:$D$105,3,FALSE)</f>
        <v>-87.90934</v>
      </c>
      <c r="R162" t="str">
        <f>VLOOKUP($O162,Key!$A$1:$D$105,4,FALSE)</f>
        <v>Milwaukee</v>
      </c>
      <c r="S162">
        <v>4</v>
      </c>
      <c r="T162">
        <v>0</v>
      </c>
      <c r="U162">
        <v>0</v>
      </c>
      <c r="V162" t="s">
        <v>33</v>
      </c>
      <c r="W162">
        <v>0</v>
      </c>
      <c r="X162">
        <v>0</v>
      </c>
      <c r="Y162">
        <v>0</v>
      </c>
      <c r="Z162" s="6">
        <v>-1</v>
      </c>
      <c r="AA162" s="1">
        <v>43487</v>
      </c>
      <c r="AB162" s="7">
        <f t="shared" si="12"/>
        <v>43466</v>
      </c>
      <c r="AC162" s="7">
        <f t="shared" si="13"/>
        <v>43487</v>
      </c>
      <c r="AD162" s="7" t="str">
        <f t="shared" si="14"/>
        <v>Tuesday</v>
      </c>
      <c r="AE162" s="2">
        <v>0.38636574074074076</v>
      </c>
      <c r="AF162" s="6">
        <v>1</v>
      </c>
      <c r="AG162" s="1">
        <v>43487</v>
      </c>
      <c r="AH162" s="7">
        <f t="shared" si="15"/>
        <v>43466</v>
      </c>
      <c r="AI162" s="7">
        <f t="shared" si="16"/>
        <v>43487</v>
      </c>
      <c r="AJ162" s="7" t="str">
        <f t="shared" si="17"/>
        <v>Tuesday</v>
      </c>
      <c r="AK162" s="2">
        <v>0.38920138888888883</v>
      </c>
      <c r="AL162" t="s">
        <v>33</v>
      </c>
      <c r="AM162" t="s">
        <v>34</v>
      </c>
      <c r="AN162" t="s">
        <v>35</v>
      </c>
      <c r="AO162" t="s">
        <v>27</v>
      </c>
    </row>
    <row r="163" spans="1:41" x14ac:dyDescent="0.25">
      <c r="A163" t="s">
        <v>27</v>
      </c>
      <c r="B163">
        <v>954133</v>
      </c>
      <c r="C163" t="s">
        <v>37</v>
      </c>
      <c r="D163" t="s">
        <v>38</v>
      </c>
      <c r="E163" t="s">
        <v>39</v>
      </c>
      <c r="F163">
        <v>53211</v>
      </c>
      <c r="G163" t="s">
        <v>29</v>
      </c>
      <c r="H163" t="s">
        <v>40</v>
      </c>
      <c r="I163">
        <v>12642</v>
      </c>
      <c r="J163" t="s">
        <v>30</v>
      </c>
      <c r="K163" t="s">
        <v>63</v>
      </c>
      <c r="L163">
        <f>VLOOKUP($K163,Key!$A$1:$D$105,2,FALSE)</f>
        <v>43.092329999999997</v>
      </c>
      <c r="M163">
        <f>VLOOKUP($K163,Key!$A$1:$D$105,3,FALSE)</f>
        <v>-87.887550000000005</v>
      </c>
      <c r="N163" t="str">
        <f>VLOOKUP($K163,Key!$A$1:$D$105,4,FALSE)</f>
        <v>Shorewood</v>
      </c>
      <c r="O163" t="s">
        <v>69</v>
      </c>
      <c r="P163">
        <f>VLOOKUP($O163,Key!$A$1:$D$105,2,FALSE)</f>
        <v>43.081940000000003</v>
      </c>
      <c r="Q163">
        <f>VLOOKUP($O163,Key!$A$1:$D$105,3,FALSE)</f>
        <v>-87.888090000000005</v>
      </c>
      <c r="R163" t="str">
        <f>VLOOKUP($O163,Key!$A$1:$D$105,4,FALSE)</f>
        <v>Shorewood</v>
      </c>
      <c r="S163">
        <v>6</v>
      </c>
      <c r="T163">
        <v>0</v>
      </c>
      <c r="U163">
        <v>0</v>
      </c>
      <c r="V163" t="s">
        <v>33</v>
      </c>
      <c r="W163">
        <v>0</v>
      </c>
      <c r="X163">
        <v>0</v>
      </c>
      <c r="Y163">
        <v>0</v>
      </c>
      <c r="Z163" s="4">
        <v>-1</v>
      </c>
      <c r="AA163" s="1">
        <v>43478</v>
      </c>
      <c r="AB163" s="8">
        <f t="shared" si="12"/>
        <v>43466</v>
      </c>
      <c r="AC163" s="8">
        <f t="shared" si="13"/>
        <v>43478</v>
      </c>
      <c r="AD163" s="8" t="str">
        <f t="shared" si="14"/>
        <v>Sunday</v>
      </c>
      <c r="AE163" s="2">
        <v>0.66704861111111102</v>
      </c>
      <c r="AF163" s="4">
        <v>1</v>
      </c>
      <c r="AG163" s="1">
        <v>43478</v>
      </c>
      <c r="AH163" s="8">
        <f t="shared" si="15"/>
        <v>43466</v>
      </c>
      <c r="AI163" s="8">
        <f t="shared" si="16"/>
        <v>43478</v>
      </c>
      <c r="AJ163" s="8" t="str">
        <f t="shared" si="17"/>
        <v>Sunday</v>
      </c>
      <c r="AK163" s="2">
        <v>0.671412037037037</v>
      </c>
      <c r="AL163" t="s">
        <v>33</v>
      </c>
      <c r="AM163" t="s">
        <v>34</v>
      </c>
      <c r="AN163" t="s">
        <v>35</v>
      </c>
      <c r="AO163" t="s">
        <v>27</v>
      </c>
    </row>
    <row r="164" spans="1:41" x14ac:dyDescent="0.25">
      <c r="A164" t="s">
        <v>27</v>
      </c>
      <c r="B164">
        <v>1092313</v>
      </c>
      <c r="C164" t="s">
        <v>37</v>
      </c>
      <c r="D164" t="s">
        <v>38</v>
      </c>
      <c r="E164" t="s">
        <v>39</v>
      </c>
      <c r="F164">
        <v>53211</v>
      </c>
      <c r="G164" t="s">
        <v>29</v>
      </c>
      <c r="H164" t="s">
        <v>40</v>
      </c>
      <c r="I164">
        <v>12502</v>
      </c>
      <c r="J164" t="s">
        <v>30</v>
      </c>
      <c r="K164" t="s">
        <v>70</v>
      </c>
      <c r="L164">
        <f>VLOOKUP($K164,Key!$A$1:$D$105,2,FALSE)</f>
        <v>43.074655999999997</v>
      </c>
      <c r="M164">
        <f>VLOOKUP($K164,Key!$A$1:$D$105,3,FALSE)</f>
        <v>-87.889011999999994</v>
      </c>
      <c r="N164" t="str">
        <f>VLOOKUP($K164,Key!$A$1:$D$105,4,FALSE)</f>
        <v>Milwaukee</v>
      </c>
      <c r="O164" t="s">
        <v>71</v>
      </c>
      <c r="P164">
        <f>VLOOKUP($O164,Key!$A$1:$D$105,2,FALSE)</f>
        <v>43.074890000000003</v>
      </c>
      <c r="Q164">
        <f>VLOOKUP($O164,Key!$A$1:$D$105,3,FALSE)</f>
        <v>-87.882810000000006</v>
      </c>
      <c r="R164" t="str">
        <f>VLOOKUP($O164,Key!$A$1:$D$105,4,FALSE)</f>
        <v>Milwaukee</v>
      </c>
      <c r="S164">
        <v>2</v>
      </c>
      <c r="T164">
        <v>0</v>
      </c>
      <c r="U164">
        <v>0</v>
      </c>
      <c r="V164" t="s">
        <v>33</v>
      </c>
      <c r="W164">
        <v>0</v>
      </c>
      <c r="X164">
        <v>0</v>
      </c>
      <c r="Y164">
        <v>0</v>
      </c>
      <c r="Z164" s="6">
        <v>-1</v>
      </c>
      <c r="AA164" s="1">
        <v>43476</v>
      </c>
      <c r="AB164" s="7">
        <f t="shared" si="12"/>
        <v>43466</v>
      </c>
      <c r="AC164" s="7">
        <f t="shared" si="13"/>
        <v>43476</v>
      </c>
      <c r="AD164" s="7" t="str">
        <f t="shared" si="14"/>
        <v>Friday</v>
      </c>
      <c r="AE164" s="2">
        <v>0.55295138888888895</v>
      </c>
      <c r="AF164" s="6">
        <v>1</v>
      </c>
      <c r="AG164" s="1">
        <v>43476</v>
      </c>
      <c r="AH164" s="7">
        <f t="shared" si="15"/>
        <v>43466</v>
      </c>
      <c r="AI164" s="7">
        <f t="shared" si="16"/>
        <v>43476</v>
      </c>
      <c r="AJ164" s="7" t="str">
        <f t="shared" si="17"/>
        <v>Friday</v>
      </c>
      <c r="AK164" s="2">
        <v>0.55457175925925928</v>
      </c>
      <c r="AL164" t="s">
        <v>33</v>
      </c>
      <c r="AM164" t="s">
        <v>34</v>
      </c>
      <c r="AN164" t="s">
        <v>35</v>
      </c>
      <c r="AO164" t="s">
        <v>27</v>
      </c>
    </row>
    <row r="165" spans="1:41" x14ac:dyDescent="0.25">
      <c r="A165" t="s">
        <v>27</v>
      </c>
      <c r="B165">
        <v>1142876</v>
      </c>
      <c r="C165" t="s">
        <v>37</v>
      </c>
      <c r="D165" t="s">
        <v>38</v>
      </c>
      <c r="E165" t="s">
        <v>39</v>
      </c>
      <c r="F165">
        <v>53204</v>
      </c>
      <c r="G165" t="s">
        <v>29</v>
      </c>
      <c r="H165" t="s">
        <v>40</v>
      </c>
      <c r="I165">
        <v>11105</v>
      </c>
      <c r="J165" t="s">
        <v>30</v>
      </c>
      <c r="K165" t="s">
        <v>61</v>
      </c>
      <c r="L165">
        <f>VLOOKUP($K165,Key!$A$1:$D$105,2,FALSE)</f>
        <v>43.026229999999998</v>
      </c>
      <c r="M165">
        <f>VLOOKUP($K165,Key!$A$1:$D$105,3,FALSE)</f>
        <v>-87.912809999999993</v>
      </c>
      <c r="N165" t="str">
        <f>VLOOKUP($K165,Key!$A$1:$D$105,4,FALSE)</f>
        <v>Milwaukee</v>
      </c>
      <c r="O165" t="s">
        <v>72</v>
      </c>
      <c r="P165">
        <f>VLOOKUP($O165,Key!$A$1:$D$105,2,FALSE)</f>
        <v>43.03913</v>
      </c>
      <c r="Q165">
        <f>VLOOKUP($O165,Key!$A$1:$D$105,3,FALSE)</f>
        <v>-87.916150000000002</v>
      </c>
      <c r="R165" t="str">
        <f>VLOOKUP($O165,Key!$A$1:$D$105,4,FALSE)</f>
        <v>Milwaukee</v>
      </c>
      <c r="S165">
        <v>8</v>
      </c>
      <c r="T165">
        <v>0</v>
      </c>
      <c r="U165">
        <v>0</v>
      </c>
      <c r="V165" t="s">
        <v>33</v>
      </c>
      <c r="W165">
        <v>1</v>
      </c>
      <c r="X165">
        <v>1</v>
      </c>
      <c r="Y165">
        <v>40</v>
      </c>
      <c r="Z165" s="4">
        <v>-1</v>
      </c>
      <c r="AA165" s="1">
        <v>43470</v>
      </c>
      <c r="AB165" s="8">
        <f t="shared" si="12"/>
        <v>43466</v>
      </c>
      <c r="AC165" s="8">
        <f t="shared" si="13"/>
        <v>43470</v>
      </c>
      <c r="AD165" s="8" t="str">
        <f t="shared" si="14"/>
        <v>Saturday</v>
      </c>
      <c r="AE165" s="2">
        <v>0.76741898148148147</v>
      </c>
      <c r="AF165" s="4">
        <v>1</v>
      </c>
      <c r="AG165" s="1">
        <v>43470</v>
      </c>
      <c r="AH165" s="8">
        <f t="shared" si="15"/>
        <v>43466</v>
      </c>
      <c r="AI165" s="8">
        <f t="shared" si="16"/>
        <v>43470</v>
      </c>
      <c r="AJ165" s="8" t="str">
        <f t="shared" si="17"/>
        <v>Saturday</v>
      </c>
      <c r="AK165" s="2">
        <v>0.7732175925925926</v>
      </c>
      <c r="AL165" t="s">
        <v>33</v>
      </c>
      <c r="AM165" t="s">
        <v>34</v>
      </c>
      <c r="AN165" t="s">
        <v>35</v>
      </c>
      <c r="AO165" t="s">
        <v>27</v>
      </c>
    </row>
    <row r="166" spans="1:41" x14ac:dyDescent="0.25">
      <c r="A166" t="s">
        <v>27</v>
      </c>
      <c r="B166">
        <v>1164700</v>
      </c>
      <c r="C166" t="s">
        <v>37</v>
      </c>
      <c r="D166" t="s">
        <v>38</v>
      </c>
      <c r="E166" t="s">
        <v>39</v>
      </c>
      <c r="F166">
        <v>53202</v>
      </c>
      <c r="G166" t="s">
        <v>29</v>
      </c>
      <c r="H166" t="s">
        <v>40</v>
      </c>
      <c r="I166">
        <v>12528</v>
      </c>
      <c r="J166" t="s">
        <v>30</v>
      </c>
      <c r="K166" t="s">
        <v>58</v>
      </c>
      <c r="L166">
        <f>VLOOKUP($K166,Key!$A$1:$D$105,2,FALSE)</f>
        <v>43.052460000000004</v>
      </c>
      <c r="M166">
        <f>VLOOKUP($K166,Key!$A$1:$D$105,3,FALSE)</f>
        <v>-87.891000000000005</v>
      </c>
      <c r="N166" t="str">
        <f>VLOOKUP($K166,Key!$A$1:$D$105,4,FALSE)</f>
        <v>Milwaukee</v>
      </c>
      <c r="O166" t="s">
        <v>31</v>
      </c>
      <c r="P166">
        <f>VLOOKUP($O166,Key!$A$1:$D$105,2,FALSE)</f>
        <v>43.038719999999998</v>
      </c>
      <c r="Q166">
        <f>VLOOKUP($O166,Key!$A$1:$D$105,3,FALSE)</f>
        <v>-87.905339999999995</v>
      </c>
      <c r="R166" t="str">
        <f>VLOOKUP($O166,Key!$A$1:$D$105,4,FALSE)</f>
        <v>Milwaukee</v>
      </c>
      <c r="S166">
        <v>8</v>
      </c>
      <c r="T166">
        <v>0</v>
      </c>
      <c r="U166">
        <v>0</v>
      </c>
      <c r="V166" t="s">
        <v>33</v>
      </c>
      <c r="W166">
        <v>1</v>
      </c>
      <c r="X166">
        <v>1</v>
      </c>
      <c r="Y166">
        <v>40</v>
      </c>
      <c r="Z166" s="6">
        <v>-1</v>
      </c>
      <c r="AA166" s="1">
        <v>43483</v>
      </c>
      <c r="AB166" s="7">
        <f t="shared" si="12"/>
        <v>43466</v>
      </c>
      <c r="AC166" s="7">
        <f t="shared" si="13"/>
        <v>43483</v>
      </c>
      <c r="AD166" s="7" t="str">
        <f t="shared" si="14"/>
        <v>Friday</v>
      </c>
      <c r="AE166" s="2">
        <v>0.58815972222222224</v>
      </c>
      <c r="AF166" s="6">
        <v>1</v>
      </c>
      <c r="AG166" s="1">
        <v>43483</v>
      </c>
      <c r="AH166" s="7">
        <f t="shared" si="15"/>
        <v>43466</v>
      </c>
      <c r="AI166" s="7">
        <f t="shared" si="16"/>
        <v>43483</v>
      </c>
      <c r="AJ166" s="7" t="str">
        <f t="shared" si="17"/>
        <v>Friday</v>
      </c>
      <c r="AK166" s="2">
        <v>0.59314814814814809</v>
      </c>
      <c r="AL166" t="s">
        <v>33</v>
      </c>
      <c r="AM166" t="s">
        <v>34</v>
      </c>
      <c r="AN166" t="s">
        <v>35</v>
      </c>
      <c r="AO166" t="s">
        <v>27</v>
      </c>
    </row>
    <row r="167" spans="1:41" x14ac:dyDescent="0.25">
      <c r="A167" t="s">
        <v>27</v>
      </c>
      <c r="B167">
        <v>1312561</v>
      </c>
      <c r="C167" t="s">
        <v>37</v>
      </c>
      <c r="D167" t="s">
        <v>38</v>
      </c>
      <c r="E167" t="s">
        <v>39</v>
      </c>
      <c r="F167">
        <v>53203</v>
      </c>
      <c r="G167" t="s">
        <v>29</v>
      </c>
      <c r="H167" t="s">
        <v>40</v>
      </c>
      <c r="I167">
        <v>12547</v>
      </c>
      <c r="J167" t="s">
        <v>30</v>
      </c>
      <c r="K167" t="s">
        <v>45</v>
      </c>
      <c r="L167">
        <f>VLOOKUP($K167,Key!$A$1:$D$105,2,FALSE)</f>
        <v>43.03519</v>
      </c>
      <c r="M167">
        <f>VLOOKUP($K167,Key!$A$1:$D$105,3,FALSE)</f>
        <v>-87.907390000000007</v>
      </c>
      <c r="N167" t="str">
        <f>VLOOKUP($K167,Key!$A$1:$D$105,4,FALSE)</f>
        <v>Milwaukee</v>
      </c>
      <c r="O167" t="s">
        <v>47</v>
      </c>
      <c r="P167">
        <f>VLOOKUP($O167,Key!$A$1:$D$105,2,FALSE)</f>
        <v>43.038600000000002</v>
      </c>
      <c r="Q167">
        <f>VLOOKUP($O167,Key!$A$1:$D$105,3,FALSE)</f>
        <v>-87.912099999999995</v>
      </c>
      <c r="R167" t="str">
        <f>VLOOKUP($O167,Key!$A$1:$D$105,4,FALSE)</f>
        <v>Milwaukee</v>
      </c>
      <c r="S167">
        <v>5</v>
      </c>
      <c r="T167">
        <v>0</v>
      </c>
      <c r="U167">
        <v>0</v>
      </c>
      <c r="V167" t="s">
        <v>33</v>
      </c>
      <c r="W167">
        <v>0</v>
      </c>
      <c r="X167">
        <v>0</v>
      </c>
      <c r="Y167">
        <v>0</v>
      </c>
      <c r="Z167" s="4">
        <v>-1</v>
      </c>
      <c r="AA167" s="1">
        <v>43476</v>
      </c>
      <c r="AB167" s="8">
        <f t="shared" si="12"/>
        <v>43466</v>
      </c>
      <c r="AC167" s="8">
        <f t="shared" si="13"/>
        <v>43476</v>
      </c>
      <c r="AD167" s="8" t="str">
        <f t="shared" si="14"/>
        <v>Friday</v>
      </c>
      <c r="AE167" s="2">
        <v>0.73262731481481491</v>
      </c>
      <c r="AF167" s="4">
        <v>1</v>
      </c>
      <c r="AG167" s="1">
        <v>43476</v>
      </c>
      <c r="AH167" s="8">
        <f t="shared" si="15"/>
        <v>43466</v>
      </c>
      <c r="AI167" s="8">
        <f t="shared" si="16"/>
        <v>43476</v>
      </c>
      <c r="AJ167" s="8" t="str">
        <f t="shared" si="17"/>
        <v>Friday</v>
      </c>
      <c r="AK167" s="2">
        <v>0.73578703703703707</v>
      </c>
      <c r="AL167" t="s">
        <v>33</v>
      </c>
      <c r="AM167" t="s">
        <v>34</v>
      </c>
      <c r="AN167" t="s">
        <v>35</v>
      </c>
      <c r="AO167" t="s">
        <v>27</v>
      </c>
    </row>
    <row r="168" spans="1:41" x14ac:dyDescent="0.25">
      <c r="A168" t="s">
        <v>27</v>
      </c>
      <c r="B168">
        <v>1312561</v>
      </c>
      <c r="C168" t="s">
        <v>37</v>
      </c>
      <c r="D168" t="s">
        <v>38</v>
      </c>
      <c r="E168" t="s">
        <v>39</v>
      </c>
      <c r="F168">
        <v>53203</v>
      </c>
      <c r="G168" t="s">
        <v>29</v>
      </c>
      <c r="H168" t="s">
        <v>40</v>
      </c>
      <c r="I168">
        <v>12464</v>
      </c>
      <c r="J168" t="s">
        <v>30</v>
      </c>
      <c r="K168" t="s">
        <v>82</v>
      </c>
      <c r="L168">
        <f>VLOOKUP($K168,Key!$A$1:$D$105,2,FALSE)</f>
        <v>43.038649999999997</v>
      </c>
      <c r="M168">
        <f>VLOOKUP($K168,Key!$A$1:$D$105,3,FALSE)</f>
        <v>-87.921930000000003</v>
      </c>
      <c r="N168" t="str">
        <f>VLOOKUP($K168,Key!$A$1:$D$105,4,FALSE)</f>
        <v>Milwaukee</v>
      </c>
      <c r="O168" t="s">
        <v>47</v>
      </c>
      <c r="P168">
        <f>VLOOKUP($O168,Key!$A$1:$D$105,2,FALSE)</f>
        <v>43.038600000000002</v>
      </c>
      <c r="Q168">
        <f>VLOOKUP($O168,Key!$A$1:$D$105,3,FALSE)</f>
        <v>-87.912099999999995</v>
      </c>
      <c r="R168" t="str">
        <f>VLOOKUP($O168,Key!$A$1:$D$105,4,FALSE)</f>
        <v>Milwaukee</v>
      </c>
      <c r="S168">
        <v>3</v>
      </c>
      <c r="T168">
        <v>0</v>
      </c>
      <c r="U168">
        <v>0</v>
      </c>
      <c r="V168" t="s">
        <v>33</v>
      </c>
      <c r="W168">
        <v>0</v>
      </c>
      <c r="X168">
        <v>0</v>
      </c>
      <c r="Y168">
        <v>0</v>
      </c>
      <c r="Z168" s="6">
        <v>-1</v>
      </c>
      <c r="AA168" s="1">
        <v>43469</v>
      </c>
      <c r="AB168" s="7">
        <f t="shared" si="12"/>
        <v>43466</v>
      </c>
      <c r="AC168" s="7">
        <f t="shared" si="13"/>
        <v>43469</v>
      </c>
      <c r="AD168" s="7" t="str">
        <f t="shared" si="14"/>
        <v>Friday</v>
      </c>
      <c r="AE168" s="2">
        <v>0.66223379629629631</v>
      </c>
      <c r="AF168" s="6">
        <v>1</v>
      </c>
      <c r="AG168" s="1">
        <v>43469</v>
      </c>
      <c r="AH168" s="7">
        <f t="shared" si="15"/>
        <v>43466</v>
      </c>
      <c r="AI168" s="7">
        <f t="shared" si="16"/>
        <v>43469</v>
      </c>
      <c r="AJ168" s="7" t="str">
        <f t="shared" si="17"/>
        <v>Friday</v>
      </c>
      <c r="AK168" s="2">
        <v>0.66434027777777771</v>
      </c>
      <c r="AL168" t="s">
        <v>33</v>
      </c>
      <c r="AM168" t="s">
        <v>34</v>
      </c>
      <c r="AN168" t="s">
        <v>35</v>
      </c>
      <c r="AO168" t="s">
        <v>27</v>
      </c>
    </row>
    <row r="169" spans="1:41" x14ac:dyDescent="0.25">
      <c r="A169" t="s">
        <v>27</v>
      </c>
      <c r="B169">
        <v>1312561</v>
      </c>
      <c r="C169" t="s">
        <v>37</v>
      </c>
      <c r="D169" t="s">
        <v>38</v>
      </c>
      <c r="E169" t="s">
        <v>39</v>
      </c>
      <c r="F169">
        <v>53203</v>
      </c>
      <c r="G169" t="s">
        <v>29</v>
      </c>
      <c r="H169" t="s">
        <v>40</v>
      </c>
      <c r="I169">
        <v>12530</v>
      </c>
      <c r="J169" t="s">
        <v>30</v>
      </c>
      <c r="K169" t="s">
        <v>82</v>
      </c>
      <c r="L169">
        <f>VLOOKUP($K169,Key!$A$1:$D$105,2,FALSE)</f>
        <v>43.038649999999997</v>
      </c>
      <c r="M169">
        <f>VLOOKUP($K169,Key!$A$1:$D$105,3,FALSE)</f>
        <v>-87.921930000000003</v>
      </c>
      <c r="N169" t="str">
        <f>VLOOKUP($K169,Key!$A$1:$D$105,4,FALSE)</f>
        <v>Milwaukee</v>
      </c>
      <c r="O169" t="s">
        <v>72</v>
      </c>
      <c r="P169">
        <f>VLOOKUP($O169,Key!$A$1:$D$105,2,FALSE)</f>
        <v>43.03913</v>
      </c>
      <c r="Q169">
        <f>VLOOKUP($O169,Key!$A$1:$D$105,3,FALSE)</f>
        <v>-87.916150000000002</v>
      </c>
      <c r="R169" t="str">
        <f>VLOOKUP($O169,Key!$A$1:$D$105,4,FALSE)</f>
        <v>Milwaukee</v>
      </c>
      <c r="S169">
        <v>3</v>
      </c>
      <c r="T169">
        <v>0</v>
      </c>
      <c r="U169">
        <v>0</v>
      </c>
      <c r="V169" t="s">
        <v>33</v>
      </c>
      <c r="W169">
        <v>0</v>
      </c>
      <c r="X169">
        <v>0</v>
      </c>
      <c r="Y169">
        <v>0</v>
      </c>
      <c r="Z169" s="4">
        <v>-1</v>
      </c>
      <c r="AA169" s="1">
        <v>43468</v>
      </c>
      <c r="AB169" s="8">
        <f t="shared" si="12"/>
        <v>43466</v>
      </c>
      <c r="AC169" s="8">
        <f t="shared" si="13"/>
        <v>43468</v>
      </c>
      <c r="AD169" s="8" t="str">
        <f t="shared" si="14"/>
        <v>Thursday</v>
      </c>
      <c r="AE169" s="2">
        <v>0.69163194444444442</v>
      </c>
      <c r="AF169" s="4">
        <v>1</v>
      </c>
      <c r="AG169" s="1">
        <v>43468</v>
      </c>
      <c r="AH169" s="8">
        <f t="shared" si="15"/>
        <v>43466</v>
      </c>
      <c r="AI169" s="8">
        <f t="shared" si="16"/>
        <v>43468</v>
      </c>
      <c r="AJ169" s="8" t="str">
        <f t="shared" si="17"/>
        <v>Thursday</v>
      </c>
      <c r="AK169" s="2">
        <v>0.69354166666666661</v>
      </c>
      <c r="AL169" t="s">
        <v>33</v>
      </c>
      <c r="AM169" t="s">
        <v>34</v>
      </c>
      <c r="AN169" t="s">
        <v>35</v>
      </c>
      <c r="AO169" t="s">
        <v>27</v>
      </c>
    </row>
    <row r="170" spans="1:41" x14ac:dyDescent="0.25">
      <c r="A170" t="s">
        <v>27</v>
      </c>
      <c r="B170">
        <v>1328721</v>
      </c>
      <c r="C170" t="s">
        <v>37</v>
      </c>
      <c r="D170" t="s">
        <v>38</v>
      </c>
      <c r="E170" t="s">
        <v>39</v>
      </c>
      <c r="F170">
        <v>53207</v>
      </c>
      <c r="G170" t="s">
        <v>29</v>
      </c>
      <c r="H170" t="s">
        <v>40</v>
      </c>
      <c r="I170">
        <v>11064</v>
      </c>
      <c r="J170" t="s">
        <v>30</v>
      </c>
      <c r="K170" t="s">
        <v>78</v>
      </c>
      <c r="L170">
        <f>VLOOKUP($K170,Key!$A$1:$D$105,2,FALSE)</f>
        <v>43.041646999999998</v>
      </c>
      <c r="M170">
        <f>VLOOKUP($K170,Key!$A$1:$D$105,3,FALSE)</f>
        <v>-87.927257999999995</v>
      </c>
      <c r="N170" t="str">
        <f>VLOOKUP($K170,Key!$A$1:$D$105,4,FALSE)</f>
        <v>Milwaukee</v>
      </c>
      <c r="O170" t="s">
        <v>61</v>
      </c>
      <c r="P170">
        <f>VLOOKUP($O170,Key!$A$1:$D$105,2,FALSE)</f>
        <v>43.026229999999998</v>
      </c>
      <c r="Q170">
        <f>VLOOKUP($O170,Key!$A$1:$D$105,3,FALSE)</f>
        <v>-87.912809999999993</v>
      </c>
      <c r="R170" t="str">
        <f>VLOOKUP($O170,Key!$A$1:$D$105,4,FALSE)</f>
        <v>Milwaukee</v>
      </c>
      <c r="S170">
        <v>10</v>
      </c>
      <c r="T170">
        <v>0</v>
      </c>
      <c r="U170">
        <v>0</v>
      </c>
      <c r="V170" t="s">
        <v>33</v>
      </c>
      <c r="W170">
        <v>1</v>
      </c>
      <c r="X170">
        <v>1</v>
      </c>
      <c r="Y170">
        <v>40</v>
      </c>
      <c r="Z170" s="6">
        <v>-1</v>
      </c>
      <c r="AA170" s="1">
        <v>43474</v>
      </c>
      <c r="AB170" s="7">
        <f t="shared" si="12"/>
        <v>43466</v>
      </c>
      <c r="AC170" s="7">
        <f t="shared" si="13"/>
        <v>43474</v>
      </c>
      <c r="AD170" s="7" t="str">
        <f t="shared" si="14"/>
        <v>Wednesday</v>
      </c>
      <c r="AE170" s="2">
        <v>0.65409722222222222</v>
      </c>
      <c r="AF170" s="6">
        <v>1</v>
      </c>
      <c r="AG170" s="1">
        <v>43474</v>
      </c>
      <c r="AH170" s="7">
        <f t="shared" si="15"/>
        <v>43466</v>
      </c>
      <c r="AI170" s="7">
        <f t="shared" si="16"/>
        <v>43474</v>
      </c>
      <c r="AJ170" s="7" t="str">
        <f t="shared" si="17"/>
        <v>Wednesday</v>
      </c>
      <c r="AK170" s="2">
        <v>0.66076388888888882</v>
      </c>
      <c r="AL170" t="s">
        <v>33</v>
      </c>
      <c r="AM170" t="s">
        <v>34</v>
      </c>
      <c r="AN170" t="s">
        <v>35</v>
      </c>
      <c r="AO170" t="s">
        <v>27</v>
      </c>
    </row>
    <row r="171" spans="1:41" x14ac:dyDescent="0.25">
      <c r="A171" t="s">
        <v>27</v>
      </c>
      <c r="B171">
        <v>1328721</v>
      </c>
      <c r="C171" t="s">
        <v>37</v>
      </c>
      <c r="D171" t="s">
        <v>38</v>
      </c>
      <c r="E171" t="s">
        <v>39</v>
      </c>
      <c r="F171">
        <v>53207</v>
      </c>
      <c r="G171" t="s">
        <v>29</v>
      </c>
      <c r="H171" t="s">
        <v>40</v>
      </c>
      <c r="I171">
        <v>5481</v>
      </c>
      <c r="J171" t="s">
        <v>30</v>
      </c>
      <c r="K171" t="s">
        <v>54</v>
      </c>
      <c r="L171">
        <f>VLOOKUP($K171,Key!$A$1:$D$105,2,FALSE)</f>
        <v>43.004728999999998</v>
      </c>
      <c r="M171">
        <f>VLOOKUP($K171,Key!$A$1:$D$105,3,FALSE)</f>
        <v>-87.905463999999995</v>
      </c>
      <c r="N171" t="str">
        <f>VLOOKUP($K171,Key!$A$1:$D$105,4,FALSE)</f>
        <v>Milwaukee</v>
      </c>
      <c r="O171" t="s">
        <v>61</v>
      </c>
      <c r="P171">
        <f>VLOOKUP($O171,Key!$A$1:$D$105,2,FALSE)</f>
        <v>43.026229999999998</v>
      </c>
      <c r="Q171">
        <f>VLOOKUP($O171,Key!$A$1:$D$105,3,FALSE)</f>
        <v>-87.912809999999993</v>
      </c>
      <c r="R171" t="str">
        <f>VLOOKUP($O171,Key!$A$1:$D$105,4,FALSE)</f>
        <v>Milwaukee</v>
      </c>
      <c r="S171">
        <v>9</v>
      </c>
      <c r="T171">
        <v>0</v>
      </c>
      <c r="U171">
        <v>0</v>
      </c>
      <c r="V171" t="s">
        <v>33</v>
      </c>
      <c r="W171">
        <v>1</v>
      </c>
      <c r="X171">
        <v>1</v>
      </c>
      <c r="Y171">
        <v>40</v>
      </c>
      <c r="Z171" s="4">
        <v>-1</v>
      </c>
      <c r="AA171" s="1">
        <v>43469</v>
      </c>
      <c r="AB171" s="8">
        <f t="shared" si="12"/>
        <v>43466</v>
      </c>
      <c r="AC171" s="8">
        <f t="shared" si="13"/>
        <v>43469</v>
      </c>
      <c r="AD171" s="8" t="str">
        <f t="shared" si="14"/>
        <v>Friday</v>
      </c>
      <c r="AE171" s="2">
        <v>0.34202546296296293</v>
      </c>
      <c r="AF171" s="4">
        <v>1</v>
      </c>
      <c r="AG171" s="1">
        <v>43469</v>
      </c>
      <c r="AH171" s="8">
        <f t="shared" si="15"/>
        <v>43466</v>
      </c>
      <c r="AI171" s="8">
        <f t="shared" si="16"/>
        <v>43469</v>
      </c>
      <c r="AJ171" s="8" t="str">
        <f t="shared" si="17"/>
        <v>Friday</v>
      </c>
      <c r="AK171" s="2">
        <v>0.34856481481481483</v>
      </c>
      <c r="AL171" t="s">
        <v>33</v>
      </c>
      <c r="AM171" t="s">
        <v>34</v>
      </c>
      <c r="AN171" t="s">
        <v>35</v>
      </c>
      <c r="AO171" t="s">
        <v>27</v>
      </c>
    </row>
    <row r="172" spans="1:41" x14ac:dyDescent="0.25">
      <c r="A172" t="s">
        <v>27</v>
      </c>
      <c r="B172">
        <v>1328721</v>
      </c>
      <c r="C172" t="s">
        <v>37</v>
      </c>
      <c r="D172" t="s">
        <v>38</v>
      </c>
      <c r="E172" t="s">
        <v>39</v>
      </c>
      <c r="F172">
        <v>53207</v>
      </c>
      <c r="G172" t="s">
        <v>29</v>
      </c>
      <c r="H172" t="s">
        <v>40</v>
      </c>
      <c r="I172">
        <v>111</v>
      </c>
      <c r="J172" t="s">
        <v>30</v>
      </c>
      <c r="K172" t="s">
        <v>61</v>
      </c>
      <c r="L172">
        <f>VLOOKUP($K172,Key!$A$1:$D$105,2,FALSE)</f>
        <v>43.026229999999998</v>
      </c>
      <c r="M172">
        <f>VLOOKUP($K172,Key!$A$1:$D$105,3,FALSE)</f>
        <v>-87.912809999999993</v>
      </c>
      <c r="N172" t="str">
        <f>VLOOKUP($K172,Key!$A$1:$D$105,4,FALSE)</f>
        <v>Milwaukee</v>
      </c>
      <c r="O172" t="s">
        <v>47</v>
      </c>
      <c r="P172">
        <f>VLOOKUP($O172,Key!$A$1:$D$105,2,FALSE)</f>
        <v>43.038600000000002</v>
      </c>
      <c r="Q172">
        <f>VLOOKUP($O172,Key!$A$1:$D$105,3,FALSE)</f>
        <v>-87.912099999999995</v>
      </c>
      <c r="R172" t="str">
        <f>VLOOKUP($O172,Key!$A$1:$D$105,4,FALSE)</f>
        <v>Milwaukee</v>
      </c>
      <c r="S172">
        <v>8</v>
      </c>
      <c r="T172">
        <v>0</v>
      </c>
      <c r="U172">
        <v>0</v>
      </c>
      <c r="V172" t="s">
        <v>33</v>
      </c>
      <c r="W172">
        <v>1</v>
      </c>
      <c r="X172">
        <v>1</v>
      </c>
      <c r="Y172">
        <v>40</v>
      </c>
      <c r="Z172" s="6">
        <v>-1</v>
      </c>
      <c r="AA172" s="1">
        <v>43469</v>
      </c>
      <c r="AB172" s="7">
        <f t="shared" si="12"/>
        <v>43466</v>
      </c>
      <c r="AC172" s="7">
        <f t="shared" si="13"/>
        <v>43469</v>
      </c>
      <c r="AD172" s="7" t="str">
        <f t="shared" si="14"/>
        <v>Friday</v>
      </c>
      <c r="AE172" s="2">
        <v>0.77431712962962962</v>
      </c>
      <c r="AF172" s="6">
        <v>1</v>
      </c>
      <c r="AG172" s="1">
        <v>43469</v>
      </c>
      <c r="AH172" s="7">
        <f t="shared" si="15"/>
        <v>43466</v>
      </c>
      <c r="AI172" s="7">
        <f t="shared" si="16"/>
        <v>43469</v>
      </c>
      <c r="AJ172" s="7" t="str">
        <f t="shared" si="17"/>
        <v>Friday</v>
      </c>
      <c r="AK172" s="2">
        <v>0.78017361111111105</v>
      </c>
      <c r="AL172" t="s">
        <v>33</v>
      </c>
      <c r="AM172" t="s">
        <v>34</v>
      </c>
      <c r="AN172" t="s">
        <v>35</v>
      </c>
      <c r="AO172" t="s">
        <v>27</v>
      </c>
    </row>
    <row r="173" spans="1:41" x14ac:dyDescent="0.25">
      <c r="A173" t="s">
        <v>27</v>
      </c>
      <c r="B173">
        <v>1328721</v>
      </c>
      <c r="C173" t="s">
        <v>37</v>
      </c>
      <c r="D173" t="s">
        <v>38</v>
      </c>
      <c r="E173" t="s">
        <v>39</v>
      </c>
      <c r="F173">
        <v>53207</v>
      </c>
      <c r="G173" t="s">
        <v>29</v>
      </c>
      <c r="H173" t="s">
        <v>40</v>
      </c>
      <c r="I173">
        <v>46</v>
      </c>
      <c r="J173" t="s">
        <v>30</v>
      </c>
      <c r="K173" t="s">
        <v>32</v>
      </c>
      <c r="L173">
        <f>VLOOKUP($K173,Key!$A$1:$D$105,2,FALSE)</f>
        <v>43.040349999999997</v>
      </c>
      <c r="M173">
        <f>VLOOKUP($K173,Key!$A$1:$D$105,3,FALSE)</f>
        <v>-87.920760000000001</v>
      </c>
      <c r="N173" t="str">
        <f>VLOOKUP($K173,Key!$A$1:$D$105,4,FALSE)</f>
        <v>Milwaukee</v>
      </c>
      <c r="O173" t="s">
        <v>61</v>
      </c>
      <c r="P173">
        <f>VLOOKUP($O173,Key!$A$1:$D$105,2,FALSE)</f>
        <v>43.026229999999998</v>
      </c>
      <c r="Q173">
        <f>VLOOKUP($O173,Key!$A$1:$D$105,3,FALSE)</f>
        <v>-87.912809999999993</v>
      </c>
      <c r="R173" t="str">
        <f>VLOOKUP($O173,Key!$A$1:$D$105,4,FALSE)</f>
        <v>Milwaukee</v>
      </c>
      <c r="S173">
        <v>14</v>
      </c>
      <c r="T173">
        <v>0</v>
      </c>
      <c r="U173">
        <v>0</v>
      </c>
      <c r="V173" t="s">
        <v>33</v>
      </c>
      <c r="W173">
        <v>2</v>
      </c>
      <c r="X173">
        <v>1.9</v>
      </c>
      <c r="Y173">
        <v>80</v>
      </c>
      <c r="Z173" s="4">
        <v>-1</v>
      </c>
      <c r="AA173" s="1">
        <v>43481</v>
      </c>
      <c r="AB173" s="8">
        <f t="shared" si="12"/>
        <v>43466</v>
      </c>
      <c r="AC173" s="8">
        <f t="shared" si="13"/>
        <v>43481</v>
      </c>
      <c r="AD173" s="8" t="str">
        <f t="shared" si="14"/>
        <v>Wednesday</v>
      </c>
      <c r="AE173" s="2">
        <v>0.49886574074074069</v>
      </c>
      <c r="AF173" s="4">
        <v>1</v>
      </c>
      <c r="AG173" s="1">
        <v>43481</v>
      </c>
      <c r="AH173" s="8">
        <f t="shared" si="15"/>
        <v>43466</v>
      </c>
      <c r="AI173" s="8">
        <f t="shared" si="16"/>
        <v>43481</v>
      </c>
      <c r="AJ173" s="8" t="str">
        <f t="shared" si="17"/>
        <v>Wednesday</v>
      </c>
      <c r="AK173" s="2">
        <v>0.50872685185185185</v>
      </c>
      <c r="AL173" t="s">
        <v>33</v>
      </c>
      <c r="AM173" t="s">
        <v>34</v>
      </c>
      <c r="AN173" t="s">
        <v>35</v>
      </c>
      <c r="AO173" t="s">
        <v>27</v>
      </c>
    </row>
    <row r="174" spans="1:41" x14ac:dyDescent="0.25">
      <c r="A174" t="s">
        <v>27</v>
      </c>
      <c r="B174">
        <v>1351368</v>
      </c>
      <c r="C174" t="s">
        <v>37</v>
      </c>
      <c r="D174" t="s">
        <v>38</v>
      </c>
      <c r="E174" t="s">
        <v>39</v>
      </c>
      <c r="F174">
        <v>53202</v>
      </c>
      <c r="G174" t="s">
        <v>29</v>
      </c>
      <c r="H174" t="s">
        <v>40</v>
      </c>
      <c r="I174">
        <v>12547</v>
      </c>
      <c r="J174" t="s">
        <v>30</v>
      </c>
      <c r="K174" t="s">
        <v>58</v>
      </c>
      <c r="L174">
        <f>VLOOKUP($K174,Key!$A$1:$D$105,2,FALSE)</f>
        <v>43.052460000000004</v>
      </c>
      <c r="M174">
        <f>VLOOKUP($K174,Key!$A$1:$D$105,3,FALSE)</f>
        <v>-87.891000000000005</v>
      </c>
      <c r="N174" t="str">
        <f>VLOOKUP($K174,Key!$A$1:$D$105,4,FALSE)</f>
        <v>Milwaukee</v>
      </c>
      <c r="O174" t="s">
        <v>45</v>
      </c>
      <c r="P174">
        <f>VLOOKUP($O174,Key!$A$1:$D$105,2,FALSE)</f>
        <v>43.03519</v>
      </c>
      <c r="Q174">
        <f>VLOOKUP($O174,Key!$A$1:$D$105,3,FALSE)</f>
        <v>-87.907390000000007</v>
      </c>
      <c r="R174" t="str">
        <f>VLOOKUP($O174,Key!$A$1:$D$105,4,FALSE)</f>
        <v>Milwaukee</v>
      </c>
      <c r="S174">
        <v>19</v>
      </c>
      <c r="T174">
        <v>0</v>
      </c>
      <c r="U174">
        <v>0</v>
      </c>
      <c r="V174" t="s">
        <v>33</v>
      </c>
      <c r="W174">
        <v>2</v>
      </c>
      <c r="X174">
        <v>1.9</v>
      </c>
      <c r="Y174">
        <v>80</v>
      </c>
      <c r="Z174" s="6">
        <v>-1</v>
      </c>
      <c r="AA174" s="1">
        <v>43476</v>
      </c>
      <c r="AB174" s="7">
        <f t="shared" si="12"/>
        <v>43466</v>
      </c>
      <c r="AC174" s="7">
        <f t="shared" si="13"/>
        <v>43476</v>
      </c>
      <c r="AD174" s="7" t="str">
        <f t="shared" si="14"/>
        <v>Friday</v>
      </c>
      <c r="AE174" s="2">
        <v>0.3873611111111111</v>
      </c>
      <c r="AF174" s="6">
        <v>1</v>
      </c>
      <c r="AG174" s="1">
        <v>43476</v>
      </c>
      <c r="AH174" s="7">
        <f t="shared" si="15"/>
        <v>43466</v>
      </c>
      <c r="AI174" s="7">
        <f t="shared" si="16"/>
        <v>43476</v>
      </c>
      <c r="AJ174" s="7" t="str">
        <f t="shared" si="17"/>
        <v>Friday</v>
      </c>
      <c r="AK174" s="2">
        <v>0.40053240740740742</v>
      </c>
      <c r="AL174" t="s">
        <v>33</v>
      </c>
      <c r="AM174" t="s">
        <v>34</v>
      </c>
      <c r="AN174" t="s">
        <v>35</v>
      </c>
      <c r="AO174" t="s">
        <v>27</v>
      </c>
    </row>
    <row r="175" spans="1:41" x14ac:dyDescent="0.25">
      <c r="A175" t="s">
        <v>27</v>
      </c>
      <c r="B175">
        <v>1351368</v>
      </c>
      <c r="C175" t="s">
        <v>37</v>
      </c>
      <c r="D175" t="s">
        <v>38</v>
      </c>
      <c r="E175" t="s">
        <v>39</v>
      </c>
      <c r="F175">
        <v>53202</v>
      </c>
      <c r="G175" t="s">
        <v>29</v>
      </c>
      <c r="H175" t="s">
        <v>40</v>
      </c>
      <c r="I175">
        <v>11048</v>
      </c>
      <c r="J175" t="s">
        <v>30</v>
      </c>
      <c r="K175" t="s">
        <v>59</v>
      </c>
      <c r="L175">
        <f>VLOOKUP($K175,Key!$A$1:$D$105,2,FALSE)</f>
        <v>43.04804</v>
      </c>
      <c r="M175">
        <f>VLOOKUP($K175,Key!$A$1:$D$105,3,FALSE)</f>
        <v>-87.896720000000002</v>
      </c>
      <c r="N175" t="str">
        <f>VLOOKUP($K175,Key!$A$1:$D$105,4,FALSE)</f>
        <v>Milwaukee</v>
      </c>
      <c r="O175" t="s">
        <v>58</v>
      </c>
      <c r="P175">
        <f>VLOOKUP($O175,Key!$A$1:$D$105,2,FALSE)</f>
        <v>43.052460000000004</v>
      </c>
      <c r="Q175">
        <f>VLOOKUP($O175,Key!$A$1:$D$105,3,FALSE)</f>
        <v>-87.891000000000005</v>
      </c>
      <c r="R175" t="str">
        <f>VLOOKUP($O175,Key!$A$1:$D$105,4,FALSE)</f>
        <v>Milwaukee</v>
      </c>
      <c r="S175">
        <v>5</v>
      </c>
      <c r="T175">
        <v>0</v>
      </c>
      <c r="U175">
        <v>0</v>
      </c>
      <c r="V175" t="s">
        <v>33</v>
      </c>
      <c r="W175">
        <v>0</v>
      </c>
      <c r="X175">
        <v>0</v>
      </c>
      <c r="Y175">
        <v>0</v>
      </c>
      <c r="Z175" s="4">
        <v>-1</v>
      </c>
      <c r="AA175" s="1">
        <v>43476</v>
      </c>
      <c r="AB175" s="8">
        <f t="shared" si="12"/>
        <v>43466</v>
      </c>
      <c r="AC175" s="8">
        <f t="shared" si="13"/>
        <v>43476</v>
      </c>
      <c r="AD175" s="8" t="str">
        <f t="shared" si="14"/>
        <v>Friday</v>
      </c>
      <c r="AE175" s="2">
        <v>0.78320601851851857</v>
      </c>
      <c r="AF175" s="4">
        <v>1</v>
      </c>
      <c r="AG175" s="1">
        <v>43476</v>
      </c>
      <c r="AH175" s="8">
        <f t="shared" si="15"/>
        <v>43466</v>
      </c>
      <c r="AI175" s="8">
        <f t="shared" si="16"/>
        <v>43476</v>
      </c>
      <c r="AJ175" s="8" t="str">
        <f t="shared" si="17"/>
        <v>Friday</v>
      </c>
      <c r="AK175" s="2">
        <v>0.7865509259259259</v>
      </c>
      <c r="AL175" t="s">
        <v>33</v>
      </c>
      <c r="AM175" t="s">
        <v>34</v>
      </c>
      <c r="AN175" t="s">
        <v>35</v>
      </c>
      <c r="AO175" t="s">
        <v>27</v>
      </c>
    </row>
    <row r="176" spans="1:41" x14ac:dyDescent="0.25">
      <c r="A176" t="s">
        <v>27</v>
      </c>
      <c r="B176">
        <v>1407901</v>
      </c>
      <c r="C176" t="s">
        <v>37</v>
      </c>
      <c r="D176" t="s">
        <v>38</v>
      </c>
      <c r="E176" t="s">
        <v>39</v>
      </c>
      <c r="F176">
        <v>53202</v>
      </c>
      <c r="G176" t="s">
        <v>29</v>
      </c>
      <c r="H176" t="s">
        <v>40</v>
      </c>
      <c r="I176">
        <v>12530</v>
      </c>
      <c r="J176" t="s">
        <v>30</v>
      </c>
      <c r="K176" t="s">
        <v>89</v>
      </c>
      <c r="L176">
        <f>VLOOKUP($K176,Key!$A$1:$D$105,2,FALSE)</f>
        <v>43.040154000000001</v>
      </c>
      <c r="M176">
        <f>VLOOKUP($K176,Key!$A$1:$D$105,3,FALSE)</f>
        <v>-87.932113000000001</v>
      </c>
      <c r="N176" t="str">
        <f>VLOOKUP($K176,Key!$A$1:$D$105,4,FALSE)</f>
        <v>Milwaukee</v>
      </c>
      <c r="O176" t="s">
        <v>43</v>
      </c>
      <c r="P176">
        <f>VLOOKUP($O176,Key!$A$1:$D$105,2,FALSE)</f>
        <v>43.038580000000003</v>
      </c>
      <c r="Q176">
        <f>VLOOKUP($O176,Key!$A$1:$D$105,3,FALSE)</f>
        <v>-87.90934</v>
      </c>
      <c r="R176" t="str">
        <f>VLOOKUP($O176,Key!$A$1:$D$105,4,FALSE)</f>
        <v>Milwaukee</v>
      </c>
      <c r="S176">
        <v>498</v>
      </c>
      <c r="T176">
        <v>0</v>
      </c>
      <c r="U176">
        <v>0</v>
      </c>
      <c r="V176" t="s">
        <v>33</v>
      </c>
      <c r="W176">
        <v>18</v>
      </c>
      <c r="X176">
        <v>17.100000000000001</v>
      </c>
      <c r="Y176">
        <v>720</v>
      </c>
      <c r="Z176" s="4">
        <v>-1</v>
      </c>
      <c r="AA176" s="1">
        <v>43477</v>
      </c>
      <c r="AB176" s="8">
        <f t="shared" si="12"/>
        <v>43466</v>
      </c>
      <c r="AC176" s="8">
        <f t="shared" si="13"/>
        <v>43477</v>
      </c>
      <c r="AD176" s="8" t="str">
        <f t="shared" si="14"/>
        <v>Saturday</v>
      </c>
      <c r="AE176" s="2">
        <v>0.82519675925925917</v>
      </c>
      <c r="AF176" s="4">
        <v>1</v>
      </c>
      <c r="AG176" s="1">
        <v>43478</v>
      </c>
      <c r="AH176" s="8">
        <f t="shared" si="15"/>
        <v>43466</v>
      </c>
      <c r="AI176" s="8">
        <f t="shared" si="16"/>
        <v>43478</v>
      </c>
      <c r="AJ176" s="8" t="str">
        <f t="shared" si="17"/>
        <v>Sunday</v>
      </c>
      <c r="AK176" s="2">
        <v>0.1708912037037037</v>
      </c>
      <c r="AL176" t="s">
        <v>34</v>
      </c>
      <c r="AM176" t="s">
        <v>34</v>
      </c>
      <c r="AN176" t="s">
        <v>35</v>
      </c>
      <c r="AO176" t="s">
        <v>27</v>
      </c>
    </row>
    <row r="177" spans="1:41" x14ac:dyDescent="0.25">
      <c r="A177" t="s">
        <v>27</v>
      </c>
      <c r="B177">
        <v>1630525</v>
      </c>
      <c r="C177" t="s">
        <v>37</v>
      </c>
      <c r="D177" t="s">
        <v>38</v>
      </c>
      <c r="E177" t="s">
        <v>39</v>
      </c>
      <c r="F177">
        <v>53211</v>
      </c>
      <c r="G177" t="s">
        <v>29</v>
      </c>
      <c r="H177" t="s">
        <v>40</v>
      </c>
      <c r="I177">
        <v>11111</v>
      </c>
      <c r="J177" t="s">
        <v>30</v>
      </c>
      <c r="K177" t="s">
        <v>64</v>
      </c>
      <c r="L177">
        <f>VLOOKUP($K177,Key!$A$1:$D$105,2,FALSE)</f>
        <v>43.08755</v>
      </c>
      <c r="M177">
        <f>VLOOKUP($K177,Key!$A$1:$D$105,3,FALSE)</f>
        <v>-87.887680000000003</v>
      </c>
      <c r="N177" t="str">
        <f>VLOOKUP($K177,Key!$A$1:$D$105,4,FALSE)</f>
        <v>Shorewood</v>
      </c>
      <c r="O177" t="s">
        <v>69</v>
      </c>
      <c r="P177">
        <f>VLOOKUP($O177,Key!$A$1:$D$105,2,FALSE)</f>
        <v>43.081940000000003</v>
      </c>
      <c r="Q177">
        <f>VLOOKUP($O177,Key!$A$1:$D$105,3,FALSE)</f>
        <v>-87.888090000000005</v>
      </c>
      <c r="R177" t="str">
        <f>VLOOKUP($O177,Key!$A$1:$D$105,4,FALSE)</f>
        <v>Shorewood</v>
      </c>
      <c r="S177">
        <v>4</v>
      </c>
      <c r="T177">
        <v>0</v>
      </c>
      <c r="U177">
        <v>0</v>
      </c>
      <c r="V177" t="s">
        <v>33</v>
      </c>
      <c r="W177">
        <v>0</v>
      </c>
      <c r="X177">
        <v>0</v>
      </c>
      <c r="Y177">
        <v>0</v>
      </c>
      <c r="Z177" s="6">
        <v>-1</v>
      </c>
      <c r="AA177" s="1">
        <v>43481</v>
      </c>
      <c r="AB177" s="7">
        <f t="shared" si="12"/>
        <v>43466</v>
      </c>
      <c r="AC177" s="7">
        <f t="shared" si="13"/>
        <v>43481</v>
      </c>
      <c r="AD177" s="7" t="str">
        <f t="shared" si="14"/>
        <v>Wednesday</v>
      </c>
      <c r="AE177" s="2">
        <v>0.4274189814814815</v>
      </c>
      <c r="AF177" s="6">
        <v>1</v>
      </c>
      <c r="AG177" s="1">
        <v>43481</v>
      </c>
      <c r="AH177" s="7">
        <f t="shared" si="15"/>
        <v>43466</v>
      </c>
      <c r="AI177" s="7">
        <f t="shared" si="16"/>
        <v>43481</v>
      </c>
      <c r="AJ177" s="7" t="str">
        <f t="shared" si="17"/>
        <v>Wednesday</v>
      </c>
      <c r="AK177" s="2">
        <v>0.42987268518518523</v>
      </c>
      <c r="AL177" t="s">
        <v>33</v>
      </c>
      <c r="AM177" t="s">
        <v>34</v>
      </c>
      <c r="AN177" t="s">
        <v>35</v>
      </c>
      <c r="AO177" t="s">
        <v>27</v>
      </c>
    </row>
    <row r="178" spans="1:41" x14ac:dyDescent="0.25">
      <c r="A178" t="s">
        <v>27</v>
      </c>
      <c r="B178">
        <v>1659202</v>
      </c>
      <c r="C178" t="s">
        <v>37</v>
      </c>
      <c r="D178" t="s">
        <v>38</v>
      </c>
      <c r="E178" t="s">
        <v>39</v>
      </c>
      <c r="F178">
        <v>53202</v>
      </c>
      <c r="G178" t="s">
        <v>29</v>
      </c>
      <c r="H178" t="s">
        <v>40</v>
      </c>
      <c r="I178">
        <v>12552</v>
      </c>
      <c r="J178" t="s">
        <v>30</v>
      </c>
      <c r="K178" t="s">
        <v>57</v>
      </c>
      <c r="L178">
        <f>VLOOKUP($K178,Key!$A$1:$D$105,2,FALSE)</f>
        <v>43.045712999999999</v>
      </c>
      <c r="M178">
        <f>VLOOKUP($K178,Key!$A$1:$D$105,3,FALSE)</f>
        <v>-87.899756999999994</v>
      </c>
      <c r="N178" t="str">
        <f>VLOOKUP($K178,Key!$A$1:$D$105,4,FALSE)</f>
        <v>Milwaukee</v>
      </c>
      <c r="O178" t="s">
        <v>36</v>
      </c>
      <c r="P178">
        <f>VLOOKUP($O178,Key!$A$1:$D$105,2,FALSE)</f>
        <v>43.03886</v>
      </c>
      <c r="Q178">
        <f>VLOOKUP($O178,Key!$A$1:$D$105,3,FALSE)</f>
        <v>-87.902720000000002</v>
      </c>
      <c r="R178" t="str">
        <f>VLOOKUP($O178,Key!$A$1:$D$105,4,FALSE)</f>
        <v>Milwaukee</v>
      </c>
      <c r="S178">
        <v>4</v>
      </c>
      <c r="T178">
        <v>0</v>
      </c>
      <c r="U178">
        <v>0</v>
      </c>
      <c r="V178" t="s">
        <v>33</v>
      </c>
      <c r="W178">
        <v>0</v>
      </c>
      <c r="X178">
        <v>0</v>
      </c>
      <c r="Y178">
        <v>0</v>
      </c>
      <c r="Z178" s="4">
        <v>-1</v>
      </c>
      <c r="AA178" s="1">
        <v>43476</v>
      </c>
      <c r="AB178" s="8">
        <f t="shared" si="12"/>
        <v>43466</v>
      </c>
      <c r="AC178" s="8">
        <f t="shared" si="13"/>
        <v>43476</v>
      </c>
      <c r="AD178" s="8" t="str">
        <f t="shared" si="14"/>
        <v>Friday</v>
      </c>
      <c r="AE178" s="2">
        <v>0.37317129629629631</v>
      </c>
      <c r="AF178" s="4">
        <v>1</v>
      </c>
      <c r="AG178" s="1">
        <v>43476</v>
      </c>
      <c r="AH178" s="8">
        <f t="shared" si="15"/>
        <v>43466</v>
      </c>
      <c r="AI178" s="8">
        <f t="shared" si="16"/>
        <v>43476</v>
      </c>
      <c r="AJ178" s="8" t="str">
        <f t="shared" si="17"/>
        <v>Friday</v>
      </c>
      <c r="AK178" s="2">
        <v>0.37593750000000004</v>
      </c>
      <c r="AL178" t="s">
        <v>33</v>
      </c>
      <c r="AM178" t="s">
        <v>34</v>
      </c>
      <c r="AN178" t="s">
        <v>35</v>
      </c>
      <c r="AO178" t="s">
        <v>27</v>
      </c>
    </row>
    <row r="179" spans="1:41" x14ac:dyDescent="0.25">
      <c r="A179" t="s">
        <v>27</v>
      </c>
      <c r="B179">
        <v>1663959</v>
      </c>
      <c r="C179" t="s">
        <v>37</v>
      </c>
      <c r="D179" t="s">
        <v>38</v>
      </c>
      <c r="E179" t="s">
        <v>39</v>
      </c>
      <c r="F179">
        <v>53204</v>
      </c>
      <c r="G179" t="s">
        <v>29</v>
      </c>
      <c r="H179" t="s">
        <v>86</v>
      </c>
      <c r="I179">
        <v>11104</v>
      </c>
      <c r="J179" t="s">
        <v>30</v>
      </c>
      <c r="K179" t="s">
        <v>90</v>
      </c>
      <c r="L179">
        <f>VLOOKUP($K179,Key!$A$1:$D$105,2,FALSE)</f>
        <v>43.036900000000003</v>
      </c>
      <c r="M179">
        <f>VLOOKUP($K179,Key!$A$1:$D$105,3,FALSE)</f>
        <v>-87.89667</v>
      </c>
      <c r="N179" t="str">
        <f>VLOOKUP($K179,Key!$A$1:$D$105,4,FALSE)</f>
        <v>Milwaukee</v>
      </c>
      <c r="O179" t="s">
        <v>90</v>
      </c>
      <c r="P179">
        <f>VLOOKUP($O179,Key!$A$1:$D$105,2,FALSE)</f>
        <v>43.036900000000003</v>
      </c>
      <c r="Q179">
        <f>VLOOKUP($O179,Key!$A$1:$D$105,3,FALSE)</f>
        <v>-87.89667</v>
      </c>
      <c r="R179" t="str">
        <f>VLOOKUP($O179,Key!$A$1:$D$105,4,FALSE)</f>
        <v>Milwaukee</v>
      </c>
      <c r="S179">
        <v>11</v>
      </c>
      <c r="T179">
        <v>0</v>
      </c>
      <c r="U179">
        <v>0</v>
      </c>
      <c r="V179" t="s">
        <v>33</v>
      </c>
      <c r="W179">
        <v>1</v>
      </c>
      <c r="X179">
        <v>1</v>
      </c>
      <c r="Y179">
        <v>40</v>
      </c>
      <c r="Z179" s="6">
        <v>-1</v>
      </c>
      <c r="AA179" s="1">
        <v>43469</v>
      </c>
      <c r="AB179" s="7">
        <f t="shared" si="12"/>
        <v>43466</v>
      </c>
      <c r="AC179" s="7">
        <f t="shared" si="13"/>
        <v>43469</v>
      </c>
      <c r="AD179" s="7" t="str">
        <f t="shared" si="14"/>
        <v>Friday</v>
      </c>
      <c r="AE179" s="2">
        <v>0.62420138888888888</v>
      </c>
      <c r="AF179" s="6">
        <v>1</v>
      </c>
      <c r="AG179" s="1">
        <v>43469</v>
      </c>
      <c r="AH179" s="7">
        <f t="shared" si="15"/>
        <v>43466</v>
      </c>
      <c r="AI179" s="7">
        <f t="shared" si="16"/>
        <v>43469</v>
      </c>
      <c r="AJ179" s="7" t="str">
        <f t="shared" si="17"/>
        <v>Friday</v>
      </c>
      <c r="AK179" s="2">
        <v>0.63178240740740743</v>
      </c>
      <c r="AL179" t="s">
        <v>33</v>
      </c>
      <c r="AM179" t="s">
        <v>34</v>
      </c>
      <c r="AN179" t="s">
        <v>44</v>
      </c>
      <c r="AO179" t="s">
        <v>27</v>
      </c>
    </row>
    <row r="180" spans="1:41" x14ac:dyDescent="0.25">
      <c r="A180" t="s">
        <v>27</v>
      </c>
      <c r="B180">
        <v>1704980</v>
      </c>
      <c r="C180" t="s">
        <v>37</v>
      </c>
      <c r="D180" t="s">
        <v>38</v>
      </c>
      <c r="E180" t="s">
        <v>39</v>
      </c>
      <c r="F180">
        <v>53202</v>
      </c>
      <c r="G180" t="s">
        <v>29</v>
      </c>
      <c r="H180" t="s">
        <v>91</v>
      </c>
      <c r="I180">
        <v>12622</v>
      </c>
      <c r="J180" t="s">
        <v>30</v>
      </c>
      <c r="K180" t="s">
        <v>58</v>
      </c>
      <c r="L180">
        <f>VLOOKUP($K180,Key!$A$1:$D$105,2,FALSE)</f>
        <v>43.052460000000004</v>
      </c>
      <c r="M180">
        <f>VLOOKUP($K180,Key!$A$1:$D$105,3,FALSE)</f>
        <v>-87.891000000000005</v>
      </c>
      <c r="N180" t="str">
        <f>VLOOKUP($K180,Key!$A$1:$D$105,4,FALSE)</f>
        <v>Milwaukee</v>
      </c>
      <c r="O180" t="s">
        <v>59</v>
      </c>
      <c r="P180">
        <f>VLOOKUP($O180,Key!$A$1:$D$105,2,FALSE)</f>
        <v>43.04804</v>
      </c>
      <c r="Q180">
        <f>VLOOKUP($O180,Key!$A$1:$D$105,3,FALSE)</f>
        <v>-87.896720000000002</v>
      </c>
      <c r="R180" t="str">
        <f>VLOOKUP($O180,Key!$A$1:$D$105,4,FALSE)</f>
        <v>Milwaukee</v>
      </c>
      <c r="S180">
        <v>3</v>
      </c>
      <c r="T180">
        <v>0</v>
      </c>
      <c r="U180">
        <v>0</v>
      </c>
      <c r="V180" t="s">
        <v>33</v>
      </c>
      <c r="W180">
        <v>0</v>
      </c>
      <c r="X180">
        <v>0</v>
      </c>
      <c r="Y180">
        <v>0</v>
      </c>
      <c r="Z180" s="4">
        <v>-1</v>
      </c>
      <c r="AA180" s="1">
        <v>43469</v>
      </c>
      <c r="AB180" s="8">
        <f t="shared" si="12"/>
        <v>43466</v>
      </c>
      <c r="AC180" s="8">
        <f t="shared" si="13"/>
        <v>43469</v>
      </c>
      <c r="AD180" s="8" t="str">
        <f t="shared" si="14"/>
        <v>Friday</v>
      </c>
      <c r="AE180" s="2">
        <v>0.27393518518518517</v>
      </c>
      <c r="AF180" s="4">
        <v>1</v>
      </c>
      <c r="AG180" s="1">
        <v>43469</v>
      </c>
      <c r="AH180" s="8">
        <f t="shared" si="15"/>
        <v>43466</v>
      </c>
      <c r="AI180" s="8">
        <f t="shared" si="16"/>
        <v>43469</v>
      </c>
      <c r="AJ180" s="8" t="str">
        <f t="shared" si="17"/>
        <v>Friday</v>
      </c>
      <c r="AK180" s="2">
        <v>0.27611111111111114</v>
      </c>
      <c r="AL180" t="s">
        <v>33</v>
      </c>
      <c r="AM180" t="s">
        <v>34</v>
      </c>
      <c r="AN180" t="s">
        <v>35</v>
      </c>
      <c r="AO180" t="s">
        <v>27</v>
      </c>
    </row>
    <row r="181" spans="1:41" x14ac:dyDescent="0.25">
      <c r="A181" t="s">
        <v>27</v>
      </c>
      <c r="B181">
        <v>1704980</v>
      </c>
      <c r="C181" t="s">
        <v>37</v>
      </c>
      <c r="D181" t="s">
        <v>38</v>
      </c>
      <c r="E181" t="s">
        <v>39</v>
      </c>
      <c r="F181">
        <v>53202</v>
      </c>
      <c r="G181" t="s">
        <v>29</v>
      </c>
      <c r="H181" t="s">
        <v>91</v>
      </c>
      <c r="I181">
        <v>12669</v>
      </c>
      <c r="J181" t="s">
        <v>30</v>
      </c>
      <c r="K181" t="s">
        <v>58</v>
      </c>
      <c r="L181">
        <f>VLOOKUP($K181,Key!$A$1:$D$105,2,FALSE)</f>
        <v>43.052460000000004</v>
      </c>
      <c r="M181">
        <f>VLOOKUP($K181,Key!$A$1:$D$105,3,FALSE)</f>
        <v>-87.891000000000005</v>
      </c>
      <c r="N181" t="str">
        <f>VLOOKUP($K181,Key!$A$1:$D$105,4,FALSE)</f>
        <v>Milwaukee</v>
      </c>
      <c r="O181" t="s">
        <v>59</v>
      </c>
      <c r="P181">
        <f>VLOOKUP($O181,Key!$A$1:$D$105,2,FALSE)</f>
        <v>43.04804</v>
      </c>
      <c r="Q181">
        <f>VLOOKUP($O181,Key!$A$1:$D$105,3,FALSE)</f>
        <v>-87.896720000000002</v>
      </c>
      <c r="R181" t="str">
        <f>VLOOKUP($O181,Key!$A$1:$D$105,4,FALSE)</f>
        <v>Milwaukee</v>
      </c>
      <c r="S181">
        <v>3</v>
      </c>
      <c r="T181">
        <v>0</v>
      </c>
      <c r="U181">
        <v>0</v>
      </c>
      <c r="V181" t="s">
        <v>33</v>
      </c>
      <c r="W181">
        <v>0</v>
      </c>
      <c r="X181">
        <v>0</v>
      </c>
      <c r="Y181">
        <v>0</v>
      </c>
      <c r="Z181" s="6">
        <v>-1</v>
      </c>
      <c r="AA181" s="1">
        <v>43473</v>
      </c>
      <c r="AB181" s="7">
        <f t="shared" si="12"/>
        <v>43466</v>
      </c>
      <c r="AC181" s="7">
        <f t="shared" si="13"/>
        <v>43473</v>
      </c>
      <c r="AD181" s="7" t="str">
        <f t="shared" si="14"/>
        <v>Tuesday</v>
      </c>
      <c r="AE181" s="2">
        <v>0.33284722222222224</v>
      </c>
      <c r="AF181" s="6">
        <v>1</v>
      </c>
      <c r="AG181" s="1">
        <v>43473</v>
      </c>
      <c r="AH181" s="7">
        <f t="shared" si="15"/>
        <v>43466</v>
      </c>
      <c r="AI181" s="7">
        <f t="shared" si="16"/>
        <v>43473</v>
      </c>
      <c r="AJ181" s="7" t="str">
        <f t="shared" si="17"/>
        <v>Tuesday</v>
      </c>
      <c r="AK181" s="2">
        <v>0.33478009259259256</v>
      </c>
      <c r="AL181" t="s">
        <v>33</v>
      </c>
      <c r="AM181" t="s">
        <v>34</v>
      </c>
      <c r="AN181" t="s">
        <v>35</v>
      </c>
      <c r="AO181" t="s">
        <v>27</v>
      </c>
    </row>
    <row r="182" spans="1:41" x14ac:dyDescent="0.25">
      <c r="A182" t="s">
        <v>27</v>
      </c>
      <c r="B182">
        <v>1704980</v>
      </c>
      <c r="C182" t="s">
        <v>37</v>
      </c>
      <c r="D182" t="s">
        <v>38</v>
      </c>
      <c r="E182" t="s">
        <v>39</v>
      </c>
      <c r="F182">
        <v>53202</v>
      </c>
      <c r="G182" t="s">
        <v>29</v>
      </c>
      <c r="H182" t="s">
        <v>91</v>
      </c>
      <c r="I182">
        <v>12591</v>
      </c>
      <c r="J182" t="s">
        <v>30</v>
      </c>
      <c r="K182" t="s">
        <v>58</v>
      </c>
      <c r="L182">
        <f>VLOOKUP($K182,Key!$A$1:$D$105,2,FALSE)</f>
        <v>43.052460000000004</v>
      </c>
      <c r="M182">
        <f>VLOOKUP($K182,Key!$A$1:$D$105,3,FALSE)</f>
        <v>-87.891000000000005</v>
      </c>
      <c r="N182" t="str">
        <f>VLOOKUP($K182,Key!$A$1:$D$105,4,FALSE)</f>
        <v>Milwaukee</v>
      </c>
      <c r="O182" t="s">
        <v>92</v>
      </c>
      <c r="P182">
        <f>VLOOKUP($O182,Key!$A$1:$D$105,2,FALSE)</f>
        <v>43.053040000000003</v>
      </c>
      <c r="Q182">
        <f>VLOOKUP($O182,Key!$A$1:$D$105,3,FALSE)</f>
        <v>-87.897660000000002</v>
      </c>
      <c r="R182" t="str">
        <f>VLOOKUP($O182,Key!$A$1:$D$105,4,FALSE)</f>
        <v>Milwaukee</v>
      </c>
      <c r="S182">
        <v>2</v>
      </c>
      <c r="T182">
        <v>0</v>
      </c>
      <c r="U182">
        <v>0</v>
      </c>
      <c r="V182" t="s">
        <v>33</v>
      </c>
      <c r="W182">
        <v>0</v>
      </c>
      <c r="X182">
        <v>0</v>
      </c>
      <c r="Y182">
        <v>0</v>
      </c>
      <c r="Z182" s="4">
        <v>-1</v>
      </c>
      <c r="AA182" s="1">
        <v>43476</v>
      </c>
      <c r="AB182" s="8">
        <f t="shared" si="12"/>
        <v>43466</v>
      </c>
      <c r="AC182" s="8">
        <f t="shared" si="13"/>
        <v>43476</v>
      </c>
      <c r="AD182" s="8" t="str">
        <f t="shared" si="14"/>
        <v>Friday</v>
      </c>
      <c r="AE182" s="2">
        <v>0.28870370370370368</v>
      </c>
      <c r="AF182" s="4">
        <v>1</v>
      </c>
      <c r="AG182" s="1">
        <v>43476</v>
      </c>
      <c r="AH182" s="8">
        <f t="shared" si="15"/>
        <v>43466</v>
      </c>
      <c r="AI182" s="8">
        <f t="shared" si="16"/>
        <v>43476</v>
      </c>
      <c r="AJ182" s="8" t="str">
        <f t="shared" si="17"/>
        <v>Friday</v>
      </c>
      <c r="AK182" s="2">
        <v>0.28987268518518516</v>
      </c>
      <c r="AL182" t="s">
        <v>33</v>
      </c>
      <c r="AM182" t="s">
        <v>34</v>
      </c>
      <c r="AN182" t="s">
        <v>35</v>
      </c>
      <c r="AO182" t="s">
        <v>27</v>
      </c>
    </row>
    <row r="183" spans="1:41" x14ac:dyDescent="0.25">
      <c r="A183" t="s">
        <v>27</v>
      </c>
      <c r="B183">
        <v>1704980</v>
      </c>
      <c r="C183" t="s">
        <v>37</v>
      </c>
      <c r="D183" t="s">
        <v>38</v>
      </c>
      <c r="E183" t="s">
        <v>39</v>
      </c>
      <c r="F183">
        <v>53202</v>
      </c>
      <c r="G183" t="s">
        <v>29</v>
      </c>
      <c r="H183" t="s">
        <v>91</v>
      </c>
      <c r="I183">
        <v>12669</v>
      </c>
      <c r="J183" t="s">
        <v>30</v>
      </c>
      <c r="K183" t="s">
        <v>59</v>
      </c>
      <c r="L183">
        <f>VLOOKUP($K183,Key!$A$1:$D$105,2,FALSE)</f>
        <v>43.04804</v>
      </c>
      <c r="M183">
        <f>VLOOKUP($K183,Key!$A$1:$D$105,3,FALSE)</f>
        <v>-87.896720000000002</v>
      </c>
      <c r="N183" t="str">
        <f>VLOOKUP($K183,Key!$A$1:$D$105,4,FALSE)</f>
        <v>Milwaukee</v>
      </c>
      <c r="O183" t="s">
        <v>58</v>
      </c>
      <c r="P183">
        <f>VLOOKUP($O183,Key!$A$1:$D$105,2,FALSE)</f>
        <v>43.052460000000004</v>
      </c>
      <c r="Q183">
        <f>VLOOKUP($O183,Key!$A$1:$D$105,3,FALSE)</f>
        <v>-87.891000000000005</v>
      </c>
      <c r="R183" t="str">
        <f>VLOOKUP($O183,Key!$A$1:$D$105,4,FALSE)</f>
        <v>Milwaukee</v>
      </c>
      <c r="S183">
        <v>2</v>
      </c>
      <c r="T183">
        <v>0</v>
      </c>
      <c r="U183">
        <v>0</v>
      </c>
      <c r="V183" t="s">
        <v>33</v>
      </c>
      <c r="W183">
        <v>0</v>
      </c>
      <c r="X183">
        <v>0</v>
      </c>
      <c r="Y183">
        <v>0</v>
      </c>
      <c r="Z183" s="6">
        <v>-1</v>
      </c>
      <c r="AA183" s="1">
        <v>43472</v>
      </c>
      <c r="AB183" s="7">
        <f t="shared" si="12"/>
        <v>43466</v>
      </c>
      <c r="AC183" s="7">
        <f t="shared" si="13"/>
        <v>43472</v>
      </c>
      <c r="AD183" s="7" t="str">
        <f t="shared" si="14"/>
        <v>Monday</v>
      </c>
      <c r="AE183" s="2">
        <v>0.79458333333333331</v>
      </c>
      <c r="AF183" s="6">
        <v>1</v>
      </c>
      <c r="AG183" s="1">
        <v>43472</v>
      </c>
      <c r="AH183" s="7">
        <f t="shared" si="15"/>
        <v>43466</v>
      </c>
      <c r="AI183" s="7">
        <f t="shared" si="16"/>
        <v>43472</v>
      </c>
      <c r="AJ183" s="7" t="str">
        <f t="shared" si="17"/>
        <v>Monday</v>
      </c>
      <c r="AK183" s="2">
        <v>0.79608796296296302</v>
      </c>
      <c r="AL183" t="s">
        <v>33</v>
      </c>
      <c r="AM183" t="s">
        <v>34</v>
      </c>
      <c r="AN183" t="s">
        <v>35</v>
      </c>
      <c r="AO183" t="s">
        <v>27</v>
      </c>
    </row>
    <row r="184" spans="1:41" x14ac:dyDescent="0.25">
      <c r="A184" t="s">
        <v>27</v>
      </c>
      <c r="B184">
        <v>1704980</v>
      </c>
      <c r="C184" t="s">
        <v>37</v>
      </c>
      <c r="D184" t="s">
        <v>38</v>
      </c>
      <c r="E184" t="s">
        <v>39</v>
      </c>
      <c r="F184">
        <v>53202</v>
      </c>
      <c r="G184" t="s">
        <v>29</v>
      </c>
      <c r="H184" t="s">
        <v>91</v>
      </c>
      <c r="I184">
        <v>263</v>
      </c>
      <c r="J184" t="s">
        <v>30</v>
      </c>
      <c r="K184" t="s">
        <v>58</v>
      </c>
      <c r="L184">
        <f>VLOOKUP($K184,Key!$A$1:$D$105,2,FALSE)</f>
        <v>43.052460000000004</v>
      </c>
      <c r="M184">
        <f>VLOOKUP($K184,Key!$A$1:$D$105,3,FALSE)</f>
        <v>-87.891000000000005</v>
      </c>
      <c r="N184" t="str">
        <f>VLOOKUP($K184,Key!$A$1:$D$105,4,FALSE)</f>
        <v>Milwaukee</v>
      </c>
      <c r="O184" t="s">
        <v>59</v>
      </c>
      <c r="P184">
        <f>VLOOKUP($O184,Key!$A$1:$D$105,2,FALSE)</f>
        <v>43.04804</v>
      </c>
      <c r="Q184">
        <f>VLOOKUP($O184,Key!$A$1:$D$105,3,FALSE)</f>
        <v>-87.896720000000002</v>
      </c>
      <c r="R184" t="str">
        <f>VLOOKUP($O184,Key!$A$1:$D$105,4,FALSE)</f>
        <v>Milwaukee</v>
      </c>
      <c r="S184">
        <v>2</v>
      </c>
      <c r="T184">
        <v>0</v>
      </c>
      <c r="U184">
        <v>0</v>
      </c>
      <c r="V184" t="s">
        <v>33</v>
      </c>
      <c r="W184">
        <v>0</v>
      </c>
      <c r="X184">
        <v>0</v>
      </c>
      <c r="Y184">
        <v>0</v>
      </c>
      <c r="Z184" s="4">
        <v>-1</v>
      </c>
      <c r="AA184" s="1">
        <v>43478</v>
      </c>
      <c r="AB184" s="8">
        <f t="shared" si="12"/>
        <v>43466</v>
      </c>
      <c r="AC184" s="8">
        <f t="shared" si="13"/>
        <v>43478</v>
      </c>
      <c r="AD184" s="8" t="str">
        <f t="shared" si="14"/>
        <v>Sunday</v>
      </c>
      <c r="AE184" s="2">
        <v>0.48001157407407408</v>
      </c>
      <c r="AF184" s="4">
        <v>1</v>
      </c>
      <c r="AG184" s="1">
        <v>43478</v>
      </c>
      <c r="AH184" s="8">
        <f t="shared" si="15"/>
        <v>43466</v>
      </c>
      <c r="AI184" s="8">
        <f t="shared" si="16"/>
        <v>43478</v>
      </c>
      <c r="AJ184" s="8" t="str">
        <f t="shared" si="17"/>
        <v>Sunday</v>
      </c>
      <c r="AK184" s="2">
        <v>0.48178240740740735</v>
      </c>
      <c r="AL184" t="s">
        <v>33</v>
      </c>
      <c r="AM184" t="s">
        <v>34</v>
      </c>
      <c r="AN184" t="s">
        <v>35</v>
      </c>
      <c r="AO184" t="s">
        <v>27</v>
      </c>
    </row>
    <row r="185" spans="1:41" x14ac:dyDescent="0.25">
      <c r="A185" t="s">
        <v>27</v>
      </c>
      <c r="B185">
        <v>1704980</v>
      </c>
      <c r="C185" t="s">
        <v>37</v>
      </c>
      <c r="D185" t="s">
        <v>38</v>
      </c>
      <c r="E185" t="s">
        <v>39</v>
      </c>
      <c r="F185">
        <v>53202</v>
      </c>
      <c r="G185" t="s">
        <v>29</v>
      </c>
      <c r="H185" t="s">
        <v>91</v>
      </c>
      <c r="I185">
        <v>12518</v>
      </c>
      <c r="J185" t="s">
        <v>30</v>
      </c>
      <c r="K185" t="s">
        <v>59</v>
      </c>
      <c r="L185">
        <f>VLOOKUP($K185,Key!$A$1:$D$105,2,FALSE)</f>
        <v>43.04804</v>
      </c>
      <c r="M185">
        <f>VLOOKUP($K185,Key!$A$1:$D$105,3,FALSE)</f>
        <v>-87.896720000000002</v>
      </c>
      <c r="N185" t="str">
        <f>VLOOKUP($K185,Key!$A$1:$D$105,4,FALSE)</f>
        <v>Milwaukee</v>
      </c>
      <c r="O185" t="s">
        <v>58</v>
      </c>
      <c r="P185">
        <f>VLOOKUP($O185,Key!$A$1:$D$105,2,FALSE)</f>
        <v>43.052460000000004</v>
      </c>
      <c r="Q185">
        <f>VLOOKUP($O185,Key!$A$1:$D$105,3,FALSE)</f>
        <v>-87.891000000000005</v>
      </c>
      <c r="R185" t="str">
        <f>VLOOKUP($O185,Key!$A$1:$D$105,4,FALSE)</f>
        <v>Milwaukee</v>
      </c>
      <c r="S185">
        <v>2</v>
      </c>
      <c r="T185">
        <v>0</v>
      </c>
      <c r="U185">
        <v>0</v>
      </c>
      <c r="V185" t="s">
        <v>33</v>
      </c>
      <c r="W185">
        <v>0</v>
      </c>
      <c r="X185">
        <v>0</v>
      </c>
      <c r="Y185">
        <v>0</v>
      </c>
      <c r="Z185" s="6">
        <v>-1</v>
      </c>
      <c r="AA185" s="1">
        <v>43476</v>
      </c>
      <c r="AB185" s="7">
        <f t="shared" si="12"/>
        <v>43466</v>
      </c>
      <c r="AC185" s="7">
        <f t="shared" si="13"/>
        <v>43476</v>
      </c>
      <c r="AD185" s="7" t="str">
        <f t="shared" si="14"/>
        <v>Friday</v>
      </c>
      <c r="AE185" s="2">
        <v>0.76168981481481479</v>
      </c>
      <c r="AF185" s="6">
        <v>1</v>
      </c>
      <c r="AG185" s="1">
        <v>43476</v>
      </c>
      <c r="AH185" s="7">
        <f t="shared" si="15"/>
        <v>43466</v>
      </c>
      <c r="AI185" s="7">
        <f t="shared" si="16"/>
        <v>43476</v>
      </c>
      <c r="AJ185" s="7" t="str">
        <f t="shared" si="17"/>
        <v>Friday</v>
      </c>
      <c r="AK185" s="2">
        <v>0.76318287037037036</v>
      </c>
      <c r="AL185" t="s">
        <v>33</v>
      </c>
      <c r="AM185" t="s">
        <v>34</v>
      </c>
      <c r="AN185" t="s">
        <v>35</v>
      </c>
      <c r="AO185" t="s">
        <v>27</v>
      </c>
    </row>
    <row r="186" spans="1:41" x14ac:dyDescent="0.25">
      <c r="A186" t="s">
        <v>27</v>
      </c>
      <c r="B186">
        <v>1704980</v>
      </c>
      <c r="C186" t="s">
        <v>37</v>
      </c>
      <c r="D186" t="s">
        <v>38</v>
      </c>
      <c r="E186" t="s">
        <v>39</v>
      </c>
      <c r="F186">
        <v>53202</v>
      </c>
      <c r="G186" t="s">
        <v>29</v>
      </c>
      <c r="H186" t="s">
        <v>91</v>
      </c>
      <c r="I186">
        <v>202</v>
      </c>
      <c r="J186" t="s">
        <v>30</v>
      </c>
      <c r="K186" t="s">
        <v>58</v>
      </c>
      <c r="L186">
        <f>VLOOKUP($K186,Key!$A$1:$D$105,2,FALSE)</f>
        <v>43.052460000000004</v>
      </c>
      <c r="M186">
        <f>VLOOKUP($K186,Key!$A$1:$D$105,3,FALSE)</f>
        <v>-87.891000000000005</v>
      </c>
      <c r="N186" t="str">
        <f>VLOOKUP($K186,Key!$A$1:$D$105,4,FALSE)</f>
        <v>Milwaukee</v>
      </c>
      <c r="O186" t="s">
        <v>59</v>
      </c>
      <c r="P186">
        <f>VLOOKUP($O186,Key!$A$1:$D$105,2,FALSE)</f>
        <v>43.04804</v>
      </c>
      <c r="Q186">
        <f>VLOOKUP($O186,Key!$A$1:$D$105,3,FALSE)</f>
        <v>-87.896720000000002</v>
      </c>
      <c r="R186" t="str">
        <f>VLOOKUP($O186,Key!$A$1:$D$105,4,FALSE)</f>
        <v>Milwaukee</v>
      </c>
      <c r="S186">
        <v>3</v>
      </c>
      <c r="T186">
        <v>0</v>
      </c>
      <c r="U186">
        <v>0</v>
      </c>
      <c r="V186" t="s">
        <v>33</v>
      </c>
      <c r="W186">
        <v>0</v>
      </c>
      <c r="X186">
        <v>0</v>
      </c>
      <c r="Y186">
        <v>0</v>
      </c>
      <c r="Z186" s="4">
        <v>-1</v>
      </c>
      <c r="AA186" s="1">
        <v>43477</v>
      </c>
      <c r="AB186" s="8">
        <f t="shared" si="12"/>
        <v>43466</v>
      </c>
      <c r="AC186" s="8">
        <f t="shared" si="13"/>
        <v>43477</v>
      </c>
      <c r="AD186" s="8" t="str">
        <f t="shared" si="14"/>
        <v>Saturday</v>
      </c>
      <c r="AE186" s="2">
        <v>0.63854166666666667</v>
      </c>
      <c r="AF186" s="4">
        <v>1</v>
      </c>
      <c r="AG186" s="1">
        <v>43477</v>
      </c>
      <c r="AH186" s="8">
        <f t="shared" si="15"/>
        <v>43466</v>
      </c>
      <c r="AI186" s="8">
        <f t="shared" si="16"/>
        <v>43477</v>
      </c>
      <c r="AJ186" s="8" t="str">
        <f t="shared" si="17"/>
        <v>Saturday</v>
      </c>
      <c r="AK186" s="2">
        <v>0.64045138888888886</v>
      </c>
      <c r="AL186" t="s">
        <v>33</v>
      </c>
      <c r="AM186" t="s">
        <v>34</v>
      </c>
      <c r="AN186" t="s">
        <v>35</v>
      </c>
      <c r="AO186" t="s">
        <v>27</v>
      </c>
    </row>
    <row r="187" spans="1:41" x14ac:dyDescent="0.25">
      <c r="A187" t="s">
        <v>27</v>
      </c>
      <c r="B187">
        <v>1726821</v>
      </c>
      <c r="C187" t="s">
        <v>37</v>
      </c>
      <c r="D187" t="s">
        <v>38</v>
      </c>
      <c r="E187" t="s">
        <v>39</v>
      </c>
      <c r="F187">
        <v>53211</v>
      </c>
      <c r="G187" t="s">
        <v>29</v>
      </c>
      <c r="H187" t="s">
        <v>40</v>
      </c>
      <c r="I187">
        <v>994</v>
      </c>
      <c r="J187" t="s">
        <v>30</v>
      </c>
      <c r="K187" t="s">
        <v>75</v>
      </c>
      <c r="L187">
        <f>VLOOKUP($K187,Key!$A$1:$D$105,2,FALSE)</f>
        <v>43.063749000000001</v>
      </c>
      <c r="M187">
        <f>VLOOKUP($K187,Key!$A$1:$D$105,3,FALSE)</f>
        <v>-87.887962999999999</v>
      </c>
      <c r="N187" t="str">
        <f>VLOOKUP($K187,Key!$A$1:$D$105,4,FALSE)</f>
        <v>Milwaukee</v>
      </c>
      <c r="O187" t="s">
        <v>76</v>
      </c>
      <c r="P187">
        <f>VLOOKUP($O187,Key!$A$1:$D$105,2,FALSE)</f>
        <v>43.05536</v>
      </c>
      <c r="Q187">
        <f>VLOOKUP($O187,Key!$A$1:$D$105,3,FALSE)</f>
        <v>-87.90504</v>
      </c>
      <c r="R187" t="str">
        <f>VLOOKUP($O187,Key!$A$1:$D$105,4,FALSE)</f>
        <v>Milwaukee</v>
      </c>
      <c r="S187">
        <v>8</v>
      </c>
      <c r="T187">
        <v>0</v>
      </c>
      <c r="U187">
        <v>0</v>
      </c>
      <c r="V187" t="s">
        <v>33</v>
      </c>
      <c r="W187">
        <v>1</v>
      </c>
      <c r="X187">
        <v>1</v>
      </c>
      <c r="Y187">
        <v>40</v>
      </c>
      <c r="Z187" s="6">
        <v>-1</v>
      </c>
      <c r="AA187" s="1">
        <v>43468</v>
      </c>
      <c r="AB187" s="7">
        <f t="shared" si="12"/>
        <v>43466</v>
      </c>
      <c r="AC187" s="7">
        <f t="shared" si="13"/>
        <v>43468</v>
      </c>
      <c r="AD187" s="7" t="str">
        <f t="shared" si="14"/>
        <v>Thursday</v>
      </c>
      <c r="AE187" s="2">
        <v>0.69898148148148154</v>
      </c>
      <c r="AF187" s="6">
        <v>1</v>
      </c>
      <c r="AG187" s="1">
        <v>43468</v>
      </c>
      <c r="AH187" s="7">
        <f t="shared" si="15"/>
        <v>43466</v>
      </c>
      <c r="AI187" s="7">
        <f t="shared" si="16"/>
        <v>43468</v>
      </c>
      <c r="AJ187" s="7" t="str">
        <f t="shared" si="17"/>
        <v>Thursday</v>
      </c>
      <c r="AK187" s="2">
        <v>0.70474537037037033</v>
      </c>
      <c r="AL187" t="s">
        <v>33</v>
      </c>
      <c r="AM187" t="s">
        <v>34</v>
      </c>
      <c r="AN187" t="s">
        <v>35</v>
      </c>
      <c r="AO187" t="s">
        <v>27</v>
      </c>
    </row>
    <row r="188" spans="1:41" x14ac:dyDescent="0.25">
      <c r="A188" t="s">
        <v>27</v>
      </c>
      <c r="B188">
        <v>1726821</v>
      </c>
      <c r="C188" t="s">
        <v>37</v>
      </c>
      <c r="D188" t="s">
        <v>38</v>
      </c>
      <c r="E188" t="s">
        <v>39</v>
      </c>
      <c r="F188">
        <v>53211</v>
      </c>
      <c r="G188" t="s">
        <v>29</v>
      </c>
      <c r="H188" t="s">
        <v>40</v>
      </c>
      <c r="I188">
        <v>5431</v>
      </c>
      <c r="J188" t="s">
        <v>30</v>
      </c>
      <c r="K188" t="s">
        <v>93</v>
      </c>
      <c r="L188">
        <f>VLOOKUP($K188,Key!$A$1:$D$105,2,FALSE)</f>
        <v>43.060786</v>
      </c>
      <c r="M188">
        <f>VLOOKUP($K188,Key!$A$1:$D$105,3,FALSE)</f>
        <v>-87.883825999999999</v>
      </c>
      <c r="N188" t="str">
        <f>VLOOKUP($K188,Key!$A$1:$D$105,4,FALSE)</f>
        <v>Milwaukee</v>
      </c>
      <c r="O188" t="s">
        <v>41</v>
      </c>
      <c r="P188">
        <f>VLOOKUP($O188,Key!$A$1:$D$105,2,FALSE)</f>
        <v>43.042490000000001</v>
      </c>
      <c r="Q188">
        <f>VLOOKUP($O188,Key!$A$1:$D$105,3,FALSE)</f>
        <v>-87.909959999999998</v>
      </c>
      <c r="R188" t="str">
        <f>VLOOKUP($O188,Key!$A$1:$D$105,4,FALSE)</f>
        <v>Milwaukee</v>
      </c>
      <c r="S188">
        <v>14</v>
      </c>
      <c r="T188">
        <v>0</v>
      </c>
      <c r="U188">
        <v>0</v>
      </c>
      <c r="V188" t="s">
        <v>33</v>
      </c>
      <c r="W188">
        <v>2</v>
      </c>
      <c r="X188">
        <v>1.9</v>
      </c>
      <c r="Y188">
        <v>80</v>
      </c>
      <c r="Z188" s="4">
        <v>-1</v>
      </c>
      <c r="AA188" s="1">
        <v>43477</v>
      </c>
      <c r="AB188" s="8">
        <f t="shared" si="12"/>
        <v>43466</v>
      </c>
      <c r="AC188" s="8">
        <f t="shared" si="13"/>
        <v>43477</v>
      </c>
      <c r="AD188" s="8" t="str">
        <f t="shared" si="14"/>
        <v>Saturday</v>
      </c>
      <c r="AE188" s="2">
        <v>0.65329861111111109</v>
      </c>
      <c r="AF188" s="4">
        <v>1</v>
      </c>
      <c r="AG188" s="1">
        <v>43477</v>
      </c>
      <c r="AH188" s="8">
        <f t="shared" si="15"/>
        <v>43466</v>
      </c>
      <c r="AI188" s="8">
        <f t="shared" si="16"/>
        <v>43477</v>
      </c>
      <c r="AJ188" s="8" t="str">
        <f t="shared" si="17"/>
        <v>Saturday</v>
      </c>
      <c r="AK188" s="2">
        <v>0.66300925925925924</v>
      </c>
      <c r="AL188" t="s">
        <v>33</v>
      </c>
      <c r="AM188" t="s">
        <v>34</v>
      </c>
      <c r="AN188" t="s">
        <v>35</v>
      </c>
      <c r="AO188" t="s">
        <v>27</v>
      </c>
    </row>
    <row r="189" spans="1:41" x14ac:dyDescent="0.25">
      <c r="A189" t="s">
        <v>27</v>
      </c>
      <c r="B189">
        <v>1728201</v>
      </c>
      <c r="C189" t="s">
        <v>37</v>
      </c>
      <c r="D189" t="s">
        <v>38</v>
      </c>
      <c r="E189" t="s">
        <v>39</v>
      </c>
      <c r="F189">
        <v>53202</v>
      </c>
      <c r="G189" t="s">
        <v>29</v>
      </c>
      <c r="H189" t="s">
        <v>40</v>
      </c>
      <c r="I189">
        <v>12701</v>
      </c>
      <c r="J189" t="s">
        <v>30</v>
      </c>
      <c r="K189" t="s">
        <v>57</v>
      </c>
      <c r="L189">
        <f>VLOOKUP($K189,Key!$A$1:$D$105,2,FALSE)</f>
        <v>43.045712999999999</v>
      </c>
      <c r="M189">
        <f>VLOOKUP($K189,Key!$A$1:$D$105,3,FALSE)</f>
        <v>-87.899756999999994</v>
      </c>
      <c r="N189" t="str">
        <f>VLOOKUP($K189,Key!$A$1:$D$105,4,FALSE)</f>
        <v>Milwaukee</v>
      </c>
      <c r="O189" t="s">
        <v>93</v>
      </c>
      <c r="P189">
        <f>VLOOKUP($O189,Key!$A$1:$D$105,2,FALSE)</f>
        <v>43.060786</v>
      </c>
      <c r="Q189">
        <f>VLOOKUP($O189,Key!$A$1:$D$105,3,FALSE)</f>
        <v>-87.883825999999999</v>
      </c>
      <c r="R189" t="str">
        <f>VLOOKUP($O189,Key!$A$1:$D$105,4,FALSE)</f>
        <v>Milwaukee</v>
      </c>
      <c r="S189">
        <v>17</v>
      </c>
      <c r="T189">
        <v>0</v>
      </c>
      <c r="U189">
        <v>0</v>
      </c>
      <c r="V189" t="s">
        <v>33</v>
      </c>
      <c r="W189">
        <v>2</v>
      </c>
      <c r="X189">
        <v>1.9</v>
      </c>
      <c r="Y189">
        <v>80</v>
      </c>
      <c r="Z189" s="6">
        <v>-1</v>
      </c>
      <c r="AA189" s="1">
        <v>43470</v>
      </c>
      <c r="AB189" s="7">
        <f t="shared" si="12"/>
        <v>43466</v>
      </c>
      <c r="AC189" s="7">
        <f t="shared" si="13"/>
        <v>43470</v>
      </c>
      <c r="AD189" s="7" t="str">
        <f t="shared" si="14"/>
        <v>Saturday</v>
      </c>
      <c r="AE189" s="2">
        <v>0.66407407407407404</v>
      </c>
      <c r="AF189" s="6">
        <v>1</v>
      </c>
      <c r="AG189" s="1">
        <v>43470</v>
      </c>
      <c r="AH189" s="7">
        <f t="shared" si="15"/>
        <v>43466</v>
      </c>
      <c r="AI189" s="7">
        <f t="shared" si="16"/>
        <v>43470</v>
      </c>
      <c r="AJ189" s="7" t="str">
        <f t="shared" si="17"/>
        <v>Saturday</v>
      </c>
      <c r="AK189" s="2">
        <v>0.67623842592592587</v>
      </c>
      <c r="AL189" t="s">
        <v>33</v>
      </c>
      <c r="AM189" t="s">
        <v>34</v>
      </c>
      <c r="AN189" t="s">
        <v>35</v>
      </c>
      <c r="AO189" t="s">
        <v>27</v>
      </c>
    </row>
    <row r="190" spans="1:41" x14ac:dyDescent="0.25">
      <c r="A190" t="s">
        <v>27</v>
      </c>
      <c r="B190">
        <v>1730248</v>
      </c>
      <c r="C190" t="s">
        <v>37</v>
      </c>
      <c r="D190" t="s">
        <v>85</v>
      </c>
      <c r="E190" t="s">
        <v>39</v>
      </c>
      <c r="F190">
        <v>53207</v>
      </c>
      <c r="G190" t="s">
        <v>29</v>
      </c>
      <c r="H190" t="s">
        <v>40</v>
      </c>
      <c r="I190">
        <v>12581</v>
      </c>
      <c r="J190" t="s">
        <v>30</v>
      </c>
      <c r="K190" t="s">
        <v>60</v>
      </c>
      <c r="L190">
        <f>VLOOKUP($K190,Key!$A$1:$D$105,2,FALSE)</f>
        <v>43.04824</v>
      </c>
      <c r="M190">
        <f>VLOOKUP($K190,Key!$A$1:$D$105,3,FALSE)</f>
        <v>-87.904970000000006</v>
      </c>
      <c r="N190" t="str">
        <f>VLOOKUP($K190,Key!$A$1:$D$105,4,FALSE)</f>
        <v>Milwaukee</v>
      </c>
      <c r="O190" t="s">
        <v>60</v>
      </c>
      <c r="P190">
        <f>VLOOKUP($O190,Key!$A$1:$D$105,2,FALSE)</f>
        <v>43.04824</v>
      </c>
      <c r="Q190">
        <f>VLOOKUP($O190,Key!$A$1:$D$105,3,FALSE)</f>
        <v>-87.904970000000006</v>
      </c>
      <c r="R190" t="str">
        <f>VLOOKUP($O190,Key!$A$1:$D$105,4,FALSE)</f>
        <v>Milwaukee</v>
      </c>
      <c r="S190">
        <v>0</v>
      </c>
      <c r="T190">
        <v>0</v>
      </c>
      <c r="U190">
        <v>0</v>
      </c>
      <c r="V190" t="s">
        <v>33</v>
      </c>
      <c r="W190">
        <v>0</v>
      </c>
      <c r="X190">
        <v>0</v>
      </c>
      <c r="Y190">
        <v>0</v>
      </c>
      <c r="Z190" s="4">
        <v>-1</v>
      </c>
      <c r="AA190" s="1">
        <v>43482</v>
      </c>
      <c r="AB190" s="8">
        <f t="shared" si="12"/>
        <v>43466</v>
      </c>
      <c r="AC190" s="8">
        <f t="shared" si="13"/>
        <v>43482</v>
      </c>
      <c r="AD190" s="8" t="str">
        <f t="shared" si="14"/>
        <v>Thursday</v>
      </c>
      <c r="AE190" s="2">
        <v>0.32740740740740742</v>
      </c>
      <c r="AF190" s="4">
        <v>1</v>
      </c>
      <c r="AG190" s="1">
        <v>43482</v>
      </c>
      <c r="AH190" s="8">
        <f t="shared" si="15"/>
        <v>43466</v>
      </c>
      <c r="AI190" s="8">
        <f t="shared" si="16"/>
        <v>43482</v>
      </c>
      <c r="AJ190" s="8" t="str">
        <f t="shared" si="17"/>
        <v>Thursday</v>
      </c>
      <c r="AK190" s="2">
        <v>0.32769675925925928</v>
      </c>
      <c r="AL190" t="s">
        <v>33</v>
      </c>
      <c r="AM190" t="s">
        <v>34</v>
      </c>
      <c r="AN190" t="s">
        <v>44</v>
      </c>
      <c r="AO190" t="s">
        <v>27</v>
      </c>
    </row>
    <row r="191" spans="1:41" x14ac:dyDescent="0.25">
      <c r="A191" t="s">
        <v>27</v>
      </c>
      <c r="B191">
        <v>1738865</v>
      </c>
      <c r="C191" t="s">
        <v>37</v>
      </c>
      <c r="D191" t="s">
        <v>38</v>
      </c>
      <c r="E191" t="s">
        <v>39</v>
      </c>
      <c r="F191">
        <v>53211</v>
      </c>
      <c r="G191" t="s">
        <v>29</v>
      </c>
      <c r="H191" t="s">
        <v>40</v>
      </c>
      <c r="I191">
        <v>12509</v>
      </c>
      <c r="J191" t="s">
        <v>30</v>
      </c>
      <c r="K191" t="s">
        <v>75</v>
      </c>
      <c r="L191">
        <f>VLOOKUP($K191,Key!$A$1:$D$105,2,FALSE)</f>
        <v>43.063749000000001</v>
      </c>
      <c r="M191">
        <f>VLOOKUP($K191,Key!$A$1:$D$105,3,FALSE)</f>
        <v>-87.887962999999999</v>
      </c>
      <c r="N191" t="str">
        <f>VLOOKUP($K191,Key!$A$1:$D$105,4,FALSE)</f>
        <v>Milwaukee</v>
      </c>
      <c r="O191" t="s">
        <v>68</v>
      </c>
      <c r="P191">
        <f>VLOOKUP($O191,Key!$A$1:$D$105,2,FALSE)</f>
        <v>43.06033</v>
      </c>
      <c r="Q191">
        <f>VLOOKUP($O191,Key!$A$1:$D$105,3,FALSE)</f>
        <v>-87.89546</v>
      </c>
      <c r="R191" t="str">
        <f>VLOOKUP($O191,Key!$A$1:$D$105,4,FALSE)</f>
        <v>Milwaukee</v>
      </c>
      <c r="S191">
        <v>5</v>
      </c>
      <c r="T191">
        <v>0</v>
      </c>
      <c r="U191">
        <v>0</v>
      </c>
      <c r="V191" t="s">
        <v>33</v>
      </c>
      <c r="W191">
        <v>0</v>
      </c>
      <c r="X191">
        <v>0</v>
      </c>
      <c r="Y191">
        <v>0</v>
      </c>
      <c r="Z191" s="6">
        <v>-1</v>
      </c>
      <c r="AA191" s="1">
        <v>43471</v>
      </c>
      <c r="AB191" s="7">
        <f t="shared" si="12"/>
        <v>43466</v>
      </c>
      <c r="AC191" s="7">
        <f t="shared" si="13"/>
        <v>43471</v>
      </c>
      <c r="AD191" s="7" t="str">
        <f t="shared" si="14"/>
        <v>Sunday</v>
      </c>
      <c r="AE191" s="2">
        <v>0.38723379629629634</v>
      </c>
      <c r="AF191" s="6">
        <v>1</v>
      </c>
      <c r="AG191" s="1">
        <v>43471</v>
      </c>
      <c r="AH191" s="7">
        <f t="shared" si="15"/>
        <v>43466</v>
      </c>
      <c r="AI191" s="7">
        <f t="shared" si="16"/>
        <v>43471</v>
      </c>
      <c r="AJ191" s="7" t="str">
        <f t="shared" si="17"/>
        <v>Sunday</v>
      </c>
      <c r="AK191" s="2">
        <v>0.39078703703703704</v>
      </c>
      <c r="AL191" t="s">
        <v>33</v>
      </c>
      <c r="AM191" t="s">
        <v>34</v>
      </c>
      <c r="AN191" t="s">
        <v>35</v>
      </c>
      <c r="AO191" t="s">
        <v>27</v>
      </c>
    </row>
    <row r="192" spans="1:41" x14ac:dyDescent="0.25">
      <c r="A192" t="s">
        <v>27</v>
      </c>
      <c r="B192">
        <v>1738865</v>
      </c>
      <c r="C192" t="s">
        <v>37</v>
      </c>
      <c r="D192" t="s">
        <v>38</v>
      </c>
      <c r="E192" t="s">
        <v>39</v>
      </c>
      <c r="F192">
        <v>53211</v>
      </c>
      <c r="G192" t="s">
        <v>29</v>
      </c>
      <c r="H192" t="s">
        <v>40</v>
      </c>
      <c r="I192">
        <v>5588</v>
      </c>
      <c r="J192" t="s">
        <v>30</v>
      </c>
      <c r="K192" t="s">
        <v>71</v>
      </c>
      <c r="L192">
        <f>VLOOKUP($K192,Key!$A$1:$D$105,2,FALSE)</f>
        <v>43.074890000000003</v>
      </c>
      <c r="M192">
        <f>VLOOKUP($K192,Key!$A$1:$D$105,3,FALSE)</f>
        <v>-87.882810000000006</v>
      </c>
      <c r="N192" t="str">
        <f>VLOOKUP($K192,Key!$A$1:$D$105,4,FALSE)</f>
        <v>Milwaukee</v>
      </c>
      <c r="O192" t="s">
        <v>71</v>
      </c>
      <c r="P192">
        <f>VLOOKUP($O192,Key!$A$1:$D$105,2,FALSE)</f>
        <v>43.074890000000003</v>
      </c>
      <c r="Q192">
        <f>VLOOKUP($O192,Key!$A$1:$D$105,3,FALSE)</f>
        <v>-87.882810000000006</v>
      </c>
      <c r="R192" t="str">
        <f>VLOOKUP($O192,Key!$A$1:$D$105,4,FALSE)</f>
        <v>Milwaukee</v>
      </c>
      <c r="S192">
        <v>507</v>
      </c>
      <c r="T192">
        <v>0</v>
      </c>
      <c r="U192">
        <v>45</v>
      </c>
      <c r="V192" t="s">
        <v>33</v>
      </c>
      <c r="W192">
        <v>18</v>
      </c>
      <c r="X192">
        <v>17.100000000000001</v>
      </c>
      <c r="Y192">
        <v>720</v>
      </c>
      <c r="Z192" s="4">
        <v>-1</v>
      </c>
      <c r="AA192" s="1">
        <v>43485</v>
      </c>
      <c r="AB192" s="8">
        <f t="shared" si="12"/>
        <v>43466</v>
      </c>
      <c r="AC192" s="8">
        <f t="shared" si="13"/>
        <v>43485</v>
      </c>
      <c r="AD192" s="8" t="str">
        <f t="shared" si="14"/>
        <v>Sunday</v>
      </c>
      <c r="AE192" s="2">
        <v>0.81858796296296299</v>
      </c>
      <c r="AF192" s="4">
        <v>1</v>
      </c>
      <c r="AG192" s="1">
        <v>43486</v>
      </c>
      <c r="AH192" s="8">
        <f t="shared" si="15"/>
        <v>43466</v>
      </c>
      <c r="AI192" s="8">
        <f t="shared" si="16"/>
        <v>43486</v>
      </c>
      <c r="AJ192" s="8" t="str">
        <f t="shared" si="17"/>
        <v>Monday</v>
      </c>
      <c r="AK192" s="2">
        <v>0.17077546296296298</v>
      </c>
      <c r="AL192" t="s">
        <v>34</v>
      </c>
      <c r="AM192" t="s">
        <v>34</v>
      </c>
      <c r="AN192" t="s">
        <v>44</v>
      </c>
      <c r="AO192" t="s">
        <v>27</v>
      </c>
    </row>
    <row r="193" spans="1:41" x14ac:dyDescent="0.25">
      <c r="A193" t="s">
        <v>27</v>
      </c>
      <c r="B193">
        <v>1738865</v>
      </c>
      <c r="C193" t="s">
        <v>37</v>
      </c>
      <c r="D193" t="s">
        <v>38</v>
      </c>
      <c r="E193" t="s">
        <v>39</v>
      </c>
      <c r="F193">
        <v>53211</v>
      </c>
      <c r="G193" t="s">
        <v>29</v>
      </c>
      <c r="H193" t="s">
        <v>40</v>
      </c>
      <c r="I193">
        <v>11050</v>
      </c>
      <c r="J193" t="s">
        <v>30</v>
      </c>
      <c r="K193" t="s">
        <v>94</v>
      </c>
      <c r="L193">
        <f>VLOOKUP($K193,Key!$A$1:$D$105,2,FALSE)</f>
        <v>43.077359999999999</v>
      </c>
      <c r="M193">
        <f>VLOOKUP($K193,Key!$A$1:$D$105,3,FALSE)</f>
        <v>-87.880769999999998</v>
      </c>
      <c r="N193" t="str">
        <f>VLOOKUP($K193,Key!$A$1:$D$105,4,FALSE)</f>
        <v>Milwaukee</v>
      </c>
      <c r="O193" t="s">
        <v>75</v>
      </c>
      <c r="P193">
        <f>VLOOKUP($O193,Key!$A$1:$D$105,2,FALSE)</f>
        <v>43.063749000000001</v>
      </c>
      <c r="Q193">
        <f>VLOOKUP($O193,Key!$A$1:$D$105,3,FALSE)</f>
        <v>-87.887962999999999</v>
      </c>
      <c r="R193" t="str">
        <f>VLOOKUP($O193,Key!$A$1:$D$105,4,FALSE)</f>
        <v>Milwaukee</v>
      </c>
      <c r="S193">
        <v>11</v>
      </c>
      <c r="T193">
        <v>0</v>
      </c>
      <c r="U193">
        <v>0</v>
      </c>
      <c r="V193" t="s">
        <v>33</v>
      </c>
      <c r="W193">
        <v>1</v>
      </c>
      <c r="X193">
        <v>1</v>
      </c>
      <c r="Y193">
        <v>40</v>
      </c>
      <c r="Z193" s="6">
        <v>-1</v>
      </c>
      <c r="AA193" s="1">
        <v>43480</v>
      </c>
      <c r="AB193" s="7">
        <f t="shared" ref="AB193:AB256" si="18">DATE(YEAR(AA193), MONTH(AA193), 1)</f>
        <v>43466</v>
      </c>
      <c r="AC193" s="7">
        <f t="shared" ref="AC193:AC256" si="19">AA193</f>
        <v>43480</v>
      </c>
      <c r="AD193" s="7" t="str">
        <f t="shared" ref="AD193:AD256" si="20">TEXT(AC193,"dddd")</f>
        <v>Tuesday</v>
      </c>
      <c r="AE193" s="2">
        <v>0.74383101851851852</v>
      </c>
      <c r="AF193" s="6">
        <v>1</v>
      </c>
      <c r="AG193" s="1">
        <v>43480</v>
      </c>
      <c r="AH193" s="7">
        <f t="shared" ref="AH193:AH256" si="21">DATE(YEAR(AG193), MONTH(AG193), 1)</f>
        <v>43466</v>
      </c>
      <c r="AI193" s="7">
        <f t="shared" ref="AI193:AI256" si="22">AG193</f>
        <v>43480</v>
      </c>
      <c r="AJ193" s="7" t="str">
        <f t="shared" ref="AJ193:AJ256" si="23">TEXT(AI193,"dddd")</f>
        <v>Tuesday</v>
      </c>
      <c r="AK193" s="2">
        <v>0.75155092592592598</v>
      </c>
      <c r="AL193" t="s">
        <v>33</v>
      </c>
      <c r="AM193" t="s">
        <v>34</v>
      </c>
      <c r="AN193" t="s">
        <v>35</v>
      </c>
      <c r="AO193" t="s">
        <v>27</v>
      </c>
    </row>
    <row r="194" spans="1:41" x14ac:dyDescent="0.25">
      <c r="A194" t="s">
        <v>27</v>
      </c>
      <c r="B194">
        <v>1740020</v>
      </c>
      <c r="C194" t="s">
        <v>37</v>
      </c>
      <c r="D194" t="s">
        <v>85</v>
      </c>
      <c r="E194" t="s">
        <v>39</v>
      </c>
      <c r="F194">
        <v>53202</v>
      </c>
      <c r="G194" t="s">
        <v>29</v>
      </c>
      <c r="H194" t="s">
        <v>91</v>
      </c>
      <c r="I194">
        <v>11166</v>
      </c>
      <c r="J194" t="s">
        <v>30</v>
      </c>
      <c r="K194" t="s">
        <v>57</v>
      </c>
      <c r="L194">
        <f>VLOOKUP($K194,Key!$A$1:$D$105,2,FALSE)</f>
        <v>43.045712999999999</v>
      </c>
      <c r="M194">
        <f>VLOOKUP($K194,Key!$A$1:$D$105,3,FALSE)</f>
        <v>-87.899756999999994</v>
      </c>
      <c r="N194" t="str">
        <f>VLOOKUP($K194,Key!$A$1:$D$105,4,FALSE)</f>
        <v>Milwaukee</v>
      </c>
      <c r="O194" t="s">
        <v>92</v>
      </c>
      <c r="P194">
        <f>VLOOKUP($O194,Key!$A$1:$D$105,2,FALSE)</f>
        <v>43.053040000000003</v>
      </c>
      <c r="Q194">
        <f>VLOOKUP($O194,Key!$A$1:$D$105,3,FALSE)</f>
        <v>-87.897660000000002</v>
      </c>
      <c r="R194" t="str">
        <f>VLOOKUP($O194,Key!$A$1:$D$105,4,FALSE)</f>
        <v>Milwaukee</v>
      </c>
      <c r="S194">
        <v>3</v>
      </c>
      <c r="T194">
        <v>0</v>
      </c>
      <c r="U194">
        <v>0</v>
      </c>
      <c r="V194" t="s">
        <v>33</v>
      </c>
      <c r="W194">
        <v>0</v>
      </c>
      <c r="X194">
        <v>0</v>
      </c>
      <c r="Y194">
        <v>0</v>
      </c>
      <c r="Z194" s="4">
        <v>-1</v>
      </c>
      <c r="AA194" s="1">
        <v>43475</v>
      </c>
      <c r="AB194" s="8">
        <f t="shared" si="18"/>
        <v>43466</v>
      </c>
      <c r="AC194" s="8">
        <f t="shared" si="19"/>
        <v>43475</v>
      </c>
      <c r="AD194" s="8" t="str">
        <f t="shared" si="20"/>
        <v>Thursday</v>
      </c>
      <c r="AE194" s="2">
        <v>0.87822916666666673</v>
      </c>
      <c r="AF194" s="4">
        <v>1</v>
      </c>
      <c r="AG194" s="1">
        <v>43475</v>
      </c>
      <c r="AH194" s="8">
        <f t="shared" si="21"/>
        <v>43466</v>
      </c>
      <c r="AI194" s="8">
        <f t="shared" si="22"/>
        <v>43475</v>
      </c>
      <c r="AJ194" s="8" t="str">
        <f t="shared" si="23"/>
        <v>Thursday</v>
      </c>
      <c r="AK194" s="2">
        <v>0.88048611111111119</v>
      </c>
      <c r="AL194" t="s">
        <v>33</v>
      </c>
      <c r="AM194" t="s">
        <v>34</v>
      </c>
      <c r="AN194" t="s">
        <v>35</v>
      </c>
      <c r="AO194" t="s">
        <v>27</v>
      </c>
    </row>
    <row r="195" spans="1:41" x14ac:dyDescent="0.25">
      <c r="A195" t="s">
        <v>27</v>
      </c>
      <c r="B195">
        <v>1760239</v>
      </c>
      <c r="C195" t="s">
        <v>37</v>
      </c>
      <c r="D195" t="s">
        <v>38</v>
      </c>
      <c r="E195" t="s">
        <v>39</v>
      </c>
      <c r="F195">
        <v>53202</v>
      </c>
      <c r="G195" t="s">
        <v>29</v>
      </c>
      <c r="H195" t="s">
        <v>91</v>
      </c>
      <c r="I195">
        <v>12670</v>
      </c>
      <c r="J195" t="s">
        <v>30</v>
      </c>
      <c r="K195" t="s">
        <v>57</v>
      </c>
      <c r="L195">
        <f>VLOOKUP($K195,Key!$A$1:$D$105,2,FALSE)</f>
        <v>43.045712999999999</v>
      </c>
      <c r="M195">
        <f>VLOOKUP($K195,Key!$A$1:$D$105,3,FALSE)</f>
        <v>-87.899756999999994</v>
      </c>
      <c r="N195" t="str">
        <f>VLOOKUP($K195,Key!$A$1:$D$105,4,FALSE)</f>
        <v>Milwaukee</v>
      </c>
      <c r="O195" t="s">
        <v>80</v>
      </c>
      <c r="P195">
        <f>VLOOKUP($O195,Key!$A$1:$D$105,2,FALSE)</f>
        <v>43.05097</v>
      </c>
      <c r="Q195">
        <f>VLOOKUP($O195,Key!$A$1:$D$105,3,FALSE)</f>
        <v>-87.906440000000003</v>
      </c>
      <c r="R195" t="str">
        <f>VLOOKUP($O195,Key!$A$1:$D$105,4,FALSE)</f>
        <v>Milwaukee</v>
      </c>
      <c r="S195">
        <v>4</v>
      </c>
      <c r="T195">
        <v>0</v>
      </c>
      <c r="U195">
        <v>0</v>
      </c>
      <c r="V195" t="s">
        <v>33</v>
      </c>
      <c r="W195">
        <v>0</v>
      </c>
      <c r="X195">
        <v>0</v>
      </c>
      <c r="Y195">
        <v>0</v>
      </c>
      <c r="Z195" s="6">
        <v>-1</v>
      </c>
      <c r="AA195" s="1">
        <v>43479</v>
      </c>
      <c r="AB195" s="7">
        <f t="shared" si="18"/>
        <v>43466</v>
      </c>
      <c r="AC195" s="7">
        <f t="shared" si="19"/>
        <v>43479</v>
      </c>
      <c r="AD195" s="7" t="str">
        <f t="shared" si="20"/>
        <v>Monday</v>
      </c>
      <c r="AE195" s="2">
        <v>0.75305555555555559</v>
      </c>
      <c r="AF195" s="6">
        <v>1</v>
      </c>
      <c r="AG195" s="1">
        <v>43479</v>
      </c>
      <c r="AH195" s="7">
        <f t="shared" si="21"/>
        <v>43466</v>
      </c>
      <c r="AI195" s="7">
        <f t="shared" si="22"/>
        <v>43479</v>
      </c>
      <c r="AJ195" s="7" t="str">
        <f t="shared" si="23"/>
        <v>Monday</v>
      </c>
      <c r="AK195" s="2">
        <v>0.75615740740740733</v>
      </c>
      <c r="AL195" t="s">
        <v>33</v>
      </c>
      <c r="AM195" t="s">
        <v>34</v>
      </c>
      <c r="AN195" t="s">
        <v>35</v>
      </c>
      <c r="AO195" t="s">
        <v>27</v>
      </c>
    </row>
    <row r="196" spans="1:41" x14ac:dyDescent="0.25">
      <c r="A196" t="s">
        <v>27</v>
      </c>
      <c r="B196">
        <v>1760239</v>
      </c>
      <c r="C196" t="s">
        <v>37</v>
      </c>
      <c r="D196" t="s">
        <v>38</v>
      </c>
      <c r="E196" t="s">
        <v>39</v>
      </c>
      <c r="F196">
        <v>53202</v>
      </c>
      <c r="G196" t="s">
        <v>29</v>
      </c>
      <c r="H196" t="s">
        <v>91</v>
      </c>
      <c r="I196">
        <v>12670</v>
      </c>
      <c r="J196" t="s">
        <v>30</v>
      </c>
      <c r="K196" t="s">
        <v>80</v>
      </c>
      <c r="L196">
        <f>VLOOKUP($K196,Key!$A$1:$D$105,2,FALSE)</f>
        <v>43.05097</v>
      </c>
      <c r="M196">
        <f>VLOOKUP($K196,Key!$A$1:$D$105,3,FALSE)</f>
        <v>-87.906440000000003</v>
      </c>
      <c r="N196" t="str">
        <f>VLOOKUP($K196,Key!$A$1:$D$105,4,FALSE)</f>
        <v>Milwaukee</v>
      </c>
      <c r="O196" t="s">
        <v>57</v>
      </c>
      <c r="P196">
        <f>VLOOKUP($O196,Key!$A$1:$D$105,2,FALSE)</f>
        <v>43.045712999999999</v>
      </c>
      <c r="Q196">
        <f>VLOOKUP($O196,Key!$A$1:$D$105,3,FALSE)</f>
        <v>-87.899756999999994</v>
      </c>
      <c r="R196" t="str">
        <f>VLOOKUP($O196,Key!$A$1:$D$105,4,FALSE)</f>
        <v>Milwaukee</v>
      </c>
      <c r="S196">
        <v>7</v>
      </c>
      <c r="T196">
        <v>0</v>
      </c>
      <c r="U196">
        <v>0</v>
      </c>
      <c r="V196" t="s">
        <v>33</v>
      </c>
      <c r="W196">
        <v>1</v>
      </c>
      <c r="X196">
        <v>1</v>
      </c>
      <c r="Y196">
        <v>40</v>
      </c>
      <c r="Z196" s="4">
        <v>-1</v>
      </c>
      <c r="AA196" s="1">
        <v>43479</v>
      </c>
      <c r="AB196" s="8">
        <f t="shared" si="18"/>
        <v>43466</v>
      </c>
      <c r="AC196" s="8">
        <f t="shared" si="19"/>
        <v>43479</v>
      </c>
      <c r="AD196" s="8" t="str">
        <f t="shared" si="20"/>
        <v>Monday</v>
      </c>
      <c r="AE196" s="2">
        <v>0.80314814814814817</v>
      </c>
      <c r="AF196" s="4">
        <v>1</v>
      </c>
      <c r="AG196" s="1">
        <v>43479</v>
      </c>
      <c r="AH196" s="8">
        <f t="shared" si="21"/>
        <v>43466</v>
      </c>
      <c r="AI196" s="8">
        <f t="shared" si="22"/>
        <v>43479</v>
      </c>
      <c r="AJ196" s="8" t="str">
        <f t="shared" si="23"/>
        <v>Monday</v>
      </c>
      <c r="AK196" s="2">
        <v>0.80770833333333336</v>
      </c>
      <c r="AL196" t="s">
        <v>33</v>
      </c>
      <c r="AM196" t="s">
        <v>34</v>
      </c>
      <c r="AN196" t="s">
        <v>35</v>
      </c>
      <c r="AO196" t="s">
        <v>27</v>
      </c>
    </row>
    <row r="197" spans="1:41" x14ac:dyDescent="0.25">
      <c r="A197" t="s">
        <v>27</v>
      </c>
      <c r="B197">
        <v>1760239</v>
      </c>
      <c r="C197" t="s">
        <v>37</v>
      </c>
      <c r="D197" t="s">
        <v>38</v>
      </c>
      <c r="E197" t="s">
        <v>39</v>
      </c>
      <c r="F197">
        <v>53202</v>
      </c>
      <c r="G197" t="s">
        <v>29</v>
      </c>
      <c r="H197" t="s">
        <v>91</v>
      </c>
      <c r="I197">
        <v>12670</v>
      </c>
      <c r="J197" t="s">
        <v>30</v>
      </c>
      <c r="K197" t="s">
        <v>57</v>
      </c>
      <c r="L197">
        <f>VLOOKUP($K197,Key!$A$1:$D$105,2,FALSE)</f>
        <v>43.045712999999999</v>
      </c>
      <c r="M197">
        <f>VLOOKUP($K197,Key!$A$1:$D$105,3,FALSE)</f>
        <v>-87.899756999999994</v>
      </c>
      <c r="N197" t="str">
        <f>VLOOKUP($K197,Key!$A$1:$D$105,4,FALSE)</f>
        <v>Milwaukee</v>
      </c>
      <c r="O197" t="s">
        <v>80</v>
      </c>
      <c r="P197">
        <f>VLOOKUP($O197,Key!$A$1:$D$105,2,FALSE)</f>
        <v>43.05097</v>
      </c>
      <c r="Q197">
        <f>VLOOKUP($O197,Key!$A$1:$D$105,3,FALSE)</f>
        <v>-87.906440000000003</v>
      </c>
      <c r="R197" t="str">
        <f>VLOOKUP($O197,Key!$A$1:$D$105,4,FALSE)</f>
        <v>Milwaukee</v>
      </c>
      <c r="S197">
        <v>4</v>
      </c>
      <c r="T197">
        <v>0</v>
      </c>
      <c r="U197">
        <v>0</v>
      </c>
      <c r="V197" t="s">
        <v>33</v>
      </c>
      <c r="W197">
        <v>0</v>
      </c>
      <c r="X197">
        <v>0</v>
      </c>
      <c r="Y197">
        <v>0</v>
      </c>
      <c r="Z197" s="6">
        <v>-1</v>
      </c>
      <c r="AA197" s="1">
        <v>43468</v>
      </c>
      <c r="AB197" s="7">
        <f t="shared" si="18"/>
        <v>43466</v>
      </c>
      <c r="AC197" s="7">
        <f t="shared" si="19"/>
        <v>43468</v>
      </c>
      <c r="AD197" s="7" t="str">
        <f t="shared" si="20"/>
        <v>Thursday</v>
      </c>
      <c r="AE197" s="2">
        <v>0.76195601851851846</v>
      </c>
      <c r="AF197" s="6">
        <v>1</v>
      </c>
      <c r="AG197" s="1">
        <v>43468</v>
      </c>
      <c r="AH197" s="7">
        <f t="shared" si="21"/>
        <v>43466</v>
      </c>
      <c r="AI197" s="7">
        <f t="shared" si="22"/>
        <v>43468</v>
      </c>
      <c r="AJ197" s="7" t="str">
        <f t="shared" si="23"/>
        <v>Thursday</v>
      </c>
      <c r="AK197" s="2">
        <v>0.76482638888888888</v>
      </c>
      <c r="AL197" t="s">
        <v>33</v>
      </c>
      <c r="AM197" t="s">
        <v>34</v>
      </c>
      <c r="AN197" t="s">
        <v>35</v>
      </c>
      <c r="AO197" t="s">
        <v>27</v>
      </c>
    </row>
    <row r="198" spans="1:41" x14ac:dyDescent="0.25">
      <c r="A198" t="s">
        <v>27</v>
      </c>
      <c r="B198">
        <v>1760239</v>
      </c>
      <c r="C198" t="s">
        <v>37</v>
      </c>
      <c r="D198" t="s">
        <v>38</v>
      </c>
      <c r="E198" t="s">
        <v>39</v>
      </c>
      <c r="F198">
        <v>53202</v>
      </c>
      <c r="G198" t="s">
        <v>29</v>
      </c>
      <c r="H198" t="s">
        <v>91</v>
      </c>
      <c r="I198">
        <v>12670</v>
      </c>
      <c r="J198" t="s">
        <v>30</v>
      </c>
      <c r="K198" t="s">
        <v>80</v>
      </c>
      <c r="L198">
        <f>VLOOKUP($K198,Key!$A$1:$D$105,2,FALSE)</f>
        <v>43.05097</v>
      </c>
      <c r="M198">
        <f>VLOOKUP($K198,Key!$A$1:$D$105,3,FALSE)</f>
        <v>-87.906440000000003</v>
      </c>
      <c r="N198" t="str">
        <f>VLOOKUP($K198,Key!$A$1:$D$105,4,FALSE)</f>
        <v>Milwaukee</v>
      </c>
      <c r="O198" t="s">
        <v>57</v>
      </c>
      <c r="P198">
        <f>VLOOKUP($O198,Key!$A$1:$D$105,2,FALSE)</f>
        <v>43.045712999999999</v>
      </c>
      <c r="Q198">
        <f>VLOOKUP($O198,Key!$A$1:$D$105,3,FALSE)</f>
        <v>-87.899756999999994</v>
      </c>
      <c r="R198" t="str">
        <f>VLOOKUP($O198,Key!$A$1:$D$105,4,FALSE)</f>
        <v>Milwaukee</v>
      </c>
      <c r="S198">
        <v>7</v>
      </c>
      <c r="T198">
        <v>0</v>
      </c>
      <c r="U198">
        <v>0</v>
      </c>
      <c r="V198" t="s">
        <v>33</v>
      </c>
      <c r="W198">
        <v>1</v>
      </c>
      <c r="X198">
        <v>1</v>
      </c>
      <c r="Y198">
        <v>40</v>
      </c>
      <c r="Z198" s="4">
        <v>-1</v>
      </c>
      <c r="AA198" s="1">
        <v>43468</v>
      </c>
      <c r="AB198" s="8">
        <f t="shared" si="18"/>
        <v>43466</v>
      </c>
      <c r="AC198" s="8">
        <f t="shared" si="19"/>
        <v>43468</v>
      </c>
      <c r="AD198" s="8" t="str">
        <f t="shared" si="20"/>
        <v>Thursday</v>
      </c>
      <c r="AE198" s="2">
        <v>0.81377314814814816</v>
      </c>
      <c r="AF198" s="4">
        <v>1</v>
      </c>
      <c r="AG198" s="1">
        <v>43468</v>
      </c>
      <c r="AH198" s="8">
        <f t="shared" si="21"/>
        <v>43466</v>
      </c>
      <c r="AI198" s="8">
        <f t="shared" si="22"/>
        <v>43468</v>
      </c>
      <c r="AJ198" s="8" t="str">
        <f t="shared" si="23"/>
        <v>Thursday</v>
      </c>
      <c r="AK198" s="2">
        <v>0.81851851851851853</v>
      </c>
      <c r="AL198" t="s">
        <v>33</v>
      </c>
      <c r="AM198" t="s">
        <v>34</v>
      </c>
      <c r="AN198" t="s">
        <v>35</v>
      </c>
      <c r="AO198" t="s">
        <v>27</v>
      </c>
    </row>
    <row r="199" spans="1:41" x14ac:dyDescent="0.25">
      <c r="A199" t="s">
        <v>27</v>
      </c>
      <c r="B199">
        <v>1806980</v>
      </c>
      <c r="C199" t="s">
        <v>37</v>
      </c>
      <c r="D199" t="s">
        <v>38</v>
      </c>
      <c r="E199" t="s">
        <v>39</v>
      </c>
      <c r="F199">
        <v>53211</v>
      </c>
      <c r="G199" t="s">
        <v>29</v>
      </c>
      <c r="H199" t="s">
        <v>40</v>
      </c>
      <c r="I199">
        <v>32</v>
      </c>
      <c r="J199" t="s">
        <v>30</v>
      </c>
      <c r="K199" t="s">
        <v>67</v>
      </c>
      <c r="L199">
        <f>VLOOKUP($K199,Key!$A$1:$D$105,2,FALSE)</f>
        <v>43.060250000000003</v>
      </c>
      <c r="M199">
        <f>VLOOKUP($K199,Key!$A$1:$D$105,3,FALSE)</f>
        <v>-87.892169999999993</v>
      </c>
      <c r="N199" t="str">
        <f>VLOOKUP($K199,Key!$A$1:$D$105,4,FALSE)</f>
        <v>Milwaukee</v>
      </c>
      <c r="O199" t="s">
        <v>67</v>
      </c>
      <c r="P199">
        <f>VLOOKUP($O199,Key!$A$1:$D$105,2,FALSE)</f>
        <v>43.060250000000003</v>
      </c>
      <c r="Q199">
        <f>VLOOKUP($O199,Key!$A$1:$D$105,3,FALSE)</f>
        <v>-87.892169999999993</v>
      </c>
      <c r="R199" t="str">
        <f>VLOOKUP($O199,Key!$A$1:$D$105,4,FALSE)</f>
        <v>Milwaukee</v>
      </c>
      <c r="S199">
        <v>88</v>
      </c>
      <c r="T199">
        <v>0</v>
      </c>
      <c r="U199">
        <v>0</v>
      </c>
      <c r="V199" t="s">
        <v>33</v>
      </c>
      <c r="W199">
        <v>13</v>
      </c>
      <c r="X199">
        <v>12.4</v>
      </c>
      <c r="Y199">
        <v>520</v>
      </c>
      <c r="Z199" s="6">
        <v>-1</v>
      </c>
      <c r="AA199" s="1">
        <v>43478</v>
      </c>
      <c r="AB199" s="7">
        <f t="shared" si="18"/>
        <v>43466</v>
      </c>
      <c r="AC199" s="7">
        <f t="shared" si="19"/>
        <v>43478</v>
      </c>
      <c r="AD199" s="7" t="str">
        <f t="shared" si="20"/>
        <v>Sunday</v>
      </c>
      <c r="AE199" s="2">
        <v>0.59027777777777779</v>
      </c>
      <c r="AF199" s="6">
        <v>1</v>
      </c>
      <c r="AG199" s="1">
        <v>43478</v>
      </c>
      <c r="AH199" s="7">
        <f t="shared" si="21"/>
        <v>43466</v>
      </c>
      <c r="AI199" s="7">
        <f t="shared" si="22"/>
        <v>43478</v>
      </c>
      <c r="AJ199" s="7" t="str">
        <f t="shared" si="23"/>
        <v>Sunday</v>
      </c>
      <c r="AK199" s="2">
        <v>0.65195601851851859</v>
      </c>
      <c r="AL199" t="s">
        <v>34</v>
      </c>
      <c r="AM199" t="s">
        <v>34</v>
      </c>
      <c r="AN199" t="s">
        <v>44</v>
      </c>
      <c r="AO199" t="s">
        <v>27</v>
      </c>
    </row>
    <row r="200" spans="1:41" x14ac:dyDescent="0.25">
      <c r="A200" t="s">
        <v>27</v>
      </c>
      <c r="B200">
        <v>1815780</v>
      </c>
      <c r="C200" t="s">
        <v>37</v>
      </c>
      <c r="D200" t="s">
        <v>95</v>
      </c>
      <c r="E200" t="s">
        <v>39</v>
      </c>
      <c r="F200">
        <v>53132</v>
      </c>
      <c r="G200" t="s">
        <v>29</v>
      </c>
      <c r="H200" t="s">
        <v>40</v>
      </c>
      <c r="I200">
        <v>11066</v>
      </c>
      <c r="J200" t="s">
        <v>30</v>
      </c>
      <c r="K200" t="s">
        <v>79</v>
      </c>
      <c r="L200">
        <f>VLOOKUP($K200,Key!$A$1:$D$105,2,FALSE)</f>
        <v>43.078530000000001</v>
      </c>
      <c r="M200">
        <f>VLOOKUP($K200,Key!$A$1:$D$105,3,FALSE)</f>
        <v>-87.882620000000003</v>
      </c>
      <c r="N200" t="str">
        <f>VLOOKUP($K200,Key!$A$1:$D$105,4,FALSE)</f>
        <v>Milwaukee</v>
      </c>
      <c r="O200" t="s">
        <v>71</v>
      </c>
      <c r="P200">
        <f>VLOOKUP($O200,Key!$A$1:$D$105,2,FALSE)</f>
        <v>43.074890000000003</v>
      </c>
      <c r="Q200">
        <f>VLOOKUP($O200,Key!$A$1:$D$105,3,FALSE)</f>
        <v>-87.882810000000006</v>
      </c>
      <c r="R200" t="str">
        <f>VLOOKUP($O200,Key!$A$1:$D$105,4,FALSE)</f>
        <v>Milwaukee</v>
      </c>
      <c r="S200">
        <v>2</v>
      </c>
      <c r="T200">
        <v>0</v>
      </c>
      <c r="U200">
        <v>0</v>
      </c>
      <c r="V200" t="s">
        <v>33</v>
      </c>
      <c r="W200">
        <v>0</v>
      </c>
      <c r="X200">
        <v>0</v>
      </c>
      <c r="Y200">
        <v>0</v>
      </c>
      <c r="Z200" s="4">
        <v>-1</v>
      </c>
      <c r="AA200" s="1">
        <v>43487</v>
      </c>
      <c r="AB200" s="8">
        <f t="shared" si="18"/>
        <v>43466</v>
      </c>
      <c r="AC200" s="8">
        <f t="shared" si="19"/>
        <v>43487</v>
      </c>
      <c r="AD200" s="8" t="str">
        <f t="shared" si="20"/>
        <v>Tuesday</v>
      </c>
      <c r="AE200" s="2">
        <v>0.36855324074074075</v>
      </c>
      <c r="AF200" s="4">
        <v>1</v>
      </c>
      <c r="AG200" s="1">
        <v>43487</v>
      </c>
      <c r="AH200" s="8">
        <f t="shared" si="21"/>
        <v>43466</v>
      </c>
      <c r="AI200" s="8">
        <f t="shared" si="22"/>
        <v>43487</v>
      </c>
      <c r="AJ200" s="8" t="str">
        <f t="shared" si="23"/>
        <v>Tuesday</v>
      </c>
      <c r="AK200" s="2">
        <v>0.36981481481481482</v>
      </c>
      <c r="AL200" t="s">
        <v>33</v>
      </c>
      <c r="AM200" t="s">
        <v>34</v>
      </c>
      <c r="AN200" t="s">
        <v>35</v>
      </c>
      <c r="AO200" t="s">
        <v>27</v>
      </c>
    </row>
    <row r="201" spans="1:41" x14ac:dyDescent="0.25">
      <c r="A201" t="s">
        <v>27</v>
      </c>
      <c r="B201">
        <v>1817955</v>
      </c>
      <c r="C201" t="s">
        <v>37</v>
      </c>
      <c r="D201" t="s">
        <v>96</v>
      </c>
      <c r="E201" t="s">
        <v>39</v>
      </c>
      <c r="F201">
        <v>53211</v>
      </c>
      <c r="G201" t="s">
        <v>29</v>
      </c>
      <c r="H201" t="s">
        <v>40</v>
      </c>
      <c r="I201">
        <v>11143</v>
      </c>
      <c r="J201" t="s">
        <v>30</v>
      </c>
      <c r="K201" t="s">
        <v>31</v>
      </c>
      <c r="L201">
        <f>VLOOKUP($K201,Key!$A$1:$D$105,2,FALSE)</f>
        <v>43.038719999999998</v>
      </c>
      <c r="M201">
        <f>VLOOKUP($K201,Key!$A$1:$D$105,3,FALSE)</f>
        <v>-87.905339999999995</v>
      </c>
      <c r="N201" t="str">
        <f>VLOOKUP($K201,Key!$A$1:$D$105,4,FALSE)</f>
        <v>Milwaukee</v>
      </c>
      <c r="O201" t="s">
        <v>51</v>
      </c>
      <c r="P201">
        <f>VLOOKUP($O201,Key!$A$1:$D$105,2,FALSE)</f>
        <v>43.028709999999997</v>
      </c>
      <c r="Q201">
        <f>VLOOKUP($O201,Key!$A$1:$D$105,3,FALSE)</f>
        <v>-87.9041</v>
      </c>
      <c r="R201" t="str">
        <f>VLOOKUP($O201,Key!$A$1:$D$105,4,FALSE)</f>
        <v>Milwaukee</v>
      </c>
      <c r="S201">
        <v>6</v>
      </c>
      <c r="T201">
        <v>0</v>
      </c>
      <c r="U201">
        <v>0</v>
      </c>
      <c r="V201" t="s">
        <v>33</v>
      </c>
      <c r="W201">
        <v>0</v>
      </c>
      <c r="X201">
        <v>0</v>
      </c>
      <c r="Y201">
        <v>0</v>
      </c>
      <c r="Z201" s="6">
        <v>-1</v>
      </c>
      <c r="AA201" s="1">
        <v>43475</v>
      </c>
      <c r="AB201" s="7">
        <f t="shared" si="18"/>
        <v>43466</v>
      </c>
      <c r="AC201" s="7">
        <f t="shared" si="19"/>
        <v>43475</v>
      </c>
      <c r="AD201" s="7" t="str">
        <f t="shared" si="20"/>
        <v>Thursday</v>
      </c>
      <c r="AE201" s="2">
        <v>0.71978009259259268</v>
      </c>
      <c r="AF201" s="6">
        <v>1</v>
      </c>
      <c r="AG201" s="1">
        <v>43475</v>
      </c>
      <c r="AH201" s="7">
        <f t="shared" si="21"/>
        <v>43466</v>
      </c>
      <c r="AI201" s="7">
        <f t="shared" si="22"/>
        <v>43475</v>
      </c>
      <c r="AJ201" s="7" t="str">
        <f t="shared" si="23"/>
        <v>Thursday</v>
      </c>
      <c r="AK201" s="2">
        <v>0.72362268518518524</v>
      </c>
      <c r="AL201" t="s">
        <v>33</v>
      </c>
      <c r="AM201" t="s">
        <v>34</v>
      </c>
      <c r="AN201" t="s">
        <v>35</v>
      </c>
      <c r="AO201" t="s">
        <v>27</v>
      </c>
    </row>
    <row r="202" spans="1:41" x14ac:dyDescent="0.25">
      <c r="A202" t="s">
        <v>27</v>
      </c>
      <c r="B202">
        <v>1820874</v>
      </c>
      <c r="C202" t="s">
        <v>37</v>
      </c>
      <c r="D202" t="s">
        <v>38</v>
      </c>
      <c r="E202" t="s">
        <v>39</v>
      </c>
      <c r="F202">
        <v>53211</v>
      </c>
      <c r="G202" t="s">
        <v>29</v>
      </c>
      <c r="H202" t="s">
        <v>40</v>
      </c>
      <c r="I202">
        <v>5552</v>
      </c>
      <c r="J202" t="s">
        <v>30</v>
      </c>
      <c r="K202" t="s">
        <v>70</v>
      </c>
      <c r="L202">
        <f>VLOOKUP($K202,Key!$A$1:$D$105,2,FALSE)</f>
        <v>43.074655999999997</v>
      </c>
      <c r="M202">
        <f>VLOOKUP($K202,Key!$A$1:$D$105,3,FALSE)</f>
        <v>-87.889011999999994</v>
      </c>
      <c r="N202" t="str">
        <f>VLOOKUP($K202,Key!$A$1:$D$105,4,FALSE)</f>
        <v>Milwaukee</v>
      </c>
      <c r="O202" t="s">
        <v>97</v>
      </c>
      <c r="P202">
        <f>VLOOKUP($O202,Key!$A$1:$D$105,2,FALSE)</f>
        <v>43.069021999999997</v>
      </c>
      <c r="Q202">
        <f>VLOOKUP($O202,Key!$A$1:$D$105,3,FALSE)</f>
        <v>-87.887940999999998</v>
      </c>
      <c r="R202" t="str">
        <f>VLOOKUP($O202,Key!$A$1:$D$105,4,FALSE)</f>
        <v>Milwaukee</v>
      </c>
      <c r="S202">
        <v>2</v>
      </c>
      <c r="T202">
        <v>0</v>
      </c>
      <c r="U202">
        <v>0</v>
      </c>
      <c r="V202" t="s">
        <v>33</v>
      </c>
      <c r="W202">
        <v>0</v>
      </c>
      <c r="X202">
        <v>0</v>
      </c>
      <c r="Y202">
        <v>0</v>
      </c>
      <c r="Z202" s="4">
        <v>-1</v>
      </c>
      <c r="AA202" s="1">
        <v>43473</v>
      </c>
      <c r="AB202" s="8">
        <f t="shared" si="18"/>
        <v>43466</v>
      </c>
      <c r="AC202" s="8">
        <f t="shared" si="19"/>
        <v>43473</v>
      </c>
      <c r="AD202" s="8" t="str">
        <f t="shared" si="20"/>
        <v>Tuesday</v>
      </c>
      <c r="AE202" s="2">
        <v>0.5722800925925926</v>
      </c>
      <c r="AF202" s="4">
        <v>1</v>
      </c>
      <c r="AG202" s="1">
        <v>43473</v>
      </c>
      <c r="AH202" s="8">
        <f t="shared" si="21"/>
        <v>43466</v>
      </c>
      <c r="AI202" s="8">
        <f t="shared" si="22"/>
        <v>43473</v>
      </c>
      <c r="AJ202" s="8" t="str">
        <f t="shared" si="23"/>
        <v>Tuesday</v>
      </c>
      <c r="AK202" s="2">
        <v>0.57422453703703702</v>
      </c>
      <c r="AL202" t="s">
        <v>33</v>
      </c>
      <c r="AM202" t="s">
        <v>34</v>
      </c>
      <c r="AN202" t="s">
        <v>35</v>
      </c>
      <c r="AO202" t="s">
        <v>27</v>
      </c>
    </row>
    <row r="203" spans="1:41" x14ac:dyDescent="0.25">
      <c r="A203" t="s">
        <v>27</v>
      </c>
      <c r="B203">
        <v>1823593</v>
      </c>
      <c r="C203" t="s">
        <v>37</v>
      </c>
      <c r="D203" t="s">
        <v>38</v>
      </c>
      <c r="E203" t="s">
        <v>39</v>
      </c>
      <c r="F203">
        <v>53204</v>
      </c>
      <c r="G203" t="s">
        <v>29</v>
      </c>
      <c r="H203" t="s">
        <v>86</v>
      </c>
      <c r="I203">
        <v>12552</v>
      </c>
      <c r="J203" t="s">
        <v>30</v>
      </c>
      <c r="K203" t="s">
        <v>36</v>
      </c>
      <c r="L203">
        <f>VLOOKUP($K203,Key!$A$1:$D$105,2,FALSE)</f>
        <v>43.03886</v>
      </c>
      <c r="M203">
        <f>VLOOKUP($K203,Key!$A$1:$D$105,3,FALSE)</f>
        <v>-87.902720000000002</v>
      </c>
      <c r="N203" t="str">
        <f>VLOOKUP($K203,Key!$A$1:$D$105,4,FALSE)</f>
        <v>Milwaukee</v>
      </c>
      <c r="O203" t="s">
        <v>62</v>
      </c>
      <c r="P203">
        <f>VLOOKUP($O203,Key!$A$1:$D$105,2,FALSE)</f>
        <v>43.020020000000002</v>
      </c>
      <c r="Q203">
        <f>VLOOKUP($O203,Key!$A$1:$D$105,3,FALSE)</f>
        <v>-87.912540000000007</v>
      </c>
      <c r="R203" t="str">
        <f>VLOOKUP($O203,Key!$A$1:$D$105,4,FALSE)</f>
        <v>Milwaukee</v>
      </c>
      <c r="S203">
        <v>10</v>
      </c>
      <c r="T203">
        <v>0</v>
      </c>
      <c r="U203">
        <v>2</v>
      </c>
      <c r="V203" t="s">
        <v>33</v>
      </c>
      <c r="W203">
        <v>0.8</v>
      </c>
      <c r="X203">
        <v>0.8</v>
      </c>
      <c r="Y203">
        <v>32</v>
      </c>
      <c r="Z203" s="6">
        <v>-1</v>
      </c>
      <c r="AA203" s="1">
        <v>43476</v>
      </c>
      <c r="AB203" s="7">
        <f t="shared" si="18"/>
        <v>43466</v>
      </c>
      <c r="AC203" s="7">
        <f t="shared" si="19"/>
        <v>43476</v>
      </c>
      <c r="AD203" s="7" t="str">
        <f t="shared" si="20"/>
        <v>Friday</v>
      </c>
      <c r="AE203" s="2">
        <v>0.50083333333333335</v>
      </c>
      <c r="AF203" s="6">
        <v>1</v>
      </c>
      <c r="AG203" s="1">
        <v>43476</v>
      </c>
      <c r="AH203" s="7">
        <f t="shared" si="21"/>
        <v>43466</v>
      </c>
      <c r="AI203" s="7">
        <f t="shared" si="22"/>
        <v>43476</v>
      </c>
      <c r="AJ203" s="7" t="str">
        <f t="shared" si="23"/>
        <v>Friday</v>
      </c>
      <c r="AK203" s="2">
        <v>0.50832175925925926</v>
      </c>
      <c r="AL203" t="s">
        <v>33</v>
      </c>
      <c r="AM203" t="s">
        <v>34</v>
      </c>
      <c r="AN203" t="s">
        <v>35</v>
      </c>
      <c r="AO203" t="s">
        <v>27</v>
      </c>
    </row>
    <row r="204" spans="1:41" x14ac:dyDescent="0.25">
      <c r="A204" t="s">
        <v>27</v>
      </c>
      <c r="B204">
        <v>1853902</v>
      </c>
      <c r="C204" t="s">
        <v>37</v>
      </c>
      <c r="F204">
        <v>53204</v>
      </c>
      <c r="G204" t="s">
        <v>29</v>
      </c>
      <c r="H204" t="s">
        <v>40</v>
      </c>
      <c r="I204">
        <v>5480</v>
      </c>
      <c r="J204" t="s">
        <v>30</v>
      </c>
      <c r="K204" t="s">
        <v>98</v>
      </c>
      <c r="L204">
        <f>VLOOKUP($K204,Key!$A$1:$D$105,2,FALSE)</f>
        <v>43.020130000000002</v>
      </c>
      <c r="M204">
        <f>VLOOKUP($K204,Key!$A$1:$D$105,3,FALSE)</f>
        <v>-87.922499999999999</v>
      </c>
      <c r="N204" t="str">
        <f>VLOOKUP($K204,Key!$A$1:$D$105,4,FALSE)</f>
        <v>Milwaukee</v>
      </c>
      <c r="O204" t="s">
        <v>99</v>
      </c>
      <c r="P204">
        <f>VLOOKUP($O204,Key!$A$1:$D$105,2,FALSE)</f>
        <v>43.024340000000002</v>
      </c>
      <c r="Q204">
        <f>VLOOKUP($O204,Key!$A$1:$D$105,3,FALSE)</f>
        <v>-87.916753</v>
      </c>
      <c r="R204" t="str">
        <f>VLOOKUP($O204,Key!$A$1:$D$105,4,FALSE)</f>
        <v>Milwaukee</v>
      </c>
      <c r="S204">
        <v>4</v>
      </c>
      <c r="T204">
        <v>0</v>
      </c>
      <c r="U204">
        <v>0</v>
      </c>
      <c r="V204" t="s">
        <v>33</v>
      </c>
      <c r="W204">
        <v>0</v>
      </c>
      <c r="X204">
        <v>0</v>
      </c>
      <c r="Y204">
        <v>0</v>
      </c>
      <c r="Z204" s="4">
        <v>-1</v>
      </c>
      <c r="AA204" s="1">
        <v>43483</v>
      </c>
      <c r="AB204" s="8">
        <f t="shared" si="18"/>
        <v>43466</v>
      </c>
      <c r="AC204" s="8">
        <f t="shared" si="19"/>
        <v>43483</v>
      </c>
      <c r="AD204" s="8" t="str">
        <f t="shared" si="20"/>
        <v>Friday</v>
      </c>
      <c r="AE204" s="2">
        <v>0.7289699074074073</v>
      </c>
      <c r="AF204" s="4">
        <v>1</v>
      </c>
      <c r="AG204" s="1">
        <v>43483</v>
      </c>
      <c r="AH204" s="8">
        <f t="shared" si="21"/>
        <v>43466</v>
      </c>
      <c r="AI204" s="8">
        <f t="shared" si="22"/>
        <v>43483</v>
      </c>
      <c r="AJ204" s="8" t="str">
        <f t="shared" si="23"/>
        <v>Friday</v>
      </c>
      <c r="AK204" s="2">
        <v>0.73190972222222228</v>
      </c>
      <c r="AL204" t="s">
        <v>33</v>
      </c>
      <c r="AM204" t="s">
        <v>34</v>
      </c>
      <c r="AN204" t="s">
        <v>35</v>
      </c>
      <c r="AO204" t="s">
        <v>27</v>
      </c>
    </row>
    <row r="205" spans="1:41" x14ac:dyDescent="0.25">
      <c r="A205" t="s">
        <v>27</v>
      </c>
      <c r="B205">
        <v>1853902</v>
      </c>
      <c r="C205" t="s">
        <v>37</v>
      </c>
      <c r="F205">
        <v>53204</v>
      </c>
      <c r="G205" t="s">
        <v>29</v>
      </c>
      <c r="H205" t="s">
        <v>40</v>
      </c>
      <c r="I205">
        <v>5576</v>
      </c>
      <c r="J205" t="s">
        <v>30</v>
      </c>
      <c r="K205" t="s">
        <v>98</v>
      </c>
      <c r="L205">
        <f>VLOOKUP($K205,Key!$A$1:$D$105,2,FALSE)</f>
        <v>43.020130000000002</v>
      </c>
      <c r="M205">
        <f>VLOOKUP($K205,Key!$A$1:$D$105,3,FALSE)</f>
        <v>-87.922499999999999</v>
      </c>
      <c r="N205" t="str">
        <f>VLOOKUP($K205,Key!$A$1:$D$105,4,FALSE)</f>
        <v>Milwaukee</v>
      </c>
      <c r="O205" t="s">
        <v>42</v>
      </c>
      <c r="P205">
        <f>VLOOKUP($O205,Key!$A$1:$D$105,2,FALSE)</f>
        <v>43.02948</v>
      </c>
      <c r="Q205">
        <f>VLOOKUP($O205,Key!$A$1:$D$105,3,FALSE)</f>
        <v>-87.912819999999996</v>
      </c>
      <c r="R205" t="str">
        <f>VLOOKUP($O205,Key!$A$1:$D$105,4,FALSE)</f>
        <v>Milwaukee</v>
      </c>
      <c r="S205">
        <v>8</v>
      </c>
      <c r="T205">
        <v>0</v>
      </c>
      <c r="U205">
        <v>0</v>
      </c>
      <c r="V205" t="s">
        <v>33</v>
      </c>
      <c r="W205">
        <v>1</v>
      </c>
      <c r="X205">
        <v>1</v>
      </c>
      <c r="Y205">
        <v>40</v>
      </c>
      <c r="Z205" s="6">
        <v>-1</v>
      </c>
      <c r="AA205" s="1">
        <v>43474</v>
      </c>
      <c r="AB205" s="7">
        <f t="shared" si="18"/>
        <v>43466</v>
      </c>
      <c r="AC205" s="7">
        <f t="shared" si="19"/>
        <v>43474</v>
      </c>
      <c r="AD205" s="7" t="str">
        <f t="shared" si="20"/>
        <v>Wednesday</v>
      </c>
      <c r="AE205" s="2">
        <v>0.66567129629629629</v>
      </c>
      <c r="AF205" s="6">
        <v>1</v>
      </c>
      <c r="AG205" s="1">
        <v>43474</v>
      </c>
      <c r="AH205" s="7">
        <f t="shared" si="21"/>
        <v>43466</v>
      </c>
      <c r="AI205" s="7">
        <f t="shared" si="22"/>
        <v>43474</v>
      </c>
      <c r="AJ205" s="7" t="str">
        <f t="shared" si="23"/>
        <v>Wednesday</v>
      </c>
      <c r="AK205" s="2">
        <v>0.6712731481481482</v>
      </c>
      <c r="AL205" t="s">
        <v>33</v>
      </c>
      <c r="AM205" t="s">
        <v>34</v>
      </c>
      <c r="AN205" t="s">
        <v>35</v>
      </c>
      <c r="AO205" t="s">
        <v>27</v>
      </c>
    </row>
    <row r="206" spans="1:41" x14ac:dyDescent="0.25">
      <c r="A206" t="s">
        <v>27</v>
      </c>
      <c r="B206">
        <v>1863430</v>
      </c>
      <c r="C206" t="s">
        <v>37</v>
      </c>
      <c r="D206" t="s">
        <v>38</v>
      </c>
      <c r="E206" t="s">
        <v>39</v>
      </c>
      <c r="F206">
        <v>53202</v>
      </c>
      <c r="G206" t="s">
        <v>29</v>
      </c>
      <c r="H206" t="s">
        <v>86</v>
      </c>
      <c r="I206">
        <v>11137</v>
      </c>
      <c r="J206" t="s">
        <v>30</v>
      </c>
      <c r="K206" t="s">
        <v>42</v>
      </c>
      <c r="L206">
        <f>VLOOKUP($K206,Key!$A$1:$D$105,2,FALSE)</f>
        <v>43.02948</v>
      </c>
      <c r="M206">
        <f>VLOOKUP($K206,Key!$A$1:$D$105,3,FALSE)</f>
        <v>-87.912819999999996</v>
      </c>
      <c r="N206" t="str">
        <f>VLOOKUP($K206,Key!$A$1:$D$105,4,FALSE)</f>
        <v>Milwaukee</v>
      </c>
      <c r="O206" t="s">
        <v>100</v>
      </c>
      <c r="P206">
        <f>VLOOKUP($O206,Key!$A$1:$D$105,2,FALSE)</f>
        <v>43.04562</v>
      </c>
      <c r="Q206">
        <f>VLOOKUP($O206,Key!$A$1:$D$105,3,FALSE)</f>
        <v>-87.923900000000003</v>
      </c>
      <c r="R206" t="str">
        <f>VLOOKUP($O206,Key!$A$1:$D$105,4,FALSE)</f>
        <v>Milwaukee</v>
      </c>
      <c r="S206">
        <v>14</v>
      </c>
      <c r="T206">
        <v>0</v>
      </c>
      <c r="U206">
        <v>2</v>
      </c>
      <c r="V206" t="s">
        <v>33</v>
      </c>
      <c r="W206">
        <v>2</v>
      </c>
      <c r="X206">
        <v>1.9</v>
      </c>
      <c r="Y206">
        <v>80</v>
      </c>
      <c r="Z206" s="4">
        <v>-1</v>
      </c>
      <c r="AA206" s="1">
        <v>43476</v>
      </c>
      <c r="AB206" s="8">
        <f t="shared" si="18"/>
        <v>43466</v>
      </c>
      <c r="AC206" s="8">
        <f t="shared" si="19"/>
        <v>43476</v>
      </c>
      <c r="AD206" s="8" t="str">
        <f t="shared" si="20"/>
        <v>Friday</v>
      </c>
      <c r="AE206" s="2">
        <v>0.40501157407407407</v>
      </c>
      <c r="AF206" s="4">
        <v>1</v>
      </c>
      <c r="AG206" s="1">
        <v>43476</v>
      </c>
      <c r="AH206" s="8">
        <f t="shared" si="21"/>
        <v>43466</v>
      </c>
      <c r="AI206" s="8">
        <f t="shared" si="22"/>
        <v>43476</v>
      </c>
      <c r="AJ206" s="8" t="str">
        <f t="shared" si="23"/>
        <v>Friday</v>
      </c>
      <c r="AK206" s="2">
        <v>0.4145833333333333</v>
      </c>
      <c r="AL206" t="s">
        <v>33</v>
      </c>
      <c r="AM206" t="s">
        <v>34</v>
      </c>
      <c r="AN206" t="s">
        <v>35</v>
      </c>
      <c r="AO206" t="s">
        <v>27</v>
      </c>
    </row>
    <row r="207" spans="1:41" x14ac:dyDescent="0.25">
      <c r="A207" t="s">
        <v>27</v>
      </c>
      <c r="B207">
        <v>1864105</v>
      </c>
      <c r="C207" t="s">
        <v>37</v>
      </c>
      <c r="D207" t="s">
        <v>85</v>
      </c>
      <c r="E207" t="s">
        <v>39</v>
      </c>
      <c r="F207">
        <v>53223</v>
      </c>
      <c r="G207" t="s">
        <v>29</v>
      </c>
      <c r="H207" t="s">
        <v>101</v>
      </c>
      <c r="I207">
        <v>5455</v>
      </c>
      <c r="J207" t="s">
        <v>30</v>
      </c>
      <c r="K207" t="s">
        <v>42</v>
      </c>
      <c r="L207">
        <f>VLOOKUP($K207,Key!$A$1:$D$105,2,FALSE)</f>
        <v>43.02948</v>
      </c>
      <c r="M207">
        <f>VLOOKUP($K207,Key!$A$1:$D$105,3,FALSE)</f>
        <v>-87.912819999999996</v>
      </c>
      <c r="N207" t="str">
        <f>VLOOKUP($K207,Key!$A$1:$D$105,4,FALSE)</f>
        <v>Milwaukee</v>
      </c>
      <c r="O207" t="s">
        <v>61</v>
      </c>
      <c r="P207">
        <f>VLOOKUP($O207,Key!$A$1:$D$105,2,FALSE)</f>
        <v>43.026229999999998</v>
      </c>
      <c r="Q207">
        <f>VLOOKUP($O207,Key!$A$1:$D$105,3,FALSE)</f>
        <v>-87.912809999999993</v>
      </c>
      <c r="R207" t="str">
        <f>VLOOKUP($O207,Key!$A$1:$D$105,4,FALSE)</f>
        <v>Milwaukee</v>
      </c>
      <c r="S207">
        <v>55</v>
      </c>
      <c r="T207">
        <v>0</v>
      </c>
      <c r="U207">
        <v>0</v>
      </c>
      <c r="V207" t="s">
        <v>33</v>
      </c>
      <c r="W207">
        <v>8</v>
      </c>
      <c r="X207">
        <v>7.6</v>
      </c>
      <c r="Y207">
        <v>320</v>
      </c>
      <c r="Z207" s="6">
        <v>-1</v>
      </c>
      <c r="AA207" s="1">
        <v>43487</v>
      </c>
      <c r="AB207" s="7">
        <f t="shared" si="18"/>
        <v>43466</v>
      </c>
      <c r="AC207" s="7">
        <f t="shared" si="19"/>
        <v>43487</v>
      </c>
      <c r="AD207" s="7" t="str">
        <f t="shared" si="20"/>
        <v>Tuesday</v>
      </c>
      <c r="AE207" s="2">
        <v>0.39916666666666667</v>
      </c>
      <c r="AF207" s="6">
        <v>1</v>
      </c>
      <c r="AG207" s="1">
        <v>43487</v>
      </c>
      <c r="AH207" s="7">
        <f t="shared" si="21"/>
        <v>43466</v>
      </c>
      <c r="AI207" s="7">
        <f t="shared" si="22"/>
        <v>43487</v>
      </c>
      <c r="AJ207" s="7" t="str">
        <f t="shared" si="23"/>
        <v>Tuesday</v>
      </c>
      <c r="AK207" s="2">
        <v>0.43734953703703705</v>
      </c>
      <c r="AL207" t="s">
        <v>34</v>
      </c>
      <c r="AM207" t="s">
        <v>34</v>
      </c>
      <c r="AN207" t="s">
        <v>35</v>
      </c>
      <c r="AO207" t="s">
        <v>27</v>
      </c>
    </row>
    <row r="208" spans="1:41" x14ac:dyDescent="0.25">
      <c r="A208" t="s">
        <v>27</v>
      </c>
      <c r="B208">
        <v>1915786</v>
      </c>
      <c r="C208" t="s">
        <v>37</v>
      </c>
      <c r="D208" t="s">
        <v>38</v>
      </c>
      <c r="E208" t="s">
        <v>39</v>
      </c>
      <c r="F208">
        <v>53202</v>
      </c>
      <c r="G208" t="s">
        <v>29</v>
      </c>
      <c r="H208" t="s">
        <v>40</v>
      </c>
      <c r="I208">
        <v>81</v>
      </c>
      <c r="J208" t="s">
        <v>30</v>
      </c>
      <c r="K208" t="s">
        <v>32</v>
      </c>
      <c r="L208">
        <f>VLOOKUP($K208,Key!$A$1:$D$105,2,FALSE)</f>
        <v>43.040349999999997</v>
      </c>
      <c r="M208">
        <f>VLOOKUP($K208,Key!$A$1:$D$105,3,FALSE)</f>
        <v>-87.920760000000001</v>
      </c>
      <c r="N208" t="str">
        <f>VLOOKUP($K208,Key!$A$1:$D$105,4,FALSE)</f>
        <v>Milwaukee</v>
      </c>
      <c r="O208" t="s">
        <v>56</v>
      </c>
      <c r="P208">
        <f>VLOOKUP($O208,Key!$A$1:$D$105,2,FALSE)</f>
        <v>43.05847</v>
      </c>
      <c r="Q208">
        <f>VLOOKUP($O208,Key!$A$1:$D$105,3,FALSE)</f>
        <v>-87.898079999999993</v>
      </c>
      <c r="R208" t="str">
        <f>VLOOKUP($O208,Key!$A$1:$D$105,4,FALSE)</f>
        <v>Milwaukee</v>
      </c>
      <c r="S208">
        <v>10</v>
      </c>
      <c r="T208">
        <v>0</v>
      </c>
      <c r="U208">
        <v>0</v>
      </c>
      <c r="V208" t="s">
        <v>33</v>
      </c>
      <c r="W208">
        <v>1</v>
      </c>
      <c r="X208">
        <v>1</v>
      </c>
      <c r="Y208">
        <v>40</v>
      </c>
      <c r="Z208" s="4">
        <v>-1</v>
      </c>
      <c r="AA208" s="1">
        <v>43470</v>
      </c>
      <c r="AB208" s="8">
        <f t="shared" si="18"/>
        <v>43466</v>
      </c>
      <c r="AC208" s="8">
        <f t="shared" si="19"/>
        <v>43470</v>
      </c>
      <c r="AD208" s="8" t="str">
        <f t="shared" si="20"/>
        <v>Saturday</v>
      </c>
      <c r="AE208" s="2">
        <v>0.7305787037037037</v>
      </c>
      <c r="AF208" s="4">
        <v>1</v>
      </c>
      <c r="AG208" s="1">
        <v>43470</v>
      </c>
      <c r="AH208" s="8">
        <f t="shared" si="21"/>
        <v>43466</v>
      </c>
      <c r="AI208" s="8">
        <f t="shared" si="22"/>
        <v>43470</v>
      </c>
      <c r="AJ208" s="8" t="str">
        <f t="shared" si="23"/>
        <v>Saturday</v>
      </c>
      <c r="AK208" s="2">
        <v>0.73814814814814811</v>
      </c>
      <c r="AL208" t="s">
        <v>33</v>
      </c>
      <c r="AM208" t="s">
        <v>34</v>
      </c>
      <c r="AN208" t="s">
        <v>35</v>
      </c>
      <c r="AO208" t="s">
        <v>27</v>
      </c>
    </row>
    <row r="209" spans="1:41" x14ac:dyDescent="0.25">
      <c r="A209" t="s">
        <v>27</v>
      </c>
      <c r="B209">
        <v>1915786</v>
      </c>
      <c r="C209" t="s">
        <v>37</v>
      </c>
      <c r="D209" t="s">
        <v>38</v>
      </c>
      <c r="E209" t="s">
        <v>39</v>
      </c>
      <c r="F209">
        <v>53202</v>
      </c>
      <c r="G209" t="s">
        <v>29</v>
      </c>
      <c r="H209" t="s">
        <v>40</v>
      </c>
      <c r="I209">
        <v>12670</v>
      </c>
      <c r="J209" t="s">
        <v>30</v>
      </c>
      <c r="K209" t="s">
        <v>92</v>
      </c>
      <c r="L209">
        <f>VLOOKUP($K209,Key!$A$1:$D$105,2,FALSE)</f>
        <v>43.053040000000003</v>
      </c>
      <c r="M209">
        <f>VLOOKUP($K209,Key!$A$1:$D$105,3,FALSE)</f>
        <v>-87.897660000000002</v>
      </c>
      <c r="N209" t="str">
        <f>VLOOKUP($K209,Key!$A$1:$D$105,4,FALSE)</f>
        <v>Milwaukee</v>
      </c>
      <c r="O209" t="s">
        <v>32</v>
      </c>
      <c r="P209">
        <f>VLOOKUP($O209,Key!$A$1:$D$105,2,FALSE)</f>
        <v>43.040349999999997</v>
      </c>
      <c r="Q209">
        <f>VLOOKUP($O209,Key!$A$1:$D$105,3,FALSE)</f>
        <v>-87.920760000000001</v>
      </c>
      <c r="R209" t="str">
        <f>VLOOKUP($O209,Key!$A$1:$D$105,4,FALSE)</f>
        <v>Milwaukee</v>
      </c>
      <c r="S209">
        <v>8</v>
      </c>
      <c r="T209">
        <v>0</v>
      </c>
      <c r="U209">
        <v>0</v>
      </c>
      <c r="V209" t="s">
        <v>33</v>
      </c>
      <c r="W209">
        <v>1</v>
      </c>
      <c r="X209">
        <v>1</v>
      </c>
      <c r="Y209">
        <v>40</v>
      </c>
      <c r="Z209" s="6">
        <v>-1</v>
      </c>
      <c r="AA209" s="1">
        <v>43481</v>
      </c>
      <c r="AB209" s="7">
        <f t="shared" si="18"/>
        <v>43466</v>
      </c>
      <c r="AC209" s="7">
        <f t="shared" si="19"/>
        <v>43481</v>
      </c>
      <c r="AD209" s="7" t="str">
        <f t="shared" si="20"/>
        <v>Wednesday</v>
      </c>
      <c r="AE209" s="2">
        <v>0.34392361111111108</v>
      </c>
      <c r="AF209" s="6">
        <v>1</v>
      </c>
      <c r="AG209" s="1">
        <v>43481</v>
      </c>
      <c r="AH209" s="7">
        <f t="shared" si="21"/>
        <v>43466</v>
      </c>
      <c r="AI209" s="7">
        <f t="shared" si="22"/>
        <v>43481</v>
      </c>
      <c r="AJ209" s="7" t="str">
        <f t="shared" si="23"/>
        <v>Wednesday</v>
      </c>
      <c r="AK209" s="2">
        <v>0.34957175925925926</v>
      </c>
      <c r="AL209" t="s">
        <v>33</v>
      </c>
      <c r="AM209" t="s">
        <v>34</v>
      </c>
      <c r="AN209" t="s">
        <v>35</v>
      </c>
      <c r="AO209" t="s">
        <v>27</v>
      </c>
    </row>
    <row r="210" spans="1:41" x14ac:dyDescent="0.25">
      <c r="A210" t="s">
        <v>27</v>
      </c>
      <c r="B210">
        <v>1915786</v>
      </c>
      <c r="C210" t="s">
        <v>37</v>
      </c>
      <c r="D210" t="s">
        <v>38</v>
      </c>
      <c r="E210" t="s">
        <v>39</v>
      </c>
      <c r="F210">
        <v>53202</v>
      </c>
      <c r="G210" t="s">
        <v>29</v>
      </c>
      <c r="H210" t="s">
        <v>40</v>
      </c>
      <c r="I210">
        <v>199</v>
      </c>
      <c r="J210" t="s">
        <v>30</v>
      </c>
      <c r="K210" t="s">
        <v>56</v>
      </c>
      <c r="L210">
        <f>VLOOKUP($K210,Key!$A$1:$D$105,2,FALSE)</f>
        <v>43.05847</v>
      </c>
      <c r="M210">
        <f>VLOOKUP($K210,Key!$A$1:$D$105,3,FALSE)</f>
        <v>-87.898079999999993</v>
      </c>
      <c r="N210" t="str">
        <f>VLOOKUP($K210,Key!$A$1:$D$105,4,FALSE)</f>
        <v>Milwaukee</v>
      </c>
      <c r="O210" t="s">
        <v>32</v>
      </c>
      <c r="P210">
        <f>VLOOKUP($O210,Key!$A$1:$D$105,2,FALSE)</f>
        <v>43.040349999999997</v>
      </c>
      <c r="Q210">
        <f>VLOOKUP($O210,Key!$A$1:$D$105,3,FALSE)</f>
        <v>-87.920760000000001</v>
      </c>
      <c r="R210" t="str">
        <f>VLOOKUP($O210,Key!$A$1:$D$105,4,FALSE)</f>
        <v>Milwaukee</v>
      </c>
      <c r="S210">
        <v>12</v>
      </c>
      <c r="T210">
        <v>0</v>
      </c>
      <c r="U210">
        <v>0</v>
      </c>
      <c r="V210" t="s">
        <v>33</v>
      </c>
      <c r="W210">
        <v>1</v>
      </c>
      <c r="X210">
        <v>1</v>
      </c>
      <c r="Y210">
        <v>40</v>
      </c>
      <c r="Z210" s="4">
        <v>-1</v>
      </c>
      <c r="AA210" s="1">
        <v>43483</v>
      </c>
      <c r="AB210" s="8">
        <f t="shared" si="18"/>
        <v>43466</v>
      </c>
      <c r="AC210" s="8">
        <f t="shared" si="19"/>
        <v>43483</v>
      </c>
      <c r="AD210" s="8" t="str">
        <f t="shared" si="20"/>
        <v>Friday</v>
      </c>
      <c r="AE210" s="2">
        <v>0.36628472222222225</v>
      </c>
      <c r="AF210" s="4">
        <v>1</v>
      </c>
      <c r="AG210" s="1">
        <v>43483</v>
      </c>
      <c r="AH210" s="8">
        <f t="shared" si="21"/>
        <v>43466</v>
      </c>
      <c r="AI210" s="8">
        <f t="shared" si="22"/>
        <v>43483</v>
      </c>
      <c r="AJ210" s="8" t="str">
        <f t="shared" si="23"/>
        <v>Friday</v>
      </c>
      <c r="AK210" s="2">
        <v>0.37436342592592592</v>
      </c>
      <c r="AL210" t="s">
        <v>33</v>
      </c>
      <c r="AM210" t="s">
        <v>34</v>
      </c>
      <c r="AN210" t="s">
        <v>35</v>
      </c>
      <c r="AO210" t="s">
        <v>27</v>
      </c>
    </row>
    <row r="211" spans="1:41" x14ac:dyDescent="0.25">
      <c r="A211" t="s">
        <v>27</v>
      </c>
      <c r="B211">
        <v>1958447</v>
      </c>
      <c r="C211" t="s">
        <v>37</v>
      </c>
      <c r="F211">
        <v>53203</v>
      </c>
      <c r="G211" t="s">
        <v>29</v>
      </c>
      <c r="H211" t="s">
        <v>101</v>
      </c>
      <c r="I211">
        <v>5577</v>
      </c>
      <c r="J211" t="s">
        <v>30</v>
      </c>
      <c r="K211" t="s">
        <v>47</v>
      </c>
      <c r="L211">
        <f>VLOOKUP($K211,Key!$A$1:$D$105,2,FALSE)</f>
        <v>43.038600000000002</v>
      </c>
      <c r="M211">
        <f>VLOOKUP($K211,Key!$A$1:$D$105,3,FALSE)</f>
        <v>-87.912099999999995</v>
      </c>
      <c r="N211" t="str">
        <f>VLOOKUP($K211,Key!$A$1:$D$105,4,FALSE)</f>
        <v>Milwaukee</v>
      </c>
      <c r="O211" t="s">
        <v>47</v>
      </c>
      <c r="P211">
        <f>VLOOKUP($O211,Key!$A$1:$D$105,2,FALSE)</f>
        <v>43.038600000000002</v>
      </c>
      <c r="Q211">
        <f>VLOOKUP($O211,Key!$A$1:$D$105,3,FALSE)</f>
        <v>-87.912099999999995</v>
      </c>
      <c r="R211" t="str">
        <f>VLOOKUP($O211,Key!$A$1:$D$105,4,FALSE)</f>
        <v>Milwaukee</v>
      </c>
      <c r="S211">
        <v>4</v>
      </c>
      <c r="T211">
        <v>0</v>
      </c>
      <c r="U211">
        <v>0</v>
      </c>
      <c r="V211" t="s">
        <v>33</v>
      </c>
      <c r="W211">
        <v>0</v>
      </c>
      <c r="X211">
        <v>0</v>
      </c>
      <c r="Y211">
        <v>0</v>
      </c>
      <c r="Z211" s="6">
        <v>-1</v>
      </c>
      <c r="AA211" s="1">
        <v>43478</v>
      </c>
      <c r="AB211" s="7">
        <f t="shared" si="18"/>
        <v>43466</v>
      </c>
      <c r="AC211" s="7">
        <f t="shared" si="19"/>
        <v>43478</v>
      </c>
      <c r="AD211" s="7" t="str">
        <f t="shared" si="20"/>
        <v>Sunday</v>
      </c>
      <c r="AE211" s="2">
        <v>0.17371527777777776</v>
      </c>
      <c r="AF211" s="6">
        <v>1</v>
      </c>
      <c r="AG211" s="1">
        <v>43478</v>
      </c>
      <c r="AH211" s="7">
        <f t="shared" si="21"/>
        <v>43466</v>
      </c>
      <c r="AI211" s="7">
        <f t="shared" si="22"/>
        <v>43478</v>
      </c>
      <c r="AJ211" s="7" t="str">
        <f t="shared" si="23"/>
        <v>Sunday</v>
      </c>
      <c r="AK211" s="2">
        <v>0.17701388888888889</v>
      </c>
      <c r="AL211" t="s">
        <v>33</v>
      </c>
      <c r="AM211" t="s">
        <v>34</v>
      </c>
      <c r="AN211" t="s">
        <v>44</v>
      </c>
      <c r="AO211" t="s">
        <v>27</v>
      </c>
    </row>
    <row r="212" spans="1:41" x14ac:dyDescent="0.25">
      <c r="A212" t="s">
        <v>27</v>
      </c>
      <c r="B212">
        <v>2008549</v>
      </c>
      <c r="C212" t="s">
        <v>37</v>
      </c>
      <c r="D212" t="s">
        <v>38</v>
      </c>
      <c r="E212" t="s">
        <v>39</v>
      </c>
      <c r="F212">
        <v>53211</v>
      </c>
      <c r="G212" t="s">
        <v>29</v>
      </c>
      <c r="H212" t="s">
        <v>40</v>
      </c>
      <c r="I212">
        <v>11066</v>
      </c>
      <c r="J212" t="s">
        <v>30</v>
      </c>
      <c r="K212" t="s">
        <v>94</v>
      </c>
      <c r="L212">
        <f>VLOOKUP($K212,Key!$A$1:$D$105,2,FALSE)</f>
        <v>43.077359999999999</v>
      </c>
      <c r="M212">
        <f>VLOOKUP($K212,Key!$A$1:$D$105,3,FALSE)</f>
        <v>-87.880769999999998</v>
      </c>
      <c r="N212" t="str">
        <f>VLOOKUP($K212,Key!$A$1:$D$105,4,FALSE)</f>
        <v>Milwaukee</v>
      </c>
      <c r="O212" t="s">
        <v>105</v>
      </c>
      <c r="P212">
        <f>VLOOKUP($O212,Key!$A$1:$D$105,2,FALSE)</f>
        <v>43.089309999999998</v>
      </c>
      <c r="Q212">
        <f>VLOOKUP($O212,Key!$A$1:$D$105,3,FALSE)</f>
        <v>-87.882720000000006</v>
      </c>
      <c r="R212" t="str">
        <f>VLOOKUP($O212,Key!$A$1:$D$105,4,FALSE)</f>
        <v>Shorewood</v>
      </c>
      <c r="S212">
        <v>45</v>
      </c>
      <c r="T212">
        <v>0</v>
      </c>
      <c r="U212">
        <v>0</v>
      </c>
      <c r="V212" t="s">
        <v>33</v>
      </c>
      <c r="W212">
        <v>6</v>
      </c>
      <c r="X212">
        <v>5.7</v>
      </c>
      <c r="Y212">
        <v>240</v>
      </c>
      <c r="Z212" s="4">
        <v>-1</v>
      </c>
      <c r="AA212" s="1">
        <v>43470</v>
      </c>
      <c r="AB212" s="8">
        <f t="shared" si="18"/>
        <v>43466</v>
      </c>
      <c r="AC212" s="8">
        <f t="shared" si="19"/>
        <v>43470</v>
      </c>
      <c r="AD212" s="8" t="str">
        <f t="shared" si="20"/>
        <v>Saturday</v>
      </c>
      <c r="AE212" s="2">
        <v>0.50217592592592586</v>
      </c>
      <c r="AF212" s="4">
        <v>1</v>
      </c>
      <c r="AG212" s="1">
        <v>43470</v>
      </c>
      <c r="AH212" s="8">
        <f t="shared" si="21"/>
        <v>43466</v>
      </c>
      <c r="AI212" s="8">
        <f t="shared" si="22"/>
        <v>43470</v>
      </c>
      <c r="AJ212" s="8" t="str">
        <f t="shared" si="23"/>
        <v>Saturday</v>
      </c>
      <c r="AK212" s="2">
        <v>0.53361111111111115</v>
      </c>
      <c r="AL212" t="s">
        <v>34</v>
      </c>
      <c r="AM212" t="s">
        <v>34</v>
      </c>
      <c r="AN212" t="s">
        <v>35</v>
      </c>
      <c r="AO212" t="s">
        <v>27</v>
      </c>
    </row>
    <row r="213" spans="1:41" x14ac:dyDescent="0.25">
      <c r="A213" t="s">
        <v>27</v>
      </c>
      <c r="B213">
        <v>2030100</v>
      </c>
      <c r="C213" t="s">
        <v>37</v>
      </c>
      <c r="D213" t="s">
        <v>96</v>
      </c>
      <c r="E213" t="s">
        <v>39</v>
      </c>
      <c r="F213">
        <v>53211</v>
      </c>
      <c r="G213" t="s">
        <v>29</v>
      </c>
      <c r="H213" t="s">
        <v>40</v>
      </c>
      <c r="I213">
        <v>11076</v>
      </c>
      <c r="J213" t="s">
        <v>30</v>
      </c>
      <c r="K213" t="s">
        <v>92</v>
      </c>
      <c r="L213">
        <f>VLOOKUP($K213,Key!$A$1:$D$105,2,FALSE)</f>
        <v>43.053040000000003</v>
      </c>
      <c r="M213">
        <f>VLOOKUP($K213,Key!$A$1:$D$105,3,FALSE)</f>
        <v>-87.897660000000002</v>
      </c>
      <c r="N213" t="str">
        <f>VLOOKUP($K213,Key!$A$1:$D$105,4,FALSE)</f>
        <v>Milwaukee</v>
      </c>
      <c r="O213" t="s">
        <v>54</v>
      </c>
      <c r="P213">
        <f>VLOOKUP($O213,Key!$A$1:$D$105,2,FALSE)</f>
        <v>43.004728999999998</v>
      </c>
      <c r="Q213">
        <f>VLOOKUP($O213,Key!$A$1:$D$105,3,FALSE)</f>
        <v>-87.905463999999995</v>
      </c>
      <c r="R213" t="str">
        <f>VLOOKUP($O213,Key!$A$1:$D$105,4,FALSE)</f>
        <v>Milwaukee</v>
      </c>
      <c r="S213">
        <v>32</v>
      </c>
      <c r="T213">
        <v>0</v>
      </c>
      <c r="U213">
        <v>0</v>
      </c>
      <c r="V213" t="s">
        <v>33</v>
      </c>
      <c r="W213">
        <v>4</v>
      </c>
      <c r="X213">
        <v>3.8</v>
      </c>
      <c r="Y213">
        <v>160</v>
      </c>
      <c r="Z213" s="6">
        <v>-1</v>
      </c>
      <c r="AA213" s="1">
        <v>43478</v>
      </c>
      <c r="AB213" s="7">
        <f t="shared" si="18"/>
        <v>43466</v>
      </c>
      <c r="AC213" s="7">
        <f t="shared" si="19"/>
        <v>43478</v>
      </c>
      <c r="AD213" s="7" t="str">
        <f t="shared" si="20"/>
        <v>Sunday</v>
      </c>
      <c r="AE213" s="2">
        <v>0.42640046296296297</v>
      </c>
      <c r="AF213" s="6">
        <v>1</v>
      </c>
      <c r="AG213" s="1">
        <v>43478</v>
      </c>
      <c r="AH213" s="7">
        <f t="shared" si="21"/>
        <v>43466</v>
      </c>
      <c r="AI213" s="7">
        <f t="shared" si="22"/>
        <v>43478</v>
      </c>
      <c r="AJ213" s="7" t="str">
        <f t="shared" si="23"/>
        <v>Sunday</v>
      </c>
      <c r="AK213" s="2">
        <v>0.44918981481481479</v>
      </c>
      <c r="AL213" t="s">
        <v>34</v>
      </c>
      <c r="AM213" t="s">
        <v>34</v>
      </c>
      <c r="AN213" t="s">
        <v>35</v>
      </c>
      <c r="AO213" t="s">
        <v>27</v>
      </c>
    </row>
    <row r="214" spans="1:41" x14ac:dyDescent="0.25">
      <c r="A214" t="s">
        <v>27</v>
      </c>
      <c r="B214">
        <v>2038256</v>
      </c>
      <c r="C214" t="s">
        <v>37</v>
      </c>
      <c r="D214" t="s">
        <v>96</v>
      </c>
      <c r="E214" t="s">
        <v>39</v>
      </c>
      <c r="F214">
        <v>53211</v>
      </c>
      <c r="G214" t="s">
        <v>29</v>
      </c>
      <c r="H214" t="s">
        <v>40</v>
      </c>
      <c r="I214">
        <v>11066</v>
      </c>
      <c r="J214" t="s">
        <v>30</v>
      </c>
      <c r="K214" t="s">
        <v>105</v>
      </c>
      <c r="L214">
        <f>VLOOKUP($K214,Key!$A$1:$D$105,2,FALSE)</f>
        <v>43.089309999999998</v>
      </c>
      <c r="M214">
        <f>VLOOKUP($K214,Key!$A$1:$D$105,3,FALSE)</f>
        <v>-87.882720000000006</v>
      </c>
      <c r="N214" t="str">
        <f>VLOOKUP($K214,Key!$A$1:$D$105,4,FALSE)</f>
        <v>Shorewood</v>
      </c>
      <c r="O214" t="s">
        <v>71</v>
      </c>
      <c r="P214">
        <f>VLOOKUP($O214,Key!$A$1:$D$105,2,FALSE)</f>
        <v>43.074890000000003</v>
      </c>
      <c r="Q214">
        <f>VLOOKUP($O214,Key!$A$1:$D$105,3,FALSE)</f>
        <v>-87.882810000000006</v>
      </c>
      <c r="R214" t="str">
        <f>VLOOKUP($O214,Key!$A$1:$D$105,4,FALSE)</f>
        <v>Milwaukee</v>
      </c>
      <c r="S214">
        <v>7</v>
      </c>
      <c r="T214">
        <v>0</v>
      </c>
      <c r="U214">
        <v>0</v>
      </c>
      <c r="V214" t="s">
        <v>33</v>
      </c>
      <c r="W214">
        <v>1</v>
      </c>
      <c r="X214">
        <v>1</v>
      </c>
      <c r="Y214">
        <v>40</v>
      </c>
      <c r="Z214" s="4">
        <v>-1</v>
      </c>
      <c r="AA214" s="1">
        <v>43484</v>
      </c>
      <c r="AB214" s="8">
        <f t="shared" si="18"/>
        <v>43466</v>
      </c>
      <c r="AC214" s="8">
        <f t="shared" si="19"/>
        <v>43484</v>
      </c>
      <c r="AD214" s="8" t="str">
        <f t="shared" si="20"/>
        <v>Saturday</v>
      </c>
      <c r="AE214" s="2">
        <v>0.49688657407407405</v>
      </c>
      <c r="AF214" s="4">
        <v>1</v>
      </c>
      <c r="AG214" s="1">
        <v>43484</v>
      </c>
      <c r="AH214" s="8">
        <f t="shared" si="21"/>
        <v>43466</v>
      </c>
      <c r="AI214" s="8">
        <f t="shared" si="22"/>
        <v>43484</v>
      </c>
      <c r="AJ214" s="8" t="str">
        <f t="shared" si="23"/>
        <v>Saturday</v>
      </c>
      <c r="AK214" s="2">
        <v>0.50153935185185183</v>
      </c>
      <c r="AL214" t="s">
        <v>33</v>
      </c>
      <c r="AM214" t="s">
        <v>34</v>
      </c>
      <c r="AN214" t="s">
        <v>35</v>
      </c>
      <c r="AO214" t="s">
        <v>27</v>
      </c>
    </row>
    <row r="215" spans="1:41" x14ac:dyDescent="0.25">
      <c r="A215" t="s">
        <v>27</v>
      </c>
      <c r="B215">
        <v>2044884</v>
      </c>
      <c r="C215" t="s">
        <v>37</v>
      </c>
      <c r="D215" t="s">
        <v>108</v>
      </c>
      <c r="E215" t="s">
        <v>39</v>
      </c>
      <c r="F215">
        <v>53202</v>
      </c>
      <c r="G215" t="s">
        <v>29</v>
      </c>
      <c r="H215" t="s">
        <v>91</v>
      </c>
      <c r="I215">
        <v>11152</v>
      </c>
      <c r="J215" t="s">
        <v>30</v>
      </c>
      <c r="K215" t="s">
        <v>57</v>
      </c>
      <c r="L215">
        <f>VLOOKUP($K215,Key!$A$1:$D$105,2,FALSE)</f>
        <v>43.045712999999999</v>
      </c>
      <c r="M215">
        <f>VLOOKUP($K215,Key!$A$1:$D$105,3,FALSE)</f>
        <v>-87.899756999999994</v>
      </c>
      <c r="N215" t="str">
        <f>VLOOKUP($K215,Key!$A$1:$D$105,4,FALSE)</f>
        <v>Milwaukee</v>
      </c>
      <c r="O215" t="s">
        <v>43</v>
      </c>
      <c r="P215">
        <f>VLOOKUP($O215,Key!$A$1:$D$105,2,FALSE)</f>
        <v>43.038580000000003</v>
      </c>
      <c r="Q215">
        <f>VLOOKUP($O215,Key!$A$1:$D$105,3,FALSE)</f>
        <v>-87.90934</v>
      </c>
      <c r="R215" t="str">
        <f>VLOOKUP($O215,Key!$A$1:$D$105,4,FALSE)</f>
        <v>Milwaukee</v>
      </c>
      <c r="S215">
        <v>9</v>
      </c>
      <c r="T215">
        <v>0</v>
      </c>
      <c r="U215">
        <v>0</v>
      </c>
      <c r="V215" t="s">
        <v>33</v>
      </c>
      <c r="W215">
        <v>1</v>
      </c>
      <c r="X215">
        <v>1</v>
      </c>
      <c r="Y215">
        <v>40</v>
      </c>
      <c r="Z215" s="6">
        <v>-1</v>
      </c>
      <c r="AA215" s="1">
        <v>43468</v>
      </c>
      <c r="AB215" s="7">
        <f t="shared" si="18"/>
        <v>43466</v>
      </c>
      <c r="AC215" s="7">
        <f t="shared" si="19"/>
        <v>43468</v>
      </c>
      <c r="AD215" s="7" t="str">
        <f t="shared" si="20"/>
        <v>Thursday</v>
      </c>
      <c r="AE215" s="2">
        <v>0.90925925925925932</v>
      </c>
      <c r="AF215" s="6">
        <v>1</v>
      </c>
      <c r="AG215" s="1">
        <v>43468</v>
      </c>
      <c r="AH215" s="7">
        <f t="shared" si="21"/>
        <v>43466</v>
      </c>
      <c r="AI215" s="7">
        <f t="shared" si="22"/>
        <v>43468</v>
      </c>
      <c r="AJ215" s="7" t="str">
        <f t="shared" si="23"/>
        <v>Thursday</v>
      </c>
      <c r="AK215" s="2">
        <v>0.91527777777777775</v>
      </c>
      <c r="AL215" t="s">
        <v>33</v>
      </c>
      <c r="AM215" t="s">
        <v>34</v>
      </c>
      <c r="AN215" t="s">
        <v>35</v>
      </c>
      <c r="AO215" t="s">
        <v>27</v>
      </c>
    </row>
    <row r="216" spans="1:41" x14ac:dyDescent="0.25">
      <c r="A216" t="s">
        <v>27</v>
      </c>
      <c r="B216">
        <v>2044884</v>
      </c>
      <c r="C216" t="s">
        <v>37</v>
      </c>
      <c r="D216" t="s">
        <v>108</v>
      </c>
      <c r="E216" t="s">
        <v>39</v>
      </c>
      <c r="F216">
        <v>53202</v>
      </c>
      <c r="G216" t="s">
        <v>29</v>
      </c>
      <c r="H216" t="s">
        <v>91</v>
      </c>
      <c r="I216">
        <v>5440</v>
      </c>
      <c r="J216" t="s">
        <v>30</v>
      </c>
      <c r="K216" t="s">
        <v>43</v>
      </c>
      <c r="L216">
        <f>VLOOKUP($K216,Key!$A$1:$D$105,2,FALSE)</f>
        <v>43.038580000000003</v>
      </c>
      <c r="M216">
        <f>VLOOKUP($K216,Key!$A$1:$D$105,3,FALSE)</f>
        <v>-87.90934</v>
      </c>
      <c r="N216" t="str">
        <f>VLOOKUP($K216,Key!$A$1:$D$105,4,FALSE)</f>
        <v>Milwaukee</v>
      </c>
      <c r="O216" t="s">
        <v>57</v>
      </c>
      <c r="P216">
        <f>VLOOKUP($O216,Key!$A$1:$D$105,2,FALSE)</f>
        <v>43.045712999999999</v>
      </c>
      <c r="Q216">
        <f>VLOOKUP($O216,Key!$A$1:$D$105,3,FALSE)</f>
        <v>-87.899756999999994</v>
      </c>
      <c r="R216" t="str">
        <f>VLOOKUP($O216,Key!$A$1:$D$105,4,FALSE)</f>
        <v>Milwaukee</v>
      </c>
      <c r="S216">
        <v>9</v>
      </c>
      <c r="T216">
        <v>0</v>
      </c>
      <c r="U216">
        <v>0</v>
      </c>
      <c r="V216" t="s">
        <v>33</v>
      </c>
      <c r="W216">
        <v>1</v>
      </c>
      <c r="X216">
        <v>1</v>
      </c>
      <c r="Y216">
        <v>40</v>
      </c>
      <c r="Z216" s="4">
        <v>-1</v>
      </c>
      <c r="AA216" s="1">
        <v>43470</v>
      </c>
      <c r="AB216" s="8">
        <f t="shared" si="18"/>
        <v>43466</v>
      </c>
      <c r="AC216" s="8">
        <f t="shared" si="19"/>
        <v>43470</v>
      </c>
      <c r="AD216" s="8" t="str">
        <f t="shared" si="20"/>
        <v>Saturday</v>
      </c>
      <c r="AE216" s="2">
        <v>0.54696759259259264</v>
      </c>
      <c r="AF216" s="4">
        <v>1</v>
      </c>
      <c r="AG216" s="1">
        <v>43470</v>
      </c>
      <c r="AH216" s="8">
        <f t="shared" si="21"/>
        <v>43466</v>
      </c>
      <c r="AI216" s="8">
        <f t="shared" si="22"/>
        <v>43470</v>
      </c>
      <c r="AJ216" s="8" t="str">
        <f t="shared" si="23"/>
        <v>Saturday</v>
      </c>
      <c r="AK216" s="2">
        <v>0.55289351851851853</v>
      </c>
      <c r="AL216" t="s">
        <v>33</v>
      </c>
      <c r="AM216" t="s">
        <v>34</v>
      </c>
      <c r="AN216" t="s">
        <v>35</v>
      </c>
      <c r="AO216" t="s">
        <v>27</v>
      </c>
    </row>
    <row r="217" spans="1:41" x14ac:dyDescent="0.25">
      <c r="A217" t="s">
        <v>27</v>
      </c>
      <c r="B217">
        <v>2070384</v>
      </c>
      <c r="C217" t="s">
        <v>37</v>
      </c>
      <c r="D217" t="s">
        <v>38</v>
      </c>
      <c r="E217" t="s">
        <v>39</v>
      </c>
      <c r="F217">
        <v>53202</v>
      </c>
      <c r="G217" t="s">
        <v>29</v>
      </c>
      <c r="H217" t="s">
        <v>40</v>
      </c>
      <c r="I217">
        <v>42</v>
      </c>
      <c r="J217" t="s">
        <v>30</v>
      </c>
      <c r="K217" t="s">
        <v>109</v>
      </c>
      <c r="L217">
        <f>VLOOKUP($K217,Key!$A$1:$D$105,2,FALSE)</f>
        <v>43.031480000000002</v>
      </c>
      <c r="M217">
        <f>VLOOKUP($K217,Key!$A$1:$D$105,3,FALSE)</f>
        <v>-87.908169999999998</v>
      </c>
      <c r="N217" t="str">
        <f>VLOOKUP($K217,Key!$A$1:$D$105,4,FALSE)</f>
        <v>Milwaukee</v>
      </c>
      <c r="O217" t="s">
        <v>41</v>
      </c>
      <c r="P217">
        <f>VLOOKUP($O217,Key!$A$1:$D$105,2,FALSE)</f>
        <v>43.042490000000001</v>
      </c>
      <c r="Q217">
        <f>VLOOKUP($O217,Key!$A$1:$D$105,3,FALSE)</f>
        <v>-87.909959999999998</v>
      </c>
      <c r="R217" t="str">
        <f>VLOOKUP($O217,Key!$A$1:$D$105,4,FALSE)</f>
        <v>Milwaukee</v>
      </c>
      <c r="S217">
        <v>5</v>
      </c>
      <c r="T217">
        <v>0</v>
      </c>
      <c r="U217">
        <v>0</v>
      </c>
      <c r="V217" t="s">
        <v>33</v>
      </c>
      <c r="W217">
        <v>0</v>
      </c>
      <c r="X217">
        <v>0</v>
      </c>
      <c r="Y217">
        <v>0</v>
      </c>
      <c r="Z217" s="6">
        <v>-1</v>
      </c>
      <c r="AA217" s="1">
        <v>43482</v>
      </c>
      <c r="AB217" s="7">
        <f t="shared" si="18"/>
        <v>43466</v>
      </c>
      <c r="AC217" s="7">
        <f t="shared" si="19"/>
        <v>43482</v>
      </c>
      <c r="AD217" s="7" t="str">
        <f t="shared" si="20"/>
        <v>Thursday</v>
      </c>
      <c r="AE217" s="2">
        <v>0.31690972222222219</v>
      </c>
      <c r="AF217" s="6">
        <v>1</v>
      </c>
      <c r="AG217" s="1">
        <v>43482</v>
      </c>
      <c r="AH217" s="7">
        <f t="shared" si="21"/>
        <v>43466</v>
      </c>
      <c r="AI217" s="7">
        <f t="shared" si="22"/>
        <v>43482</v>
      </c>
      <c r="AJ217" s="7" t="str">
        <f t="shared" si="23"/>
        <v>Thursday</v>
      </c>
      <c r="AK217" s="2">
        <v>0.32070601851851849</v>
      </c>
      <c r="AL217" t="s">
        <v>33</v>
      </c>
      <c r="AM217" t="s">
        <v>34</v>
      </c>
      <c r="AN217" t="s">
        <v>35</v>
      </c>
      <c r="AO217" t="s">
        <v>27</v>
      </c>
    </row>
    <row r="218" spans="1:41" x14ac:dyDescent="0.25">
      <c r="A218" t="s">
        <v>27</v>
      </c>
      <c r="B218">
        <v>2070494</v>
      </c>
      <c r="C218" t="s">
        <v>37</v>
      </c>
      <c r="D218" t="s">
        <v>38</v>
      </c>
      <c r="E218" t="s">
        <v>39</v>
      </c>
      <c r="F218">
        <v>53215</v>
      </c>
      <c r="G218" t="s">
        <v>29</v>
      </c>
      <c r="H218" t="s">
        <v>40</v>
      </c>
      <c r="I218">
        <v>5507</v>
      </c>
      <c r="J218" t="s">
        <v>30</v>
      </c>
      <c r="K218" t="s">
        <v>70</v>
      </c>
      <c r="L218">
        <f>VLOOKUP($K218,Key!$A$1:$D$105,2,FALSE)</f>
        <v>43.074655999999997</v>
      </c>
      <c r="M218">
        <f>VLOOKUP($K218,Key!$A$1:$D$105,3,FALSE)</f>
        <v>-87.889011999999994</v>
      </c>
      <c r="N218" t="str">
        <f>VLOOKUP($K218,Key!$A$1:$D$105,4,FALSE)</f>
        <v>Milwaukee</v>
      </c>
      <c r="O218" t="s">
        <v>79</v>
      </c>
      <c r="P218">
        <f>VLOOKUP($O218,Key!$A$1:$D$105,2,FALSE)</f>
        <v>43.078530000000001</v>
      </c>
      <c r="Q218">
        <f>VLOOKUP($O218,Key!$A$1:$D$105,3,FALSE)</f>
        <v>-87.882620000000003</v>
      </c>
      <c r="R218" t="str">
        <f>VLOOKUP($O218,Key!$A$1:$D$105,4,FALSE)</f>
        <v>Milwaukee</v>
      </c>
      <c r="S218">
        <v>5</v>
      </c>
      <c r="T218">
        <v>0</v>
      </c>
      <c r="U218">
        <v>0</v>
      </c>
      <c r="V218" t="s">
        <v>33</v>
      </c>
      <c r="W218">
        <v>0</v>
      </c>
      <c r="X218">
        <v>0</v>
      </c>
      <c r="Y218">
        <v>0</v>
      </c>
      <c r="Z218" s="4">
        <v>-1</v>
      </c>
      <c r="AA218" s="1">
        <v>43467</v>
      </c>
      <c r="AB218" s="8">
        <f t="shared" si="18"/>
        <v>43466</v>
      </c>
      <c r="AC218" s="8">
        <f t="shared" si="19"/>
        <v>43467</v>
      </c>
      <c r="AD218" s="8" t="str">
        <f t="shared" si="20"/>
        <v>Wednesday</v>
      </c>
      <c r="AE218" s="2">
        <v>0.53372685185185187</v>
      </c>
      <c r="AF218" s="4">
        <v>1</v>
      </c>
      <c r="AG218" s="1">
        <v>43467</v>
      </c>
      <c r="AH218" s="8">
        <f t="shared" si="21"/>
        <v>43466</v>
      </c>
      <c r="AI218" s="8">
        <f t="shared" si="22"/>
        <v>43467</v>
      </c>
      <c r="AJ218" s="8" t="str">
        <f t="shared" si="23"/>
        <v>Wednesday</v>
      </c>
      <c r="AK218" s="2">
        <v>0.53712962962962962</v>
      </c>
      <c r="AL218" t="s">
        <v>33</v>
      </c>
      <c r="AM218" t="s">
        <v>34</v>
      </c>
      <c r="AN218" t="s">
        <v>35</v>
      </c>
      <c r="AO218" t="s">
        <v>27</v>
      </c>
    </row>
    <row r="219" spans="1:41" x14ac:dyDescent="0.25">
      <c r="A219" t="s">
        <v>27</v>
      </c>
      <c r="B219">
        <v>2108192</v>
      </c>
      <c r="C219" t="s">
        <v>37</v>
      </c>
      <c r="D219" t="s">
        <v>108</v>
      </c>
      <c r="E219" t="s">
        <v>39</v>
      </c>
      <c r="F219">
        <v>53233</v>
      </c>
      <c r="G219" t="s">
        <v>29</v>
      </c>
      <c r="H219" t="s">
        <v>40</v>
      </c>
      <c r="I219">
        <v>5526</v>
      </c>
      <c r="J219" t="s">
        <v>30</v>
      </c>
      <c r="K219" t="s">
        <v>82</v>
      </c>
      <c r="L219">
        <f>VLOOKUP($K219,Key!$A$1:$D$105,2,FALSE)</f>
        <v>43.038649999999997</v>
      </c>
      <c r="M219">
        <f>VLOOKUP($K219,Key!$A$1:$D$105,3,FALSE)</f>
        <v>-87.921930000000003</v>
      </c>
      <c r="N219" t="str">
        <f>VLOOKUP($K219,Key!$A$1:$D$105,4,FALSE)</f>
        <v>Milwaukee</v>
      </c>
      <c r="O219" t="s">
        <v>43</v>
      </c>
      <c r="P219">
        <f>VLOOKUP($O219,Key!$A$1:$D$105,2,FALSE)</f>
        <v>43.038580000000003</v>
      </c>
      <c r="Q219">
        <f>VLOOKUP($O219,Key!$A$1:$D$105,3,FALSE)</f>
        <v>-87.90934</v>
      </c>
      <c r="R219" t="str">
        <f>VLOOKUP($O219,Key!$A$1:$D$105,4,FALSE)</f>
        <v>Milwaukee</v>
      </c>
      <c r="S219">
        <v>5</v>
      </c>
      <c r="T219">
        <v>0</v>
      </c>
      <c r="U219">
        <v>0</v>
      </c>
      <c r="V219" t="s">
        <v>33</v>
      </c>
      <c r="W219">
        <v>0</v>
      </c>
      <c r="X219">
        <v>0</v>
      </c>
      <c r="Y219">
        <v>0</v>
      </c>
      <c r="Z219" s="6">
        <v>-1</v>
      </c>
      <c r="AA219" s="1">
        <v>43468</v>
      </c>
      <c r="AB219" s="7">
        <f t="shared" si="18"/>
        <v>43466</v>
      </c>
      <c r="AC219" s="7">
        <f t="shared" si="19"/>
        <v>43468</v>
      </c>
      <c r="AD219" s="7" t="str">
        <f t="shared" si="20"/>
        <v>Thursday</v>
      </c>
      <c r="AE219" s="2">
        <v>0.71909722222222217</v>
      </c>
      <c r="AF219" s="6">
        <v>1</v>
      </c>
      <c r="AG219" s="1">
        <v>43468</v>
      </c>
      <c r="AH219" s="7">
        <f t="shared" si="21"/>
        <v>43466</v>
      </c>
      <c r="AI219" s="7">
        <f t="shared" si="22"/>
        <v>43468</v>
      </c>
      <c r="AJ219" s="7" t="str">
        <f t="shared" si="23"/>
        <v>Thursday</v>
      </c>
      <c r="AK219" s="2">
        <v>0.72250000000000003</v>
      </c>
      <c r="AL219" t="s">
        <v>33</v>
      </c>
      <c r="AM219" t="s">
        <v>34</v>
      </c>
      <c r="AN219" t="s">
        <v>35</v>
      </c>
      <c r="AO219" t="s">
        <v>27</v>
      </c>
    </row>
    <row r="220" spans="1:41" x14ac:dyDescent="0.25">
      <c r="A220" t="s">
        <v>27</v>
      </c>
      <c r="B220">
        <v>2108192</v>
      </c>
      <c r="C220" t="s">
        <v>37</v>
      </c>
      <c r="D220" t="s">
        <v>108</v>
      </c>
      <c r="E220" t="s">
        <v>39</v>
      </c>
      <c r="F220">
        <v>53233</v>
      </c>
      <c r="G220" t="s">
        <v>29</v>
      </c>
      <c r="H220" t="s">
        <v>40</v>
      </c>
      <c r="I220">
        <v>12689</v>
      </c>
      <c r="J220" t="s">
        <v>30</v>
      </c>
      <c r="K220" t="s">
        <v>89</v>
      </c>
      <c r="L220">
        <f>VLOOKUP($K220,Key!$A$1:$D$105,2,FALSE)</f>
        <v>43.040154000000001</v>
      </c>
      <c r="M220">
        <f>VLOOKUP($K220,Key!$A$1:$D$105,3,FALSE)</f>
        <v>-87.932113000000001</v>
      </c>
      <c r="N220" t="str">
        <f>VLOOKUP($K220,Key!$A$1:$D$105,4,FALSE)</f>
        <v>Milwaukee</v>
      </c>
      <c r="O220" t="s">
        <v>47</v>
      </c>
      <c r="P220">
        <f>VLOOKUP($O220,Key!$A$1:$D$105,2,FALSE)</f>
        <v>43.038600000000002</v>
      </c>
      <c r="Q220">
        <f>VLOOKUP($O220,Key!$A$1:$D$105,3,FALSE)</f>
        <v>-87.912099999999995</v>
      </c>
      <c r="R220" t="str">
        <f>VLOOKUP($O220,Key!$A$1:$D$105,4,FALSE)</f>
        <v>Milwaukee</v>
      </c>
      <c r="S220">
        <v>7</v>
      </c>
      <c r="T220">
        <v>0</v>
      </c>
      <c r="U220">
        <v>0</v>
      </c>
      <c r="V220" t="s">
        <v>33</v>
      </c>
      <c r="W220">
        <v>1</v>
      </c>
      <c r="X220">
        <v>1</v>
      </c>
      <c r="Y220">
        <v>40</v>
      </c>
      <c r="Z220" s="4">
        <v>-1</v>
      </c>
      <c r="AA220" s="1">
        <v>43482</v>
      </c>
      <c r="AB220" s="8">
        <f t="shared" si="18"/>
        <v>43466</v>
      </c>
      <c r="AC220" s="8">
        <f t="shared" si="19"/>
        <v>43482</v>
      </c>
      <c r="AD220" s="8" t="str">
        <f t="shared" si="20"/>
        <v>Thursday</v>
      </c>
      <c r="AE220" s="2">
        <v>0.58130787037037035</v>
      </c>
      <c r="AF220" s="4">
        <v>1</v>
      </c>
      <c r="AG220" s="1">
        <v>43482</v>
      </c>
      <c r="AH220" s="8">
        <f t="shared" si="21"/>
        <v>43466</v>
      </c>
      <c r="AI220" s="8">
        <f t="shared" si="22"/>
        <v>43482</v>
      </c>
      <c r="AJ220" s="8" t="str">
        <f t="shared" si="23"/>
        <v>Thursday</v>
      </c>
      <c r="AK220" s="2">
        <v>0.5863194444444445</v>
      </c>
      <c r="AL220" t="s">
        <v>33</v>
      </c>
      <c r="AM220" t="s">
        <v>34</v>
      </c>
      <c r="AN220" t="s">
        <v>35</v>
      </c>
      <c r="AO220" t="s">
        <v>27</v>
      </c>
    </row>
    <row r="221" spans="1:41" x14ac:dyDescent="0.25">
      <c r="A221" t="s">
        <v>27</v>
      </c>
      <c r="B221">
        <v>2108370</v>
      </c>
      <c r="C221" t="s">
        <v>37</v>
      </c>
      <c r="D221" t="s">
        <v>110</v>
      </c>
      <c r="E221" t="s">
        <v>39</v>
      </c>
      <c r="F221">
        <v>53154</v>
      </c>
      <c r="G221" t="s">
        <v>29</v>
      </c>
      <c r="H221" t="s">
        <v>40</v>
      </c>
      <c r="I221">
        <v>967</v>
      </c>
      <c r="J221" t="s">
        <v>30</v>
      </c>
      <c r="K221" t="s">
        <v>109</v>
      </c>
      <c r="L221">
        <f>VLOOKUP($K221,Key!$A$1:$D$105,2,FALSE)</f>
        <v>43.031480000000002</v>
      </c>
      <c r="M221">
        <f>VLOOKUP($K221,Key!$A$1:$D$105,3,FALSE)</f>
        <v>-87.908169999999998</v>
      </c>
      <c r="N221" t="str">
        <f>VLOOKUP($K221,Key!$A$1:$D$105,4,FALSE)</f>
        <v>Milwaukee</v>
      </c>
      <c r="O221" t="s">
        <v>62</v>
      </c>
      <c r="P221">
        <f>VLOOKUP($O221,Key!$A$1:$D$105,2,FALSE)</f>
        <v>43.020020000000002</v>
      </c>
      <c r="Q221">
        <f>VLOOKUP($O221,Key!$A$1:$D$105,3,FALSE)</f>
        <v>-87.912540000000007</v>
      </c>
      <c r="R221" t="str">
        <f>VLOOKUP($O221,Key!$A$1:$D$105,4,FALSE)</f>
        <v>Milwaukee</v>
      </c>
      <c r="S221">
        <v>7</v>
      </c>
      <c r="T221">
        <v>0</v>
      </c>
      <c r="U221">
        <v>0</v>
      </c>
      <c r="V221" t="s">
        <v>33</v>
      </c>
      <c r="W221">
        <v>1</v>
      </c>
      <c r="X221">
        <v>1</v>
      </c>
      <c r="Y221">
        <v>40</v>
      </c>
      <c r="Z221" s="6">
        <v>-1</v>
      </c>
      <c r="AA221" s="1">
        <v>43469</v>
      </c>
      <c r="AB221" s="7">
        <f t="shared" si="18"/>
        <v>43466</v>
      </c>
      <c r="AC221" s="7">
        <f t="shared" si="19"/>
        <v>43469</v>
      </c>
      <c r="AD221" s="7" t="str">
        <f t="shared" si="20"/>
        <v>Friday</v>
      </c>
      <c r="AE221" s="2">
        <v>0.76542824074074067</v>
      </c>
      <c r="AF221" s="6">
        <v>1</v>
      </c>
      <c r="AG221" s="1">
        <v>43469</v>
      </c>
      <c r="AH221" s="7">
        <f t="shared" si="21"/>
        <v>43466</v>
      </c>
      <c r="AI221" s="7">
        <f t="shared" si="22"/>
        <v>43469</v>
      </c>
      <c r="AJ221" s="7" t="str">
        <f t="shared" si="23"/>
        <v>Friday</v>
      </c>
      <c r="AK221" s="2">
        <v>0.77056712962962959</v>
      </c>
      <c r="AL221" t="s">
        <v>33</v>
      </c>
      <c r="AM221" t="s">
        <v>34</v>
      </c>
      <c r="AN221" t="s">
        <v>35</v>
      </c>
      <c r="AO221" t="s">
        <v>27</v>
      </c>
    </row>
    <row r="222" spans="1:41" x14ac:dyDescent="0.25">
      <c r="A222" t="s">
        <v>27</v>
      </c>
      <c r="B222">
        <v>2117537</v>
      </c>
      <c r="C222" t="s">
        <v>37</v>
      </c>
      <c r="D222" t="s">
        <v>111</v>
      </c>
      <c r="E222" t="s">
        <v>39</v>
      </c>
      <c r="F222">
        <v>53211</v>
      </c>
      <c r="G222" t="s">
        <v>29</v>
      </c>
      <c r="H222" t="s">
        <v>40</v>
      </c>
      <c r="I222">
        <v>974</v>
      </c>
      <c r="J222" t="s">
        <v>30</v>
      </c>
      <c r="K222" t="s">
        <v>64</v>
      </c>
      <c r="L222">
        <f>VLOOKUP($K222,Key!$A$1:$D$105,2,FALSE)</f>
        <v>43.08755</v>
      </c>
      <c r="M222">
        <f>VLOOKUP($K222,Key!$A$1:$D$105,3,FALSE)</f>
        <v>-87.887680000000003</v>
      </c>
      <c r="N222" t="str">
        <f>VLOOKUP($K222,Key!$A$1:$D$105,4,FALSE)</f>
        <v>Shorewood</v>
      </c>
      <c r="O222" t="s">
        <v>69</v>
      </c>
      <c r="P222">
        <f>VLOOKUP($O222,Key!$A$1:$D$105,2,FALSE)</f>
        <v>43.081940000000003</v>
      </c>
      <c r="Q222">
        <f>VLOOKUP($O222,Key!$A$1:$D$105,3,FALSE)</f>
        <v>-87.888090000000005</v>
      </c>
      <c r="R222" t="str">
        <f>VLOOKUP($O222,Key!$A$1:$D$105,4,FALSE)</f>
        <v>Shorewood</v>
      </c>
      <c r="S222">
        <v>12</v>
      </c>
      <c r="T222">
        <v>0</v>
      </c>
      <c r="U222">
        <v>0</v>
      </c>
      <c r="V222" t="s">
        <v>33</v>
      </c>
      <c r="W222">
        <v>1</v>
      </c>
      <c r="X222">
        <v>1</v>
      </c>
      <c r="Y222">
        <v>40</v>
      </c>
      <c r="Z222" s="4">
        <v>-1</v>
      </c>
      <c r="AA222" s="1">
        <v>43471</v>
      </c>
      <c r="AB222" s="8">
        <f t="shared" si="18"/>
        <v>43466</v>
      </c>
      <c r="AC222" s="8">
        <f t="shared" si="19"/>
        <v>43471</v>
      </c>
      <c r="AD222" s="8" t="str">
        <f t="shared" si="20"/>
        <v>Sunday</v>
      </c>
      <c r="AE222" s="2">
        <v>0.5876851851851852</v>
      </c>
      <c r="AF222" s="4">
        <v>1</v>
      </c>
      <c r="AG222" s="1">
        <v>43471</v>
      </c>
      <c r="AH222" s="8">
        <f t="shared" si="21"/>
        <v>43466</v>
      </c>
      <c r="AI222" s="8">
        <f t="shared" si="22"/>
        <v>43471</v>
      </c>
      <c r="AJ222" s="8" t="str">
        <f t="shared" si="23"/>
        <v>Sunday</v>
      </c>
      <c r="AK222" s="2">
        <v>0.59603009259259265</v>
      </c>
      <c r="AL222" t="s">
        <v>33</v>
      </c>
      <c r="AM222" t="s">
        <v>34</v>
      </c>
      <c r="AN222" t="s">
        <v>35</v>
      </c>
      <c r="AO222" t="s">
        <v>27</v>
      </c>
    </row>
    <row r="223" spans="1:41" x14ac:dyDescent="0.25">
      <c r="A223" t="s">
        <v>27</v>
      </c>
      <c r="B223">
        <v>2118643</v>
      </c>
      <c r="C223" t="s">
        <v>37</v>
      </c>
      <c r="F223">
        <v>53202</v>
      </c>
      <c r="G223" t="s">
        <v>29</v>
      </c>
      <c r="H223" t="s">
        <v>40</v>
      </c>
      <c r="I223">
        <v>34</v>
      </c>
      <c r="J223" t="s">
        <v>30</v>
      </c>
      <c r="K223" t="s">
        <v>58</v>
      </c>
      <c r="L223">
        <f>VLOOKUP($K223,Key!$A$1:$D$105,2,FALSE)</f>
        <v>43.052460000000004</v>
      </c>
      <c r="M223">
        <f>VLOOKUP($K223,Key!$A$1:$D$105,3,FALSE)</f>
        <v>-87.891000000000005</v>
      </c>
      <c r="N223" t="str">
        <f>VLOOKUP($K223,Key!$A$1:$D$105,4,FALSE)</f>
        <v>Milwaukee</v>
      </c>
      <c r="O223" t="s">
        <v>58</v>
      </c>
      <c r="P223">
        <f>VLOOKUP($O223,Key!$A$1:$D$105,2,FALSE)</f>
        <v>43.052460000000004</v>
      </c>
      <c r="Q223">
        <f>VLOOKUP($O223,Key!$A$1:$D$105,3,FALSE)</f>
        <v>-87.891000000000005</v>
      </c>
      <c r="R223" t="str">
        <f>VLOOKUP($O223,Key!$A$1:$D$105,4,FALSE)</f>
        <v>Milwaukee</v>
      </c>
      <c r="S223">
        <v>33</v>
      </c>
      <c r="T223">
        <v>0</v>
      </c>
      <c r="U223">
        <v>0</v>
      </c>
      <c r="V223" t="s">
        <v>33</v>
      </c>
      <c r="W223">
        <v>4</v>
      </c>
      <c r="X223">
        <v>3.8</v>
      </c>
      <c r="Y223">
        <v>160</v>
      </c>
      <c r="Z223" s="6">
        <v>-1</v>
      </c>
      <c r="AA223" s="1">
        <v>43470</v>
      </c>
      <c r="AB223" s="7">
        <f t="shared" si="18"/>
        <v>43466</v>
      </c>
      <c r="AC223" s="7">
        <f t="shared" si="19"/>
        <v>43470</v>
      </c>
      <c r="AD223" s="7" t="str">
        <f t="shared" si="20"/>
        <v>Saturday</v>
      </c>
      <c r="AE223" s="2">
        <v>0.4230902777777778</v>
      </c>
      <c r="AF223" s="6">
        <v>1</v>
      </c>
      <c r="AG223" s="1">
        <v>43470</v>
      </c>
      <c r="AH223" s="7">
        <f t="shared" si="21"/>
        <v>43466</v>
      </c>
      <c r="AI223" s="7">
        <f t="shared" si="22"/>
        <v>43470</v>
      </c>
      <c r="AJ223" s="7" t="str">
        <f t="shared" si="23"/>
        <v>Saturday</v>
      </c>
      <c r="AK223" s="2">
        <v>0.44634259259259257</v>
      </c>
      <c r="AL223" t="s">
        <v>34</v>
      </c>
      <c r="AM223" t="s">
        <v>34</v>
      </c>
      <c r="AN223" t="s">
        <v>44</v>
      </c>
      <c r="AO223" t="s">
        <v>27</v>
      </c>
    </row>
    <row r="224" spans="1:41" x14ac:dyDescent="0.25">
      <c r="A224" t="s">
        <v>27</v>
      </c>
      <c r="B224">
        <v>2119128</v>
      </c>
      <c r="C224" t="s">
        <v>37</v>
      </c>
      <c r="D224" t="s">
        <v>112</v>
      </c>
      <c r="E224" t="s">
        <v>39</v>
      </c>
      <c r="F224">
        <v>53211</v>
      </c>
      <c r="G224" t="s">
        <v>29</v>
      </c>
      <c r="H224" t="s">
        <v>40</v>
      </c>
      <c r="I224">
        <v>974</v>
      </c>
      <c r="J224" t="s">
        <v>30</v>
      </c>
      <c r="K224" t="s">
        <v>104</v>
      </c>
      <c r="L224">
        <f>VLOOKUP($K224,Key!$A$1:$D$105,2,FALSE)</f>
        <v>43.09534</v>
      </c>
      <c r="M224">
        <f>VLOOKUP($K224,Key!$A$1:$D$105,3,FALSE)</f>
        <v>-87.887339999999995</v>
      </c>
      <c r="N224" t="str">
        <f>VLOOKUP($K224,Key!$A$1:$D$105,4,FALSE)</f>
        <v>Shorewood</v>
      </c>
      <c r="O224" t="s">
        <v>64</v>
      </c>
      <c r="P224">
        <f>VLOOKUP($O224,Key!$A$1:$D$105,2,FALSE)</f>
        <v>43.08755</v>
      </c>
      <c r="Q224">
        <f>VLOOKUP($O224,Key!$A$1:$D$105,3,FALSE)</f>
        <v>-87.887680000000003</v>
      </c>
      <c r="R224" t="str">
        <f>VLOOKUP($O224,Key!$A$1:$D$105,4,FALSE)</f>
        <v>Shorewood</v>
      </c>
      <c r="S224">
        <v>6</v>
      </c>
      <c r="T224">
        <v>0</v>
      </c>
      <c r="U224">
        <v>0</v>
      </c>
      <c r="V224" t="s">
        <v>33</v>
      </c>
      <c r="W224">
        <v>0</v>
      </c>
      <c r="X224">
        <v>0</v>
      </c>
      <c r="Y224">
        <v>0</v>
      </c>
      <c r="Z224" s="4">
        <v>-1</v>
      </c>
      <c r="AA224" s="1">
        <v>43469</v>
      </c>
      <c r="AB224" s="8">
        <f t="shared" si="18"/>
        <v>43466</v>
      </c>
      <c r="AC224" s="8">
        <f t="shared" si="19"/>
        <v>43469</v>
      </c>
      <c r="AD224" s="8" t="str">
        <f t="shared" si="20"/>
        <v>Friday</v>
      </c>
      <c r="AE224" s="2">
        <v>0.28858796296296296</v>
      </c>
      <c r="AF224" s="4">
        <v>1</v>
      </c>
      <c r="AG224" s="1">
        <v>43469</v>
      </c>
      <c r="AH224" s="8">
        <f t="shared" si="21"/>
        <v>43466</v>
      </c>
      <c r="AI224" s="8">
        <f t="shared" si="22"/>
        <v>43469</v>
      </c>
      <c r="AJ224" s="8" t="str">
        <f t="shared" si="23"/>
        <v>Friday</v>
      </c>
      <c r="AK224" s="2">
        <v>0.29282407407407407</v>
      </c>
      <c r="AL224" t="s">
        <v>33</v>
      </c>
      <c r="AM224" t="s">
        <v>34</v>
      </c>
      <c r="AN224" t="s">
        <v>35</v>
      </c>
      <c r="AO224" t="s">
        <v>27</v>
      </c>
    </row>
    <row r="225" spans="1:41" x14ac:dyDescent="0.25">
      <c r="A225" t="s">
        <v>27</v>
      </c>
      <c r="B225">
        <v>2123501</v>
      </c>
      <c r="C225" t="s">
        <v>37</v>
      </c>
      <c r="F225">
        <v>53217</v>
      </c>
      <c r="G225" t="s">
        <v>29</v>
      </c>
      <c r="H225" t="s">
        <v>40</v>
      </c>
      <c r="I225">
        <v>267</v>
      </c>
      <c r="J225" t="s">
        <v>30</v>
      </c>
      <c r="K225" t="s">
        <v>59</v>
      </c>
      <c r="L225">
        <f>VLOOKUP($K225,Key!$A$1:$D$105,2,FALSE)</f>
        <v>43.04804</v>
      </c>
      <c r="M225">
        <f>VLOOKUP($K225,Key!$A$1:$D$105,3,FALSE)</f>
        <v>-87.896720000000002</v>
      </c>
      <c r="N225" t="str">
        <f>VLOOKUP($K225,Key!$A$1:$D$105,4,FALSE)</f>
        <v>Milwaukee</v>
      </c>
      <c r="O225" t="s">
        <v>58</v>
      </c>
      <c r="P225">
        <f>VLOOKUP($O225,Key!$A$1:$D$105,2,FALSE)</f>
        <v>43.052460000000004</v>
      </c>
      <c r="Q225">
        <f>VLOOKUP($O225,Key!$A$1:$D$105,3,FALSE)</f>
        <v>-87.891000000000005</v>
      </c>
      <c r="R225" t="str">
        <f>VLOOKUP($O225,Key!$A$1:$D$105,4,FALSE)</f>
        <v>Milwaukee</v>
      </c>
      <c r="S225">
        <v>3</v>
      </c>
      <c r="T225">
        <v>0</v>
      </c>
      <c r="U225">
        <v>0</v>
      </c>
      <c r="V225" t="s">
        <v>33</v>
      </c>
      <c r="W225">
        <v>0</v>
      </c>
      <c r="X225">
        <v>0</v>
      </c>
      <c r="Y225">
        <v>0</v>
      </c>
      <c r="Z225" s="6">
        <v>-1</v>
      </c>
      <c r="AA225" s="1">
        <v>43470</v>
      </c>
      <c r="AB225" s="7">
        <f t="shared" si="18"/>
        <v>43466</v>
      </c>
      <c r="AC225" s="7">
        <f t="shared" si="19"/>
        <v>43470</v>
      </c>
      <c r="AD225" s="7" t="str">
        <f t="shared" si="20"/>
        <v>Saturday</v>
      </c>
      <c r="AE225" s="2">
        <v>0.57843750000000005</v>
      </c>
      <c r="AF225" s="6">
        <v>1</v>
      </c>
      <c r="AG225" s="1">
        <v>43470</v>
      </c>
      <c r="AH225" s="7">
        <f t="shared" si="21"/>
        <v>43466</v>
      </c>
      <c r="AI225" s="7">
        <f t="shared" si="22"/>
        <v>43470</v>
      </c>
      <c r="AJ225" s="7" t="str">
        <f t="shared" si="23"/>
        <v>Saturday</v>
      </c>
      <c r="AK225" s="2">
        <v>0.58027777777777778</v>
      </c>
      <c r="AL225" t="s">
        <v>33</v>
      </c>
      <c r="AM225" t="s">
        <v>34</v>
      </c>
      <c r="AN225" t="s">
        <v>35</v>
      </c>
      <c r="AO225" t="s">
        <v>27</v>
      </c>
    </row>
    <row r="226" spans="1:41" x14ac:dyDescent="0.25">
      <c r="A226" t="s">
        <v>27</v>
      </c>
      <c r="B226">
        <v>2137958</v>
      </c>
      <c r="C226" t="s">
        <v>37</v>
      </c>
      <c r="D226" t="s">
        <v>38</v>
      </c>
      <c r="E226" t="s">
        <v>39</v>
      </c>
      <c r="F226">
        <v>53202</v>
      </c>
      <c r="G226" t="s">
        <v>29</v>
      </c>
      <c r="H226" t="s">
        <v>40</v>
      </c>
      <c r="I226">
        <v>12622</v>
      </c>
      <c r="J226" t="s">
        <v>30</v>
      </c>
      <c r="K226" t="s">
        <v>59</v>
      </c>
      <c r="L226">
        <f>VLOOKUP($K226,Key!$A$1:$D$105,2,FALSE)</f>
        <v>43.04804</v>
      </c>
      <c r="M226">
        <f>VLOOKUP($K226,Key!$A$1:$D$105,3,FALSE)</f>
        <v>-87.896720000000002</v>
      </c>
      <c r="N226" t="str">
        <f>VLOOKUP($K226,Key!$A$1:$D$105,4,FALSE)</f>
        <v>Milwaukee</v>
      </c>
      <c r="O226" t="s">
        <v>52</v>
      </c>
      <c r="P226">
        <f>VLOOKUP($O226,Key!$A$1:$D$105,2,FALSE)</f>
        <v>43.037300000000002</v>
      </c>
      <c r="Q226">
        <f>VLOOKUP($O226,Key!$A$1:$D$105,3,FALSE)</f>
        <v>-87.915800000000004</v>
      </c>
      <c r="R226" t="str">
        <f>VLOOKUP($O226,Key!$A$1:$D$105,4,FALSE)</f>
        <v>Milwaukee</v>
      </c>
      <c r="S226">
        <v>11</v>
      </c>
      <c r="T226">
        <v>0</v>
      </c>
      <c r="U226">
        <v>0</v>
      </c>
      <c r="V226" t="s">
        <v>33</v>
      </c>
      <c r="W226">
        <v>1</v>
      </c>
      <c r="X226">
        <v>1</v>
      </c>
      <c r="Y226">
        <v>40</v>
      </c>
      <c r="Z226" s="4">
        <v>-1</v>
      </c>
      <c r="AA226" s="1">
        <v>43470</v>
      </c>
      <c r="AB226" s="8">
        <f t="shared" si="18"/>
        <v>43466</v>
      </c>
      <c r="AC226" s="8">
        <f t="shared" si="19"/>
        <v>43470</v>
      </c>
      <c r="AD226" s="8" t="str">
        <f t="shared" si="20"/>
        <v>Saturday</v>
      </c>
      <c r="AE226" s="2">
        <v>0.19969907407407406</v>
      </c>
      <c r="AF226" s="4">
        <v>1</v>
      </c>
      <c r="AG226" s="1">
        <v>43470</v>
      </c>
      <c r="AH226" s="8">
        <f t="shared" si="21"/>
        <v>43466</v>
      </c>
      <c r="AI226" s="8">
        <f t="shared" si="22"/>
        <v>43470</v>
      </c>
      <c r="AJ226" s="8" t="str">
        <f t="shared" si="23"/>
        <v>Saturday</v>
      </c>
      <c r="AK226" s="2">
        <v>0.20762731481481481</v>
      </c>
      <c r="AL226" t="s">
        <v>33</v>
      </c>
      <c r="AM226" t="s">
        <v>34</v>
      </c>
      <c r="AN226" t="s">
        <v>35</v>
      </c>
      <c r="AO226" t="s">
        <v>27</v>
      </c>
    </row>
    <row r="227" spans="1:41" x14ac:dyDescent="0.25">
      <c r="A227" t="s">
        <v>27</v>
      </c>
      <c r="B227">
        <v>2178477</v>
      </c>
      <c r="C227" t="s">
        <v>37</v>
      </c>
      <c r="F227">
        <v>53202</v>
      </c>
      <c r="G227" t="s">
        <v>29</v>
      </c>
      <c r="H227" t="s">
        <v>40</v>
      </c>
      <c r="I227">
        <v>12471</v>
      </c>
      <c r="J227" t="s">
        <v>30</v>
      </c>
      <c r="K227" t="s">
        <v>109</v>
      </c>
      <c r="L227">
        <f>VLOOKUP($K227,Key!$A$1:$D$105,2,FALSE)</f>
        <v>43.031480000000002</v>
      </c>
      <c r="M227">
        <f>VLOOKUP($K227,Key!$A$1:$D$105,3,FALSE)</f>
        <v>-87.908169999999998</v>
      </c>
      <c r="N227" t="str">
        <f>VLOOKUP($K227,Key!$A$1:$D$105,4,FALSE)</f>
        <v>Milwaukee</v>
      </c>
      <c r="O227" t="s">
        <v>36</v>
      </c>
      <c r="P227">
        <f>VLOOKUP($O227,Key!$A$1:$D$105,2,FALSE)</f>
        <v>43.03886</v>
      </c>
      <c r="Q227">
        <f>VLOOKUP($O227,Key!$A$1:$D$105,3,FALSE)</f>
        <v>-87.902720000000002</v>
      </c>
      <c r="R227" t="str">
        <f>VLOOKUP($O227,Key!$A$1:$D$105,4,FALSE)</f>
        <v>Milwaukee</v>
      </c>
      <c r="S227">
        <v>5</v>
      </c>
      <c r="T227">
        <v>0</v>
      </c>
      <c r="U227">
        <v>0</v>
      </c>
      <c r="V227" t="s">
        <v>33</v>
      </c>
      <c r="W227">
        <v>0</v>
      </c>
      <c r="X227">
        <v>0</v>
      </c>
      <c r="Y227">
        <v>0</v>
      </c>
      <c r="Z227" s="6">
        <v>-1</v>
      </c>
      <c r="AA227" s="1">
        <v>43467</v>
      </c>
      <c r="AB227" s="7">
        <f t="shared" si="18"/>
        <v>43466</v>
      </c>
      <c r="AC227" s="7">
        <f t="shared" si="19"/>
        <v>43467</v>
      </c>
      <c r="AD227" s="7" t="str">
        <f t="shared" si="20"/>
        <v>Wednesday</v>
      </c>
      <c r="AE227" s="2">
        <v>0.25261574074074072</v>
      </c>
      <c r="AF227" s="6">
        <v>1</v>
      </c>
      <c r="AG227" s="1">
        <v>43467</v>
      </c>
      <c r="AH227" s="7">
        <f t="shared" si="21"/>
        <v>43466</v>
      </c>
      <c r="AI227" s="7">
        <f t="shared" si="22"/>
        <v>43467</v>
      </c>
      <c r="AJ227" s="7" t="str">
        <f t="shared" si="23"/>
        <v>Wednesday</v>
      </c>
      <c r="AK227" s="2">
        <v>0.25604166666666667</v>
      </c>
      <c r="AL227" t="s">
        <v>33</v>
      </c>
      <c r="AM227" t="s">
        <v>34</v>
      </c>
      <c r="AN227" t="s">
        <v>35</v>
      </c>
      <c r="AO227" t="s">
        <v>27</v>
      </c>
    </row>
    <row r="228" spans="1:41" x14ac:dyDescent="0.25">
      <c r="A228" t="s">
        <v>27</v>
      </c>
      <c r="B228">
        <v>2207725</v>
      </c>
      <c r="C228" t="s">
        <v>37</v>
      </c>
      <c r="D228" t="s">
        <v>38</v>
      </c>
      <c r="E228" t="s">
        <v>39</v>
      </c>
      <c r="F228">
        <v>53211</v>
      </c>
      <c r="G228" t="s">
        <v>29</v>
      </c>
      <c r="H228" t="s">
        <v>40</v>
      </c>
      <c r="I228">
        <v>5559</v>
      </c>
      <c r="J228" t="s">
        <v>30</v>
      </c>
      <c r="K228" t="s">
        <v>75</v>
      </c>
      <c r="L228">
        <f>VLOOKUP($K228,Key!$A$1:$D$105,2,FALSE)</f>
        <v>43.063749000000001</v>
      </c>
      <c r="M228">
        <f>VLOOKUP($K228,Key!$A$1:$D$105,3,FALSE)</f>
        <v>-87.887962999999999</v>
      </c>
      <c r="N228" t="str">
        <f>VLOOKUP($K228,Key!$A$1:$D$105,4,FALSE)</f>
        <v>Milwaukee</v>
      </c>
      <c r="O228" t="s">
        <v>75</v>
      </c>
      <c r="P228">
        <f>VLOOKUP($O228,Key!$A$1:$D$105,2,FALSE)</f>
        <v>43.063749000000001</v>
      </c>
      <c r="Q228">
        <f>VLOOKUP($O228,Key!$A$1:$D$105,3,FALSE)</f>
        <v>-87.887962999999999</v>
      </c>
      <c r="R228" t="str">
        <f>VLOOKUP($O228,Key!$A$1:$D$105,4,FALSE)</f>
        <v>Milwaukee</v>
      </c>
      <c r="S228">
        <v>2</v>
      </c>
      <c r="T228">
        <v>0</v>
      </c>
      <c r="U228">
        <v>0</v>
      </c>
      <c r="V228" t="s">
        <v>33</v>
      </c>
      <c r="W228">
        <v>0</v>
      </c>
      <c r="X228">
        <v>0</v>
      </c>
      <c r="Y228">
        <v>0</v>
      </c>
      <c r="Z228" s="4">
        <v>-1</v>
      </c>
      <c r="AA228" s="1">
        <v>43477</v>
      </c>
      <c r="AB228" s="8">
        <f t="shared" si="18"/>
        <v>43466</v>
      </c>
      <c r="AC228" s="8">
        <f t="shared" si="19"/>
        <v>43477</v>
      </c>
      <c r="AD228" s="8" t="str">
        <f t="shared" si="20"/>
        <v>Saturday</v>
      </c>
      <c r="AE228" s="2">
        <v>0.6404629629629629</v>
      </c>
      <c r="AF228" s="4">
        <v>1</v>
      </c>
      <c r="AG228" s="1">
        <v>43477</v>
      </c>
      <c r="AH228" s="8">
        <f t="shared" si="21"/>
        <v>43466</v>
      </c>
      <c r="AI228" s="8">
        <f t="shared" si="22"/>
        <v>43477</v>
      </c>
      <c r="AJ228" s="8" t="str">
        <f t="shared" si="23"/>
        <v>Saturday</v>
      </c>
      <c r="AK228" s="2">
        <v>0.64185185185185178</v>
      </c>
      <c r="AL228" t="s">
        <v>33</v>
      </c>
      <c r="AM228" t="s">
        <v>34</v>
      </c>
      <c r="AN228" t="s">
        <v>44</v>
      </c>
      <c r="AO228" t="s">
        <v>27</v>
      </c>
    </row>
    <row r="229" spans="1:41" x14ac:dyDescent="0.25">
      <c r="A229" t="s">
        <v>27</v>
      </c>
      <c r="B229">
        <v>2226379</v>
      </c>
      <c r="C229" t="s">
        <v>37</v>
      </c>
      <c r="D229" t="s">
        <v>38</v>
      </c>
      <c r="E229" t="s">
        <v>39</v>
      </c>
      <c r="F229">
        <v>53204</v>
      </c>
      <c r="G229" t="s">
        <v>29</v>
      </c>
      <c r="H229" t="s">
        <v>86</v>
      </c>
      <c r="I229">
        <v>11087</v>
      </c>
      <c r="J229" t="s">
        <v>30</v>
      </c>
      <c r="K229" t="s">
        <v>109</v>
      </c>
      <c r="L229">
        <f>VLOOKUP($K229,Key!$A$1:$D$105,2,FALSE)</f>
        <v>43.031480000000002</v>
      </c>
      <c r="M229">
        <f>VLOOKUP($K229,Key!$A$1:$D$105,3,FALSE)</f>
        <v>-87.908169999999998</v>
      </c>
      <c r="N229" t="str">
        <f>VLOOKUP($K229,Key!$A$1:$D$105,4,FALSE)</f>
        <v>Milwaukee</v>
      </c>
      <c r="O229" t="s">
        <v>109</v>
      </c>
      <c r="P229">
        <f>VLOOKUP($O229,Key!$A$1:$D$105,2,FALSE)</f>
        <v>43.031480000000002</v>
      </c>
      <c r="Q229">
        <f>VLOOKUP($O229,Key!$A$1:$D$105,3,FALSE)</f>
        <v>-87.908169999999998</v>
      </c>
      <c r="R229" t="str">
        <f>VLOOKUP($O229,Key!$A$1:$D$105,4,FALSE)</f>
        <v>Milwaukee</v>
      </c>
      <c r="S229">
        <v>50</v>
      </c>
      <c r="T229">
        <v>0</v>
      </c>
      <c r="U229">
        <v>0</v>
      </c>
      <c r="V229" t="s">
        <v>33</v>
      </c>
      <c r="W229">
        <v>7</v>
      </c>
      <c r="X229">
        <v>6.7</v>
      </c>
      <c r="Y229">
        <v>280</v>
      </c>
      <c r="Z229" s="6">
        <v>-1</v>
      </c>
      <c r="AA229" s="1">
        <v>43470</v>
      </c>
      <c r="AB229" s="7">
        <f t="shared" si="18"/>
        <v>43466</v>
      </c>
      <c r="AC229" s="7">
        <f t="shared" si="19"/>
        <v>43470</v>
      </c>
      <c r="AD229" s="7" t="str">
        <f t="shared" si="20"/>
        <v>Saturday</v>
      </c>
      <c r="AE229" s="2">
        <v>0.59423611111111108</v>
      </c>
      <c r="AF229" s="6">
        <v>1</v>
      </c>
      <c r="AG229" s="1">
        <v>43470</v>
      </c>
      <c r="AH229" s="7">
        <f t="shared" si="21"/>
        <v>43466</v>
      </c>
      <c r="AI229" s="7">
        <f t="shared" si="22"/>
        <v>43470</v>
      </c>
      <c r="AJ229" s="7" t="str">
        <f t="shared" si="23"/>
        <v>Saturday</v>
      </c>
      <c r="AK229" s="2">
        <v>0.62873842592592599</v>
      </c>
      <c r="AL229" t="s">
        <v>34</v>
      </c>
      <c r="AM229" t="s">
        <v>34</v>
      </c>
      <c r="AN229" t="s">
        <v>44</v>
      </c>
      <c r="AO229" t="s">
        <v>27</v>
      </c>
    </row>
    <row r="230" spans="1:41" x14ac:dyDescent="0.25">
      <c r="A230" t="s">
        <v>27</v>
      </c>
      <c r="B230">
        <v>2226379</v>
      </c>
      <c r="C230" t="s">
        <v>37</v>
      </c>
      <c r="D230" t="s">
        <v>38</v>
      </c>
      <c r="E230" t="s">
        <v>39</v>
      </c>
      <c r="F230">
        <v>53204</v>
      </c>
      <c r="G230" t="s">
        <v>29</v>
      </c>
      <c r="H230" t="s">
        <v>86</v>
      </c>
      <c r="I230">
        <v>12619</v>
      </c>
      <c r="J230" t="s">
        <v>30</v>
      </c>
      <c r="K230" t="s">
        <v>109</v>
      </c>
      <c r="L230">
        <f>VLOOKUP($K230,Key!$A$1:$D$105,2,FALSE)</f>
        <v>43.031480000000002</v>
      </c>
      <c r="M230">
        <f>VLOOKUP($K230,Key!$A$1:$D$105,3,FALSE)</f>
        <v>-87.908169999999998</v>
      </c>
      <c r="N230" t="str">
        <f>VLOOKUP($K230,Key!$A$1:$D$105,4,FALSE)</f>
        <v>Milwaukee</v>
      </c>
      <c r="O230" t="s">
        <v>109</v>
      </c>
      <c r="P230">
        <f>VLOOKUP($O230,Key!$A$1:$D$105,2,FALSE)</f>
        <v>43.031480000000002</v>
      </c>
      <c r="Q230">
        <f>VLOOKUP($O230,Key!$A$1:$D$105,3,FALSE)</f>
        <v>-87.908169999999998</v>
      </c>
      <c r="R230" t="str">
        <f>VLOOKUP($O230,Key!$A$1:$D$105,4,FALSE)</f>
        <v>Milwaukee</v>
      </c>
      <c r="S230">
        <v>24</v>
      </c>
      <c r="T230">
        <v>0</v>
      </c>
      <c r="U230">
        <v>0</v>
      </c>
      <c r="V230" t="s">
        <v>33</v>
      </c>
      <c r="W230">
        <v>3</v>
      </c>
      <c r="X230">
        <v>2.9</v>
      </c>
      <c r="Y230">
        <v>120</v>
      </c>
      <c r="Z230" s="4">
        <v>-1</v>
      </c>
      <c r="AA230" s="1">
        <v>43477</v>
      </c>
      <c r="AB230" s="8">
        <f t="shared" si="18"/>
        <v>43466</v>
      </c>
      <c r="AC230" s="8">
        <f t="shared" si="19"/>
        <v>43477</v>
      </c>
      <c r="AD230" s="8" t="str">
        <f t="shared" si="20"/>
        <v>Saturday</v>
      </c>
      <c r="AE230" s="2">
        <v>0.55027777777777775</v>
      </c>
      <c r="AF230" s="4">
        <v>1</v>
      </c>
      <c r="AG230" s="1">
        <v>43477</v>
      </c>
      <c r="AH230" s="8">
        <f t="shared" si="21"/>
        <v>43466</v>
      </c>
      <c r="AI230" s="8">
        <f t="shared" si="22"/>
        <v>43477</v>
      </c>
      <c r="AJ230" s="8" t="str">
        <f t="shared" si="23"/>
        <v>Saturday</v>
      </c>
      <c r="AK230" s="2">
        <v>0.56721064814814814</v>
      </c>
      <c r="AL230" t="s">
        <v>33</v>
      </c>
      <c r="AM230" t="s">
        <v>34</v>
      </c>
      <c r="AN230" t="s">
        <v>44</v>
      </c>
      <c r="AO230" t="s">
        <v>27</v>
      </c>
    </row>
    <row r="231" spans="1:41" x14ac:dyDescent="0.25">
      <c r="A231" t="s">
        <v>27</v>
      </c>
      <c r="B231">
        <v>2226379</v>
      </c>
      <c r="C231" t="s">
        <v>37</v>
      </c>
      <c r="D231" t="s">
        <v>38</v>
      </c>
      <c r="E231" t="s">
        <v>39</v>
      </c>
      <c r="F231">
        <v>53204</v>
      </c>
      <c r="G231" t="s">
        <v>29</v>
      </c>
      <c r="H231" t="s">
        <v>86</v>
      </c>
      <c r="I231">
        <v>5442</v>
      </c>
      <c r="J231" t="s">
        <v>30</v>
      </c>
      <c r="K231" t="s">
        <v>109</v>
      </c>
      <c r="L231">
        <f>VLOOKUP($K231,Key!$A$1:$D$105,2,FALSE)</f>
        <v>43.031480000000002</v>
      </c>
      <c r="M231">
        <f>VLOOKUP($K231,Key!$A$1:$D$105,3,FALSE)</f>
        <v>-87.908169999999998</v>
      </c>
      <c r="N231" t="str">
        <f>VLOOKUP($K231,Key!$A$1:$D$105,4,FALSE)</f>
        <v>Milwaukee</v>
      </c>
      <c r="O231" t="s">
        <v>109</v>
      </c>
      <c r="P231">
        <f>VLOOKUP($O231,Key!$A$1:$D$105,2,FALSE)</f>
        <v>43.031480000000002</v>
      </c>
      <c r="Q231">
        <f>VLOOKUP($O231,Key!$A$1:$D$105,3,FALSE)</f>
        <v>-87.908169999999998</v>
      </c>
      <c r="R231" t="str">
        <f>VLOOKUP($O231,Key!$A$1:$D$105,4,FALSE)</f>
        <v>Milwaukee</v>
      </c>
      <c r="S231">
        <v>40</v>
      </c>
      <c r="T231">
        <v>0</v>
      </c>
      <c r="U231">
        <v>0</v>
      </c>
      <c r="V231" t="s">
        <v>33</v>
      </c>
      <c r="W231">
        <v>5</v>
      </c>
      <c r="X231">
        <v>4.8</v>
      </c>
      <c r="Y231">
        <v>200</v>
      </c>
      <c r="Z231" s="6">
        <v>-1</v>
      </c>
      <c r="AA231" s="1">
        <v>43484</v>
      </c>
      <c r="AB231" s="7">
        <f t="shared" si="18"/>
        <v>43466</v>
      </c>
      <c r="AC231" s="7">
        <f t="shared" si="19"/>
        <v>43484</v>
      </c>
      <c r="AD231" s="7" t="str">
        <f t="shared" si="20"/>
        <v>Saturday</v>
      </c>
      <c r="AE231" s="2">
        <v>0.65359953703703699</v>
      </c>
      <c r="AF231" s="6">
        <v>1</v>
      </c>
      <c r="AG231" s="1">
        <v>43484</v>
      </c>
      <c r="AH231" s="7">
        <f t="shared" si="21"/>
        <v>43466</v>
      </c>
      <c r="AI231" s="7">
        <f t="shared" si="22"/>
        <v>43484</v>
      </c>
      <c r="AJ231" s="7" t="str">
        <f t="shared" si="23"/>
        <v>Saturday</v>
      </c>
      <c r="AK231" s="2">
        <v>0.68173611111111121</v>
      </c>
      <c r="AL231" t="s">
        <v>34</v>
      </c>
      <c r="AM231" t="s">
        <v>34</v>
      </c>
      <c r="AN231" t="s">
        <v>44</v>
      </c>
      <c r="AO231" t="s">
        <v>27</v>
      </c>
    </row>
    <row r="232" spans="1:41" x14ac:dyDescent="0.25">
      <c r="A232" t="s">
        <v>27</v>
      </c>
      <c r="B232">
        <v>2237245</v>
      </c>
      <c r="C232" t="s">
        <v>37</v>
      </c>
      <c r="D232" t="s">
        <v>38</v>
      </c>
      <c r="E232" t="s">
        <v>39</v>
      </c>
      <c r="F232">
        <v>53211</v>
      </c>
      <c r="G232" t="s">
        <v>29</v>
      </c>
      <c r="H232" t="s">
        <v>40</v>
      </c>
      <c r="I232">
        <v>12550</v>
      </c>
      <c r="J232" t="s">
        <v>30</v>
      </c>
      <c r="K232" t="s">
        <v>68</v>
      </c>
      <c r="L232">
        <f>VLOOKUP($K232,Key!$A$1:$D$105,2,FALSE)</f>
        <v>43.06033</v>
      </c>
      <c r="M232">
        <f>VLOOKUP($K232,Key!$A$1:$D$105,3,FALSE)</f>
        <v>-87.89546</v>
      </c>
      <c r="N232" t="str">
        <f>VLOOKUP($K232,Key!$A$1:$D$105,4,FALSE)</f>
        <v>Milwaukee</v>
      </c>
      <c r="O232" t="s">
        <v>93</v>
      </c>
      <c r="P232">
        <f>VLOOKUP($O232,Key!$A$1:$D$105,2,FALSE)</f>
        <v>43.060786</v>
      </c>
      <c r="Q232">
        <f>VLOOKUP($O232,Key!$A$1:$D$105,3,FALSE)</f>
        <v>-87.883825999999999</v>
      </c>
      <c r="R232" t="str">
        <f>VLOOKUP($O232,Key!$A$1:$D$105,4,FALSE)</f>
        <v>Milwaukee</v>
      </c>
      <c r="S232">
        <v>5</v>
      </c>
      <c r="T232">
        <v>0</v>
      </c>
      <c r="U232">
        <v>0</v>
      </c>
      <c r="V232" t="s">
        <v>33</v>
      </c>
      <c r="W232">
        <v>0</v>
      </c>
      <c r="X232">
        <v>0</v>
      </c>
      <c r="Y232">
        <v>0</v>
      </c>
      <c r="Z232" s="4">
        <v>-1</v>
      </c>
      <c r="AA232" s="1">
        <v>43489</v>
      </c>
      <c r="AB232" s="8">
        <f t="shared" si="18"/>
        <v>43466</v>
      </c>
      <c r="AC232" s="8">
        <f t="shared" si="19"/>
        <v>43489</v>
      </c>
      <c r="AD232" s="8" t="str">
        <f t="shared" si="20"/>
        <v>Thursday</v>
      </c>
      <c r="AE232" s="2">
        <v>0.922337962962963</v>
      </c>
      <c r="AF232" s="4">
        <v>1</v>
      </c>
      <c r="AG232" s="1">
        <v>43489</v>
      </c>
      <c r="AH232" s="8">
        <f t="shared" si="21"/>
        <v>43466</v>
      </c>
      <c r="AI232" s="8">
        <f t="shared" si="22"/>
        <v>43489</v>
      </c>
      <c r="AJ232" s="8" t="str">
        <f t="shared" si="23"/>
        <v>Thursday</v>
      </c>
      <c r="AK232" s="2">
        <v>0.9261921296296296</v>
      </c>
      <c r="AL232" t="s">
        <v>33</v>
      </c>
      <c r="AM232" t="s">
        <v>34</v>
      </c>
      <c r="AN232" t="s">
        <v>35</v>
      </c>
      <c r="AO232" t="s">
        <v>27</v>
      </c>
    </row>
    <row r="233" spans="1:41" x14ac:dyDescent="0.25">
      <c r="A233" t="s">
        <v>27</v>
      </c>
      <c r="B233">
        <v>2248900</v>
      </c>
      <c r="C233" t="s">
        <v>37</v>
      </c>
      <c r="D233" t="s">
        <v>114</v>
      </c>
      <c r="E233" t="s">
        <v>39</v>
      </c>
      <c r="F233">
        <v>53202</v>
      </c>
      <c r="G233" t="s">
        <v>29</v>
      </c>
      <c r="H233" t="s">
        <v>40</v>
      </c>
      <c r="I233">
        <v>5566</v>
      </c>
      <c r="J233" t="s">
        <v>30</v>
      </c>
      <c r="K233" t="s">
        <v>115</v>
      </c>
      <c r="L233">
        <f>VLOOKUP($K233,Key!$A$1:$D$105,2,FALSE)</f>
        <v>43.058619999999998</v>
      </c>
      <c r="M233">
        <f>VLOOKUP($K233,Key!$A$1:$D$105,3,FALSE)</f>
        <v>-87.885319999999993</v>
      </c>
      <c r="N233" t="str">
        <f>VLOOKUP($K233,Key!$A$1:$D$105,4,FALSE)</f>
        <v>Milwaukee</v>
      </c>
      <c r="O233" t="s">
        <v>71</v>
      </c>
      <c r="P233">
        <f>VLOOKUP($O233,Key!$A$1:$D$105,2,FALSE)</f>
        <v>43.074890000000003</v>
      </c>
      <c r="Q233">
        <f>VLOOKUP($O233,Key!$A$1:$D$105,3,FALSE)</f>
        <v>-87.882810000000006</v>
      </c>
      <c r="R233" t="str">
        <f>VLOOKUP($O233,Key!$A$1:$D$105,4,FALSE)</f>
        <v>Milwaukee</v>
      </c>
      <c r="S233">
        <v>9</v>
      </c>
      <c r="T233">
        <v>0</v>
      </c>
      <c r="U233">
        <v>0</v>
      </c>
      <c r="V233" t="s">
        <v>33</v>
      </c>
      <c r="W233">
        <v>1</v>
      </c>
      <c r="X233">
        <v>1</v>
      </c>
      <c r="Y233">
        <v>40</v>
      </c>
      <c r="Z233" s="6">
        <v>-1</v>
      </c>
      <c r="AA233" s="1">
        <v>43481</v>
      </c>
      <c r="AB233" s="7">
        <f t="shared" si="18"/>
        <v>43466</v>
      </c>
      <c r="AC233" s="7">
        <f t="shared" si="19"/>
        <v>43481</v>
      </c>
      <c r="AD233" s="7" t="str">
        <f t="shared" si="20"/>
        <v>Wednesday</v>
      </c>
      <c r="AE233" s="2">
        <v>0.62106481481481479</v>
      </c>
      <c r="AF233" s="6">
        <v>1</v>
      </c>
      <c r="AG233" s="1">
        <v>43481</v>
      </c>
      <c r="AH233" s="7">
        <f t="shared" si="21"/>
        <v>43466</v>
      </c>
      <c r="AI233" s="7">
        <f t="shared" si="22"/>
        <v>43481</v>
      </c>
      <c r="AJ233" s="7" t="str">
        <f t="shared" si="23"/>
        <v>Wednesday</v>
      </c>
      <c r="AK233" s="2">
        <v>0.62730324074074073</v>
      </c>
      <c r="AL233" t="s">
        <v>33</v>
      </c>
      <c r="AM233" t="s">
        <v>34</v>
      </c>
      <c r="AN233" t="s">
        <v>35</v>
      </c>
      <c r="AO233" t="s">
        <v>27</v>
      </c>
    </row>
    <row r="234" spans="1:41" x14ac:dyDescent="0.25">
      <c r="A234" t="s">
        <v>27</v>
      </c>
      <c r="B234">
        <v>2248900</v>
      </c>
      <c r="C234" t="s">
        <v>37</v>
      </c>
      <c r="D234" t="s">
        <v>114</v>
      </c>
      <c r="E234" t="s">
        <v>39</v>
      </c>
      <c r="F234">
        <v>53202</v>
      </c>
      <c r="G234" t="s">
        <v>29</v>
      </c>
      <c r="H234" t="s">
        <v>40</v>
      </c>
      <c r="I234">
        <v>12529</v>
      </c>
      <c r="J234" t="s">
        <v>30</v>
      </c>
      <c r="K234" t="s">
        <v>71</v>
      </c>
      <c r="L234">
        <f>VLOOKUP($K234,Key!$A$1:$D$105,2,FALSE)</f>
        <v>43.074890000000003</v>
      </c>
      <c r="M234">
        <f>VLOOKUP($K234,Key!$A$1:$D$105,3,FALSE)</f>
        <v>-87.882810000000006</v>
      </c>
      <c r="N234" t="str">
        <f>VLOOKUP($K234,Key!$A$1:$D$105,4,FALSE)</f>
        <v>Milwaukee</v>
      </c>
      <c r="O234" t="s">
        <v>115</v>
      </c>
      <c r="P234">
        <f>VLOOKUP($O234,Key!$A$1:$D$105,2,FALSE)</f>
        <v>43.058619999999998</v>
      </c>
      <c r="Q234">
        <f>VLOOKUP($O234,Key!$A$1:$D$105,3,FALSE)</f>
        <v>-87.885319999999993</v>
      </c>
      <c r="R234" t="str">
        <f>VLOOKUP($O234,Key!$A$1:$D$105,4,FALSE)</f>
        <v>Milwaukee</v>
      </c>
      <c r="S234">
        <v>9</v>
      </c>
      <c r="T234">
        <v>0</v>
      </c>
      <c r="U234">
        <v>0</v>
      </c>
      <c r="V234" t="s">
        <v>33</v>
      </c>
      <c r="W234">
        <v>1</v>
      </c>
      <c r="X234">
        <v>1</v>
      </c>
      <c r="Y234">
        <v>40</v>
      </c>
      <c r="Z234" s="4">
        <v>-1</v>
      </c>
      <c r="AA234" s="1">
        <v>43480</v>
      </c>
      <c r="AB234" s="8">
        <f t="shared" si="18"/>
        <v>43466</v>
      </c>
      <c r="AC234" s="8">
        <f t="shared" si="19"/>
        <v>43480</v>
      </c>
      <c r="AD234" s="8" t="str">
        <f t="shared" si="20"/>
        <v>Tuesday</v>
      </c>
      <c r="AE234" s="2">
        <v>0.62417824074074069</v>
      </c>
      <c r="AF234" s="4">
        <v>1</v>
      </c>
      <c r="AG234" s="1">
        <v>43480</v>
      </c>
      <c r="AH234" s="8">
        <f t="shared" si="21"/>
        <v>43466</v>
      </c>
      <c r="AI234" s="8">
        <f t="shared" si="22"/>
        <v>43480</v>
      </c>
      <c r="AJ234" s="8" t="str">
        <f t="shared" si="23"/>
        <v>Tuesday</v>
      </c>
      <c r="AK234" s="2">
        <v>0.62990740740740747</v>
      </c>
      <c r="AL234" t="s">
        <v>33</v>
      </c>
      <c r="AM234" t="s">
        <v>34</v>
      </c>
      <c r="AN234" t="s">
        <v>35</v>
      </c>
      <c r="AO234" t="s">
        <v>27</v>
      </c>
    </row>
    <row r="235" spans="1:41" x14ac:dyDescent="0.25">
      <c r="A235" t="s">
        <v>27</v>
      </c>
      <c r="B235">
        <v>2255219</v>
      </c>
      <c r="C235" t="s">
        <v>37</v>
      </c>
      <c r="D235" t="s">
        <v>38</v>
      </c>
      <c r="E235" t="s">
        <v>39</v>
      </c>
      <c r="F235">
        <v>53211</v>
      </c>
      <c r="G235" t="s">
        <v>29</v>
      </c>
      <c r="H235" t="s">
        <v>40</v>
      </c>
      <c r="I235">
        <v>11066</v>
      </c>
      <c r="J235" t="s">
        <v>30</v>
      </c>
      <c r="K235" t="s">
        <v>79</v>
      </c>
      <c r="L235">
        <f>VLOOKUP($K235,Key!$A$1:$D$105,2,FALSE)</f>
        <v>43.078530000000001</v>
      </c>
      <c r="M235">
        <f>VLOOKUP($K235,Key!$A$1:$D$105,3,FALSE)</f>
        <v>-87.882620000000003</v>
      </c>
      <c r="N235" t="str">
        <f>VLOOKUP($K235,Key!$A$1:$D$105,4,FALSE)</f>
        <v>Milwaukee</v>
      </c>
      <c r="O235" t="s">
        <v>70</v>
      </c>
      <c r="P235">
        <f>VLOOKUP($O235,Key!$A$1:$D$105,2,FALSE)</f>
        <v>43.074655999999997</v>
      </c>
      <c r="Q235">
        <f>VLOOKUP($O235,Key!$A$1:$D$105,3,FALSE)</f>
        <v>-87.889011999999994</v>
      </c>
      <c r="R235" t="str">
        <f>VLOOKUP($O235,Key!$A$1:$D$105,4,FALSE)</f>
        <v>Milwaukee</v>
      </c>
      <c r="S235">
        <v>8</v>
      </c>
      <c r="T235">
        <v>0</v>
      </c>
      <c r="U235">
        <v>0</v>
      </c>
      <c r="V235" t="s">
        <v>33</v>
      </c>
      <c r="W235">
        <v>1</v>
      </c>
      <c r="X235">
        <v>1</v>
      </c>
      <c r="Y235">
        <v>40</v>
      </c>
      <c r="Z235" s="6">
        <v>-1</v>
      </c>
      <c r="AA235" s="1">
        <v>43489</v>
      </c>
      <c r="AB235" s="7">
        <f t="shared" si="18"/>
        <v>43466</v>
      </c>
      <c r="AC235" s="7">
        <f t="shared" si="19"/>
        <v>43489</v>
      </c>
      <c r="AD235" s="7" t="str">
        <f t="shared" si="20"/>
        <v>Thursday</v>
      </c>
      <c r="AE235" s="2">
        <v>0.7166203703703703</v>
      </c>
      <c r="AF235" s="6">
        <v>1</v>
      </c>
      <c r="AG235" s="1">
        <v>43489</v>
      </c>
      <c r="AH235" s="7">
        <f t="shared" si="21"/>
        <v>43466</v>
      </c>
      <c r="AI235" s="7">
        <f t="shared" si="22"/>
        <v>43489</v>
      </c>
      <c r="AJ235" s="7" t="str">
        <f t="shared" si="23"/>
        <v>Thursday</v>
      </c>
      <c r="AK235" s="2">
        <v>0.72199074074074077</v>
      </c>
      <c r="AL235" t="s">
        <v>33</v>
      </c>
      <c r="AM235" t="s">
        <v>34</v>
      </c>
      <c r="AN235" t="s">
        <v>35</v>
      </c>
      <c r="AO235" t="s">
        <v>27</v>
      </c>
    </row>
    <row r="236" spans="1:41" x14ac:dyDescent="0.25">
      <c r="A236" t="s">
        <v>116</v>
      </c>
      <c r="B236">
        <v>2257274</v>
      </c>
      <c r="C236" t="s">
        <v>37</v>
      </c>
      <c r="D236" t="s">
        <v>38</v>
      </c>
      <c r="E236" t="s">
        <v>39</v>
      </c>
      <c r="F236">
        <v>53202</v>
      </c>
      <c r="G236" t="s">
        <v>29</v>
      </c>
      <c r="H236" t="s">
        <v>117</v>
      </c>
      <c r="I236">
        <v>967</v>
      </c>
      <c r="J236" t="s">
        <v>30</v>
      </c>
      <c r="K236" t="s">
        <v>36</v>
      </c>
      <c r="L236">
        <f>VLOOKUP($K236,Key!$A$1:$D$105,2,FALSE)</f>
        <v>43.03886</v>
      </c>
      <c r="M236">
        <f>VLOOKUP($K236,Key!$A$1:$D$105,3,FALSE)</f>
        <v>-87.902720000000002</v>
      </c>
      <c r="N236" t="str">
        <f>VLOOKUP($K236,Key!$A$1:$D$105,4,FALSE)</f>
        <v>Milwaukee</v>
      </c>
      <c r="O236" t="s">
        <v>80</v>
      </c>
      <c r="P236">
        <f>VLOOKUP($O236,Key!$A$1:$D$105,2,FALSE)</f>
        <v>43.05097</v>
      </c>
      <c r="Q236">
        <f>VLOOKUP($O236,Key!$A$1:$D$105,3,FALSE)</f>
        <v>-87.906440000000003</v>
      </c>
      <c r="R236" t="str">
        <f>VLOOKUP($O236,Key!$A$1:$D$105,4,FALSE)</f>
        <v>Milwaukee</v>
      </c>
      <c r="S236">
        <v>6</v>
      </c>
      <c r="T236">
        <v>0</v>
      </c>
      <c r="U236">
        <v>0</v>
      </c>
      <c r="V236" t="s">
        <v>33</v>
      </c>
      <c r="W236">
        <v>0</v>
      </c>
      <c r="X236">
        <v>0</v>
      </c>
      <c r="Y236">
        <v>0</v>
      </c>
      <c r="Z236" s="4">
        <v>-1</v>
      </c>
      <c r="AA236" s="1">
        <v>43475</v>
      </c>
      <c r="AB236" s="8">
        <f t="shared" si="18"/>
        <v>43466</v>
      </c>
      <c r="AC236" s="8">
        <f t="shared" si="19"/>
        <v>43475</v>
      </c>
      <c r="AD236" s="8" t="str">
        <f t="shared" si="20"/>
        <v>Thursday</v>
      </c>
      <c r="AE236" s="2">
        <v>0.73456018518518518</v>
      </c>
      <c r="AF236" s="4">
        <v>1</v>
      </c>
      <c r="AG236" s="1">
        <v>43475</v>
      </c>
      <c r="AH236" s="8">
        <f t="shared" si="21"/>
        <v>43466</v>
      </c>
      <c r="AI236" s="8">
        <f t="shared" si="22"/>
        <v>43475</v>
      </c>
      <c r="AJ236" s="8" t="str">
        <f t="shared" si="23"/>
        <v>Thursday</v>
      </c>
      <c r="AK236" s="2">
        <v>0.73837962962962955</v>
      </c>
      <c r="AL236" t="s">
        <v>33</v>
      </c>
      <c r="AM236" t="s">
        <v>33</v>
      </c>
      <c r="AN236" t="s">
        <v>35</v>
      </c>
      <c r="AO236" t="s">
        <v>27</v>
      </c>
    </row>
    <row r="237" spans="1:41" x14ac:dyDescent="0.25">
      <c r="A237" t="s">
        <v>27</v>
      </c>
      <c r="B237">
        <v>2258771</v>
      </c>
      <c r="C237" t="s">
        <v>37</v>
      </c>
      <c r="D237" t="s">
        <v>38</v>
      </c>
      <c r="E237" t="s">
        <v>39</v>
      </c>
      <c r="F237">
        <v>53211</v>
      </c>
      <c r="G237" t="s">
        <v>29</v>
      </c>
      <c r="H237" t="s">
        <v>40</v>
      </c>
      <c r="I237">
        <v>12538</v>
      </c>
      <c r="J237" t="s">
        <v>30</v>
      </c>
      <c r="K237" t="s">
        <v>70</v>
      </c>
      <c r="L237">
        <f>VLOOKUP($K237,Key!$A$1:$D$105,2,FALSE)</f>
        <v>43.074655999999997</v>
      </c>
      <c r="M237">
        <f>VLOOKUP($K237,Key!$A$1:$D$105,3,FALSE)</f>
        <v>-87.889011999999994</v>
      </c>
      <c r="N237" t="str">
        <f>VLOOKUP($K237,Key!$A$1:$D$105,4,FALSE)</f>
        <v>Milwaukee</v>
      </c>
      <c r="O237" t="s">
        <v>71</v>
      </c>
      <c r="P237">
        <f>VLOOKUP($O237,Key!$A$1:$D$105,2,FALSE)</f>
        <v>43.074890000000003</v>
      </c>
      <c r="Q237">
        <f>VLOOKUP($O237,Key!$A$1:$D$105,3,FALSE)</f>
        <v>-87.882810000000006</v>
      </c>
      <c r="R237" t="str">
        <f>VLOOKUP($O237,Key!$A$1:$D$105,4,FALSE)</f>
        <v>Milwaukee</v>
      </c>
      <c r="S237">
        <v>2</v>
      </c>
      <c r="T237">
        <v>0</v>
      </c>
      <c r="U237">
        <v>0</v>
      </c>
      <c r="V237" t="s">
        <v>33</v>
      </c>
      <c r="W237">
        <v>0</v>
      </c>
      <c r="X237">
        <v>0</v>
      </c>
      <c r="Y237">
        <v>0</v>
      </c>
      <c r="Z237" s="6">
        <v>-1</v>
      </c>
      <c r="AA237" s="1">
        <v>43482</v>
      </c>
      <c r="AB237" s="7">
        <f t="shared" si="18"/>
        <v>43466</v>
      </c>
      <c r="AC237" s="7">
        <f t="shared" si="19"/>
        <v>43482</v>
      </c>
      <c r="AD237" s="7" t="str">
        <f t="shared" si="20"/>
        <v>Thursday</v>
      </c>
      <c r="AE237" s="2">
        <v>0.59488425925925925</v>
      </c>
      <c r="AF237" s="6">
        <v>1</v>
      </c>
      <c r="AG237" s="1">
        <v>43482</v>
      </c>
      <c r="AH237" s="7">
        <f t="shared" si="21"/>
        <v>43466</v>
      </c>
      <c r="AI237" s="7">
        <f t="shared" si="22"/>
        <v>43482</v>
      </c>
      <c r="AJ237" s="7" t="str">
        <f t="shared" si="23"/>
        <v>Thursday</v>
      </c>
      <c r="AK237" s="2">
        <v>0.59638888888888886</v>
      </c>
      <c r="AL237" t="s">
        <v>33</v>
      </c>
      <c r="AM237" t="s">
        <v>34</v>
      </c>
      <c r="AN237" t="s">
        <v>35</v>
      </c>
      <c r="AO237" t="s">
        <v>27</v>
      </c>
    </row>
    <row r="238" spans="1:41" x14ac:dyDescent="0.25">
      <c r="A238" t="s">
        <v>27</v>
      </c>
      <c r="B238">
        <v>2258771</v>
      </c>
      <c r="C238" t="s">
        <v>37</v>
      </c>
      <c r="D238" t="s">
        <v>38</v>
      </c>
      <c r="E238" t="s">
        <v>39</v>
      </c>
      <c r="F238">
        <v>53211</v>
      </c>
      <c r="G238" t="s">
        <v>29</v>
      </c>
      <c r="H238" t="s">
        <v>40</v>
      </c>
      <c r="I238">
        <v>12538</v>
      </c>
      <c r="J238" t="s">
        <v>30</v>
      </c>
      <c r="K238" t="s">
        <v>71</v>
      </c>
      <c r="L238">
        <f>VLOOKUP($K238,Key!$A$1:$D$105,2,FALSE)</f>
        <v>43.074890000000003</v>
      </c>
      <c r="M238">
        <f>VLOOKUP($K238,Key!$A$1:$D$105,3,FALSE)</f>
        <v>-87.882810000000006</v>
      </c>
      <c r="N238" t="str">
        <f>VLOOKUP($K238,Key!$A$1:$D$105,4,FALSE)</f>
        <v>Milwaukee</v>
      </c>
      <c r="O238" t="s">
        <v>70</v>
      </c>
      <c r="P238">
        <f>VLOOKUP($O238,Key!$A$1:$D$105,2,FALSE)</f>
        <v>43.074655999999997</v>
      </c>
      <c r="Q238">
        <f>VLOOKUP($O238,Key!$A$1:$D$105,3,FALSE)</f>
        <v>-87.889011999999994</v>
      </c>
      <c r="R238" t="str">
        <f>VLOOKUP($O238,Key!$A$1:$D$105,4,FALSE)</f>
        <v>Milwaukee</v>
      </c>
      <c r="S238">
        <v>3</v>
      </c>
      <c r="T238">
        <v>0</v>
      </c>
      <c r="U238">
        <v>0</v>
      </c>
      <c r="V238" t="s">
        <v>33</v>
      </c>
      <c r="W238">
        <v>0</v>
      </c>
      <c r="X238">
        <v>0</v>
      </c>
      <c r="Y238">
        <v>0</v>
      </c>
      <c r="Z238" s="4">
        <v>-1</v>
      </c>
      <c r="AA238" s="1">
        <v>43483</v>
      </c>
      <c r="AB238" s="8">
        <f t="shared" si="18"/>
        <v>43466</v>
      </c>
      <c r="AC238" s="8">
        <f t="shared" si="19"/>
        <v>43483</v>
      </c>
      <c r="AD238" s="8" t="str">
        <f t="shared" si="20"/>
        <v>Friday</v>
      </c>
      <c r="AE238" s="2">
        <v>0.5332986111111111</v>
      </c>
      <c r="AF238" s="4">
        <v>1</v>
      </c>
      <c r="AG238" s="1">
        <v>43483</v>
      </c>
      <c r="AH238" s="8">
        <f t="shared" si="21"/>
        <v>43466</v>
      </c>
      <c r="AI238" s="8">
        <f t="shared" si="22"/>
        <v>43483</v>
      </c>
      <c r="AJ238" s="8" t="str">
        <f t="shared" si="23"/>
        <v>Friday</v>
      </c>
      <c r="AK238" s="2">
        <v>0.53484953703703708</v>
      </c>
      <c r="AL238" t="s">
        <v>33</v>
      </c>
      <c r="AM238" t="s">
        <v>34</v>
      </c>
      <c r="AN238" t="s">
        <v>35</v>
      </c>
      <c r="AO238" t="s">
        <v>27</v>
      </c>
    </row>
    <row r="239" spans="1:41" x14ac:dyDescent="0.25">
      <c r="A239" t="s">
        <v>27</v>
      </c>
      <c r="B239">
        <v>2260759</v>
      </c>
      <c r="C239" t="s">
        <v>37</v>
      </c>
      <c r="D239" t="s">
        <v>38</v>
      </c>
      <c r="E239" t="s">
        <v>39</v>
      </c>
      <c r="F239">
        <v>53211</v>
      </c>
      <c r="G239" t="s">
        <v>29</v>
      </c>
      <c r="H239" t="s">
        <v>40</v>
      </c>
      <c r="I239">
        <v>5513</v>
      </c>
      <c r="J239" t="s">
        <v>30</v>
      </c>
      <c r="K239" t="s">
        <v>97</v>
      </c>
      <c r="L239">
        <f>VLOOKUP($K239,Key!$A$1:$D$105,2,FALSE)</f>
        <v>43.069021999999997</v>
      </c>
      <c r="M239">
        <f>VLOOKUP($K239,Key!$A$1:$D$105,3,FALSE)</f>
        <v>-87.887940999999998</v>
      </c>
      <c r="N239" t="str">
        <f>VLOOKUP($K239,Key!$A$1:$D$105,4,FALSE)</f>
        <v>Milwaukee</v>
      </c>
      <c r="O239" t="s">
        <v>115</v>
      </c>
      <c r="P239">
        <f>VLOOKUP($O239,Key!$A$1:$D$105,2,FALSE)</f>
        <v>43.058619999999998</v>
      </c>
      <c r="Q239">
        <f>VLOOKUP($O239,Key!$A$1:$D$105,3,FALSE)</f>
        <v>-87.885319999999993</v>
      </c>
      <c r="R239" t="str">
        <f>VLOOKUP($O239,Key!$A$1:$D$105,4,FALSE)</f>
        <v>Milwaukee</v>
      </c>
      <c r="S239">
        <v>7</v>
      </c>
      <c r="T239">
        <v>0</v>
      </c>
      <c r="U239">
        <v>0</v>
      </c>
      <c r="V239" t="s">
        <v>33</v>
      </c>
      <c r="W239">
        <v>1</v>
      </c>
      <c r="X239">
        <v>1</v>
      </c>
      <c r="Y239">
        <v>40</v>
      </c>
      <c r="Z239" s="6">
        <v>-1</v>
      </c>
      <c r="AA239" s="1">
        <v>43477</v>
      </c>
      <c r="AB239" s="7">
        <f t="shared" si="18"/>
        <v>43466</v>
      </c>
      <c r="AC239" s="7">
        <f t="shared" si="19"/>
        <v>43477</v>
      </c>
      <c r="AD239" s="7" t="str">
        <f t="shared" si="20"/>
        <v>Saturday</v>
      </c>
      <c r="AE239" s="2">
        <v>0.45439814814814811</v>
      </c>
      <c r="AF239" s="6">
        <v>1</v>
      </c>
      <c r="AG239" s="1">
        <v>43477</v>
      </c>
      <c r="AH239" s="7">
        <f t="shared" si="21"/>
        <v>43466</v>
      </c>
      <c r="AI239" s="7">
        <f t="shared" si="22"/>
        <v>43477</v>
      </c>
      <c r="AJ239" s="7" t="str">
        <f t="shared" si="23"/>
        <v>Saturday</v>
      </c>
      <c r="AK239" s="2">
        <v>0.45907407407407402</v>
      </c>
      <c r="AL239" t="s">
        <v>33</v>
      </c>
      <c r="AM239" t="s">
        <v>34</v>
      </c>
      <c r="AN239" t="s">
        <v>35</v>
      </c>
      <c r="AO239" t="s">
        <v>27</v>
      </c>
    </row>
    <row r="240" spans="1:41" x14ac:dyDescent="0.25">
      <c r="A240" t="s">
        <v>27</v>
      </c>
      <c r="B240">
        <v>2260759</v>
      </c>
      <c r="C240" t="s">
        <v>37</v>
      </c>
      <c r="D240" t="s">
        <v>38</v>
      </c>
      <c r="E240" t="s">
        <v>39</v>
      </c>
      <c r="F240">
        <v>53211</v>
      </c>
      <c r="G240" t="s">
        <v>29</v>
      </c>
      <c r="H240" t="s">
        <v>40</v>
      </c>
      <c r="I240">
        <v>12676</v>
      </c>
      <c r="J240" t="s">
        <v>30</v>
      </c>
      <c r="K240" t="s">
        <v>115</v>
      </c>
      <c r="L240">
        <f>VLOOKUP($K240,Key!$A$1:$D$105,2,FALSE)</f>
        <v>43.058619999999998</v>
      </c>
      <c r="M240">
        <f>VLOOKUP($K240,Key!$A$1:$D$105,3,FALSE)</f>
        <v>-87.885319999999993</v>
      </c>
      <c r="N240" t="str">
        <f>VLOOKUP($K240,Key!$A$1:$D$105,4,FALSE)</f>
        <v>Milwaukee</v>
      </c>
      <c r="O240" t="s">
        <v>97</v>
      </c>
      <c r="P240">
        <f>VLOOKUP($O240,Key!$A$1:$D$105,2,FALSE)</f>
        <v>43.069021999999997</v>
      </c>
      <c r="Q240">
        <f>VLOOKUP($O240,Key!$A$1:$D$105,3,FALSE)</f>
        <v>-87.887940999999998</v>
      </c>
      <c r="R240" t="str">
        <f>VLOOKUP($O240,Key!$A$1:$D$105,4,FALSE)</f>
        <v>Milwaukee</v>
      </c>
      <c r="S240">
        <v>8</v>
      </c>
      <c r="T240">
        <v>0</v>
      </c>
      <c r="U240">
        <v>0</v>
      </c>
      <c r="V240" t="s">
        <v>33</v>
      </c>
      <c r="W240">
        <v>1</v>
      </c>
      <c r="X240">
        <v>1</v>
      </c>
      <c r="Y240">
        <v>40</v>
      </c>
      <c r="Z240" s="4">
        <v>-1</v>
      </c>
      <c r="AA240" s="1">
        <v>43470</v>
      </c>
      <c r="AB240" s="8">
        <f t="shared" si="18"/>
        <v>43466</v>
      </c>
      <c r="AC240" s="8">
        <f t="shared" si="19"/>
        <v>43470</v>
      </c>
      <c r="AD240" s="8" t="str">
        <f t="shared" si="20"/>
        <v>Saturday</v>
      </c>
      <c r="AE240" s="2">
        <v>0.66902777777777789</v>
      </c>
      <c r="AF240" s="4">
        <v>1</v>
      </c>
      <c r="AG240" s="1">
        <v>43470</v>
      </c>
      <c r="AH240" s="8">
        <f t="shared" si="21"/>
        <v>43466</v>
      </c>
      <c r="AI240" s="8">
        <f t="shared" si="22"/>
        <v>43470</v>
      </c>
      <c r="AJ240" s="8" t="str">
        <f t="shared" si="23"/>
        <v>Saturday</v>
      </c>
      <c r="AK240" s="2">
        <v>0.67481481481481476</v>
      </c>
      <c r="AL240" t="s">
        <v>33</v>
      </c>
      <c r="AM240" t="s">
        <v>34</v>
      </c>
      <c r="AN240" t="s">
        <v>35</v>
      </c>
      <c r="AO240" t="s">
        <v>27</v>
      </c>
    </row>
    <row r="241" spans="1:41" x14ac:dyDescent="0.25">
      <c r="A241" t="s">
        <v>27</v>
      </c>
      <c r="B241">
        <v>2279831</v>
      </c>
      <c r="C241" t="s">
        <v>37</v>
      </c>
      <c r="D241" t="s">
        <v>38</v>
      </c>
      <c r="E241" t="s">
        <v>39</v>
      </c>
      <c r="F241">
        <v>53202</v>
      </c>
      <c r="G241" t="s">
        <v>29</v>
      </c>
      <c r="H241" t="s">
        <v>40</v>
      </c>
      <c r="I241">
        <v>11121</v>
      </c>
      <c r="J241" t="s">
        <v>30</v>
      </c>
      <c r="K241" t="s">
        <v>55</v>
      </c>
      <c r="L241">
        <f>VLOOKUP($K241,Key!$A$1:$D$105,2,FALSE)</f>
        <v>43.048200000000001</v>
      </c>
      <c r="M241">
        <f>VLOOKUP($K241,Key!$A$1:$D$105,3,FALSE)</f>
        <v>-87.900859999999994</v>
      </c>
      <c r="N241" t="str">
        <f>VLOOKUP($K241,Key!$A$1:$D$105,4,FALSE)</f>
        <v>Milwaukee</v>
      </c>
      <c r="O241" t="s">
        <v>92</v>
      </c>
      <c r="P241">
        <f>VLOOKUP($O241,Key!$A$1:$D$105,2,FALSE)</f>
        <v>43.053040000000003</v>
      </c>
      <c r="Q241">
        <f>VLOOKUP($O241,Key!$A$1:$D$105,3,FALSE)</f>
        <v>-87.897660000000002</v>
      </c>
      <c r="R241" t="str">
        <f>VLOOKUP($O241,Key!$A$1:$D$105,4,FALSE)</f>
        <v>Milwaukee</v>
      </c>
      <c r="S241">
        <v>4</v>
      </c>
      <c r="T241">
        <v>0</v>
      </c>
      <c r="U241">
        <v>0</v>
      </c>
      <c r="V241" t="s">
        <v>33</v>
      </c>
      <c r="W241">
        <v>0</v>
      </c>
      <c r="X241">
        <v>0</v>
      </c>
      <c r="Y241">
        <v>0</v>
      </c>
      <c r="Z241" s="6">
        <v>-1</v>
      </c>
      <c r="AA241" s="1">
        <v>43478</v>
      </c>
      <c r="AB241" s="7">
        <f t="shared" si="18"/>
        <v>43466</v>
      </c>
      <c r="AC241" s="7">
        <f t="shared" si="19"/>
        <v>43478</v>
      </c>
      <c r="AD241" s="7" t="str">
        <f t="shared" si="20"/>
        <v>Sunday</v>
      </c>
      <c r="AE241" s="2">
        <v>0.65019675925925924</v>
      </c>
      <c r="AF241" s="6">
        <v>1</v>
      </c>
      <c r="AG241" s="1">
        <v>43478</v>
      </c>
      <c r="AH241" s="7">
        <f t="shared" si="21"/>
        <v>43466</v>
      </c>
      <c r="AI241" s="7">
        <f t="shared" si="22"/>
        <v>43478</v>
      </c>
      <c r="AJ241" s="7" t="str">
        <f t="shared" si="23"/>
        <v>Sunday</v>
      </c>
      <c r="AK241" s="2">
        <v>0.65339120370370374</v>
      </c>
      <c r="AL241" t="s">
        <v>33</v>
      </c>
      <c r="AM241" t="s">
        <v>34</v>
      </c>
      <c r="AN241" t="s">
        <v>35</v>
      </c>
      <c r="AO241" t="s">
        <v>27</v>
      </c>
    </row>
    <row r="242" spans="1:41" x14ac:dyDescent="0.25">
      <c r="A242" t="s">
        <v>27</v>
      </c>
      <c r="B242">
        <v>2279831</v>
      </c>
      <c r="C242" t="s">
        <v>37</v>
      </c>
      <c r="D242" t="s">
        <v>38</v>
      </c>
      <c r="E242" t="s">
        <v>39</v>
      </c>
      <c r="F242">
        <v>53202</v>
      </c>
      <c r="G242" t="s">
        <v>29</v>
      </c>
      <c r="H242" t="s">
        <v>40</v>
      </c>
      <c r="I242">
        <v>12649</v>
      </c>
      <c r="J242" t="s">
        <v>30</v>
      </c>
      <c r="K242" t="s">
        <v>60</v>
      </c>
      <c r="L242">
        <f>VLOOKUP($K242,Key!$A$1:$D$105,2,FALSE)</f>
        <v>43.04824</v>
      </c>
      <c r="M242">
        <f>VLOOKUP($K242,Key!$A$1:$D$105,3,FALSE)</f>
        <v>-87.904970000000006</v>
      </c>
      <c r="N242" t="str">
        <f>VLOOKUP($K242,Key!$A$1:$D$105,4,FALSE)</f>
        <v>Milwaukee</v>
      </c>
      <c r="O242" t="s">
        <v>92</v>
      </c>
      <c r="P242">
        <f>VLOOKUP($O242,Key!$A$1:$D$105,2,FALSE)</f>
        <v>43.053040000000003</v>
      </c>
      <c r="Q242">
        <f>VLOOKUP($O242,Key!$A$1:$D$105,3,FALSE)</f>
        <v>-87.897660000000002</v>
      </c>
      <c r="R242" t="str">
        <f>VLOOKUP($O242,Key!$A$1:$D$105,4,FALSE)</f>
        <v>Milwaukee</v>
      </c>
      <c r="S242">
        <v>7</v>
      </c>
      <c r="T242">
        <v>0</v>
      </c>
      <c r="U242">
        <v>0</v>
      </c>
      <c r="V242" t="s">
        <v>33</v>
      </c>
      <c r="W242">
        <v>1</v>
      </c>
      <c r="X242">
        <v>1</v>
      </c>
      <c r="Y242">
        <v>40</v>
      </c>
      <c r="Z242" s="4">
        <v>-1</v>
      </c>
      <c r="AA242" s="1">
        <v>43466</v>
      </c>
      <c r="AB242" s="8">
        <f t="shared" si="18"/>
        <v>43466</v>
      </c>
      <c r="AC242" s="8">
        <f t="shared" si="19"/>
        <v>43466</v>
      </c>
      <c r="AD242" s="8" t="str">
        <f t="shared" si="20"/>
        <v>Tuesday</v>
      </c>
      <c r="AE242" s="2">
        <v>7.9861111111111122E-3</v>
      </c>
      <c r="AF242" s="4">
        <v>1</v>
      </c>
      <c r="AG242" s="1">
        <v>43466</v>
      </c>
      <c r="AH242" s="8">
        <f t="shared" si="21"/>
        <v>43466</v>
      </c>
      <c r="AI242" s="8">
        <f t="shared" si="22"/>
        <v>43466</v>
      </c>
      <c r="AJ242" s="8" t="str">
        <f t="shared" si="23"/>
        <v>Tuesday</v>
      </c>
      <c r="AK242" s="2">
        <v>1.3032407407407407E-2</v>
      </c>
      <c r="AL242" t="s">
        <v>33</v>
      </c>
      <c r="AM242" t="s">
        <v>34</v>
      </c>
      <c r="AN242" t="s">
        <v>35</v>
      </c>
      <c r="AO242" t="s">
        <v>27</v>
      </c>
    </row>
    <row r="243" spans="1:41" x14ac:dyDescent="0.25">
      <c r="A243" t="s">
        <v>27</v>
      </c>
      <c r="B243">
        <v>2284220</v>
      </c>
      <c r="C243" t="s">
        <v>37</v>
      </c>
      <c r="D243" t="s">
        <v>108</v>
      </c>
      <c r="E243" t="s">
        <v>39</v>
      </c>
      <c r="F243">
        <v>53202</v>
      </c>
      <c r="G243" t="s">
        <v>29</v>
      </c>
      <c r="H243" t="s">
        <v>40</v>
      </c>
      <c r="I243">
        <v>12457</v>
      </c>
      <c r="J243" t="s">
        <v>30</v>
      </c>
      <c r="K243" t="s">
        <v>115</v>
      </c>
      <c r="L243">
        <f>VLOOKUP($K243,Key!$A$1:$D$105,2,FALSE)</f>
        <v>43.058619999999998</v>
      </c>
      <c r="M243">
        <f>VLOOKUP($K243,Key!$A$1:$D$105,3,FALSE)</f>
        <v>-87.885319999999993</v>
      </c>
      <c r="N243" t="str">
        <f>VLOOKUP($K243,Key!$A$1:$D$105,4,FALSE)</f>
        <v>Milwaukee</v>
      </c>
      <c r="O243" t="s">
        <v>56</v>
      </c>
      <c r="P243">
        <f>VLOOKUP($O243,Key!$A$1:$D$105,2,FALSE)</f>
        <v>43.05847</v>
      </c>
      <c r="Q243">
        <f>VLOOKUP($O243,Key!$A$1:$D$105,3,FALSE)</f>
        <v>-87.898079999999993</v>
      </c>
      <c r="R243" t="str">
        <f>VLOOKUP($O243,Key!$A$1:$D$105,4,FALSE)</f>
        <v>Milwaukee</v>
      </c>
      <c r="S243">
        <v>5</v>
      </c>
      <c r="T243">
        <v>0</v>
      </c>
      <c r="U243">
        <v>0</v>
      </c>
      <c r="V243" t="s">
        <v>33</v>
      </c>
      <c r="W243">
        <v>0</v>
      </c>
      <c r="X243">
        <v>0</v>
      </c>
      <c r="Y243">
        <v>0</v>
      </c>
      <c r="Z243" s="6">
        <v>-1</v>
      </c>
      <c r="AA243" s="1">
        <v>43482</v>
      </c>
      <c r="AB243" s="7">
        <f t="shared" si="18"/>
        <v>43466</v>
      </c>
      <c r="AC243" s="7">
        <f t="shared" si="19"/>
        <v>43482</v>
      </c>
      <c r="AD243" s="7" t="str">
        <f t="shared" si="20"/>
        <v>Thursday</v>
      </c>
      <c r="AE243" s="2">
        <v>0.38047453703703704</v>
      </c>
      <c r="AF243" s="6">
        <v>1</v>
      </c>
      <c r="AG243" s="1">
        <v>43482</v>
      </c>
      <c r="AH243" s="7">
        <f t="shared" si="21"/>
        <v>43466</v>
      </c>
      <c r="AI243" s="7">
        <f t="shared" si="22"/>
        <v>43482</v>
      </c>
      <c r="AJ243" s="7" t="str">
        <f t="shared" si="23"/>
        <v>Thursday</v>
      </c>
      <c r="AK243" s="2">
        <v>0.3838657407407407</v>
      </c>
      <c r="AL243" t="s">
        <v>33</v>
      </c>
      <c r="AM243" t="s">
        <v>34</v>
      </c>
      <c r="AN243" t="s">
        <v>35</v>
      </c>
      <c r="AO243" t="s">
        <v>27</v>
      </c>
    </row>
    <row r="244" spans="1:41" x14ac:dyDescent="0.25">
      <c r="A244" t="s">
        <v>27</v>
      </c>
      <c r="B244">
        <v>2289291</v>
      </c>
      <c r="C244" t="s">
        <v>37</v>
      </c>
      <c r="D244" t="s">
        <v>38</v>
      </c>
      <c r="E244" t="s">
        <v>39</v>
      </c>
      <c r="F244">
        <v>53211</v>
      </c>
      <c r="G244" t="s">
        <v>29</v>
      </c>
      <c r="H244" t="s">
        <v>40</v>
      </c>
      <c r="I244">
        <v>12538</v>
      </c>
      <c r="J244" t="s">
        <v>30</v>
      </c>
      <c r="K244" t="s">
        <v>97</v>
      </c>
      <c r="L244">
        <f>VLOOKUP($K244,Key!$A$1:$D$105,2,FALSE)</f>
        <v>43.069021999999997</v>
      </c>
      <c r="M244">
        <f>VLOOKUP($K244,Key!$A$1:$D$105,3,FALSE)</f>
        <v>-87.887940999999998</v>
      </c>
      <c r="N244" t="str">
        <f>VLOOKUP($K244,Key!$A$1:$D$105,4,FALSE)</f>
        <v>Milwaukee</v>
      </c>
      <c r="O244" t="s">
        <v>70</v>
      </c>
      <c r="P244">
        <f>VLOOKUP($O244,Key!$A$1:$D$105,2,FALSE)</f>
        <v>43.074655999999997</v>
      </c>
      <c r="Q244">
        <f>VLOOKUP($O244,Key!$A$1:$D$105,3,FALSE)</f>
        <v>-87.889011999999994</v>
      </c>
      <c r="R244" t="str">
        <f>VLOOKUP($O244,Key!$A$1:$D$105,4,FALSE)</f>
        <v>Milwaukee</v>
      </c>
      <c r="S244">
        <v>5</v>
      </c>
      <c r="T244">
        <v>0</v>
      </c>
      <c r="U244">
        <v>0</v>
      </c>
      <c r="V244" t="s">
        <v>33</v>
      </c>
      <c r="W244">
        <v>0</v>
      </c>
      <c r="X244">
        <v>0</v>
      </c>
      <c r="Y244">
        <v>0</v>
      </c>
      <c r="Z244" s="4">
        <v>-1</v>
      </c>
      <c r="AA244" s="1">
        <v>43481</v>
      </c>
      <c r="AB244" s="8">
        <f t="shared" si="18"/>
        <v>43466</v>
      </c>
      <c r="AC244" s="8">
        <f t="shared" si="19"/>
        <v>43481</v>
      </c>
      <c r="AD244" s="8" t="str">
        <f t="shared" si="20"/>
        <v>Wednesday</v>
      </c>
      <c r="AE244" s="2">
        <v>0.35067129629629629</v>
      </c>
      <c r="AF244" s="4">
        <v>1</v>
      </c>
      <c r="AG244" s="1">
        <v>43481</v>
      </c>
      <c r="AH244" s="8">
        <f t="shared" si="21"/>
        <v>43466</v>
      </c>
      <c r="AI244" s="8">
        <f t="shared" si="22"/>
        <v>43481</v>
      </c>
      <c r="AJ244" s="8" t="str">
        <f t="shared" si="23"/>
        <v>Wednesday</v>
      </c>
      <c r="AK244" s="2">
        <v>0.3535300925925926</v>
      </c>
      <c r="AL244" t="s">
        <v>33</v>
      </c>
      <c r="AM244" t="s">
        <v>34</v>
      </c>
      <c r="AN244" t="s">
        <v>35</v>
      </c>
      <c r="AO244" t="s">
        <v>27</v>
      </c>
    </row>
    <row r="245" spans="1:41" x14ac:dyDescent="0.25">
      <c r="A245" t="s">
        <v>27</v>
      </c>
      <c r="B245">
        <v>2289291</v>
      </c>
      <c r="C245" t="s">
        <v>37</v>
      </c>
      <c r="D245" t="s">
        <v>38</v>
      </c>
      <c r="E245" t="s">
        <v>39</v>
      </c>
      <c r="F245">
        <v>53211</v>
      </c>
      <c r="G245" t="s">
        <v>29</v>
      </c>
      <c r="H245" t="s">
        <v>40</v>
      </c>
      <c r="I245">
        <v>12502</v>
      </c>
      <c r="J245" t="s">
        <v>30</v>
      </c>
      <c r="K245" t="s">
        <v>71</v>
      </c>
      <c r="L245">
        <f>VLOOKUP($K245,Key!$A$1:$D$105,2,FALSE)</f>
        <v>43.074890000000003</v>
      </c>
      <c r="M245">
        <f>VLOOKUP($K245,Key!$A$1:$D$105,3,FALSE)</f>
        <v>-87.882810000000006</v>
      </c>
      <c r="N245" t="str">
        <f>VLOOKUP($K245,Key!$A$1:$D$105,4,FALSE)</f>
        <v>Milwaukee</v>
      </c>
      <c r="O245" t="s">
        <v>97</v>
      </c>
      <c r="P245">
        <f>VLOOKUP($O245,Key!$A$1:$D$105,2,FALSE)</f>
        <v>43.069021999999997</v>
      </c>
      <c r="Q245">
        <f>VLOOKUP($O245,Key!$A$1:$D$105,3,FALSE)</f>
        <v>-87.887940999999998</v>
      </c>
      <c r="R245" t="str">
        <f>VLOOKUP($O245,Key!$A$1:$D$105,4,FALSE)</f>
        <v>Milwaukee</v>
      </c>
      <c r="S245">
        <v>13</v>
      </c>
      <c r="T245">
        <v>0</v>
      </c>
      <c r="U245">
        <v>0</v>
      </c>
      <c r="V245" t="s">
        <v>33</v>
      </c>
      <c r="W245">
        <v>1</v>
      </c>
      <c r="X245">
        <v>1</v>
      </c>
      <c r="Y245">
        <v>40</v>
      </c>
      <c r="Z245" s="6">
        <v>-1</v>
      </c>
      <c r="AA245" s="1">
        <v>43480</v>
      </c>
      <c r="AB245" s="7">
        <f t="shared" si="18"/>
        <v>43466</v>
      </c>
      <c r="AC245" s="7">
        <f t="shared" si="19"/>
        <v>43480</v>
      </c>
      <c r="AD245" s="7" t="str">
        <f t="shared" si="20"/>
        <v>Tuesday</v>
      </c>
      <c r="AE245" s="2">
        <v>0.76547453703703694</v>
      </c>
      <c r="AF245" s="6">
        <v>1</v>
      </c>
      <c r="AG245" s="1">
        <v>43480</v>
      </c>
      <c r="AH245" s="7">
        <f t="shared" si="21"/>
        <v>43466</v>
      </c>
      <c r="AI245" s="7">
        <f t="shared" si="22"/>
        <v>43480</v>
      </c>
      <c r="AJ245" s="7" t="str">
        <f t="shared" si="23"/>
        <v>Tuesday</v>
      </c>
      <c r="AK245" s="2">
        <v>0.77464120370370371</v>
      </c>
      <c r="AL245" t="s">
        <v>33</v>
      </c>
      <c r="AM245" t="s">
        <v>34</v>
      </c>
      <c r="AN245" t="s">
        <v>35</v>
      </c>
      <c r="AO245" t="s">
        <v>27</v>
      </c>
    </row>
    <row r="246" spans="1:41" x14ac:dyDescent="0.25">
      <c r="A246" t="s">
        <v>27</v>
      </c>
      <c r="B246">
        <v>2289291</v>
      </c>
      <c r="C246" t="s">
        <v>37</v>
      </c>
      <c r="D246" t="s">
        <v>38</v>
      </c>
      <c r="E246" t="s">
        <v>39</v>
      </c>
      <c r="F246">
        <v>53211</v>
      </c>
      <c r="G246" t="s">
        <v>29</v>
      </c>
      <c r="H246" t="s">
        <v>40</v>
      </c>
      <c r="I246">
        <v>11168</v>
      </c>
      <c r="J246" t="s">
        <v>30</v>
      </c>
      <c r="K246" t="s">
        <v>97</v>
      </c>
      <c r="L246">
        <f>VLOOKUP($K246,Key!$A$1:$D$105,2,FALSE)</f>
        <v>43.069021999999997</v>
      </c>
      <c r="M246">
        <f>VLOOKUP($K246,Key!$A$1:$D$105,3,FALSE)</f>
        <v>-87.887940999999998</v>
      </c>
      <c r="N246" t="str">
        <f>VLOOKUP($K246,Key!$A$1:$D$105,4,FALSE)</f>
        <v>Milwaukee</v>
      </c>
      <c r="O246" t="s">
        <v>71</v>
      </c>
      <c r="P246">
        <f>VLOOKUP($O246,Key!$A$1:$D$105,2,FALSE)</f>
        <v>43.074890000000003</v>
      </c>
      <c r="Q246">
        <f>VLOOKUP($O246,Key!$A$1:$D$105,3,FALSE)</f>
        <v>-87.882810000000006</v>
      </c>
      <c r="R246" t="str">
        <f>VLOOKUP($O246,Key!$A$1:$D$105,4,FALSE)</f>
        <v>Milwaukee</v>
      </c>
      <c r="S246">
        <v>6</v>
      </c>
      <c r="T246">
        <v>0</v>
      </c>
      <c r="U246">
        <v>0</v>
      </c>
      <c r="V246" t="s">
        <v>33</v>
      </c>
      <c r="W246">
        <v>0</v>
      </c>
      <c r="X246">
        <v>0</v>
      </c>
      <c r="Y246">
        <v>0</v>
      </c>
      <c r="Z246" s="4">
        <v>-1</v>
      </c>
      <c r="AA246" s="1">
        <v>43480</v>
      </c>
      <c r="AB246" s="8">
        <f t="shared" si="18"/>
        <v>43466</v>
      </c>
      <c r="AC246" s="8">
        <f t="shared" si="19"/>
        <v>43480</v>
      </c>
      <c r="AD246" s="8" t="str">
        <f t="shared" si="20"/>
        <v>Tuesday</v>
      </c>
      <c r="AE246" s="2">
        <v>0.71407407407407408</v>
      </c>
      <c r="AF246" s="4">
        <v>1</v>
      </c>
      <c r="AG246" s="1">
        <v>43480</v>
      </c>
      <c r="AH246" s="8">
        <f t="shared" si="21"/>
        <v>43466</v>
      </c>
      <c r="AI246" s="8">
        <f t="shared" si="22"/>
        <v>43480</v>
      </c>
      <c r="AJ246" s="8" t="str">
        <f t="shared" si="23"/>
        <v>Tuesday</v>
      </c>
      <c r="AK246" s="2">
        <v>0.71872685185185192</v>
      </c>
      <c r="AL246" t="s">
        <v>33</v>
      </c>
      <c r="AM246" t="s">
        <v>34</v>
      </c>
      <c r="AN246" t="s">
        <v>35</v>
      </c>
      <c r="AO246" t="s">
        <v>27</v>
      </c>
    </row>
    <row r="247" spans="1:41" x14ac:dyDescent="0.25">
      <c r="A247" t="s">
        <v>27</v>
      </c>
      <c r="B247">
        <v>2289291</v>
      </c>
      <c r="C247" t="s">
        <v>37</v>
      </c>
      <c r="D247" t="s">
        <v>38</v>
      </c>
      <c r="E247" t="s">
        <v>39</v>
      </c>
      <c r="F247">
        <v>53211</v>
      </c>
      <c r="G247" t="s">
        <v>29</v>
      </c>
      <c r="H247" t="s">
        <v>40</v>
      </c>
      <c r="I247">
        <v>982</v>
      </c>
      <c r="J247" t="s">
        <v>30</v>
      </c>
      <c r="K247" t="s">
        <v>97</v>
      </c>
      <c r="L247">
        <f>VLOOKUP($K247,Key!$A$1:$D$105,2,FALSE)</f>
        <v>43.069021999999997</v>
      </c>
      <c r="M247">
        <f>VLOOKUP($K247,Key!$A$1:$D$105,3,FALSE)</f>
        <v>-87.887940999999998</v>
      </c>
      <c r="N247" t="str">
        <f>VLOOKUP($K247,Key!$A$1:$D$105,4,FALSE)</f>
        <v>Milwaukee</v>
      </c>
      <c r="O247" t="s">
        <v>71</v>
      </c>
      <c r="P247">
        <f>VLOOKUP($O247,Key!$A$1:$D$105,2,FALSE)</f>
        <v>43.074890000000003</v>
      </c>
      <c r="Q247">
        <f>VLOOKUP($O247,Key!$A$1:$D$105,3,FALSE)</f>
        <v>-87.882810000000006</v>
      </c>
      <c r="R247" t="str">
        <f>VLOOKUP($O247,Key!$A$1:$D$105,4,FALSE)</f>
        <v>Milwaukee</v>
      </c>
      <c r="S247">
        <v>363</v>
      </c>
      <c r="T247">
        <v>0</v>
      </c>
      <c r="U247">
        <v>0</v>
      </c>
      <c r="V247" t="s">
        <v>33</v>
      </c>
      <c r="W247">
        <v>18</v>
      </c>
      <c r="X247">
        <v>17.100000000000001</v>
      </c>
      <c r="Y247">
        <v>720</v>
      </c>
      <c r="Z247" s="6">
        <v>-1</v>
      </c>
      <c r="AA247" s="1">
        <v>43479</v>
      </c>
      <c r="AB247" s="7">
        <f t="shared" si="18"/>
        <v>43466</v>
      </c>
      <c r="AC247" s="7">
        <f t="shared" si="19"/>
        <v>43479</v>
      </c>
      <c r="AD247" s="7" t="str">
        <f t="shared" si="20"/>
        <v>Monday</v>
      </c>
      <c r="AE247" s="2">
        <v>0.39140046296296299</v>
      </c>
      <c r="AF247" s="6">
        <v>1</v>
      </c>
      <c r="AG247" s="1">
        <v>43479</v>
      </c>
      <c r="AH247" s="7">
        <f t="shared" si="21"/>
        <v>43466</v>
      </c>
      <c r="AI247" s="7">
        <f t="shared" si="22"/>
        <v>43479</v>
      </c>
      <c r="AJ247" s="7" t="str">
        <f t="shared" si="23"/>
        <v>Monday</v>
      </c>
      <c r="AK247" s="2">
        <v>0.64336805555555554</v>
      </c>
      <c r="AL247" t="s">
        <v>34</v>
      </c>
      <c r="AM247" t="s">
        <v>34</v>
      </c>
      <c r="AN247" t="s">
        <v>35</v>
      </c>
      <c r="AO247" t="s">
        <v>27</v>
      </c>
    </row>
    <row r="248" spans="1:41" x14ac:dyDescent="0.25">
      <c r="A248" t="s">
        <v>27</v>
      </c>
      <c r="B248">
        <v>2289291</v>
      </c>
      <c r="C248" t="s">
        <v>37</v>
      </c>
      <c r="D248" t="s">
        <v>38</v>
      </c>
      <c r="E248" t="s">
        <v>39</v>
      </c>
      <c r="F248">
        <v>53211</v>
      </c>
      <c r="G248" t="s">
        <v>29</v>
      </c>
      <c r="H248" t="s">
        <v>40</v>
      </c>
      <c r="I248">
        <v>5566</v>
      </c>
      <c r="J248" t="s">
        <v>30</v>
      </c>
      <c r="K248" t="s">
        <v>71</v>
      </c>
      <c r="L248">
        <f>VLOOKUP($K248,Key!$A$1:$D$105,2,FALSE)</f>
        <v>43.074890000000003</v>
      </c>
      <c r="M248">
        <f>VLOOKUP($K248,Key!$A$1:$D$105,3,FALSE)</f>
        <v>-87.882810000000006</v>
      </c>
      <c r="N248" t="str">
        <f>VLOOKUP($K248,Key!$A$1:$D$105,4,FALSE)</f>
        <v>Milwaukee</v>
      </c>
      <c r="O248" t="s">
        <v>115</v>
      </c>
      <c r="P248">
        <f>VLOOKUP($O248,Key!$A$1:$D$105,2,FALSE)</f>
        <v>43.058619999999998</v>
      </c>
      <c r="Q248">
        <f>VLOOKUP($O248,Key!$A$1:$D$105,3,FALSE)</f>
        <v>-87.885319999999993</v>
      </c>
      <c r="R248" t="str">
        <f>VLOOKUP($O248,Key!$A$1:$D$105,4,FALSE)</f>
        <v>Milwaukee</v>
      </c>
      <c r="S248">
        <v>11</v>
      </c>
      <c r="T248">
        <v>0</v>
      </c>
      <c r="U248">
        <v>0</v>
      </c>
      <c r="V248" t="s">
        <v>33</v>
      </c>
      <c r="W248">
        <v>1</v>
      </c>
      <c r="X248">
        <v>1</v>
      </c>
      <c r="Y248">
        <v>40</v>
      </c>
      <c r="Z248" s="4">
        <v>-1</v>
      </c>
      <c r="AA248" s="1">
        <v>43479</v>
      </c>
      <c r="AB248" s="8">
        <f t="shared" si="18"/>
        <v>43466</v>
      </c>
      <c r="AC248" s="8">
        <f t="shared" si="19"/>
        <v>43479</v>
      </c>
      <c r="AD248" s="8" t="str">
        <f t="shared" si="20"/>
        <v>Monday</v>
      </c>
      <c r="AE248" s="2">
        <v>0.64350694444444445</v>
      </c>
      <c r="AF248" s="4">
        <v>1</v>
      </c>
      <c r="AG248" s="1">
        <v>43479</v>
      </c>
      <c r="AH248" s="8">
        <f t="shared" si="21"/>
        <v>43466</v>
      </c>
      <c r="AI248" s="8">
        <f t="shared" si="22"/>
        <v>43479</v>
      </c>
      <c r="AJ248" s="8" t="str">
        <f t="shared" si="23"/>
        <v>Monday</v>
      </c>
      <c r="AK248" s="2">
        <v>0.65077546296296296</v>
      </c>
      <c r="AL248" t="s">
        <v>33</v>
      </c>
      <c r="AM248" t="s">
        <v>34</v>
      </c>
      <c r="AN248" t="s">
        <v>35</v>
      </c>
      <c r="AO248" t="s">
        <v>27</v>
      </c>
    </row>
    <row r="249" spans="1:41" x14ac:dyDescent="0.25">
      <c r="A249" t="s">
        <v>27</v>
      </c>
      <c r="B249">
        <v>2300223</v>
      </c>
      <c r="C249" t="s">
        <v>37</v>
      </c>
      <c r="D249" t="s">
        <v>38</v>
      </c>
      <c r="E249" t="s">
        <v>39</v>
      </c>
      <c r="F249">
        <v>53202</v>
      </c>
      <c r="G249" t="s">
        <v>29</v>
      </c>
      <c r="H249" t="s">
        <v>40</v>
      </c>
      <c r="I249">
        <v>11065</v>
      </c>
      <c r="J249" t="s">
        <v>30</v>
      </c>
      <c r="K249" t="s">
        <v>60</v>
      </c>
      <c r="L249">
        <f>VLOOKUP($K249,Key!$A$1:$D$105,2,FALSE)</f>
        <v>43.04824</v>
      </c>
      <c r="M249">
        <f>VLOOKUP($K249,Key!$A$1:$D$105,3,FALSE)</f>
        <v>-87.904970000000006</v>
      </c>
      <c r="N249" t="str">
        <f>VLOOKUP($K249,Key!$A$1:$D$105,4,FALSE)</f>
        <v>Milwaukee</v>
      </c>
      <c r="O249" t="s">
        <v>92</v>
      </c>
      <c r="P249">
        <f>VLOOKUP($O249,Key!$A$1:$D$105,2,FALSE)</f>
        <v>43.053040000000003</v>
      </c>
      <c r="Q249">
        <f>VLOOKUP($O249,Key!$A$1:$D$105,3,FALSE)</f>
        <v>-87.897660000000002</v>
      </c>
      <c r="R249" t="str">
        <f>VLOOKUP($O249,Key!$A$1:$D$105,4,FALSE)</f>
        <v>Milwaukee</v>
      </c>
      <c r="S249">
        <v>7</v>
      </c>
      <c r="T249">
        <v>0</v>
      </c>
      <c r="U249">
        <v>0</v>
      </c>
      <c r="V249" t="s">
        <v>33</v>
      </c>
      <c r="W249">
        <v>1</v>
      </c>
      <c r="X249">
        <v>1</v>
      </c>
      <c r="Y249">
        <v>40</v>
      </c>
      <c r="Z249" s="6">
        <v>-1</v>
      </c>
      <c r="AA249" s="1">
        <v>43466</v>
      </c>
      <c r="AB249" s="7">
        <f t="shared" si="18"/>
        <v>43466</v>
      </c>
      <c r="AC249" s="7">
        <f t="shared" si="19"/>
        <v>43466</v>
      </c>
      <c r="AD249" s="7" t="str">
        <f t="shared" si="20"/>
        <v>Tuesday</v>
      </c>
      <c r="AE249" s="2">
        <v>8.217592592592594E-3</v>
      </c>
      <c r="AF249" s="6">
        <v>1</v>
      </c>
      <c r="AG249" s="1">
        <v>43466</v>
      </c>
      <c r="AH249" s="7">
        <f t="shared" si="21"/>
        <v>43466</v>
      </c>
      <c r="AI249" s="7">
        <f t="shared" si="22"/>
        <v>43466</v>
      </c>
      <c r="AJ249" s="7" t="str">
        <f t="shared" si="23"/>
        <v>Tuesday</v>
      </c>
      <c r="AK249" s="2">
        <v>1.2905092592592591E-2</v>
      </c>
      <c r="AL249" t="s">
        <v>33</v>
      </c>
      <c r="AM249" t="s">
        <v>34</v>
      </c>
      <c r="AN249" t="s">
        <v>35</v>
      </c>
      <c r="AO249" t="s">
        <v>27</v>
      </c>
    </row>
    <row r="250" spans="1:41" x14ac:dyDescent="0.25">
      <c r="A250" t="s">
        <v>27</v>
      </c>
      <c r="B250">
        <v>2301517</v>
      </c>
      <c r="C250" t="s">
        <v>37</v>
      </c>
      <c r="D250" t="s">
        <v>38</v>
      </c>
      <c r="E250" t="s">
        <v>39</v>
      </c>
      <c r="F250">
        <v>53202</v>
      </c>
      <c r="G250" t="s">
        <v>29</v>
      </c>
      <c r="H250" t="s">
        <v>40</v>
      </c>
      <c r="I250">
        <v>47</v>
      </c>
      <c r="J250" t="s">
        <v>30</v>
      </c>
      <c r="K250" t="s">
        <v>115</v>
      </c>
      <c r="L250">
        <f>VLOOKUP($K250,Key!$A$1:$D$105,2,FALSE)</f>
        <v>43.058619999999998</v>
      </c>
      <c r="M250">
        <f>VLOOKUP($K250,Key!$A$1:$D$105,3,FALSE)</f>
        <v>-87.885319999999993</v>
      </c>
      <c r="N250" t="str">
        <f>VLOOKUP($K250,Key!$A$1:$D$105,4,FALSE)</f>
        <v>Milwaukee</v>
      </c>
      <c r="O250" t="s">
        <v>56</v>
      </c>
      <c r="P250">
        <f>VLOOKUP($O250,Key!$A$1:$D$105,2,FALSE)</f>
        <v>43.05847</v>
      </c>
      <c r="Q250">
        <f>VLOOKUP($O250,Key!$A$1:$D$105,3,FALSE)</f>
        <v>-87.898079999999993</v>
      </c>
      <c r="R250" t="str">
        <f>VLOOKUP($O250,Key!$A$1:$D$105,4,FALSE)</f>
        <v>Milwaukee</v>
      </c>
      <c r="S250">
        <v>6</v>
      </c>
      <c r="T250">
        <v>0</v>
      </c>
      <c r="U250">
        <v>0</v>
      </c>
      <c r="V250" t="s">
        <v>33</v>
      </c>
      <c r="W250">
        <v>0</v>
      </c>
      <c r="X250">
        <v>0</v>
      </c>
      <c r="Y250">
        <v>0</v>
      </c>
      <c r="Z250" s="4">
        <v>-1</v>
      </c>
      <c r="AA250" s="1">
        <v>43483</v>
      </c>
      <c r="AB250" s="8">
        <f t="shared" si="18"/>
        <v>43466</v>
      </c>
      <c r="AC250" s="8">
        <f t="shared" si="19"/>
        <v>43483</v>
      </c>
      <c r="AD250" s="8" t="str">
        <f t="shared" si="20"/>
        <v>Friday</v>
      </c>
      <c r="AE250" s="2">
        <v>0.60334490740740743</v>
      </c>
      <c r="AF250" s="4">
        <v>1</v>
      </c>
      <c r="AG250" s="1">
        <v>43483</v>
      </c>
      <c r="AH250" s="8">
        <f t="shared" si="21"/>
        <v>43466</v>
      </c>
      <c r="AI250" s="8">
        <f t="shared" si="22"/>
        <v>43483</v>
      </c>
      <c r="AJ250" s="8" t="str">
        <f t="shared" si="23"/>
        <v>Friday</v>
      </c>
      <c r="AK250" s="2">
        <v>0.60741898148148155</v>
      </c>
      <c r="AL250" t="s">
        <v>33</v>
      </c>
      <c r="AM250" t="s">
        <v>34</v>
      </c>
      <c r="AN250" t="s">
        <v>35</v>
      </c>
      <c r="AO250" t="s">
        <v>27</v>
      </c>
    </row>
    <row r="251" spans="1:41" x14ac:dyDescent="0.25">
      <c r="A251" t="s">
        <v>27</v>
      </c>
      <c r="B251">
        <v>2306740</v>
      </c>
      <c r="C251" t="s">
        <v>37</v>
      </c>
      <c r="D251" t="s">
        <v>108</v>
      </c>
      <c r="E251" t="s">
        <v>39</v>
      </c>
      <c r="F251">
        <v>53204</v>
      </c>
      <c r="G251" t="s">
        <v>29</v>
      </c>
      <c r="H251" t="s">
        <v>86</v>
      </c>
      <c r="I251">
        <v>12490</v>
      </c>
      <c r="J251" t="s">
        <v>30</v>
      </c>
      <c r="K251" t="s">
        <v>74</v>
      </c>
      <c r="L251">
        <f>VLOOKUP($K251,Key!$A$1:$D$105,2,FALSE)</f>
        <v>43.042639999999999</v>
      </c>
      <c r="M251">
        <f>VLOOKUP($K251,Key!$A$1:$D$105,3,FALSE)</f>
        <v>-87.905680000000004</v>
      </c>
      <c r="N251" t="str">
        <f>VLOOKUP($K251,Key!$A$1:$D$105,4,FALSE)</f>
        <v>Milwaukee</v>
      </c>
      <c r="O251" t="s">
        <v>98</v>
      </c>
      <c r="P251">
        <f>VLOOKUP($O251,Key!$A$1:$D$105,2,FALSE)</f>
        <v>43.020130000000002</v>
      </c>
      <c r="Q251">
        <f>VLOOKUP($O251,Key!$A$1:$D$105,3,FALSE)</f>
        <v>-87.922499999999999</v>
      </c>
      <c r="R251" t="str">
        <f>VLOOKUP($O251,Key!$A$1:$D$105,4,FALSE)</f>
        <v>Milwaukee</v>
      </c>
      <c r="S251">
        <v>19</v>
      </c>
      <c r="T251">
        <v>0</v>
      </c>
      <c r="U251">
        <v>2</v>
      </c>
      <c r="V251" t="s">
        <v>33</v>
      </c>
      <c r="W251">
        <v>2</v>
      </c>
      <c r="X251">
        <v>1.9</v>
      </c>
      <c r="Y251">
        <v>80</v>
      </c>
      <c r="Z251" s="6">
        <v>-1</v>
      </c>
      <c r="AA251" s="1">
        <v>43473</v>
      </c>
      <c r="AB251" s="7">
        <f t="shared" si="18"/>
        <v>43466</v>
      </c>
      <c r="AC251" s="7">
        <f t="shared" si="19"/>
        <v>43473</v>
      </c>
      <c r="AD251" s="7" t="str">
        <f t="shared" si="20"/>
        <v>Tuesday</v>
      </c>
      <c r="AE251" s="2">
        <v>0.58510416666666665</v>
      </c>
      <c r="AF251" s="6">
        <v>1</v>
      </c>
      <c r="AG251" s="1">
        <v>43473</v>
      </c>
      <c r="AH251" s="7">
        <f t="shared" si="21"/>
        <v>43466</v>
      </c>
      <c r="AI251" s="7">
        <f t="shared" si="22"/>
        <v>43473</v>
      </c>
      <c r="AJ251" s="7" t="str">
        <f t="shared" si="23"/>
        <v>Tuesday</v>
      </c>
      <c r="AK251" s="2">
        <v>0.59818287037037032</v>
      </c>
      <c r="AL251" t="s">
        <v>33</v>
      </c>
      <c r="AM251" t="s">
        <v>34</v>
      </c>
      <c r="AN251" t="s">
        <v>35</v>
      </c>
      <c r="AO251" t="s">
        <v>27</v>
      </c>
    </row>
    <row r="252" spans="1:41" x14ac:dyDescent="0.25">
      <c r="A252" t="s">
        <v>27</v>
      </c>
      <c r="B252">
        <v>2342234</v>
      </c>
      <c r="C252" t="s">
        <v>37</v>
      </c>
      <c r="D252" t="s">
        <v>120</v>
      </c>
      <c r="E252" t="s">
        <v>39</v>
      </c>
      <c r="F252">
        <v>53189</v>
      </c>
      <c r="G252" t="s">
        <v>29</v>
      </c>
      <c r="H252" t="s">
        <v>40</v>
      </c>
      <c r="I252">
        <v>11046</v>
      </c>
      <c r="J252" t="s">
        <v>30</v>
      </c>
      <c r="K252" t="s">
        <v>94</v>
      </c>
      <c r="L252">
        <f>VLOOKUP($K252,Key!$A$1:$D$105,2,FALSE)</f>
        <v>43.077359999999999</v>
      </c>
      <c r="M252">
        <f>VLOOKUP($K252,Key!$A$1:$D$105,3,FALSE)</f>
        <v>-87.880769999999998</v>
      </c>
      <c r="N252" t="str">
        <f>VLOOKUP($K252,Key!$A$1:$D$105,4,FALSE)</f>
        <v>Milwaukee</v>
      </c>
      <c r="O252" t="s">
        <v>97</v>
      </c>
      <c r="P252">
        <f>VLOOKUP($O252,Key!$A$1:$D$105,2,FALSE)</f>
        <v>43.069021999999997</v>
      </c>
      <c r="Q252">
        <f>VLOOKUP($O252,Key!$A$1:$D$105,3,FALSE)</f>
        <v>-87.887940999999998</v>
      </c>
      <c r="R252" t="str">
        <f>VLOOKUP($O252,Key!$A$1:$D$105,4,FALSE)</f>
        <v>Milwaukee</v>
      </c>
      <c r="S252">
        <v>11</v>
      </c>
      <c r="T252">
        <v>0</v>
      </c>
      <c r="U252">
        <v>0</v>
      </c>
      <c r="V252" t="s">
        <v>33</v>
      </c>
      <c r="W252">
        <v>1</v>
      </c>
      <c r="X252">
        <v>1</v>
      </c>
      <c r="Y252">
        <v>40</v>
      </c>
      <c r="Z252" s="4">
        <v>-1</v>
      </c>
      <c r="AA252" s="1">
        <v>43488</v>
      </c>
      <c r="AB252" s="8">
        <f t="shared" si="18"/>
        <v>43466</v>
      </c>
      <c r="AC252" s="8">
        <f t="shared" si="19"/>
        <v>43488</v>
      </c>
      <c r="AD252" s="8" t="str">
        <f t="shared" si="20"/>
        <v>Wednesday</v>
      </c>
      <c r="AE252" s="2">
        <v>0.4616898148148148</v>
      </c>
      <c r="AF252" s="4">
        <v>1</v>
      </c>
      <c r="AG252" s="1">
        <v>43488</v>
      </c>
      <c r="AH252" s="8">
        <f t="shared" si="21"/>
        <v>43466</v>
      </c>
      <c r="AI252" s="8">
        <f t="shared" si="22"/>
        <v>43488</v>
      </c>
      <c r="AJ252" s="8" t="str">
        <f t="shared" si="23"/>
        <v>Wednesday</v>
      </c>
      <c r="AK252" s="2">
        <v>0.46880787037037036</v>
      </c>
      <c r="AL252" t="s">
        <v>33</v>
      </c>
      <c r="AM252" t="s">
        <v>34</v>
      </c>
      <c r="AN252" t="s">
        <v>35</v>
      </c>
      <c r="AO252" t="s">
        <v>27</v>
      </c>
    </row>
    <row r="253" spans="1:41" x14ac:dyDescent="0.25">
      <c r="A253" t="s">
        <v>27</v>
      </c>
      <c r="B253">
        <v>2353269</v>
      </c>
      <c r="C253" t="s">
        <v>37</v>
      </c>
      <c r="D253" t="s">
        <v>121</v>
      </c>
      <c r="E253" t="s">
        <v>39</v>
      </c>
      <c r="F253">
        <v>53202</v>
      </c>
      <c r="G253" t="s">
        <v>29</v>
      </c>
      <c r="H253" t="s">
        <v>40</v>
      </c>
      <c r="I253">
        <v>11166</v>
      </c>
      <c r="J253" t="s">
        <v>30</v>
      </c>
      <c r="K253" t="s">
        <v>58</v>
      </c>
      <c r="L253">
        <f>VLOOKUP($K253,Key!$A$1:$D$105,2,FALSE)</f>
        <v>43.052460000000004</v>
      </c>
      <c r="M253">
        <f>VLOOKUP($K253,Key!$A$1:$D$105,3,FALSE)</f>
        <v>-87.891000000000005</v>
      </c>
      <c r="N253" t="str">
        <f>VLOOKUP($K253,Key!$A$1:$D$105,4,FALSE)</f>
        <v>Milwaukee</v>
      </c>
      <c r="O253" t="s">
        <v>36</v>
      </c>
      <c r="P253">
        <f>VLOOKUP($O253,Key!$A$1:$D$105,2,FALSE)</f>
        <v>43.03886</v>
      </c>
      <c r="Q253">
        <f>VLOOKUP($O253,Key!$A$1:$D$105,3,FALSE)</f>
        <v>-87.902720000000002</v>
      </c>
      <c r="R253" t="str">
        <f>VLOOKUP($O253,Key!$A$1:$D$105,4,FALSE)</f>
        <v>Milwaukee</v>
      </c>
      <c r="S253">
        <v>10</v>
      </c>
      <c r="T253">
        <v>0</v>
      </c>
      <c r="U253">
        <v>0</v>
      </c>
      <c r="V253" t="s">
        <v>33</v>
      </c>
      <c r="W253">
        <v>0</v>
      </c>
      <c r="X253">
        <v>0</v>
      </c>
      <c r="Y253">
        <v>0</v>
      </c>
      <c r="Z253" s="6">
        <v>-1</v>
      </c>
      <c r="AA253" s="1">
        <v>43474</v>
      </c>
      <c r="AB253" s="7">
        <f t="shared" si="18"/>
        <v>43466</v>
      </c>
      <c r="AC253" s="7">
        <f t="shared" si="19"/>
        <v>43474</v>
      </c>
      <c r="AD253" s="7" t="str">
        <f t="shared" si="20"/>
        <v>Wednesday</v>
      </c>
      <c r="AE253" s="2">
        <v>0.3183333333333333</v>
      </c>
      <c r="AF253" s="6">
        <v>1</v>
      </c>
      <c r="AG253" s="1">
        <v>43474</v>
      </c>
      <c r="AH253" s="7">
        <f t="shared" si="21"/>
        <v>43466</v>
      </c>
      <c r="AI253" s="7">
        <f t="shared" si="22"/>
        <v>43474</v>
      </c>
      <c r="AJ253" s="7" t="str">
        <f t="shared" si="23"/>
        <v>Wednesday</v>
      </c>
      <c r="AK253" s="2">
        <v>0.32568287037037036</v>
      </c>
      <c r="AL253" t="s">
        <v>33</v>
      </c>
      <c r="AM253" t="s">
        <v>34</v>
      </c>
      <c r="AN253" t="s">
        <v>35</v>
      </c>
      <c r="AO253" t="s">
        <v>27</v>
      </c>
    </row>
    <row r="254" spans="1:41" x14ac:dyDescent="0.25">
      <c r="A254" t="s">
        <v>27</v>
      </c>
      <c r="B254">
        <v>2353269</v>
      </c>
      <c r="C254" t="s">
        <v>37</v>
      </c>
      <c r="D254" t="s">
        <v>121</v>
      </c>
      <c r="E254" t="s">
        <v>39</v>
      </c>
      <c r="F254">
        <v>53202</v>
      </c>
      <c r="G254" t="s">
        <v>29</v>
      </c>
      <c r="H254" t="s">
        <v>40</v>
      </c>
      <c r="I254">
        <v>70</v>
      </c>
      <c r="J254" t="s">
        <v>30</v>
      </c>
      <c r="K254" t="s">
        <v>58</v>
      </c>
      <c r="L254">
        <f>VLOOKUP($K254,Key!$A$1:$D$105,2,FALSE)</f>
        <v>43.052460000000004</v>
      </c>
      <c r="M254">
        <f>VLOOKUP($K254,Key!$A$1:$D$105,3,FALSE)</f>
        <v>-87.891000000000005</v>
      </c>
      <c r="N254" t="str">
        <f>VLOOKUP($K254,Key!$A$1:$D$105,4,FALSE)</f>
        <v>Milwaukee</v>
      </c>
      <c r="O254" t="s">
        <v>36</v>
      </c>
      <c r="P254">
        <f>VLOOKUP($O254,Key!$A$1:$D$105,2,FALSE)</f>
        <v>43.03886</v>
      </c>
      <c r="Q254">
        <f>VLOOKUP($O254,Key!$A$1:$D$105,3,FALSE)</f>
        <v>-87.902720000000002</v>
      </c>
      <c r="R254" t="str">
        <f>VLOOKUP($O254,Key!$A$1:$D$105,4,FALSE)</f>
        <v>Milwaukee</v>
      </c>
      <c r="S254">
        <v>9</v>
      </c>
      <c r="T254">
        <v>0</v>
      </c>
      <c r="U254">
        <v>0</v>
      </c>
      <c r="V254" t="s">
        <v>33</v>
      </c>
      <c r="W254">
        <v>0</v>
      </c>
      <c r="X254">
        <v>0</v>
      </c>
      <c r="Y254">
        <v>0</v>
      </c>
      <c r="Z254" s="4">
        <v>-1</v>
      </c>
      <c r="AA254" s="1">
        <v>43481</v>
      </c>
      <c r="AB254" s="8">
        <f t="shared" si="18"/>
        <v>43466</v>
      </c>
      <c r="AC254" s="8">
        <f t="shared" si="19"/>
        <v>43481</v>
      </c>
      <c r="AD254" s="8" t="str">
        <f t="shared" si="20"/>
        <v>Wednesday</v>
      </c>
      <c r="AE254" s="2">
        <v>0.3115162037037037</v>
      </c>
      <c r="AF254" s="4">
        <v>1</v>
      </c>
      <c r="AG254" s="1">
        <v>43481</v>
      </c>
      <c r="AH254" s="8">
        <f t="shared" si="21"/>
        <v>43466</v>
      </c>
      <c r="AI254" s="8">
        <f t="shared" si="22"/>
        <v>43481</v>
      </c>
      <c r="AJ254" s="8" t="str">
        <f t="shared" si="23"/>
        <v>Wednesday</v>
      </c>
      <c r="AK254" s="2">
        <v>0.3180324074074074</v>
      </c>
      <c r="AL254" t="s">
        <v>33</v>
      </c>
      <c r="AM254" t="s">
        <v>34</v>
      </c>
      <c r="AN254" t="s">
        <v>35</v>
      </c>
      <c r="AO254" t="s">
        <v>27</v>
      </c>
    </row>
    <row r="255" spans="1:41" x14ac:dyDescent="0.25">
      <c r="A255" t="s">
        <v>27</v>
      </c>
      <c r="B255">
        <v>2374832</v>
      </c>
      <c r="C255" t="s">
        <v>37</v>
      </c>
      <c r="F255">
        <v>53211</v>
      </c>
      <c r="G255" t="s">
        <v>29</v>
      </c>
      <c r="H255" t="s">
        <v>91</v>
      </c>
      <c r="I255">
        <v>11122</v>
      </c>
      <c r="J255" t="s">
        <v>30</v>
      </c>
      <c r="K255" t="s">
        <v>93</v>
      </c>
      <c r="L255">
        <f>VLOOKUP($K255,Key!$A$1:$D$105,2,FALSE)</f>
        <v>43.060786</v>
      </c>
      <c r="M255">
        <f>VLOOKUP($K255,Key!$A$1:$D$105,3,FALSE)</f>
        <v>-87.883825999999999</v>
      </c>
      <c r="N255" t="str">
        <f>VLOOKUP($K255,Key!$A$1:$D$105,4,FALSE)</f>
        <v>Milwaukee</v>
      </c>
      <c r="O255" t="s">
        <v>97</v>
      </c>
      <c r="P255">
        <f>VLOOKUP($O255,Key!$A$1:$D$105,2,FALSE)</f>
        <v>43.069021999999997</v>
      </c>
      <c r="Q255">
        <f>VLOOKUP($O255,Key!$A$1:$D$105,3,FALSE)</f>
        <v>-87.887940999999998</v>
      </c>
      <c r="R255" t="str">
        <f>VLOOKUP($O255,Key!$A$1:$D$105,4,FALSE)</f>
        <v>Milwaukee</v>
      </c>
      <c r="S255">
        <v>10</v>
      </c>
      <c r="T255">
        <v>0</v>
      </c>
      <c r="U255">
        <v>0</v>
      </c>
      <c r="V255" t="s">
        <v>33</v>
      </c>
      <c r="W255">
        <v>1</v>
      </c>
      <c r="X255">
        <v>1</v>
      </c>
      <c r="Y255">
        <v>40</v>
      </c>
      <c r="Z255" s="6">
        <v>-1</v>
      </c>
      <c r="AA255" s="1">
        <v>43470</v>
      </c>
      <c r="AB255" s="7">
        <f t="shared" si="18"/>
        <v>43466</v>
      </c>
      <c r="AC255" s="7">
        <f t="shared" si="19"/>
        <v>43470</v>
      </c>
      <c r="AD255" s="7" t="str">
        <f t="shared" si="20"/>
        <v>Saturday</v>
      </c>
      <c r="AE255" s="2">
        <v>0.45031249999999995</v>
      </c>
      <c r="AF255" s="6">
        <v>1</v>
      </c>
      <c r="AG255" s="1">
        <v>43470</v>
      </c>
      <c r="AH255" s="7">
        <f t="shared" si="21"/>
        <v>43466</v>
      </c>
      <c r="AI255" s="7">
        <f t="shared" si="22"/>
        <v>43470</v>
      </c>
      <c r="AJ255" s="7" t="str">
        <f t="shared" si="23"/>
        <v>Saturday</v>
      </c>
      <c r="AK255" s="2">
        <v>0.45756944444444447</v>
      </c>
      <c r="AL255" t="s">
        <v>33</v>
      </c>
      <c r="AM255" t="s">
        <v>34</v>
      </c>
      <c r="AN255" t="s">
        <v>35</v>
      </c>
      <c r="AO255" t="s">
        <v>27</v>
      </c>
    </row>
    <row r="256" spans="1:41" x14ac:dyDescent="0.25">
      <c r="A256" t="s">
        <v>27</v>
      </c>
      <c r="B256">
        <v>2374832</v>
      </c>
      <c r="C256" t="s">
        <v>37</v>
      </c>
      <c r="F256">
        <v>53211</v>
      </c>
      <c r="G256" t="s">
        <v>29</v>
      </c>
      <c r="H256" t="s">
        <v>91</v>
      </c>
      <c r="I256">
        <v>11122</v>
      </c>
      <c r="J256" t="s">
        <v>30</v>
      </c>
      <c r="K256" t="s">
        <v>97</v>
      </c>
      <c r="L256">
        <f>VLOOKUP($K256,Key!$A$1:$D$105,2,FALSE)</f>
        <v>43.069021999999997</v>
      </c>
      <c r="M256">
        <f>VLOOKUP($K256,Key!$A$1:$D$105,3,FALSE)</f>
        <v>-87.887940999999998</v>
      </c>
      <c r="N256" t="str">
        <f>VLOOKUP($K256,Key!$A$1:$D$105,4,FALSE)</f>
        <v>Milwaukee</v>
      </c>
      <c r="O256" t="s">
        <v>97</v>
      </c>
      <c r="P256">
        <f>VLOOKUP($O256,Key!$A$1:$D$105,2,FALSE)</f>
        <v>43.069021999999997</v>
      </c>
      <c r="Q256">
        <f>VLOOKUP($O256,Key!$A$1:$D$105,3,FALSE)</f>
        <v>-87.887940999999998</v>
      </c>
      <c r="R256" t="str">
        <f>VLOOKUP($O256,Key!$A$1:$D$105,4,FALSE)</f>
        <v>Milwaukee</v>
      </c>
      <c r="S256">
        <v>0</v>
      </c>
      <c r="T256">
        <v>0</v>
      </c>
      <c r="U256">
        <v>0</v>
      </c>
      <c r="V256" t="s">
        <v>33</v>
      </c>
      <c r="W256">
        <v>0</v>
      </c>
      <c r="X256">
        <v>0</v>
      </c>
      <c r="Y256">
        <v>0</v>
      </c>
      <c r="Z256" s="4">
        <v>-1</v>
      </c>
      <c r="AA256" s="1">
        <v>43470</v>
      </c>
      <c r="AB256" s="8">
        <f t="shared" si="18"/>
        <v>43466</v>
      </c>
      <c r="AC256" s="8">
        <f t="shared" si="19"/>
        <v>43470</v>
      </c>
      <c r="AD256" s="8" t="str">
        <f t="shared" si="20"/>
        <v>Saturday</v>
      </c>
      <c r="AE256" s="2">
        <v>0.43273148148148149</v>
      </c>
      <c r="AF256" s="4">
        <v>1</v>
      </c>
      <c r="AG256" s="1">
        <v>43470</v>
      </c>
      <c r="AH256" s="8">
        <f t="shared" si="21"/>
        <v>43466</v>
      </c>
      <c r="AI256" s="8">
        <f t="shared" si="22"/>
        <v>43470</v>
      </c>
      <c r="AJ256" s="8" t="str">
        <f t="shared" si="23"/>
        <v>Saturday</v>
      </c>
      <c r="AK256" s="2">
        <v>0.43322916666666672</v>
      </c>
      <c r="AL256" t="s">
        <v>33</v>
      </c>
      <c r="AM256" t="s">
        <v>34</v>
      </c>
      <c r="AN256" t="s">
        <v>44</v>
      </c>
      <c r="AO256" t="s">
        <v>27</v>
      </c>
    </row>
    <row r="257" spans="1:41" x14ac:dyDescent="0.25">
      <c r="A257" t="s">
        <v>27</v>
      </c>
      <c r="B257">
        <v>2374832</v>
      </c>
      <c r="C257" t="s">
        <v>37</v>
      </c>
      <c r="F257">
        <v>53211</v>
      </c>
      <c r="G257" t="s">
        <v>29</v>
      </c>
      <c r="H257" t="s">
        <v>91</v>
      </c>
      <c r="I257">
        <v>11122</v>
      </c>
      <c r="J257" t="s">
        <v>30</v>
      </c>
      <c r="K257" t="s">
        <v>97</v>
      </c>
      <c r="L257">
        <f>VLOOKUP($K257,Key!$A$1:$D$105,2,FALSE)</f>
        <v>43.069021999999997</v>
      </c>
      <c r="M257">
        <f>VLOOKUP($K257,Key!$A$1:$D$105,3,FALSE)</f>
        <v>-87.887940999999998</v>
      </c>
      <c r="N257" t="str">
        <f>VLOOKUP($K257,Key!$A$1:$D$105,4,FALSE)</f>
        <v>Milwaukee</v>
      </c>
      <c r="O257" t="s">
        <v>93</v>
      </c>
      <c r="P257">
        <f>VLOOKUP($O257,Key!$A$1:$D$105,2,FALSE)</f>
        <v>43.060786</v>
      </c>
      <c r="Q257">
        <f>VLOOKUP($O257,Key!$A$1:$D$105,3,FALSE)</f>
        <v>-87.883825999999999</v>
      </c>
      <c r="R257" t="str">
        <f>VLOOKUP($O257,Key!$A$1:$D$105,4,FALSE)</f>
        <v>Milwaukee</v>
      </c>
      <c r="S257">
        <v>9</v>
      </c>
      <c r="T257">
        <v>0</v>
      </c>
      <c r="U257">
        <v>0</v>
      </c>
      <c r="V257" t="s">
        <v>33</v>
      </c>
      <c r="W257">
        <v>1</v>
      </c>
      <c r="X257">
        <v>1</v>
      </c>
      <c r="Y257">
        <v>40</v>
      </c>
      <c r="Z257" s="6">
        <v>-1</v>
      </c>
      <c r="AA257" s="1">
        <v>43470</v>
      </c>
      <c r="AB257" s="7">
        <f t="shared" ref="AB257:AB320" si="24">DATE(YEAR(AA257), MONTH(AA257), 1)</f>
        <v>43466</v>
      </c>
      <c r="AC257" s="7">
        <f t="shared" ref="AC257:AC320" si="25">AA257</f>
        <v>43470</v>
      </c>
      <c r="AD257" s="7" t="str">
        <f t="shared" ref="AD257:AD320" si="26">TEXT(AC257,"dddd")</f>
        <v>Saturday</v>
      </c>
      <c r="AE257" s="2">
        <v>0.43335648148148148</v>
      </c>
      <c r="AF257" s="6">
        <v>1</v>
      </c>
      <c r="AG257" s="1">
        <v>43470</v>
      </c>
      <c r="AH257" s="7">
        <f t="shared" ref="AH257:AH320" si="27">DATE(YEAR(AG257), MONTH(AG257), 1)</f>
        <v>43466</v>
      </c>
      <c r="AI257" s="7">
        <f t="shared" ref="AI257:AI320" si="28">AG257</f>
        <v>43470</v>
      </c>
      <c r="AJ257" s="7" t="str">
        <f t="shared" ref="AJ257:AJ320" si="29">TEXT(AI257,"dddd")</f>
        <v>Saturday</v>
      </c>
      <c r="AK257" s="2">
        <v>0.43959490740740742</v>
      </c>
      <c r="AL257" t="s">
        <v>33</v>
      </c>
      <c r="AM257" t="s">
        <v>34</v>
      </c>
      <c r="AN257" t="s">
        <v>35</v>
      </c>
      <c r="AO257" t="s">
        <v>27</v>
      </c>
    </row>
    <row r="258" spans="1:41" x14ac:dyDescent="0.25">
      <c r="A258" t="s">
        <v>27</v>
      </c>
      <c r="B258">
        <v>2379462</v>
      </c>
      <c r="C258" t="s">
        <v>37</v>
      </c>
      <c r="D258" t="s">
        <v>108</v>
      </c>
      <c r="E258" t="s">
        <v>39</v>
      </c>
      <c r="F258">
        <v>53204</v>
      </c>
      <c r="G258" t="s">
        <v>29</v>
      </c>
      <c r="H258" t="s">
        <v>91</v>
      </c>
      <c r="I258">
        <v>12632</v>
      </c>
      <c r="J258" t="s">
        <v>30</v>
      </c>
      <c r="K258" t="s">
        <v>36</v>
      </c>
      <c r="L258">
        <f>VLOOKUP($K258,Key!$A$1:$D$105,2,FALSE)</f>
        <v>43.03886</v>
      </c>
      <c r="M258">
        <f>VLOOKUP($K258,Key!$A$1:$D$105,3,FALSE)</f>
        <v>-87.902720000000002</v>
      </c>
      <c r="N258" t="str">
        <f>VLOOKUP($K258,Key!$A$1:$D$105,4,FALSE)</f>
        <v>Milwaukee</v>
      </c>
      <c r="O258" t="s">
        <v>42</v>
      </c>
      <c r="P258">
        <f>VLOOKUP($O258,Key!$A$1:$D$105,2,FALSE)</f>
        <v>43.02948</v>
      </c>
      <c r="Q258">
        <f>VLOOKUP($O258,Key!$A$1:$D$105,3,FALSE)</f>
        <v>-87.912819999999996</v>
      </c>
      <c r="R258" t="str">
        <f>VLOOKUP($O258,Key!$A$1:$D$105,4,FALSE)</f>
        <v>Milwaukee</v>
      </c>
      <c r="S258">
        <v>11</v>
      </c>
      <c r="T258">
        <v>0</v>
      </c>
      <c r="U258">
        <v>0</v>
      </c>
      <c r="V258" t="s">
        <v>33</v>
      </c>
      <c r="W258">
        <v>1</v>
      </c>
      <c r="X258">
        <v>1</v>
      </c>
      <c r="Y258">
        <v>40</v>
      </c>
      <c r="Z258" s="4">
        <v>-1</v>
      </c>
      <c r="AA258" s="1">
        <v>43476</v>
      </c>
      <c r="AB258" s="8">
        <f t="shared" si="24"/>
        <v>43466</v>
      </c>
      <c r="AC258" s="8">
        <f t="shared" si="25"/>
        <v>43476</v>
      </c>
      <c r="AD258" s="8" t="str">
        <f t="shared" si="26"/>
        <v>Friday</v>
      </c>
      <c r="AE258" s="2">
        <v>0.72627314814814825</v>
      </c>
      <c r="AF258" s="4">
        <v>1</v>
      </c>
      <c r="AG258" s="1">
        <v>43476</v>
      </c>
      <c r="AH258" s="8">
        <f t="shared" si="27"/>
        <v>43466</v>
      </c>
      <c r="AI258" s="8">
        <f t="shared" si="28"/>
        <v>43476</v>
      </c>
      <c r="AJ258" s="8" t="str">
        <f t="shared" si="29"/>
        <v>Friday</v>
      </c>
      <c r="AK258" s="2">
        <v>0.73398148148148146</v>
      </c>
      <c r="AL258" t="s">
        <v>33</v>
      </c>
      <c r="AM258" t="s">
        <v>34</v>
      </c>
      <c r="AN258" t="s">
        <v>35</v>
      </c>
      <c r="AO258" t="s">
        <v>27</v>
      </c>
    </row>
    <row r="259" spans="1:41" x14ac:dyDescent="0.25">
      <c r="A259" t="s">
        <v>27</v>
      </c>
      <c r="B259">
        <v>2381203</v>
      </c>
      <c r="C259" t="s">
        <v>37</v>
      </c>
      <c r="D259" t="s">
        <v>38</v>
      </c>
      <c r="E259" t="s">
        <v>39</v>
      </c>
      <c r="F259">
        <v>53202</v>
      </c>
      <c r="G259" t="s">
        <v>29</v>
      </c>
      <c r="H259" t="s">
        <v>40</v>
      </c>
      <c r="I259">
        <v>108</v>
      </c>
      <c r="J259" t="s">
        <v>30</v>
      </c>
      <c r="K259" t="s">
        <v>56</v>
      </c>
      <c r="L259">
        <f>VLOOKUP($K259,Key!$A$1:$D$105,2,FALSE)</f>
        <v>43.05847</v>
      </c>
      <c r="M259">
        <f>VLOOKUP($K259,Key!$A$1:$D$105,3,FALSE)</f>
        <v>-87.898079999999993</v>
      </c>
      <c r="N259" t="str">
        <f>VLOOKUP($K259,Key!$A$1:$D$105,4,FALSE)</f>
        <v>Milwaukee</v>
      </c>
      <c r="O259" t="s">
        <v>57</v>
      </c>
      <c r="P259">
        <f>VLOOKUP($O259,Key!$A$1:$D$105,2,FALSE)</f>
        <v>43.045712999999999</v>
      </c>
      <c r="Q259">
        <f>VLOOKUP($O259,Key!$A$1:$D$105,3,FALSE)</f>
        <v>-87.899756999999994</v>
      </c>
      <c r="R259" t="str">
        <f>VLOOKUP($O259,Key!$A$1:$D$105,4,FALSE)</f>
        <v>Milwaukee</v>
      </c>
      <c r="S259">
        <v>18</v>
      </c>
      <c r="T259">
        <v>0</v>
      </c>
      <c r="U259">
        <v>0</v>
      </c>
      <c r="V259" t="s">
        <v>33</v>
      </c>
      <c r="W259">
        <v>2</v>
      </c>
      <c r="X259">
        <v>1.9</v>
      </c>
      <c r="Y259">
        <v>80</v>
      </c>
      <c r="Z259" s="6">
        <v>-1</v>
      </c>
      <c r="AA259" s="1">
        <v>43482</v>
      </c>
      <c r="AB259" s="7">
        <f t="shared" si="24"/>
        <v>43466</v>
      </c>
      <c r="AC259" s="7">
        <f t="shared" si="25"/>
        <v>43482</v>
      </c>
      <c r="AD259" s="7" t="str">
        <f t="shared" si="26"/>
        <v>Thursday</v>
      </c>
      <c r="AE259" s="2">
        <v>0.49811342592592589</v>
      </c>
      <c r="AF259" s="6">
        <v>1</v>
      </c>
      <c r="AG259" s="1">
        <v>43482</v>
      </c>
      <c r="AH259" s="7">
        <f t="shared" si="27"/>
        <v>43466</v>
      </c>
      <c r="AI259" s="7">
        <f t="shared" si="28"/>
        <v>43482</v>
      </c>
      <c r="AJ259" s="7" t="str">
        <f t="shared" si="29"/>
        <v>Thursday</v>
      </c>
      <c r="AK259" s="2">
        <v>0.51090277777777782</v>
      </c>
      <c r="AL259" t="s">
        <v>33</v>
      </c>
      <c r="AM259" t="s">
        <v>34</v>
      </c>
      <c r="AN259" t="s">
        <v>35</v>
      </c>
      <c r="AO259" t="s">
        <v>27</v>
      </c>
    </row>
    <row r="260" spans="1:41" x14ac:dyDescent="0.25">
      <c r="A260" t="s">
        <v>27</v>
      </c>
      <c r="B260">
        <v>2381406</v>
      </c>
      <c r="C260" t="s">
        <v>37</v>
      </c>
      <c r="D260" t="s">
        <v>38</v>
      </c>
      <c r="E260" t="s">
        <v>39</v>
      </c>
      <c r="F260">
        <v>53211</v>
      </c>
      <c r="G260" t="s">
        <v>29</v>
      </c>
      <c r="H260" t="s">
        <v>91</v>
      </c>
      <c r="I260">
        <v>12611</v>
      </c>
      <c r="J260" t="s">
        <v>30</v>
      </c>
      <c r="K260" t="s">
        <v>89</v>
      </c>
      <c r="L260">
        <f>VLOOKUP($K260,Key!$A$1:$D$105,2,FALSE)</f>
        <v>43.040154000000001</v>
      </c>
      <c r="M260">
        <f>VLOOKUP($K260,Key!$A$1:$D$105,3,FALSE)</f>
        <v>-87.932113000000001</v>
      </c>
      <c r="N260" t="str">
        <f>VLOOKUP($K260,Key!$A$1:$D$105,4,FALSE)</f>
        <v>Milwaukee</v>
      </c>
      <c r="O260" t="s">
        <v>89</v>
      </c>
      <c r="P260">
        <f>VLOOKUP($O260,Key!$A$1:$D$105,2,FALSE)</f>
        <v>43.040154000000001</v>
      </c>
      <c r="Q260">
        <f>VLOOKUP($O260,Key!$A$1:$D$105,3,FALSE)</f>
        <v>-87.932113000000001</v>
      </c>
      <c r="R260" t="str">
        <f>VLOOKUP($O260,Key!$A$1:$D$105,4,FALSE)</f>
        <v>Milwaukee</v>
      </c>
      <c r="S260">
        <v>64</v>
      </c>
      <c r="T260">
        <v>0</v>
      </c>
      <c r="U260">
        <v>0</v>
      </c>
      <c r="V260" t="s">
        <v>33</v>
      </c>
      <c r="W260">
        <v>9</v>
      </c>
      <c r="X260">
        <v>8.6</v>
      </c>
      <c r="Y260">
        <v>360</v>
      </c>
      <c r="Z260" s="4">
        <v>-1</v>
      </c>
      <c r="AA260" s="1">
        <v>43480</v>
      </c>
      <c r="AB260" s="8">
        <f t="shared" si="24"/>
        <v>43466</v>
      </c>
      <c r="AC260" s="8">
        <f t="shared" si="25"/>
        <v>43480</v>
      </c>
      <c r="AD260" s="8" t="str">
        <f t="shared" si="26"/>
        <v>Tuesday</v>
      </c>
      <c r="AE260" s="2">
        <v>0.91060185185185183</v>
      </c>
      <c r="AF260" s="4">
        <v>1</v>
      </c>
      <c r="AG260" s="1">
        <v>43480</v>
      </c>
      <c r="AH260" s="8">
        <f t="shared" si="27"/>
        <v>43466</v>
      </c>
      <c r="AI260" s="8">
        <f t="shared" si="28"/>
        <v>43480</v>
      </c>
      <c r="AJ260" s="8" t="str">
        <f t="shared" si="29"/>
        <v>Tuesday</v>
      </c>
      <c r="AK260" s="2">
        <v>0.95554398148148145</v>
      </c>
      <c r="AL260" t="s">
        <v>34</v>
      </c>
      <c r="AM260" t="s">
        <v>34</v>
      </c>
      <c r="AN260" t="s">
        <v>44</v>
      </c>
      <c r="AO260" t="s">
        <v>27</v>
      </c>
    </row>
    <row r="261" spans="1:41" x14ac:dyDescent="0.25">
      <c r="A261" t="s">
        <v>27</v>
      </c>
      <c r="B261">
        <v>2381406</v>
      </c>
      <c r="C261" t="s">
        <v>37</v>
      </c>
      <c r="D261" t="s">
        <v>38</v>
      </c>
      <c r="E261" t="s">
        <v>39</v>
      </c>
      <c r="F261">
        <v>53211</v>
      </c>
      <c r="G261" t="s">
        <v>29</v>
      </c>
      <c r="H261" t="s">
        <v>91</v>
      </c>
      <c r="I261">
        <v>12679</v>
      </c>
      <c r="J261" t="s">
        <v>30</v>
      </c>
      <c r="K261" t="s">
        <v>41</v>
      </c>
      <c r="L261">
        <f>VLOOKUP($K261,Key!$A$1:$D$105,2,FALSE)</f>
        <v>43.042490000000001</v>
      </c>
      <c r="M261">
        <f>VLOOKUP($K261,Key!$A$1:$D$105,3,FALSE)</f>
        <v>-87.909959999999998</v>
      </c>
      <c r="N261" t="str">
        <f>VLOOKUP($K261,Key!$A$1:$D$105,4,FALSE)</f>
        <v>Milwaukee</v>
      </c>
      <c r="O261" t="s">
        <v>73</v>
      </c>
      <c r="P261">
        <f>VLOOKUP($O261,Key!$A$1:$D$105,2,FALSE)</f>
        <v>43.089460000000003</v>
      </c>
      <c r="Q261">
        <f>VLOOKUP($O261,Key!$A$1:$D$105,3,FALSE)</f>
        <v>-87.895219999999995</v>
      </c>
      <c r="R261" t="str">
        <f>VLOOKUP($O261,Key!$A$1:$D$105,4,FALSE)</f>
        <v>Shorewood</v>
      </c>
      <c r="S261">
        <v>88</v>
      </c>
      <c r="T261">
        <v>0</v>
      </c>
      <c r="U261">
        <v>0</v>
      </c>
      <c r="V261" t="s">
        <v>33</v>
      </c>
      <c r="W261">
        <v>13</v>
      </c>
      <c r="X261">
        <v>12.4</v>
      </c>
      <c r="Y261">
        <v>520</v>
      </c>
      <c r="Z261" s="6">
        <v>-1</v>
      </c>
      <c r="AA261" s="1">
        <v>43485</v>
      </c>
      <c r="AB261" s="7">
        <f t="shared" si="24"/>
        <v>43466</v>
      </c>
      <c r="AC261" s="7">
        <f t="shared" si="25"/>
        <v>43485</v>
      </c>
      <c r="AD261" s="7" t="str">
        <f t="shared" si="26"/>
        <v>Sunday</v>
      </c>
      <c r="AE261" s="2">
        <v>0.83655092592592595</v>
      </c>
      <c r="AF261" s="6">
        <v>1</v>
      </c>
      <c r="AG261" s="1">
        <v>43485</v>
      </c>
      <c r="AH261" s="7">
        <f t="shared" si="27"/>
        <v>43466</v>
      </c>
      <c r="AI261" s="7">
        <f t="shared" si="28"/>
        <v>43485</v>
      </c>
      <c r="AJ261" s="7" t="str">
        <f t="shared" si="29"/>
        <v>Sunday</v>
      </c>
      <c r="AK261" s="2">
        <v>0.89728009259259256</v>
      </c>
      <c r="AL261" t="s">
        <v>34</v>
      </c>
      <c r="AM261" t="s">
        <v>34</v>
      </c>
      <c r="AN261" t="s">
        <v>35</v>
      </c>
      <c r="AO261" t="s">
        <v>27</v>
      </c>
    </row>
    <row r="262" spans="1:41" x14ac:dyDescent="0.25">
      <c r="A262" t="s">
        <v>27</v>
      </c>
      <c r="B262">
        <v>2381406</v>
      </c>
      <c r="C262" t="s">
        <v>37</v>
      </c>
      <c r="D262" t="s">
        <v>38</v>
      </c>
      <c r="E262" t="s">
        <v>39</v>
      </c>
      <c r="F262">
        <v>53211</v>
      </c>
      <c r="G262" t="s">
        <v>29</v>
      </c>
      <c r="H262" t="s">
        <v>91</v>
      </c>
      <c r="I262">
        <v>12611</v>
      </c>
      <c r="J262" t="s">
        <v>30</v>
      </c>
      <c r="K262" t="s">
        <v>89</v>
      </c>
      <c r="L262">
        <f>VLOOKUP($K262,Key!$A$1:$D$105,2,FALSE)</f>
        <v>43.040154000000001</v>
      </c>
      <c r="M262">
        <f>VLOOKUP($K262,Key!$A$1:$D$105,3,FALSE)</f>
        <v>-87.932113000000001</v>
      </c>
      <c r="N262" t="str">
        <f>VLOOKUP($K262,Key!$A$1:$D$105,4,FALSE)</f>
        <v>Milwaukee</v>
      </c>
      <c r="O262" t="s">
        <v>41</v>
      </c>
      <c r="P262">
        <f>VLOOKUP($O262,Key!$A$1:$D$105,2,FALSE)</f>
        <v>43.042490000000001</v>
      </c>
      <c r="Q262">
        <f>VLOOKUP($O262,Key!$A$1:$D$105,3,FALSE)</f>
        <v>-87.909959999999998</v>
      </c>
      <c r="R262" t="str">
        <f>VLOOKUP($O262,Key!$A$1:$D$105,4,FALSE)</f>
        <v>Milwaukee</v>
      </c>
      <c r="S262">
        <v>80</v>
      </c>
      <c r="T262">
        <v>0</v>
      </c>
      <c r="U262">
        <v>0</v>
      </c>
      <c r="V262" t="s">
        <v>33</v>
      </c>
      <c r="W262">
        <v>12</v>
      </c>
      <c r="X262">
        <v>11.4</v>
      </c>
      <c r="Y262">
        <v>480</v>
      </c>
      <c r="Z262" s="4">
        <v>-1</v>
      </c>
      <c r="AA262" s="1">
        <v>43485</v>
      </c>
      <c r="AB262" s="8">
        <f t="shared" si="24"/>
        <v>43466</v>
      </c>
      <c r="AC262" s="8">
        <f t="shared" si="25"/>
        <v>43485</v>
      </c>
      <c r="AD262" s="8" t="str">
        <f t="shared" si="26"/>
        <v>Sunday</v>
      </c>
      <c r="AE262" s="2">
        <v>0.71245370370370376</v>
      </c>
      <c r="AF262" s="4">
        <v>1</v>
      </c>
      <c r="AG262" s="1">
        <v>43485</v>
      </c>
      <c r="AH262" s="8">
        <f t="shared" si="27"/>
        <v>43466</v>
      </c>
      <c r="AI262" s="8">
        <f t="shared" si="28"/>
        <v>43485</v>
      </c>
      <c r="AJ262" s="8" t="str">
        <f t="shared" si="29"/>
        <v>Sunday</v>
      </c>
      <c r="AK262" s="2">
        <v>0.76793981481481488</v>
      </c>
      <c r="AL262" t="s">
        <v>34</v>
      </c>
      <c r="AM262" t="s">
        <v>34</v>
      </c>
      <c r="AN262" t="s">
        <v>35</v>
      </c>
      <c r="AO262" t="s">
        <v>27</v>
      </c>
    </row>
    <row r="263" spans="1:41" x14ac:dyDescent="0.25">
      <c r="A263" t="s">
        <v>27</v>
      </c>
      <c r="B263">
        <v>2381406</v>
      </c>
      <c r="C263" t="s">
        <v>37</v>
      </c>
      <c r="D263" t="s">
        <v>38</v>
      </c>
      <c r="E263" t="s">
        <v>39</v>
      </c>
      <c r="F263">
        <v>53211</v>
      </c>
      <c r="G263" t="s">
        <v>29</v>
      </c>
      <c r="H263" t="s">
        <v>91</v>
      </c>
      <c r="I263">
        <v>12709</v>
      </c>
      <c r="J263" t="s">
        <v>30</v>
      </c>
      <c r="K263" t="s">
        <v>63</v>
      </c>
      <c r="L263">
        <f>VLOOKUP($K263,Key!$A$1:$D$105,2,FALSE)</f>
        <v>43.092329999999997</v>
      </c>
      <c r="M263">
        <f>VLOOKUP($K263,Key!$A$1:$D$105,3,FALSE)</f>
        <v>-87.887550000000005</v>
      </c>
      <c r="N263" t="str">
        <f>VLOOKUP($K263,Key!$A$1:$D$105,4,FALSE)</f>
        <v>Shorewood</v>
      </c>
      <c r="O263" t="s">
        <v>89</v>
      </c>
      <c r="P263">
        <f>VLOOKUP($O263,Key!$A$1:$D$105,2,FALSE)</f>
        <v>43.040154000000001</v>
      </c>
      <c r="Q263">
        <f>VLOOKUP($O263,Key!$A$1:$D$105,3,FALSE)</f>
        <v>-87.932113000000001</v>
      </c>
      <c r="R263" t="str">
        <f>VLOOKUP($O263,Key!$A$1:$D$105,4,FALSE)</f>
        <v>Milwaukee</v>
      </c>
      <c r="S263">
        <v>77</v>
      </c>
      <c r="T263">
        <v>0</v>
      </c>
      <c r="U263">
        <v>0</v>
      </c>
      <c r="V263" t="s">
        <v>33</v>
      </c>
      <c r="W263">
        <v>11</v>
      </c>
      <c r="X263">
        <v>10.5</v>
      </c>
      <c r="Y263">
        <v>440</v>
      </c>
      <c r="Z263" s="6">
        <v>-1</v>
      </c>
      <c r="AA263" s="1">
        <v>43487</v>
      </c>
      <c r="AB263" s="7">
        <f t="shared" si="24"/>
        <v>43466</v>
      </c>
      <c r="AC263" s="7">
        <f t="shared" si="25"/>
        <v>43487</v>
      </c>
      <c r="AD263" s="7" t="str">
        <f t="shared" si="26"/>
        <v>Tuesday</v>
      </c>
      <c r="AE263" s="2">
        <v>0.96246527777777768</v>
      </c>
      <c r="AF263" s="6">
        <v>1</v>
      </c>
      <c r="AG263" s="1">
        <v>43488</v>
      </c>
      <c r="AH263" s="7">
        <f t="shared" si="27"/>
        <v>43466</v>
      </c>
      <c r="AI263" s="7">
        <f t="shared" si="28"/>
        <v>43488</v>
      </c>
      <c r="AJ263" s="7" t="str">
        <f t="shared" si="29"/>
        <v>Wednesday</v>
      </c>
      <c r="AK263" s="2">
        <v>1.5474537037037038E-2</v>
      </c>
      <c r="AL263" t="s">
        <v>34</v>
      </c>
      <c r="AM263" t="s">
        <v>34</v>
      </c>
      <c r="AN263" t="s">
        <v>35</v>
      </c>
      <c r="AO263" t="s">
        <v>27</v>
      </c>
    </row>
    <row r="264" spans="1:41" x14ac:dyDescent="0.25">
      <c r="A264" t="s">
        <v>27</v>
      </c>
      <c r="B264">
        <v>2381406</v>
      </c>
      <c r="C264" t="s">
        <v>37</v>
      </c>
      <c r="D264" t="s">
        <v>38</v>
      </c>
      <c r="E264" t="s">
        <v>39</v>
      </c>
      <c r="F264">
        <v>53211</v>
      </c>
      <c r="G264" t="s">
        <v>29</v>
      </c>
      <c r="H264" t="s">
        <v>91</v>
      </c>
      <c r="I264">
        <v>5526</v>
      </c>
      <c r="J264" t="s">
        <v>30</v>
      </c>
      <c r="K264" t="s">
        <v>43</v>
      </c>
      <c r="L264">
        <f>VLOOKUP($K264,Key!$A$1:$D$105,2,FALSE)</f>
        <v>43.038580000000003</v>
      </c>
      <c r="M264">
        <f>VLOOKUP($K264,Key!$A$1:$D$105,3,FALSE)</f>
        <v>-87.90934</v>
      </c>
      <c r="N264" t="str">
        <f>VLOOKUP($K264,Key!$A$1:$D$105,4,FALSE)</f>
        <v>Milwaukee</v>
      </c>
      <c r="O264" t="s">
        <v>43</v>
      </c>
      <c r="P264">
        <f>VLOOKUP($O264,Key!$A$1:$D$105,2,FALSE)</f>
        <v>43.038580000000003</v>
      </c>
      <c r="Q264">
        <f>VLOOKUP($O264,Key!$A$1:$D$105,3,FALSE)</f>
        <v>-87.90934</v>
      </c>
      <c r="R264" t="str">
        <f>VLOOKUP($O264,Key!$A$1:$D$105,4,FALSE)</f>
        <v>Milwaukee</v>
      </c>
      <c r="S264">
        <v>0</v>
      </c>
      <c r="T264">
        <v>0</v>
      </c>
      <c r="U264">
        <v>0</v>
      </c>
      <c r="V264" t="s">
        <v>33</v>
      </c>
      <c r="W264">
        <v>0</v>
      </c>
      <c r="X264">
        <v>0</v>
      </c>
      <c r="Y264">
        <v>0</v>
      </c>
      <c r="Z264" s="4">
        <v>-1</v>
      </c>
      <c r="AA264" s="1">
        <v>43490</v>
      </c>
      <c r="AB264" s="8">
        <f t="shared" si="24"/>
        <v>43466</v>
      </c>
      <c r="AC264" s="8">
        <f t="shared" si="25"/>
        <v>43490</v>
      </c>
      <c r="AD264" s="8" t="str">
        <f t="shared" si="26"/>
        <v>Friday</v>
      </c>
      <c r="AE264" s="2">
        <v>0.55432870370370368</v>
      </c>
      <c r="AF264" s="4">
        <v>1</v>
      </c>
      <c r="AG264" s="1">
        <v>43490</v>
      </c>
      <c r="AH264" s="8">
        <f t="shared" si="27"/>
        <v>43466</v>
      </c>
      <c r="AI264" s="8">
        <f t="shared" si="28"/>
        <v>43490</v>
      </c>
      <c r="AJ264" s="8" t="str">
        <f t="shared" si="29"/>
        <v>Friday</v>
      </c>
      <c r="AK264" s="2">
        <v>0.55478009259259264</v>
      </c>
      <c r="AL264" t="s">
        <v>33</v>
      </c>
      <c r="AM264" t="s">
        <v>34</v>
      </c>
      <c r="AN264" t="s">
        <v>44</v>
      </c>
      <c r="AO264" t="s">
        <v>27</v>
      </c>
    </row>
    <row r="265" spans="1:41" x14ac:dyDescent="0.25">
      <c r="A265" t="s">
        <v>27</v>
      </c>
      <c r="B265">
        <v>1915786</v>
      </c>
      <c r="C265" t="s">
        <v>37</v>
      </c>
      <c r="D265" t="s">
        <v>38</v>
      </c>
      <c r="E265" t="s">
        <v>39</v>
      </c>
      <c r="F265">
        <v>53202</v>
      </c>
      <c r="G265" t="s">
        <v>29</v>
      </c>
      <c r="H265" t="s">
        <v>40</v>
      </c>
      <c r="I265">
        <v>5458</v>
      </c>
      <c r="J265" t="s">
        <v>30</v>
      </c>
      <c r="K265" t="s">
        <v>92</v>
      </c>
      <c r="L265">
        <f>VLOOKUP($K265,Key!$A$1:$D$105,2,FALSE)</f>
        <v>43.053040000000003</v>
      </c>
      <c r="M265">
        <f>VLOOKUP($K265,Key!$A$1:$D$105,3,FALSE)</f>
        <v>-87.897660000000002</v>
      </c>
      <c r="N265" t="str">
        <f>VLOOKUP($K265,Key!$A$1:$D$105,4,FALSE)</f>
        <v>Milwaukee</v>
      </c>
      <c r="O265" t="s">
        <v>32</v>
      </c>
      <c r="P265">
        <f>VLOOKUP($O265,Key!$A$1:$D$105,2,FALSE)</f>
        <v>43.040349999999997</v>
      </c>
      <c r="Q265">
        <f>VLOOKUP($O265,Key!$A$1:$D$105,3,FALSE)</f>
        <v>-87.920760000000001</v>
      </c>
      <c r="R265" t="str">
        <f>VLOOKUP($O265,Key!$A$1:$D$105,4,FALSE)</f>
        <v>Milwaukee</v>
      </c>
      <c r="S265">
        <v>10</v>
      </c>
      <c r="T265">
        <v>0</v>
      </c>
      <c r="U265">
        <v>0</v>
      </c>
      <c r="V265" t="s">
        <v>33</v>
      </c>
      <c r="W265">
        <v>1</v>
      </c>
      <c r="X265">
        <v>1</v>
      </c>
      <c r="Y265">
        <v>40</v>
      </c>
      <c r="Z265" s="6">
        <v>-1</v>
      </c>
      <c r="AA265" s="1">
        <v>43466</v>
      </c>
      <c r="AB265" s="7">
        <f t="shared" si="24"/>
        <v>43466</v>
      </c>
      <c r="AC265" s="7">
        <f t="shared" si="25"/>
        <v>43466</v>
      </c>
      <c r="AD265" s="7" t="str">
        <f t="shared" si="26"/>
        <v>Tuesday</v>
      </c>
      <c r="AE265" s="2">
        <v>0.36421296296296296</v>
      </c>
      <c r="AF265" s="6">
        <v>1</v>
      </c>
      <c r="AG265" s="1">
        <v>43466</v>
      </c>
      <c r="AH265" s="7">
        <f t="shared" si="27"/>
        <v>43466</v>
      </c>
      <c r="AI265" s="7">
        <f t="shared" si="28"/>
        <v>43466</v>
      </c>
      <c r="AJ265" s="7" t="str">
        <f t="shared" si="29"/>
        <v>Tuesday</v>
      </c>
      <c r="AK265" s="2">
        <v>0.37125000000000002</v>
      </c>
      <c r="AL265" t="s">
        <v>33</v>
      </c>
      <c r="AM265" t="s">
        <v>34</v>
      </c>
      <c r="AN265" t="s">
        <v>35</v>
      </c>
      <c r="AO265" t="s">
        <v>27</v>
      </c>
    </row>
    <row r="266" spans="1:41" x14ac:dyDescent="0.25">
      <c r="A266" t="s">
        <v>27</v>
      </c>
      <c r="B266">
        <v>1730248</v>
      </c>
      <c r="C266" t="s">
        <v>37</v>
      </c>
      <c r="D266" t="s">
        <v>85</v>
      </c>
      <c r="E266" t="s">
        <v>39</v>
      </c>
      <c r="F266">
        <v>53207</v>
      </c>
      <c r="G266" t="s">
        <v>29</v>
      </c>
      <c r="H266" t="s">
        <v>40</v>
      </c>
      <c r="I266">
        <v>12570</v>
      </c>
      <c r="J266" t="s">
        <v>30</v>
      </c>
      <c r="K266" t="s">
        <v>60</v>
      </c>
      <c r="L266">
        <f>VLOOKUP($K266,Key!$A$1:$D$105,2,FALSE)</f>
        <v>43.04824</v>
      </c>
      <c r="M266">
        <f>VLOOKUP($K266,Key!$A$1:$D$105,3,FALSE)</f>
        <v>-87.904970000000006</v>
      </c>
      <c r="N266" t="str">
        <f>VLOOKUP($K266,Key!$A$1:$D$105,4,FALSE)</f>
        <v>Milwaukee</v>
      </c>
      <c r="O266" t="s">
        <v>45</v>
      </c>
      <c r="P266">
        <f>VLOOKUP($O266,Key!$A$1:$D$105,2,FALSE)</f>
        <v>43.03519</v>
      </c>
      <c r="Q266">
        <f>VLOOKUP($O266,Key!$A$1:$D$105,3,FALSE)</f>
        <v>-87.907390000000007</v>
      </c>
      <c r="R266" t="str">
        <f>VLOOKUP($O266,Key!$A$1:$D$105,4,FALSE)</f>
        <v>Milwaukee</v>
      </c>
      <c r="S266">
        <v>5</v>
      </c>
      <c r="T266">
        <v>0</v>
      </c>
      <c r="U266">
        <v>0</v>
      </c>
      <c r="V266" t="s">
        <v>33</v>
      </c>
      <c r="W266">
        <v>0</v>
      </c>
      <c r="X266">
        <v>0</v>
      </c>
      <c r="Y266">
        <v>0</v>
      </c>
      <c r="Z266" s="4">
        <v>-1</v>
      </c>
      <c r="AA266" s="1">
        <v>43466</v>
      </c>
      <c r="AB266" s="8">
        <f t="shared" si="24"/>
        <v>43466</v>
      </c>
      <c r="AC266" s="8">
        <f t="shared" si="25"/>
        <v>43466</v>
      </c>
      <c r="AD266" s="8" t="str">
        <f t="shared" si="26"/>
        <v>Tuesday</v>
      </c>
      <c r="AE266" s="2">
        <v>0.58218749999999997</v>
      </c>
      <c r="AF266" s="4">
        <v>1</v>
      </c>
      <c r="AG266" s="1">
        <v>43466</v>
      </c>
      <c r="AH266" s="8">
        <f t="shared" si="27"/>
        <v>43466</v>
      </c>
      <c r="AI266" s="8">
        <f t="shared" si="28"/>
        <v>43466</v>
      </c>
      <c r="AJ266" s="8" t="str">
        <f t="shared" si="29"/>
        <v>Tuesday</v>
      </c>
      <c r="AK266" s="2">
        <v>0.5859375</v>
      </c>
      <c r="AL266" t="s">
        <v>33</v>
      </c>
      <c r="AM266" t="s">
        <v>34</v>
      </c>
      <c r="AN266" t="s">
        <v>35</v>
      </c>
      <c r="AO266" t="s">
        <v>27</v>
      </c>
    </row>
    <row r="267" spans="1:41" x14ac:dyDescent="0.25">
      <c r="A267" t="s">
        <v>27</v>
      </c>
      <c r="B267">
        <v>1915786</v>
      </c>
      <c r="C267" t="s">
        <v>37</v>
      </c>
      <c r="D267" t="s">
        <v>38</v>
      </c>
      <c r="E267" t="s">
        <v>39</v>
      </c>
      <c r="F267">
        <v>53202</v>
      </c>
      <c r="G267" t="s">
        <v>29</v>
      </c>
      <c r="H267" t="s">
        <v>40</v>
      </c>
      <c r="I267">
        <v>5469</v>
      </c>
      <c r="J267" t="s">
        <v>30</v>
      </c>
      <c r="K267" t="s">
        <v>32</v>
      </c>
      <c r="L267">
        <f>VLOOKUP($K267,Key!$A$1:$D$105,2,FALSE)</f>
        <v>43.040349999999997</v>
      </c>
      <c r="M267">
        <f>VLOOKUP($K267,Key!$A$1:$D$105,3,FALSE)</f>
        <v>-87.920760000000001</v>
      </c>
      <c r="N267" t="str">
        <f>VLOOKUP($K267,Key!$A$1:$D$105,4,FALSE)</f>
        <v>Milwaukee</v>
      </c>
      <c r="O267" t="s">
        <v>56</v>
      </c>
      <c r="P267">
        <f>VLOOKUP($O267,Key!$A$1:$D$105,2,FALSE)</f>
        <v>43.05847</v>
      </c>
      <c r="Q267">
        <f>VLOOKUP($O267,Key!$A$1:$D$105,3,FALSE)</f>
        <v>-87.898079999999993</v>
      </c>
      <c r="R267" t="str">
        <f>VLOOKUP($O267,Key!$A$1:$D$105,4,FALSE)</f>
        <v>Milwaukee</v>
      </c>
      <c r="S267">
        <v>14</v>
      </c>
      <c r="T267">
        <v>0</v>
      </c>
      <c r="U267">
        <v>0</v>
      </c>
      <c r="V267" t="s">
        <v>33</v>
      </c>
      <c r="W267">
        <v>2</v>
      </c>
      <c r="X267">
        <v>1.9</v>
      </c>
      <c r="Y267">
        <v>80</v>
      </c>
      <c r="Z267" s="6">
        <v>-1</v>
      </c>
      <c r="AA267" s="1">
        <v>43466</v>
      </c>
      <c r="AB267" s="7">
        <f t="shared" si="24"/>
        <v>43466</v>
      </c>
      <c r="AC267" s="7">
        <f t="shared" si="25"/>
        <v>43466</v>
      </c>
      <c r="AD267" s="7" t="str">
        <f t="shared" si="26"/>
        <v>Tuesday</v>
      </c>
      <c r="AE267" s="2">
        <v>0.73375000000000001</v>
      </c>
      <c r="AF267" s="6">
        <v>1</v>
      </c>
      <c r="AG267" s="1">
        <v>43466</v>
      </c>
      <c r="AH267" s="7">
        <f t="shared" si="27"/>
        <v>43466</v>
      </c>
      <c r="AI267" s="7">
        <f t="shared" si="28"/>
        <v>43466</v>
      </c>
      <c r="AJ267" s="7" t="str">
        <f t="shared" si="29"/>
        <v>Tuesday</v>
      </c>
      <c r="AK267" s="2">
        <v>0.74349537037037028</v>
      </c>
      <c r="AL267" t="s">
        <v>33</v>
      </c>
      <c r="AM267" t="s">
        <v>34</v>
      </c>
      <c r="AN267" t="s">
        <v>35</v>
      </c>
      <c r="AO267" t="s">
        <v>27</v>
      </c>
    </row>
    <row r="268" spans="1:41" x14ac:dyDescent="0.25">
      <c r="A268" t="s">
        <v>27</v>
      </c>
      <c r="B268">
        <v>1312561</v>
      </c>
      <c r="C268" t="s">
        <v>37</v>
      </c>
      <c r="D268" t="s">
        <v>38</v>
      </c>
      <c r="E268" t="s">
        <v>39</v>
      </c>
      <c r="F268">
        <v>53203</v>
      </c>
      <c r="G268" t="s">
        <v>29</v>
      </c>
      <c r="H268" t="s">
        <v>40</v>
      </c>
      <c r="I268">
        <v>5440</v>
      </c>
      <c r="J268" t="s">
        <v>30</v>
      </c>
      <c r="K268" t="s">
        <v>47</v>
      </c>
      <c r="L268">
        <f>VLOOKUP($K268,Key!$A$1:$D$105,2,FALSE)</f>
        <v>43.038600000000002</v>
      </c>
      <c r="M268">
        <f>VLOOKUP($K268,Key!$A$1:$D$105,3,FALSE)</f>
        <v>-87.912099999999995</v>
      </c>
      <c r="N268" t="str">
        <f>VLOOKUP($K268,Key!$A$1:$D$105,4,FALSE)</f>
        <v>Milwaukee</v>
      </c>
      <c r="O268" t="s">
        <v>82</v>
      </c>
      <c r="P268">
        <f>VLOOKUP($O268,Key!$A$1:$D$105,2,FALSE)</f>
        <v>43.038649999999997</v>
      </c>
      <c r="Q268">
        <f>VLOOKUP($O268,Key!$A$1:$D$105,3,FALSE)</f>
        <v>-87.921930000000003</v>
      </c>
      <c r="R268" t="str">
        <f>VLOOKUP($O268,Key!$A$1:$D$105,4,FALSE)</f>
        <v>Milwaukee</v>
      </c>
      <c r="S268">
        <v>5</v>
      </c>
      <c r="T268">
        <v>0</v>
      </c>
      <c r="U268">
        <v>0</v>
      </c>
      <c r="V268" t="s">
        <v>33</v>
      </c>
      <c r="W268">
        <v>0</v>
      </c>
      <c r="X268">
        <v>0</v>
      </c>
      <c r="Y268">
        <v>0</v>
      </c>
      <c r="Z268" s="4">
        <v>-1</v>
      </c>
      <c r="AA268" s="1">
        <v>43467</v>
      </c>
      <c r="AB268" s="8">
        <f t="shared" si="24"/>
        <v>43466</v>
      </c>
      <c r="AC268" s="8">
        <f t="shared" si="25"/>
        <v>43467</v>
      </c>
      <c r="AD268" s="8" t="str">
        <f t="shared" si="26"/>
        <v>Wednesday</v>
      </c>
      <c r="AE268" s="2">
        <v>0.34854166666666669</v>
      </c>
      <c r="AF268" s="4">
        <v>1</v>
      </c>
      <c r="AG268" s="1">
        <v>43467</v>
      </c>
      <c r="AH268" s="8">
        <f t="shared" si="27"/>
        <v>43466</v>
      </c>
      <c r="AI268" s="8">
        <f t="shared" si="28"/>
        <v>43467</v>
      </c>
      <c r="AJ268" s="8" t="str">
        <f t="shared" si="29"/>
        <v>Wednesday</v>
      </c>
      <c r="AK268" s="2">
        <v>0.35207175925925926</v>
      </c>
      <c r="AL268" t="s">
        <v>33</v>
      </c>
      <c r="AM268" t="s">
        <v>34</v>
      </c>
      <c r="AN268" t="s">
        <v>35</v>
      </c>
      <c r="AO268" t="s">
        <v>27</v>
      </c>
    </row>
    <row r="269" spans="1:41" x14ac:dyDescent="0.25">
      <c r="A269" t="s">
        <v>27</v>
      </c>
      <c r="B269">
        <v>2047712</v>
      </c>
      <c r="C269" t="s">
        <v>37</v>
      </c>
      <c r="D269" t="s">
        <v>38</v>
      </c>
      <c r="E269" t="s">
        <v>39</v>
      </c>
      <c r="F269">
        <v>53204</v>
      </c>
      <c r="G269" t="s">
        <v>29</v>
      </c>
      <c r="H269" t="s">
        <v>40</v>
      </c>
      <c r="I269">
        <v>99</v>
      </c>
      <c r="J269" t="s">
        <v>30</v>
      </c>
      <c r="K269" t="s">
        <v>60</v>
      </c>
      <c r="L269">
        <f>VLOOKUP($K269,Key!$A$1:$D$105,2,FALSE)</f>
        <v>43.04824</v>
      </c>
      <c r="M269">
        <f>VLOOKUP($K269,Key!$A$1:$D$105,3,FALSE)</f>
        <v>-87.904970000000006</v>
      </c>
      <c r="N269" t="str">
        <f>VLOOKUP($K269,Key!$A$1:$D$105,4,FALSE)</f>
        <v>Milwaukee</v>
      </c>
      <c r="O269" t="s">
        <v>56</v>
      </c>
      <c r="P269">
        <f>VLOOKUP($O269,Key!$A$1:$D$105,2,FALSE)</f>
        <v>43.05847</v>
      </c>
      <c r="Q269">
        <f>VLOOKUP($O269,Key!$A$1:$D$105,3,FALSE)</f>
        <v>-87.898079999999993</v>
      </c>
      <c r="R269" t="str">
        <f>VLOOKUP($O269,Key!$A$1:$D$105,4,FALSE)</f>
        <v>Milwaukee</v>
      </c>
      <c r="S269">
        <v>7</v>
      </c>
      <c r="T269">
        <v>0</v>
      </c>
      <c r="U269">
        <v>0</v>
      </c>
      <c r="V269" t="s">
        <v>33</v>
      </c>
      <c r="W269">
        <v>1</v>
      </c>
      <c r="X269">
        <v>1</v>
      </c>
      <c r="Y269">
        <v>40</v>
      </c>
      <c r="Z269" s="6">
        <v>-1</v>
      </c>
      <c r="AA269" s="1">
        <v>43468</v>
      </c>
      <c r="AB269" s="7">
        <f t="shared" si="24"/>
        <v>43466</v>
      </c>
      <c r="AC269" s="7">
        <f t="shared" si="25"/>
        <v>43468</v>
      </c>
      <c r="AD269" s="7" t="str">
        <f t="shared" si="26"/>
        <v>Thursday</v>
      </c>
      <c r="AE269" s="2">
        <v>0.66726851851851843</v>
      </c>
      <c r="AF269" s="6">
        <v>1</v>
      </c>
      <c r="AG269" s="1">
        <v>43468</v>
      </c>
      <c r="AH269" s="7">
        <f t="shared" si="27"/>
        <v>43466</v>
      </c>
      <c r="AI269" s="7">
        <f t="shared" si="28"/>
        <v>43468</v>
      </c>
      <c r="AJ269" s="7" t="str">
        <f t="shared" si="29"/>
        <v>Thursday</v>
      </c>
      <c r="AK269" s="2">
        <v>0.67202546296296306</v>
      </c>
      <c r="AL269" t="s">
        <v>33</v>
      </c>
      <c r="AM269" t="s">
        <v>34</v>
      </c>
      <c r="AN269" t="s">
        <v>35</v>
      </c>
      <c r="AO269" t="s">
        <v>27</v>
      </c>
    </row>
    <row r="270" spans="1:41" x14ac:dyDescent="0.25">
      <c r="A270" t="s">
        <v>27</v>
      </c>
      <c r="B270">
        <v>1915786</v>
      </c>
      <c r="C270" t="s">
        <v>37</v>
      </c>
      <c r="D270" t="s">
        <v>38</v>
      </c>
      <c r="E270" t="s">
        <v>39</v>
      </c>
      <c r="F270">
        <v>53202</v>
      </c>
      <c r="G270" t="s">
        <v>29</v>
      </c>
      <c r="H270" t="s">
        <v>40</v>
      </c>
      <c r="I270">
        <v>82</v>
      </c>
      <c r="J270" t="s">
        <v>30</v>
      </c>
      <c r="K270" t="s">
        <v>32</v>
      </c>
      <c r="L270">
        <f>VLOOKUP($K270,Key!$A$1:$D$105,2,FALSE)</f>
        <v>43.040349999999997</v>
      </c>
      <c r="M270">
        <f>VLOOKUP($K270,Key!$A$1:$D$105,3,FALSE)</f>
        <v>-87.920760000000001</v>
      </c>
      <c r="N270" t="str">
        <f>VLOOKUP($K270,Key!$A$1:$D$105,4,FALSE)</f>
        <v>Milwaukee</v>
      </c>
      <c r="O270" t="s">
        <v>56</v>
      </c>
      <c r="P270">
        <f>VLOOKUP($O270,Key!$A$1:$D$105,2,FALSE)</f>
        <v>43.05847</v>
      </c>
      <c r="Q270">
        <f>VLOOKUP($O270,Key!$A$1:$D$105,3,FALSE)</f>
        <v>-87.898079999999993</v>
      </c>
      <c r="R270" t="str">
        <f>VLOOKUP($O270,Key!$A$1:$D$105,4,FALSE)</f>
        <v>Milwaukee</v>
      </c>
      <c r="S270">
        <v>11</v>
      </c>
      <c r="T270">
        <v>0</v>
      </c>
      <c r="U270">
        <v>0</v>
      </c>
      <c r="V270" t="s">
        <v>33</v>
      </c>
      <c r="W270">
        <v>1</v>
      </c>
      <c r="X270">
        <v>1</v>
      </c>
      <c r="Y270">
        <v>40</v>
      </c>
      <c r="Z270" s="4">
        <v>-1</v>
      </c>
      <c r="AA270" s="1">
        <v>43468</v>
      </c>
      <c r="AB270" s="8">
        <f t="shared" si="24"/>
        <v>43466</v>
      </c>
      <c r="AC270" s="8">
        <f t="shared" si="25"/>
        <v>43468</v>
      </c>
      <c r="AD270" s="8" t="str">
        <f t="shared" si="26"/>
        <v>Thursday</v>
      </c>
      <c r="AE270" s="2">
        <v>0.85435185185185192</v>
      </c>
      <c r="AF270" s="4">
        <v>1</v>
      </c>
      <c r="AG270" s="1">
        <v>43468</v>
      </c>
      <c r="AH270" s="8">
        <f t="shared" si="27"/>
        <v>43466</v>
      </c>
      <c r="AI270" s="8">
        <f t="shared" si="28"/>
        <v>43468</v>
      </c>
      <c r="AJ270" s="8" t="str">
        <f t="shared" si="29"/>
        <v>Thursday</v>
      </c>
      <c r="AK270" s="2">
        <v>0.86225694444444445</v>
      </c>
      <c r="AL270" t="s">
        <v>33</v>
      </c>
      <c r="AM270" t="s">
        <v>34</v>
      </c>
      <c r="AN270" t="s">
        <v>35</v>
      </c>
      <c r="AO270" t="s">
        <v>27</v>
      </c>
    </row>
    <row r="271" spans="1:41" x14ac:dyDescent="0.25">
      <c r="A271" t="s">
        <v>27</v>
      </c>
      <c r="B271">
        <v>1726821</v>
      </c>
      <c r="C271" t="s">
        <v>37</v>
      </c>
      <c r="D271" t="s">
        <v>38</v>
      </c>
      <c r="E271" t="s">
        <v>39</v>
      </c>
      <c r="F271">
        <v>53211</v>
      </c>
      <c r="G271" t="s">
        <v>29</v>
      </c>
      <c r="H271" t="s">
        <v>40</v>
      </c>
      <c r="I271">
        <v>12601</v>
      </c>
      <c r="J271" t="s">
        <v>30</v>
      </c>
      <c r="K271" t="s">
        <v>63</v>
      </c>
      <c r="L271">
        <f>VLOOKUP($K271,Key!$A$1:$D$105,2,FALSE)</f>
        <v>43.092329999999997</v>
      </c>
      <c r="M271">
        <f>VLOOKUP($K271,Key!$A$1:$D$105,3,FALSE)</f>
        <v>-87.887550000000005</v>
      </c>
      <c r="N271" t="str">
        <f>VLOOKUP($K271,Key!$A$1:$D$105,4,FALSE)</f>
        <v>Shorewood</v>
      </c>
      <c r="O271" t="s">
        <v>70</v>
      </c>
      <c r="P271">
        <f>VLOOKUP($O271,Key!$A$1:$D$105,2,FALSE)</f>
        <v>43.074655999999997</v>
      </c>
      <c r="Q271">
        <f>VLOOKUP($O271,Key!$A$1:$D$105,3,FALSE)</f>
        <v>-87.889011999999994</v>
      </c>
      <c r="R271" t="str">
        <f>VLOOKUP($O271,Key!$A$1:$D$105,4,FALSE)</f>
        <v>Milwaukee</v>
      </c>
      <c r="S271">
        <v>8</v>
      </c>
      <c r="T271">
        <v>0</v>
      </c>
      <c r="U271">
        <v>0</v>
      </c>
      <c r="V271" t="s">
        <v>33</v>
      </c>
      <c r="W271">
        <v>1</v>
      </c>
      <c r="X271">
        <v>1</v>
      </c>
      <c r="Y271">
        <v>40</v>
      </c>
      <c r="Z271" s="6">
        <v>-1</v>
      </c>
      <c r="AA271" s="1">
        <v>43469</v>
      </c>
      <c r="AB271" s="7">
        <f t="shared" si="24"/>
        <v>43466</v>
      </c>
      <c r="AC271" s="7">
        <f t="shared" si="25"/>
        <v>43469</v>
      </c>
      <c r="AD271" s="7" t="str">
        <f t="shared" si="26"/>
        <v>Friday</v>
      </c>
      <c r="AE271" s="2">
        <v>0.56748842592592597</v>
      </c>
      <c r="AF271" s="6">
        <v>1</v>
      </c>
      <c r="AG271" s="1">
        <v>43469</v>
      </c>
      <c r="AH271" s="7">
        <f t="shared" si="27"/>
        <v>43466</v>
      </c>
      <c r="AI271" s="7">
        <f t="shared" si="28"/>
        <v>43469</v>
      </c>
      <c r="AJ271" s="7" t="str">
        <f t="shared" si="29"/>
        <v>Friday</v>
      </c>
      <c r="AK271" s="2">
        <v>0.57302083333333331</v>
      </c>
      <c r="AL271" t="s">
        <v>33</v>
      </c>
      <c r="AM271" t="s">
        <v>34</v>
      </c>
      <c r="AN271" t="s">
        <v>35</v>
      </c>
      <c r="AO271" t="s">
        <v>27</v>
      </c>
    </row>
    <row r="272" spans="1:41" x14ac:dyDescent="0.25">
      <c r="A272" t="s">
        <v>27</v>
      </c>
      <c r="B272">
        <v>1298099</v>
      </c>
      <c r="C272" t="s">
        <v>37</v>
      </c>
      <c r="D272" t="s">
        <v>38</v>
      </c>
      <c r="E272" t="s">
        <v>39</v>
      </c>
      <c r="F272">
        <v>53202</v>
      </c>
      <c r="G272" t="s">
        <v>29</v>
      </c>
      <c r="H272" t="s">
        <v>40</v>
      </c>
      <c r="I272">
        <v>12502</v>
      </c>
      <c r="J272" t="s">
        <v>30</v>
      </c>
      <c r="K272" t="s">
        <v>71</v>
      </c>
      <c r="L272">
        <f>VLOOKUP($K272,Key!$A$1:$D$105,2,FALSE)</f>
        <v>43.074890000000003</v>
      </c>
      <c r="M272">
        <f>VLOOKUP($K272,Key!$A$1:$D$105,3,FALSE)</f>
        <v>-87.882810000000006</v>
      </c>
      <c r="N272" t="str">
        <f>VLOOKUP($K272,Key!$A$1:$D$105,4,FALSE)</f>
        <v>Milwaukee</v>
      </c>
      <c r="O272" t="s">
        <v>70</v>
      </c>
      <c r="P272">
        <f>VLOOKUP($O272,Key!$A$1:$D$105,2,FALSE)</f>
        <v>43.074655999999997</v>
      </c>
      <c r="Q272">
        <f>VLOOKUP($O272,Key!$A$1:$D$105,3,FALSE)</f>
        <v>-87.889011999999994</v>
      </c>
      <c r="R272" t="str">
        <f>VLOOKUP($O272,Key!$A$1:$D$105,4,FALSE)</f>
        <v>Milwaukee</v>
      </c>
      <c r="S272">
        <v>4</v>
      </c>
      <c r="T272">
        <v>0</v>
      </c>
      <c r="U272">
        <v>0</v>
      </c>
      <c r="V272" t="s">
        <v>33</v>
      </c>
      <c r="W272">
        <v>0</v>
      </c>
      <c r="X272">
        <v>0</v>
      </c>
      <c r="Y272">
        <v>0</v>
      </c>
      <c r="Z272" s="4">
        <v>-1</v>
      </c>
      <c r="AA272" s="1">
        <v>43469</v>
      </c>
      <c r="AB272" s="8">
        <f t="shared" si="24"/>
        <v>43466</v>
      </c>
      <c r="AC272" s="8">
        <f t="shared" si="25"/>
        <v>43469</v>
      </c>
      <c r="AD272" s="8" t="str">
        <f t="shared" si="26"/>
        <v>Friday</v>
      </c>
      <c r="AE272" s="2">
        <v>0.62851851851851859</v>
      </c>
      <c r="AF272" s="4">
        <v>1</v>
      </c>
      <c r="AG272" s="1">
        <v>43469</v>
      </c>
      <c r="AH272" s="8">
        <f t="shared" si="27"/>
        <v>43466</v>
      </c>
      <c r="AI272" s="8">
        <f t="shared" si="28"/>
        <v>43469</v>
      </c>
      <c r="AJ272" s="8" t="str">
        <f t="shared" si="29"/>
        <v>Friday</v>
      </c>
      <c r="AK272" s="2">
        <v>0.6315277777777778</v>
      </c>
      <c r="AL272" t="s">
        <v>33</v>
      </c>
      <c r="AM272" t="s">
        <v>34</v>
      </c>
      <c r="AN272" t="s">
        <v>35</v>
      </c>
      <c r="AO272" t="s">
        <v>27</v>
      </c>
    </row>
    <row r="273" spans="1:41" x14ac:dyDescent="0.25">
      <c r="A273" t="s">
        <v>27</v>
      </c>
      <c r="B273">
        <v>1494109</v>
      </c>
      <c r="C273" t="s">
        <v>37</v>
      </c>
      <c r="D273" t="s">
        <v>38</v>
      </c>
      <c r="E273" t="s">
        <v>39</v>
      </c>
      <c r="F273">
        <v>53233</v>
      </c>
      <c r="G273" t="s">
        <v>29</v>
      </c>
      <c r="H273" t="s">
        <v>40</v>
      </c>
      <c r="I273">
        <v>12670</v>
      </c>
      <c r="J273" t="s">
        <v>30</v>
      </c>
      <c r="K273" t="s">
        <v>36</v>
      </c>
      <c r="L273">
        <f>VLOOKUP($K273,Key!$A$1:$D$105,2,FALSE)</f>
        <v>43.03886</v>
      </c>
      <c r="M273">
        <f>VLOOKUP($K273,Key!$A$1:$D$105,3,FALSE)</f>
        <v>-87.902720000000002</v>
      </c>
      <c r="N273" t="str">
        <f>VLOOKUP($K273,Key!$A$1:$D$105,4,FALSE)</f>
        <v>Milwaukee</v>
      </c>
      <c r="O273" t="s">
        <v>32</v>
      </c>
      <c r="P273">
        <f>VLOOKUP($O273,Key!$A$1:$D$105,2,FALSE)</f>
        <v>43.040349999999997</v>
      </c>
      <c r="Q273">
        <f>VLOOKUP($O273,Key!$A$1:$D$105,3,FALSE)</f>
        <v>-87.920760000000001</v>
      </c>
      <c r="R273" t="str">
        <f>VLOOKUP($O273,Key!$A$1:$D$105,4,FALSE)</f>
        <v>Milwaukee</v>
      </c>
      <c r="S273">
        <v>7</v>
      </c>
      <c r="T273">
        <v>0</v>
      </c>
      <c r="U273">
        <v>0</v>
      </c>
      <c r="V273" t="s">
        <v>33</v>
      </c>
      <c r="W273">
        <v>1</v>
      </c>
      <c r="X273">
        <v>1</v>
      </c>
      <c r="Y273">
        <v>40</v>
      </c>
      <c r="Z273" s="6">
        <v>-1</v>
      </c>
      <c r="AA273" s="1">
        <v>43469</v>
      </c>
      <c r="AB273" s="7">
        <f t="shared" si="24"/>
        <v>43466</v>
      </c>
      <c r="AC273" s="7">
        <f t="shared" si="25"/>
        <v>43469</v>
      </c>
      <c r="AD273" s="7" t="str">
        <f t="shared" si="26"/>
        <v>Friday</v>
      </c>
      <c r="AE273" s="2">
        <v>0.6749074074074074</v>
      </c>
      <c r="AF273" s="6">
        <v>1</v>
      </c>
      <c r="AG273" s="1">
        <v>43469</v>
      </c>
      <c r="AH273" s="7">
        <f t="shared" si="27"/>
        <v>43466</v>
      </c>
      <c r="AI273" s="7">
        <f t="shared" si="28"/>
        <v>43469</v>
      </c>
      <c r="AJ273" s="7" t="str">
        <f t="shared" si="29"/>
        <v>Friday</v>
      </c>
      <c r="AK273" s="2">
        <v>0.67935185185185187</v>
      </c>
      <c r="AL273" t="s">
        <v>33</v>
      </c>
      <c r="AM273" t="s">
        <v>34</v>
      </c>
      <c r="AN273" t="s">
        <v>35</v>
      </c>
      <c r="AO273" t="s">
        <v>27</v>
      </c>
    </row>
    <row r="274" spans="1:41" x14ac:dyDescent="0.25">
      <c r="A274" t="s">
        <v>27</v>
      </c>
      <c r="B274">
        <v>1730248</v>
      </c>
      <c r="C274" t="s">
        <v>37</v>
      </c>
      <c r="D274" t="s">
        <v>85</v>
      </c>
      <c r="E274" t="s">
        <v>39</v>
      </c>
      <c r="F274">
        <v>53207</v>
      </c>
      <c r="G274" t="s">
        <v>29</v>
      </c>
      <c r="H274" t="s">
        <v>40</v>
      </c>
      <c r="I274">
        <v>12647</v>
      </c>
      <c r="J274" t="s">
        <v>30</v>
      </c>
      <c r="K274" t="s">
        <v>41</v>
      </c>
      <c r="L274">
        <f>VLOOKUP($K274,Key!$A$1:$D$105,2,FALSE)</f>
        <v>43.042490000000001</v>
      </c>
      <c r="M274">
        <f>VLOOKUP($K274,Key!$A$1:$D$105,3,FALSE)</f>
        <v>-87.909959999999998</v>
      </c>
      <c r="N274" t="str">
        <f>VLOOKUP($K274,Key!$A$1:$D$105,4,FALSE)</f>
        <v>Milwaukee</v>
      </c>
      <c r="O274" t="s">
        <v>80</v>
      </c>
      <c r="P274">
        <f>VLOOKUP($O274,Key!$A$1:$D$105,2,FALSE)</f>
        <v>43.05097</v>
      </c>
      <c r="Q274">
        <f>VLOOKUP($O274,Key!$A$1:$D$105,3,FALSE)</f>
        <v>-87.906440000000003</v>
      </c>
      <c r="R274" t="str">
        <f>VLOOKUP($O274,Key!$A$1:$D$105,4,FALSE)</f>
        <v>Milwaukee</v>
      </c>
      <c r="S274">
        <v>4</v>
      </c>
      <c r="T274">
        <v>0</v>
      </c>
      <c r="U274">
        <v>0</v>
      </c>
      <c r="V274" t="s">
        <v>33</v>
      </c>
      <c r="W274">
        <v>0</v>
      </c>
      <c r="X274">
        <v>0</v>
      </c>
      <c r="Y274">
        <v>0</v>
      </c>
      <c r="Z274" s="4">
        <v>-1</v>
      </c>
      <c r="AA274" s="1">
        <v>43469</v>
      </c>
      <c r="AB274" s="8">
        <f t="shared" si="24"/>
        <v>43466</v>
      </c>
      <c r="AC274" s="8">
        <f t="shared" si="25"/>
        <v>43469</v>
      </c>
      <c r="AD274" s="8" t="str">
        <f t="shared" si="26"/>
        <v>Friday</v>
      </c>
      <c r="AE274" s="2">
        <v>0.7085069444444444</v>
      </c>
      <c r="AF274" s="4">
        <v>1</v>
      </c>
      <c r="AG274" s="1">
        <v>43469</v>
      </c>
      <c r="AH274" s="8">
        <f t="shared" si="27"/>
        <v>43466</v>
      </c>
      <c r="AI274" s="8">
        <f t="shared" si="28"/>
        <v>43469</v>
      </c>
      <c r="AJ274" s="8" t="str">
        <f t="shared" si="29"/>
        <v>Friday</v>
      </c>
      <c r="AK274" s="2">
        <v>0.7117592592592592</v>
      </c>
      <c r="AL274" t="s">
        <v>33</v>
      </c>
      <c r="AM274" t="s">
        <v>34</v>
      </c>
      <c r="AN274" t="s">
        <v>35</v>
      </c>
      <c r="AO274" t="s">
        <v>27</v>
      </c>
    </row>
    <row r="275" spans="1:41" x14ac:dyDescent="0.25">
      <c r="A275" t="s">
        <v>27</v>
      </c>
      <c r="B275">
        <v>1328721</v>
      </c>
      <c r="C275" t="s">
        <v>37</v>
      </c>
      <c r="D275" t="s">
        <v>38</v>
      </c>
      <c r="E275" t="s">
        <v>39</v>
      </c>
      <c r="F275">
        <v>53207</v>
      </c>
      <c r="G275" t="s">
        <v>29</v>
      </c>
      <c r="H275" t="s">
        <v>40</v>
      </c>
      <c r="I275">
        <v>12464</v>
      </c>
      <c r="J275" t="s">
        <v>30</v>
      </c>
      <c r="K275" t="s">
        <v>61</v>
      </c>
      <c r="L275">
        <f>VLOOKUP($K275,Key!$A$1:$D$105,2,FALSE)</f>
        <v>43.026229999999998</v>
      </c>
      <c r="M275">
        <f>VLOOKUP($K275,Key!$A$1:$D$105,3,FALSE)</f>
        <v>-87.912809999999993</v>
      </c>
      <c r="N275" t="str">
        <f>VLOOKUP($K275,Key!$A$1:$D$105,4,FALSE)</f>
        <v>Milwaukee</v>
      </c>
      <c r="O275" t="s">
        <v>54</v>
      </c>
      <c r="P275">
        <f>VLOOKUP($O275,Key!$A$1:$D$105,2,FALSE)</f>
        <v>43.004728999999998</v>
      </c>
      <c r="Q275">
        <f>VLOOKUP($O275,Key!$A$1:$D$105,3,FALSE)</f>
        <v>-87.905463999999995</v>
      </c>
      <c r="R275" t="str">
        <f>VLOOKUP($O275,Key!$A$1:$D$105,4,FALSE)</f>
        <v>Milwaukee</v>
      </c>
      <c r="S275">
        <v>13</v>
      </c>
      <c r="T275">
        <v>0</v>
      </c>
      <c r="U275">
        <v>0</v>
      </c>
      <c r="V275" t="s">
        <v>33</v>
      </c>
      <c r="W275">
        <v>1</v>
      </c>
      <c r="X275">
        <v>1</v>
      </c>
      <c r="Y275">
        <v>40</v>
      </c>
      <c r="Z275" s="6">
        <v>-1</v>
      </c>
      <c r="AA275" s="1">
        <v>43469</v>
      </c>
      <c r="AB275" s="7">
        <f t="shared" si="24"/>
        <v>43466</v>
      </c>
      <c r="AC275" s="7">
        <f t="shared" si="25"/>
        <v>43469</v>
      </c>
      <c r="AD275" s="7" t="str">
        <f t="shared" si="26"/>
        <v>Friday</v>
      </c>
      <c r="AE275" s="2">
        <v>0.97453703703703709</v>
      </c>
      <c r="AF275" s="6">
        <v>1</v>
      </c>
      <c r="AG275" s="1">
        <v>43469</v>
      </c>
      <c r="AH275" s="7">
        <f t="shared" si="27"/>
        <v>43466</v>
      </c>
      <c r="AI275" s="7">
        <f t="shared" si="28"/>
        <v>43469</v>
      </c>
      <c r="AJ275" s="7" t="str">
        <f t="shared" si="29"/>
        <v>Friday</v>
      </c>
      <c r="AK275" s="2">
        <v>0.9837731481481482</v>
      </c>
      <c r="AL275" t="s">
        <v>33</v>
      </c>
      <c r="AM275" t="s">
        <v>34</v>
      </c>
      <c r="AN275" t="s">
        <v>35</v>
      </c>
      <c r="AO275" t="s">
        <v>27</v>
      </c>
    </row>
    <row r="276" spans="1:41" x14ac:dyDescent="0.25">
      <c r="A276" t="s">
        <v>27</v>
      </c>
      <c r="B276">
        <v>2233311</v>
      </c>
      <c r="C276" t="s">
        <v>37</v>
      </c>
      <c r="D276" t="s">
        <v>38</v>
      </c>
      <c r="E276" t="s">
        <v>39</v>
      </c>
      <c r="F276">
        <v>53202</v>
      </c>
      <c r="G276" t="s">
        <v>29</v>
      </c>
      <c r="H276" t="s">
        <v>40</v>
      </c>
      <c r="I276">
        <v>44</v>
      </c>
      <c r="J276" t="s">
        <v>30</v>
      </c>
      <c r="K276" t="s">
        <v>59</v>
      </c>
      <c r="L276">
        <f>VLOOKUP($K276,Key!$A$1:$D$105,2,FALSE)</f>
        <v>43.04804</v>
      </c>
      <c r="M276">
        <f>VLOOKUP($K276,Key!$A$1:$D$105,3,FALSE)</f>
        <v>-87.896720000000002</v>
      </c>
      <c r="N276" t="str">
        <f>VLOOKUP($K276,Key!$A$1:$D$105,4,FALSE)</f>
        <v>Milwaukee</v>
      </c>
      <c r="O276" t="s">
        <v>52</v>
      </c>
      <c r="P276">
        <f>VLOOKUP($O276,Key!$A$1:$D$105,2,FALSE)</f>
        <v>43.037300000000002</v>
      </c>
      <c r="Q276">
        <f>VLOOKUP($O276,Key!$A$1:$D$105,3,FALSE)</f>
        <v>-87.915800000000004</v>
      </c>
      <c r="R276" t="str">
        <f>VLOOKUP($O276,Key!$A$1:$D$105,4,FALSE)</f>
        <v>Milwaukee</v>
      </c>
      <c r="S276">
        <v>12</v>
      </c>
      <c r="T276">
        <v>0</v>
      </c>
      <c r="U276">
        <v>0</v>
      </c>
      <c r="V276" t="s">
        <v>33</v>
      </c>
      <c r="W276">
        <v>1</v>
      </c>
      <c r="X276">
        <v>1</v>
      </c>
      <c r="Y276">
        <v>40</v>
      </c>
      <c r="Z276" s="4">
        <v>-1</v>
      </c>
      <c r="AA276" s="1">
        <v>43470</v>
      </c>
      <c r="AB276" s="8">
        <f t="shared" si="24"/>
        <v>43466</v>
      </c>
      <c r="AC276" s="8">
        <f t="shared" si="25"/>
        <v>43470</v>
      </c>
      <c r="AD276" s="8" t="str">
        <f t="shared" si="26"/>
        <v>Saturday</v>
      </c>
      <c r="AE276" s="2">
        <v>0.22788194444444443</v>
      </c>
      <c r="AF276" s="4">
        <v>1</v>
      </c>
      <c r="AG276" s="1">
        <v>43470</v>
      </c>
      <c r="AH276" s="8">
        <f t="shared" si="27"/>
        <v>43466</v>
      </c>
      <c r="AI276" s="8">
        <f t="shared" si="28"/>
        <v>43470</v>
      </c>
      <c r="AJ276" s="8" t="str">
        <f t="shared" si="29"/>
        <v>Saturday</v>
      </c>
      <c r="AK276" s="2">
        <v>0.23679398148148148</v>
      </c>
      <c r="AL276" t="s">
        <v>33</v>
      </c>
      <c r="AM276" t="s">
        <v>34</v>
      </c>
      <c r="AN276" t="s">
        <v>35</v>
      </c>
      <c r="AO276" t="s">
        <v>27</v>
      </c>
    </row>
    <row r="277" spans="1:41" x14ac:dyDescent="0.25">
      <c r="A277" t="s">
        <v>27</v>
      </c>
      <c r="B277">
        <v>2100697</v>
      </c>
      <c r="C277" t="s">
        <v>37</v>
      </c>
      <c r="F277">
        <v>53204</v>
      </c>
      <c r="G277" t="s">
        <v>29</v>
      </c>
      <c r="H277" t="s">
        <v>86</v>
      </c>
      <c r="I277">
        <v>967</v>
      </c>
      <c r="J277" t="s">
        <v>30</v>
      </c>
      <c r="K277" t="s">
        <v>62</v>
      </c>
      <c r="L277">
        <f>VLOOKUP($K277,Key!$A$1:$D$105,2,FALSE)</f>
        <v>43.020020000000002</v>
      </c>
      <c r="M277">
        <f>VLOOKUP($K277,Key!$A$1:$D$105,3,FALSE)</f>
        <v>-87.912540000000007</v>
      </c>
      <c r="N277" t="str">
        <f>VLOOKUP($K277,Key!$A$1:$D$105,4,FALSE)</f>
        <v>Milwaukee</v>
      </c>
      <c r="O277" t="s">
        <v>36</v>
      </c>
      <c r="P277">
        <f>VLOOKUP($O277,Key!$A$1:$D$105,2,FALSE)</f>
        <v>43.03886</v>
      </c>
      <c r="Q277">
        <f>VLOOKUP($O277,Key!$A$1:$D$105,3,FALSE)</f>
        <v>-87.902720000000002</v>
      </c>
      <c r="R277" t="str">
        <f>VLOOKUP($O277,Key!$A$1:$D$105,4,FALSE)</f>
        <v>Milwaukee</v>
      </c>
      <c r="S277">
        <v>13</v>
      </c>
      <c r="T277">
        <v>0</v>
      </c>
      <c r="U277">
        <v>2</v>
      </c>
      <c r="V277" t="s">
        <v>33</v>
      </c>
      <c r="W277">
        <v>1.7</v>
      </c>
      <c r="X277">
        <v>1.6</v>
      </c>
      <c r="Y277">
        <v>68</v>
      </c>
      <c r="Z277" s="6">
        <v>-1</v>
      </c>
      <c r="AA277" s="1">
        <v>43470</v>
      </c>
      <c r="AB277" s="7">
        <f t="shared" si="24"/>
        <v>43466</v>
      </c>
      <c r="AC277" s="7">
        <f t="shared" si="25"/>
        <v>43470</v>
      </c>
      <c r="AD277" s="7" t="str">
        <f t="shared" si="26"/>
        <v>Saturday</v>
      </c>
      <c r="AE277" s="2">
        <v>0.51581018518518518</v>
      </c>
      <c r="AF277" s="6">
        <v>1</v>
      </c>
      <c r="AG277" s="1">
        <v>43470</v>
      </c>
      <c r="AH277" s="7">
        <f t="shared" si="27"/>
        <v>43466</v>
      </c>
      <c r="AI277" s="7">
        <f t="shared" si="28"/>
        <v>43470</v>
      </c>
      <c r="AJ277" s="7" t="str">
        <f t="shared" si="29"/>
        <v>Saturday</v>
      </c>
      <c r="AK277" s="2">
        <v>0.52457175925925925</v>
      </c>
      <c r="AL277" t="s">
        <v>33</v>
      </c>
      <c r="AM277" t="s">
        <v>34</v>
      </c>
      <c r="AN277" t="s">
        <v>35</v>
      </c>
      <c r="AO277" t="s">
        <v>27</v>
      </c>
    </row>
    <row r="278" spans="1:41" x14ac:dyDescent="0.25">
      <c r="A278" t="s">
        <v>27</v>
      </c>
      <c r="B278">
        <v>2326760</v>
      </c>
      <c r="C278" t="s">
        <v>37</v>
      </c>
      <c r="D278" t="s">
        <v>108</v>
      </c>
      <c r="E278" t="s">
        <v>39</v>
      </c>
      <c r="F278">
        <v>53202</v>
      </c>
      <c r="G278" t="s">
        <v>29</v>
      </c>
      <c r="H278" t="s">
        <v>86</v>
      </c>
      <c r="I278">
        <v>112</v>
      </c>
      <c r="J278" t="s">
        <v>30</v>
      </c>
      <c r="K278" t="s">
        <v>51</v>
      </c>
      <c r="L278">
        <f>VLOOKUP($K278,Key!$A$1:$D$105,2,FALSE)</f>
        <v>43.028709999999997</v>
      </c>
      <c r="M278">
        <f>VLOOKUP($K278,Key!$A$1:$D$105,3,FALSE)</f>
        <v>-87.9041</v>
      </c>
      <c r="N278" t="str">
        <f>VLOOKUP($K278,Key!$A$1:$D$105,4,FALSE)</f>
        <v>Milwaukee</v>
      </c>
      <c r="O278" t="s">
        <v>51</v>
      </c>
      <c r="P278">
        <f>VLOOKUP($O278,Key!$A$1:$D$105,2,FALSE)</f>
        <v>43.028709999999997</v>
      </c>
      <c r="Q278">
        <f>VLOOKUP($O278,Key!$A$1:$D$105,3,FALSE)</f>
        <v>-87.9041</v>
      </c>
      <c r="R278" t="str">
        <f>VLOOKUP($O278,Key!$A$1:$D$105,4,FALSE)</f>
        <v>Milwaukee</v>
      </c>
      <c r="S278">
        <v>63</v>
      </c>
      <c r="T278">
        <v>0</v>
      </c>
      <c r="U278">
        <v>6</v>
      </c>
      <c r="V278" t="s">
        <v>33</v>
      </c>
      <c r="W278">
        <v>9</v>
      </c>
      <c r="X278">
        <v>8.6</v>
      </c>
      <c r="Y278">
        <v>360</v>
      </c>
      <c r="Z278" s="4">
        <v>-1</v>
      </c>
      <c r="AA278" s="1">
        <v>43470</v>
      </c>
      <c r="AB278" s="8">
        <f t="shared" si="24"/>
        <v>43466</v>
      </c>
      <c r="AC278" s="8">
        <f t="shared" si="25"/>
        <v>43470</v>
      </c>
      <c r="AD278" s="8" t="str">
        <f t="shared" si="26"/>
        <v>Saturday</v>
      </c>
      <c r="AE278" s="2">
        <v>0.60158564814814819</v>
      </c>
      <c r="AF278" s="4">
        <v>1</v>
      </c>
      <c r="AG278" s="1">
        <v>43470</v>
      </c>
      <c r="AH278" s="8">
        <f t="shared" si="27"/>
        <v>43466</v>
      </c>
      <c r="AI278" s="8">
        <f t="shared" si="28"/>
        <v>43470</v>
      </c>
      <c r="AJ278" s="8" t="str">
        <f t="shared" si="29"/>
        <v>Saturday</v>
      </c>
      <c r="AK278" s="2">
        <v>0.64546296296296302</v>
      </c>
      <c r="AL278" t="s">
        <v>34</v>
      </c>
      <c r="AM278" t="s">
        <v>34</v>
      </c>
      <c r="AN278" t="s">
        <v>44</v>
      </c>
      <c r="AO278" t="s">
        <v>27</v>
      </c>
    </row>
    <row r="279" spans="1:41" x14ac:dyDescent="0.25">
      <c r="A279" t="s">
        <v>27</v>
      </c>
      <c r="B279">
        <v>1355542</v>
      </c>
      <c r="C279" t="s">
        <v>37</v>
      </c>
      <c r="D279" t="s">
        <v>38</v>
      </c>
      <c r="E279" t="s">
        <v>39</v>
      </c>
      <c r="F279">
        <v>53202</v>
      </c>
      <c r="G279" t="s">
        <v>29</v>
      </c>
      <c r="H279" t="s">
        <v>40</v>
      </c>
      <c r="I279">
        <v>12552</v>
      </c>
      <c r="J279" t="s">
        <v>30</v>
      </c>
      <c r="K279" t="s">
        <v>58</v>
      </c>
      <c r="L279">
        <f>VLOOKUP($K279,Key!$A$1:$D$105,2,FALSE)</f>
        <v>43.052460000000004</v>
      </c>
      <c r="M279">
        <f>VLOOKUP($K279,Key!$A$1:$D$105,3,FALSE)</f>
        <v>-87.891000000000005</v>
      </c>
      <c r="N279" t="str">
        <f>VLOOKUP($K279,Key!$A$1:$D$105,4,FALSE)</f>
        <v>Milwaukee</v>
      </c>
      <c r="O279" t="s">
        <v>115</v>
      </c>
      <c r="P279">
        <f>VLOOKUP($O279,Key!$A$1:$D$105,2,FALSE)</f>
        <v>43.058619999999998</v>
      </c>
      <c r="Q279">
        <f>VLOOKUP($O279,Key!$A$1:$D$105,3,FALSE)</f>
        <v>-87.885319999999993</v>
      </c>
      <c r="R279" t="str">
        <f>VLOOKUP($O279,Key!$A$1:$D$105,4,FALSE)</f>
        <v>Milwaukee</v>
      </c>
      <c r="S279">
        <v>5</v>
      </c>
      <c r="T279">
        <v>0</v>
      </c>
      <c r="U279">
        <v>0</v>
      </c>
      <c r="V279" t="s">
        <v>33</v>
      </c>
      <c r="W279">
        <v>0</v>
      </c>
      <c r="X279">
        <v>0</v>
      </c>
      <c r="Y279">
        <v>0</v>
      </c>
      <c r="Z279" s="6">
        <v>-1</v>
      </c>
      <c r="AA279" s="1">
        <v>43470</v>
      </c>
      <c r="AB279" s="7">
        <f t="shared" si="24"/>
        <v>43466</v>
      </c>
      <c r="AC279" s="7">
        <f t="shared" si="25"/>
        <v>43470</v>
      </c>
      <c r="AD279" s="7" t="str">
        <f t="shared" si="26"/>
        <v>Saturday</v>
      </c>
      <c r="AE279" s="2">
        <v>0.60548611111111106</v>
      </c>
      <c r="AF279" s="6">
        <v>1</v>
      </c>
      <c r="AG279" s="1">
        <v>43470</v>
      </c>
      <c r="AH279" s="7">
        <f t="shared" si="27"/>
        <v>43466</v>
      </c>
      <c r="AI279" s="7">
        <f t="shared" si="28"/>
        <v>43470</v>
      </c>
      <c r="AJ279" s="7" t="str">
        <f t="shared" si="29"/>
        <v>Saturday</v>
      </c>
      <c r="AK279" s="2">
        <v>0.608912037037037</v>
      </c>
      <c r="AL279" t="s">
        <v>33</v>
      </c>
      <c r="AM279" t="s">
        <v>34</v>
      </c>
      <c r="AN279" t="s">
        <v>35</v>
      </c>
      <c r="AO279" t="s">
        <v>27</v>
      </c>
    </row>
    <row r="280" spans="1:41" x14ac:dyDescent="0.25">
      <c r="A280" t="s">
        <v>27</v>
      </c>
      <c r="B280">
        <v>2100697</v>
      </c>
      <c r="C280" t="s">
        <v>37</v>
      </c>
      <c r="F280">
        <v>53204</v>
      </c>
      <c r="G280" t="s">
        <v>29</v>
      </c>
      <c r="H280" t="s">
        <v>86</v>
      </c>
      <c r="I280">
        <v>11086</v>
      </c>
      <c r="J280" t="s">
        <v>30</v>
      </c>
      <c r="K280" t="s">
        <v>62</v>
      </c>
      <c r="L280">
        <f>VLOOKUP($K280,Key!$A$1:$D$105,2,FALSE)</f>
        <v>43.020020000000002</v>
      </c>
      <c r="M280">
        <f>VLOOKUP($K280,Key!$A$1:$D$105,3,FALSE)</f>
        <v>-87.912540000000007</v>
      </c>
      <c r="N280" t="str">
        <f>VLOOKUP($K280,Key!$A$1:$D$105,4,FALSE)</f>
        <v>Milwaukee</v>
      </c>
      <c r="O280" t="s">
        <v>54</v>
      </c>
      <c r="P280">
        <f>VLOOKUP($O280,Key!$A$1:$D$105,2,FALSE)</f>
        <v>43.004728999999998</v>
      </c>
      <c r="Q280">
        <f>VLOOKUP($O280,Key!$A$1:$D$105,3,FALSE)</f>
        <v>-87.905463999999995</v>
      </c>
      <c r="R280" t="str">
        <f>VLOOKUP($O280,Key!$A$1:$D$105,4,FALSE)</f>
        <v>Milwaukee</v>
      </c>
      <c r="S280">
        <v>67</v>
      </c>
      <c r="T280">
        <v>0</v>
      </c>
      <c r="U280">
        <v>6</v>
      </c>
      <c r="V280" t="s">
        <v>33</v>
      </c>
      <c r="W280">
        <v>3.6</v>
      </c>
      <c r="X280">
        <v>3.4</v>
      </c>
      <c r="Y280">
        <v>142</v>
      </c>
      <c r="Z280" s="4">
        <v>-1</v>
      </c>
      <c r="AA280" s="1">
        <v>43470</v>
      </c>
      <c r="AB280" s="8">
        <f t="shared" si="24"/>
        <v>43466</v>
      </c>
      <c r="AC280" s="8">
        <f t="shared" si="25"/>
        <v>43470</v>
      </c>
      <c r="AD280" s="8" t="str">
        <f t="shared" si="26"/>
        <v>Saturday</v>
      </c>
      <c r="AE280" s="2">
        <v>0.61244212962962963</v>
      </c>
      <c r="AF280" s="4">
        <v>1</v>
      </c>
      <c r="AG280" s="1">
        <v>43470</v>
      </c>
      <c r="AH280" s="8">
        <f t="shared" si="27"/>
        <v>43466</v>
      </c>
      <c r="AI280" s="8">
        <f t="shared" si="28"/>
        <v>43470</v>
      </c>
      <c r="AJ280" s="8" t="str">
        <f t="shared" si="29"/>
        <v>Saturday</v>
      </c>
      <c r="AK280" s="2">
        <v>0.65834490740740736</v>
      </c>
      <c r="AL280" t="s">
        <v>34</v>
      </c>
      <c r="AM280" t="s">
        <v>34</v>
      </c>
      <c r="AN280" t="s">
        <v>35</v>
      </c>
      <c r="AO280" t="s">
        <v>27</v>
      </c>
    </row>
    <row r="281" spans="1:41" x14ac:dyDescent="0.25">
      <c r="A281" t="s">
        <v>27</v>
      </c>
      <c r="B281">
        <v>2100699</v>
      </c>
      <c r="C281" t="s">
        <v>37</v>
      </c>
      <c r="D281" t="s">
        <v>108</v>
      </c>
      <c r="E281" t="s">
        <v>39</v>
      </c>
      <c r="F281">
        <v>53204</v>
      </c>
      <c r="G281" t="s">
        <v>29</v>
      </c>
      <c r="H281" t="s">
        <v>86</v>
      </c>
      <c r="I281">
        <v>11142</v>
      </c>
      <c r="J281" t="s">
        <v>30</v>
      </c>
      <c r="K281" t="s">
        <v>62</v>
      </c>
      <c r="L281">
        <f>VLOOKUP($K281,Key!$A$1:$D$105,2,FALSE)</f>
        <v>43.020020000000002</v>
      </c>
      <c r="M281">
        <f>VLOOKUP($K281,Key!$A$1:$D$105,3,FALSE)</f>
        <v>-87.912540000000007</v>
      </c>
      <c r="N281" t="str">
        <f>VLOOKUP($K281,Key!$A$1:$D$105,4,FALSE)</f>
        <v>Milwaukee</v>
      </c>
      <c r="O281" t="s">
        <v>54</v>
      </c>
      <c r="P281">
        <f>VLOOKUP($O281,Key!$A$1:$D$105,2,FALSE)</f>
        <v>43.004728999999998</v>
      </c>
      <c r="Q281">
        <f>VLOOKUP($O281,Key!$A$1:$D$105,3,FALSE)</f>
        <v>-87.905463999999995</v>
      </c>
      <c r="R281" t="str">
        <f>VLOOKUP($O281,Key!$A$1:$D$105,4,FALSE)</f>
        <v>Milwaukee</v>
      </c>
      <c r="S281">
        <v>65</v>
      </c>
      <c r="T281">
        <v>0</v>
      </c>
      <c r="U281">
        <v>6</v>
      </c>
      <c r="V281" t="s">
        <v>33</v>
      </c>
      <c r="W281">
        <v>9</v>
      </c>
      <c r="X281">
        <v>8.6</v>
      </c>
      <c r="Y281">
        <v>360</v>
      </c>
      <c r="Z281" s="6">
        <v>-1</v>
      </c>
      <c r="AA281" s="1">
        <v>43470</v>
      </c>
      <c r="AB281" s="7">
        <f t="shared" si="24"/>
        <v>43466</v>
      </c>
      <c r="AC281" s="7">
        <f t="shared" si="25"/>
        <v>43470</v>
      </c>
      <c r="AD281" s="7" t="str">
        <f t="shared" si="26"/>
        <v>Saturday</v>
      </c>
      <c r="AE281" s="2">
        <v>0.61359953703703707</v>
      </c>
      <c r="AF281" s="6">
        <v>1</v>
      </c>
      <c r="AG281" s="1">
        <v>43470</v>
      </c>
      <c r="AH281" s="7">
        <f t="shared" si="27"/>
        <v>43466</v>
      </c>
      <c r="AI281" s="7">
        <f t="shared" si="28"/>
        <v>43470</v>
      </c>
      <c r="AJ281" s="7" t="str">
        <f t="shared" si="29"/>
        <v>Saturday</v>
      </c>
      <c r="AK281" s="2">
        <v>0.6583796296296297</v>
      </c>
      <c r="AL281" t="s">
        <v>34</v>
      </c>
      <c r="AM281" t="s">
        <v>34</v>
      </c>
      <c r="AN281" t="s">
        <v>35</v>
      </c>
      <c r="AO281" t="s">
        <v>27</v>
      </c>
    </row>
    <row r="282" spans="1:41" x14ac:dyDescent="0.25">
      <c r="A282" t="s">
        <v>27</v>
      </c>
      <c r="B282">
        <v>2047712</v>
      </c>
      <c r="C282" t="s">
        <v>37</v>
      </c>
      <c r="D282" t="s">
        <v>38</v>
      </c>
      <c r="E282" t="s">
        <v>39</v>
      </c>
      <c r="F282">
        <v>53204</v>
      </c>
      <c r="G282" t="s">
        <v>29</v>
      </c>
      <c r="H282" t="s">
        <v>40</v>
      </c>
      <c r="I282">
        <v>5462</v>
      </c>
      <c r="J282" t="s">
        <v>30</v>
      </c>
      <c r="K282" t="s">
        <v>60</v>
      </c>
      <c r="L282">
        <f>VLOOKUP($K282,Key!$A$1:$D$105,2,FALSE)</f>
        <v>43.04824</v>
      </c>
      <c r="M282">
        <f>VLOOKUP($K282,Key!$A$1:$D$105,3,FALSE)</f>
        <v>-87.904970000000006</v>
      </c>
      <c r="N282" t="str">
        <f>VLOOKUP($K282,Key!$A$1:$D$105,4,FALSE)</f>
        <v>Milwaukee</v>
      </c>
      <c r="O282" t="s">
        <v>56</v>
      </c>
      <c r="P282">
        <f>VLOOKUP($O282,Key!$A$1:$D$105,2,FALSE)</f>
        <v>43.05847</v>
      </c>
      <c r="Q282">
        <f>VLOOKUP($O282,Key!$A$1:$D$105,3,FALSE)</f>
        <v>-87.898079999999993</v>
      </c>
      <c r="R282" t="str">
        <f>VLOOKUP($O282,Key!$A$1:$D$105,4,FALSE)</f>
        <v>Milwaukee</v>
      </c>
      <c r="S282">
        <v>9</v>
      </c>
      <c r="T282">
        <v>0</v>
      </c>
      <c r="U282">
        <v>0</v>
      </c>
      <c r="V282" t="s">
        <v>33</v>
      </c>
      <c r="W282">
        <v>1</v>
      </c>
      <c r="X282">
        <v>1</v>
      </c>
      <c r="Y282">
        <v>40</v>
      </c>
      <c r="Z282" s="4">
        <v>-1</v>
      </c>
      <c r="AA282" s="1">
        <v>43470</v>
      </c>
      <c r="AB282" s="8">
        <f t="shared" si="24"/>
        <v>43466</v>
      </c>
      <c r="AC282" s="8">
        <f t="shared" si="25"/>
        <v>43470</v>
      </c>
      <c r="AD282" s="8" t="str">
        <f t="shared" si="26"/>
        <v>Saturday</v>
      </c>
      <c r="AE282" s="2">
        <v>0.74837962962962967</v>
      </c>
      <c r="AF282" s="4">
        <v>1</v>
      </c>
      <c r="AG282" s="1">
        <v>43470</v>
      </c>
      <c r="AH282" s="8">
        <f t="shared" si="27"/>
        <v>43466</v>
      </c>
      <c r="AI282" s="8">
        <f t="shared" si="28"/>
        <v>43470</v>
      </c>
      <c r="AJ282" s="8" t="str">
        <f t="shared" si="29"/>
        <v>Saturday</v>
      </c>
      <c r="AK282" s="2">
        <v>0.75472222222222218</v>
      </c>
      <c r="AL282" t="s">
        <v>33</v>
      </c>
      <c r="AM282" t="s">
        <v>34</v>
      </c>
      <c r="AN282" t="s">
        <v>35</v>
      </c>
      <c r="AO282" t="s">
        <v>27</v>
      </c>
    </row>
    <row r="283" spans="1:41" x14ac:dyDescent="0.25">
      <c r="A283" t="s">
        <v>27</v>
      </c>
      <c r="B283">
        <v>1276651</v>
      </c>
      <c r="C283" t="s">
        <v>37</v>
      </c>
      <c r="D283" t="s">
        <v>38</v>
      </c>
      <c r="E283" t="s">
        <v>39</v>
      </c>
      <c r="F283">
        <v>53211</v>
      </c>
      <c r="G283" t="s">
        <v>29</v>
      </c>
      <c r="H283" t="s">
        <v>40</v>
      </c>
      <c r="I283">
        <v>5460</v>
      </c>
      <c r="J283" t="s">
        <v>30</v>
      </c>
      <c r="K283" t="s">
        <v>81</v>
      </c>
      <c r="L283">
        <f>VLOOKUP($K283,Key!$A$1:$D$105,2,FALSE)</f>
        <v>43.049230000000001</v>
      </c>
      <c r="M283">
        <f>VLOOKUP($K283,Key!$A$1:$D$105,3,FALSE)</f>
        <v>-87.911940000000001</v>
      </c>
      <c r="N283" t="str">
        <f>VLOOKUP($K283,Key!$A$1:$D$105,4,FALSE)</f>
        <v>Milwaukee</v>
      </c>
      <c r="O283" t="s">
        <v>80</v>
      </c>
      <c r="P283">
        <f>VLOOKUP($O283,Key!$A$1:$D$105,2,FALSE)</f>
        <v>43.05097</v>
      </c>
      <c r="Q283">
        <f>VLOOKUP($O283,Key!$A$1:$D$105,3,FALSE)</f>
        <v>-87.906440000000003</v>
      </c>
      <c r="R283" t="str">
        <f>VLOOKUP($O283,Key!$A$1:$D$105,4,FALSE)</f>
        <v>Milwaukee</v>
      </c>
      <c r="S283">
        <v>3</v>
      </c>
      <c r="T283">
        <v>0</v>
      </c>
      <c r="U283">
        <v>0</v>
      </c>
      <c r="V283" t="s">
        <v>33</v>
      </c>
      <c r="W283">
        <v>0</v>
      </c>
      <c r="X283">
        <v>0</v>
      </c>
      <c r="Y283">
        <v>0</v>
      </c>
      <c r="Z283" s="6">
        <v>-1</v>
      </c>
      <c r="AA283" s="1">
        <v>43471</v>
      </c>
      <c r="AB283" s="7">
        <f t="shared" si="24"/>
        <v>43466</v>
      </c>
      <c r="AC283" s="7">
        <f t="shared" si="25"/>
        <v>43471</v>
      </c>
      <c r="AD283" s="7" t="str">
        <f t="shared" si="26"/>
        <v>Sunday</v>
      </c>
      <c r="AE283" s="2">
        <v>0.4927083333333333</v>
      </c>
      <c r="AF283" s="6">
        <v>1</v>
      </c>
      <c r="AG283" s="1">
        <v>43471</v>
      </c>
      <c r="AH283" s="7">
        <f t="shared" si="27"/>
        <v>43466</v>
      </c>
      <c r="AI283" s="7">
        <f t="shared" si="28"/>
        <v>43471</v>
      </c>
      <c r="AJ283" s="7" t="str">
        <f t="shared" si="29"/>
        <v>Sunday</v>
      </c>
      <c r="AK283" s="2">
        <v>0.49501157407407409</v>
      </c>
      <c r="AL283" t="s">
        <v>33</v>
      </c>
      <c r="AM283" t="s">
        <v>34</v>
      </c>
      <c r="AN283" t="s">
        <v>35</v>
      </c>
      <c r="AO283" t="s">
        <v>27</v>
      </c>
    </row>
    <row r="284" spans="1:41" x14ac:dyDescent="0.25">
      <c r="A284" t="s">
        <v>27</v>
      </c>
      <c r="B284">
        <v>1224715</v>
      </c>
      <c r="C284" t="s">
        <v>37</v>
      </c>
      <c r="D284" t="s">
        <v>38</v>
      </c>
      <c r="E284" t="s">
        <v>39</v>
      </c>
      <c r="F284">
        <v>53212</v>
      </c>
      <c r="G284" t="s">
        <v>29</v>
      </c>
      <c r="H284" t="s">
        <v>40</v>
      </c>
      <c r="I284">
        <v>12466</v>
      </c>
      <c r="J284" t="s">
        <v>30</v>
      </c>
      <c r="K284" t="s">
        <v>77</v>
      </c>
      <c r="L284">
        <f>VLOOKUP($K284,Key!$A$1:$D$105,2,FALSE)</f>
        <v>43.052549999999997</v>
      </c>
      <c r="M284">
        <f>VLOOKUP($K284,Key!$A$1:$D$105,3,FALSE)</f>
        <v>-87.909329999999997</v>
      </c>
      <c r="N284" t="str">
        <f>VLOOKUP($K284,Key!$A$1:$D$105,4,FALSE)</f>
        <v>Milwaukee</v>
      </c>
      <c r="O284" t="s">
        <v>56</v>
      </c>
      <c r="P284">
        <f>VLOOKUP($O284,Key!$A$1:$D$105,2,FALSE)</f>
        <v>43.05847</v>
      </c>
      <c r="Q284">
        <f>VLOOKUP($O284,Key!$A$1:$D$105,3,FALSE)</f>
        <v>-87.898079999999993</v>
      </c>
      <c r="R284" t="str">
        <f>VLOOKUP($O284,Key!$A$1:$D$105,4,FALSE)</f>
        <v>Milwaukee</v>
      </c>
      <c r="S284">
        <v>4</v>
      </c>
      <c r="T284">
        <v>0</v>
      </c>
      <c r="U284">
        <v>0</v>
      </c>
      <c r="V284" t="s">
        <v>33</v>
      </c>
      <c r="W284">
        <v>0</v>
      </c>
      <c r="X284">
        <v>0</v>
      </c>
      <c r="Y284">
        <v>0</v>
      </c>
      <c r="Z284" s="4">
        <v>-1</v>
      </c>
      <c r="AA284" s="1">
        <v>43471</v>
      </c>
      <c r="AB284" s="8">
        <f t="shared" si="24"/>
        <v>43466</v>
      </c>
      <c r="AC284" s="8">
        <f t="shared" si="25"/>
        <v>43471</v>
      </c>
      <c r="AD284" s="8" t="str">
        <f t="shared" si="26"/>
        <v>Sunday</v>
      </c>
      <c r="AE284" s="2">
        <v>0.55994212962962964</v>
      </c>
      <c r="AF284" s="4">
        <v>1</v>
      </c>
      <c r="AG284" s="1">
        <v>43471</v>
      </c>
      <c r="AH284" s="8">
        <f t="shared" si="27"/>
        <v>43466</v>
      </c>
      <c r="AI284" s="8">
        <f t="shared" si="28"/>
        <v>43471</v>
      </c>
      <c r="AJ284" s="8" t="str">
        <f t="shared" si="29"/>
        <v>Sunday</v>
      </c>
      <c r="AK284" s="2">
        <v>0.56298611111111108</v>
      </c>
      <c r="AL284" t="s">
        <v>33</v>
      </c>
      <c r="AM284" t="s">
        <v>34</v>
      </c>
      <c r="AN284" t="s">
        <v>35</v>
      </c>
      <c r="AO284" t="s">
        <v>27</v>
      </c>
    </row>
    <row r="285" spans="1:41" x14ac:dyDescent="0.25">
      <c r="A285" t="s">
        <v>27</v>
      </c>
      <c r="B285">
        <v>1820874</v>
      </c>
      <c r="C285" t="s">
        <v>37</v>
      </c>
      <c r="D285" t="s">
        <v>38</v>
      </c>
      <c r="E285" t="s">
        <v>39</v>
      </c>
      <c r="F285">
        <v>53211</v>
      </c>
      <c r="G285" t="s">
        <v>29</v>
      </c>
      <c r="H285" t="s">
        <v>40</v>
      </c>
      <c r="I285">
        <v>12653</v>
      </c>
      <c r="J285" t="s">
        <v>30</v>
      </c>
      <c r="K285" t="s">
        <v>65</v>
      </c>
      <c r="L285">
        <f>VLOOKUP($K285,Key!$A$1:$D$105,2,FALSE)</f>
        <v>43.066893999999998</v>
      </c>
      <c r="M285">
        <f>VLOOKUP($K285,Key!$A$1:$D$105,3,FALSE)</f>
        <v>-87.877936000000005</v>
      </c>
      <c r="N285" t="str">
        <f>VLOOKUP($K285,Key!$A$1:$D$105,4,FALSE)</f>
        <v>Milwaukee</v>
      </c>
      <c r="O285" t="s">
        <v>69</v>
      </c>
      <c r="P285">
        <f>VLOOKUP($O285,Key!$A$1:$D$105,2,FALSE)</f>
        <v>43.081940000000003</v>
      </c>
      <c r="Q285">
        <f>VLOOKUP($O285,Key!$A$1:$D$105,3,FALSE)</f>
        <v>-87.888090000000005</v>
      </c>
      <c r="R285" t="str">
        <f>VLOOKUP($O285,Key!$A$1:$D$105,4,FALSE)</f>
        <v>Shorewood</v>
      </c>
      <c r="S285">
        <v>11</v>
      </c>
      <c r="T285">
        <v>0</v>
      </c>
      <c r="U285">
        <v>0</v>
      </c>
      <c r="V285" t="s">
        <v>33</v>
      </c>
      <c r="W285">
        <v>1</v>
      </c>
      <c r="X285">
        <v>1</v>
      </c>
      <c r="Y285">
        <v>40</v>
      </c>
      <c r="Z285" s="6">
        <v>-1</v>
      </c>
      <c r="AA285" s="1">
        <v>43471</v>
      </c>
      <c r="AB285" s="7">
        <f t="shared" si="24"/>
        <v>43466</v>
      </c>
      <c r="AC285" s="7">
        <f t="shared" si="25"/>
        <v>43471</v>
      </c>
      <c r="AD285" s="7" t="str">
        <f t="shared" si="26"/>
        <v>Sunday</v>
      </c>
      <c r="AE285" s="2">
        <v>0.62575231481481486</v>
      </c>
      <c r="AF285" s="6">
        <v>1</v>
      </c>
      <c r="AG285" s="1">
        <v>43471</v>
      </c>
      <c r="AH285" s="7">
        <f t="shared" si="27"/>
        <v>43466</v>
      </c>
      <c r="AI285" s="7">
        <f t="shared" si="28"/>
        <v>43471</v>
      </c>
      <c r="AJ285" s="7" t="str">
        <f t="shared" si="29"/>
        <v>Sunday</v>
      </c>
      <c r="AK285" s="2">
        <v>0.63385416666666672</v>
      </c>
      <c r="AL285" t="s">
        <v>33</v>
      </c>
      <c r="AM285" t="s">
        <v>34</v>
      </c>
      <c r="AN285" t="s">
        <v>35</v>
      </c>
      <c r="AO285" t="s">
        <v>27</v>
      </c>
    </row>
    <row r="286" spans="1:41" x14ac:dyDescent="0.25">
      <c r="A286" t="s">
        <v>27</v>
      </c>
      <c r="B286">
        <v>1659202</v>
      </c>
      <c r="C286" t="s">
        <v>37</v>
      </c>
      <c r="D286" t="s">
        <v>38</v>
      </c>
      <c r="E286" t="s">
        <v>39</v>
      </c>
      <c r="F286">
        <v>53202</v>
      </c>
      <c r="G286" t="s">
        <v>29</v>
      </c>
      <c r="H286" t="s">
        <v>40</v>
      </c>
      <c r="I286">
        <v>12616</v>
      </c>
      <c r="J286" t="s">
        <v>30</v>
      </c>
      <c r="K286" t="s">
        <v>43</v>
      </c>
      <c r="L286">
        <f>VLOOKUP($K286,Key!$A$1:$D$105,2,FALSE)</f>
        <v>43.038580000000003</v>
      </c>
      <c r="M286">
        <f>VLOOKUP($K286,Key!$A$1:$D$105,3,FALSE)</f>
        <v>-87.90934</v>
      </c>
      <c r="N286" t="str">
        <f>VLOOKUP($K286,Key!$A$1:$D$105,4,FALSE)</f>
        <v>Milwaukee</v>
      </c>
      <c r="O286" t="s">
        <v>41</v>
      </c>
      <c r="P286">
        <f>VLOOKUP($O286,Key!$A$1:$D$105,2,FALSE)</f>
        <v>43.042490000000001</v>
      </c>
      <c r="Q286">
        <f>VLOOKUP($O286,Key!$A$1:$D$105,3,FALSE)</f>
        <v>-87.909959999999998</v>
      </c>
      <c r="R286" t="str">
        <f>VLOOKUP($O286,Key!$A$1:$D$105,4,FALSE)</f>
        <v>Milwaukee</v>
      </c>
      <c r="S286">
        <v>4</v>
      </c>
      <c r="T286">
        <v>0</v>
      </c>
      <c r="U286">
        <v>0</v>
      </c>
      <c r="V286" t="s">
        <v>33</v>
      </c>
      <c r="W286">
        <v>0</v>
      </c>
      <c r="X286">
        <v>0</v>
      </c>
      <c r="Y286">
        <v>0</v>
      </c>
      <c r="Z286" s="4">
        <v>-1</v>
      </c>
      <c r="AA286" s="1">
        <v>43473</v>
      </c>
      <c r="AB286" s="8">
        <f t="shared" si="24"/>
        <v>43466</v>
      </c>
      <c r="AC286" s="8">
        <f t="shared" si="25"/>
        <v>43473</v>
      </c>
      <c r="AD286" s="8" t="str">
        <f t="shared" si="26"/>
        <v>Tuesday</v>
      </c>
      <c r="AE286" s="2">
        <v>0.5099421296296297</v>
      </c>
      <c r="AF286" s="4">
        <v>1</v>
      </c>
      <c r="AG286" s="1">
        <v>43473</v>
      </c>
      <c r="AH286" s="8">
        <f t="shared" si="27"/>
        <v>43466</v>
      </c>
      <c r="AI286" s="8">
        <f t="shared" si="28"/>
        <v>43473</v>
      </c>
      <c r="AJ286" s="8" t="str">
        <f t="shared" si="29"/>
        <v>Tuesday</v>
      </c>
      <c r="AK286" s="2">
        <v>0.51254629629629633</v>
      </c>
      <c r="AL286" t="s">
        <v>33</v>
      </c>
      <c r="AM286" t="s">
        <v>34</v>
      </c>
      <c r="AN286" t="s">
        <v>35</v>
      </c>
      <c r="AO286" t="s">
        <v>27</v>
      </c>
    </row>
    <row r="287" spans="1:41" x14ac:dyDescent="0.25">
      <c r="A287" t="s">
        <v>27</v>
      </c>
      <c r="B287">
        <v>2284220</v>
      </c>
      <c r="C287" t="s">
        <v>37</v>
      </c>
      <c r="D287" t="s">
        <v>108</v>
      </c>
      <c r="E287" t="s">
        <v>39</v>
      </c>
      <c r="F287">
        <v>53202</v>
      </c>
      <c r="G287" t="s">
        <v>29</v>
      </c>
      <c r="H287" t="s">
        <v>40</v>
      </c>
      <c r="I287">
        <v>5443</v>
      </c>
      <c r="J287" t="s">
        <v>30</v>
      </c>
      <c r="K287" t="s">
        <v>94</v>
      </c>
      <c r="L287">
        <f>VLOOKUP($K287,Key!$A$1:$D$105,2,FALSE)</f>
        <v>43.077359999999999</v>
      </c>
      <c r="M287">
        <f>VLOOKUP($K287,Key!$A$1:$D$105,3,FALSE)</f>
        <v>-87.880769999999998</v>
      </c>
      <c r="N287" t="str">
        <f>VLOOKUP($K287,Key!$A$1:$D$105,4,FALSE)</f>
        <v>Milwaukee</v>
      </c>
      <c r="O287" t="s">
        <v>115</v>
      </c>
      <c r="P287">
        <f>VLOOKUP($O287,Key!$A$1:$D$105,2,FALSE)</f>
        <v>43.058619999999998</v>
      </c>
      <c r="Q287">
        <f>VLOOKUP($O287,Key!$A$1:$D$105,3,FALSE)</f>
        <v>-87.885319999999993</v>
      </c>
      <c r="R287" t="str">
        <f>VLOOKUP($O287,Key!$A$1:$D$105,4,FALSE)</f>
        <v>Milwaukee</v>
      </c>
      <c r="S287">
        <v>10</v>
      </c>
      <c r="T287">
        <v>0</v>
      </c>
      <c r="U287">
        <v>0</v>
      </c>
      <c r="V287" t="s">
        <v>33</v>
      </c>
      <c r="W287">
        <v>1</v>
      </c>
      <c r="X287">
        <v>1</v>
      </c>
      <c r="Y287">
        <v>40</v>
      </c>
      <c r="Z287" s="6">
        <v>-1</v>
      </c>
      <c r="AA287" s="1">
        <v>43473</v>
      </c>
      <c r="AB287" s="7">
        <f t="shared" si="24"/>
        <v>43466</v>
      </c>
      <c r="AC287" s="7">
        <f t="shared" si="25"/>
        <v>43473</v>
      </c>
      <c r="AD287" s="7" t="str">
        <f t="shared" si="26"/>
        <v>Tuesday</v>
      </c>
      <c r="AE287" s="2">
        <v>0.6171875</v>
      </c>
      <c r="AF287" s="6">
        <v>1</v>
      </c>
      <c r="AG287" s="1">
        <v>43473</v>
      </c>
      <c r="AH287" s="7">
        <f t="shared" si="27"/>
        <v>43466</v>
      </c>
      <c r="AI287" s="7">
        <f t="shared" si="28"/>
        <v>43473</v>
      </c>
      <c r="AJ287" s="7" t="str">
        <f t="shared" si="29"/>
        <v>Tuesday</v>
      </c>
      <c r="AK287" s="2">
        <v>0.62373842592592588</v>
      </c>
      <c r="AL287" t="s">
        <v>33</v>
      </c>
      <c r="AM287" t="s">
        <v>34</v>
      </c>
      <c r="AN287" t="s">
        <v>35</v>
      </c>
      <c r="AO287" t="s">
        <v>27</v>
      </c>
    </row>
    <row r="288" spans="1:41" x14ac:dyDescent="0.25">
      <c r="A288" t="s">
        <v>27</v>
      </c>
      <c r="B288">
        <v>1276651</v>
      </c>
      <c r="C288" t="s">
        <v>37</v>
      </c>
      <c r="D288" t="s">
        <v>38</v>
      </c>
      <c r="E288" t="s">
        <v>39</v>
      </c>
      <c r="F288">
        <v>53211</v>
      </c>
      <c r="G288" t="s">
        <v>29</v>
      </c>
      <c r="H288" t="s">
        <v>40</v>
      </c>
      <c r="I288">
        <v>5714</v>
      </c>
      <c r="J288" t="s">
        <v>30</v>
      </c>
      <c r="K288" t="s">
        <v>94</v>
      </c>
      <c r="L288">
        <f>VLOOKUP($K288,Key!$A$1:$D$105,2,FALSE)</f>
        <v>43.077359999999999</v>
      </c>
      <c r="M288">
        <f>VLOOKUP($K288,Key!$A$1:$D$105,3,FALSE)</f>
        <v>-87.880769999999998</v>
      </c>
      <c r="N288" t="str">
        <f>VLOOKUP($K288,Key!$A$1:$D$105,4,FALSE)</f>
        <v>Milwaukee</v>
      </c>
      <c r="O288" t="s">
        <v>77</v>
      </c>
      <c r="P288">
        <f>VLOOKUP($O288,Key!$A$1:$D$105,2,FALSE)</f>
        <v>43.052549999999997</v>
      </c>
      <c r="Q288">
        <f>VLOOKUP($O288,Key!$A$1:$D$105,3,FALSE)</f>
        <v>-87.909329999999997</v>
      </c>
      <c r="R288" t="str">
        <f>VLOOKUP($O288,Key!$A$1:$D$105,4,FALSE)</f>
        <v>Milwaukee</v>
      </c>
      <c r="S288">
        <v>19</v>
      </c>
      <c r="T288">
        <v>0</v>
      </c>
      <c r="U288">
        <v>0</v>
      </c>
      <c r="V288" t="s">
        <v>33</v>
      </c>
      <c r="W288">
        <v>2</v>
      </c>
      <c r="X288">
        <v>1.9</v>
      </c>
      <c r="Y288">
        <v>80</v>
      </c>
      <c r="Z288" s="4">
        <v>-1</v>
      </c>
      <c r="AA288" s="1">
        <v>43474</v>
      </c>
      <c r="AB288" s="8">
        <f t="shared" si="24"/>
        <v>43466</v>
      </c>
      <c r="AC288" s="8">
        <f t="shared" si="25"/>
        <v>43474</v>
      </c>
      <c r="AD288" s="8" t="str">
        <f t="shared" si="26"/>
        <v>Wednesday</v>
      </c>
      <c r="AE288" s="2">
        <v>0.30519675925925926</v>
      </c>
      <c r="AF288" s="4">
        <v>1</v>
      </c>
      <c r="AG288" s="1">
        <v>43474</v>
      </c>
      <c r="AH288" s="8">
        <f t="shared" si="27"/>
        <v>43466</v>
      </c>
      <c r="AI288" s="8">
        <f t="shared" si="28"/>
        <v>43474</v>
      </c>
      <c r="AJ288" s="8" t="str">
        <f t="shared" si="29"/>
        <v>Wednesday</v>
      </c>
      <c r="AK288" s="2">
        <v>0.318275462962963</v>
      </c>
      <c r="AL288" t="s">
        <v>33</v>
      </c>
      <c r="AM288" t="s">
        <v>34</v>
      </c>
      <c r="AN288" t="s">
        <v>35</v>
      </c>
      <c r="AO288" t="s">
        <v>27</v>
      </c>
    </row>
    <row r="289" spans="1:41" x14ac:dyDescent="0.25">
      <c r="A289" t="s">
        <v>27</v>
      </c>
      <c r="B289">
        <v>1915786</v>
      </c>
      <c r="C289" t="s">
        <v>37</v>
      </c>
      <c r="D289" t="s">
        <v>38</v>
      </c>
      <c r="E289" t="s">
        <v>39</v>
      </c>
      <c r="F289">
        <v>53202</v>
      </c>
      <c r="G289" t="s">
        <v>29</v>
      </c>
      <c r="H289" t="s">
        <v>40</v>
      </c>
      <c r="I289">
        <v>81</v>
      </c>
      <c r="J289" t="s">
        <v>30</v>
      </c>
      <c r="K289" t="s">
        <v>56</v>
      </c>
      <c r="L289">
        <f>VLOOKUP($K289,Key!$A$1:$D$105,2,FALSE)</f>
        <v>43.05847</v>
      </c>
      <c r="M289">
        <f>VLOOKUP($K289,Key!$A$1:$D$105,3,FALSE)</f>
        <v>-87.898079999999993</v>
      </c>
      <c r="N289" t="str">
        <f>VLOOKUP($K289,Key!$A$1:$D$105,4,FALSE)</f>
        <v>Milwaukee</v>
      </c>
      <c r="O289" t="s">
        <v>32</v>
      </c>
      <c r="P289">
        <f>VLOOKUP($O289,Key!$A$1:$D$105,2,FALSE)</f>
        <v>43.040349999999997</v>
      </c>
      <c r="Q289">
        <f>VLOOKUP($O289,Key!$A$1:$D$105,3,FALSE)</f>
        <v>-87.920760000000001</v>
      </c>
      <c r="R289" t="str">
        <f>VLOOKUP($O289,Key!$A$1:$D$105,4,FALSE)</f>
        <v>Milwaukee</v>
      </c>
      <c r="S289">
        <v>13</v>
      </c>
      <c r="T289">
        <v>0</v>
      </c>
      <c r="U289">
        <v>0</v>
      </c>
      <c r="V289" t="s">
        <v>33</v>
      </c>
      <c r="W289">
        <v>1</v>
      </c>
      <c r="X289">
        <v>1</v>
      </c>
      <c r="Y289">
        <v>40</v>
      </c>
      <c r="Z289" s="6">
        <v>-1</v>
      </c>
      <c r="AA289" s="1">
        <v>43474</v>
      </c>
      <c r="AB289" s="7">
        <f t="shared" si="24"/>
        <v>43466</v>
      </c>
      <c r="AC289" s="7">
        <f t="shared" si="25"/>
        <v>43474</v>
      </c>
      <c r="AD289" s="7" t="str">
        <f t="shared" si="26"/>
        <v>Wednesday</v>
      </c>
      <c r="AE289" s="2">
        <v>0.36686342592592597</v>
      </c>
      <c r="AF289" s="6">
        <v>1</v>
      </c>
      <c r="AG289" s="1">
        <v>43474</v>
      </c>
      <c r="AH289" s="7">
        <f t="shared" si="27"/>
        <v>43466</v>
      </c>
      <c r="AI289" s="7">
        <f t="shared" si="28"/>
        <v>43474</v>
      </c>
      <c r="AJ289" s="7" t="str">
        <f t="shared" si="29"/>
        <v>Wednesday</v>
      </c>
      <c r="AK289" s="2">
        <v>0.37576388888888884</v>
      </c>
      <c r="AL289" t="s">
        <v>33</v>
      </c>
      <c r="AM289" t="s">
        <v>34</v>
      </c>
      <c r="AN289" t="s">
        <v>35</v>
      </c>
      <c r="AO289" t="s">
        <v>27</v>
      </c>
    </row>
    <row r="290" spans="1:41" x14ac:dyDescent="0.25">
      <c r="A290" t="s">
        <v>116</v>
      </c>
      <c r="B290">
        <v>2257274</v>
      </c>
      <c r="C290" t="s">
        <v>37</v>
      </c>
      <c r="D290" t="s">
        <v>38</v>
      </c>
      <c r="E290" t="s">
        <v>39</v>
      </c>
      <c r="F290">
        <v>53202</v>
      </c>
      <c r="G290" t="s">
        <v>29</v>
      </c>
      <c r="H290" t="s">
        <v>117</v>
      </c>
      <c r="I290">
        <v>5479</v>
      </c>
      <c r="J290" t="s">
        <v>30</v>
      </c>
      <c r="K290" t="s">
        <v>80</v>
      </c>
      <c r="L290">
        <f>VLOOKUP($K290,Key!$A$1:$D$105,2,FALSE)</f>
        <v>43.05097</v>
      </c>
      <c r="M290">
        <f>VLOOKUP($K290,Key!$A$1:$D$105,3,FALSE)</f>
        <v>-87.906440000000003</v>
      </c>
      <c r="N290" t="str">
        <f>VLOOKUP($K290,Key!$A$1:$D$105,4,FALSE)</f>
        <v>Milwaukee</v>
      </c>
      <c r="O290" t="s">
        <v>36</v>
      </c>
      <c r="P290">
        <f>VLOOKUP($O290,Key!$A$1:$D$105,2,FALSE)</f>
        <v>43.03886</v>
      </c>
      <c r="Q290">
        <f>VLOOKUP($O290,Key!$A$1:$D$105,3,FALSE)</f>
        <v>-87.902720000000002</v>
      </c>
      <c r="R290" t="str">
        <f>VLOOKUP($O290,Key!$A$1:$D$105,4,FALSE)</f>
        <v>Milwaukee</v>
      </c>
      <c r="S290">
        <v>8</v>
      </c>
      <c r="T290">
        <v>0</v>
      </c>
      <c r="U290">
        <v>0</v>
      </c>
      <c r="V290" t="s">
        <v>33</v>
      </c>
      <c r="W290">
        <v>1</v>
      </c>
      <c r="X290">
        <v>1</v>
      </c>
      <c r="Y290">
        <v>40</v>
      </c>
      <c r="Z290" s="4">
        <v>-1</v>
      </c>
      <c r="AA290" s="1">
        <v>43474</v>
      </c>
      <c r="AB290" s="8">
        <f t="shared" si="24"/>
        <v>43466</v>
      </c>
      <c r="AC290" s="8">
        <f t="shared" si="25"/>
        <v>43474</v>
      </c>
      <c r="AD290" s="8" t="str">
        <f t="shared" si="26"/>
        <v>Wednesday</v>
      </c>
      <c r="AE290" s="2">
        <v>0.36817129629629625</v>
      </c>
      <c r="AF290" s="4">
        <v>1</v>
      </c>
      <c r="AG290" s="1">
        <v>43474</v>
      </c>
      <c r="AH290" s="8">
        <f t="shared" si="27"/>
        <v>43466</v>
      </c>
      <c r="AI290" s="8">
        <f t="shared" si="28"/>
        <v>43474</v>
      </c>
      <c r="AJ290" s="8" t="str">
        <f t="shared" si="29"/>
        <v>Wednesday</v>
      </c>
      <c r="AK290" s="2">
        <v>0.37406249999999996</v>
      </c>
      <c r="AL290" t="s">
        <v>33</v>
      </c>
      <c r="AM290" t="s">
        <v>33</v>
      </c>
      <c r="AN290" t="s">
        <v>35</v>
      </c>
      <c r="AO290" t="s">
        <v>27</v>
      </c>
    </row>
    <row r="291" spans="1:41" x14ac:dyDescent="0.25">
      <c r="A291" t="s">
        <v>27</v>
      </c>
      <c r="B291">
        <v>1328721</v>
      </c>
      <c r="C291" t="s">
        <v>37</v>
      </c>
      <c r="D291" t="s">
        <v>38</v>
      </c>
      <c r="E291" t="s">
        <v>39</v>
      </c>
      <c r="F291">
        <v>53207</v>
      </c>
      <c r="G291" t="s">
        <v>29</v>
      </c>
      <c r="H291" t="s">
        <v>40</v>
      </c>
      <c r="I291">
        <v>11064</v>
      </c>
      <c r="J291" t="s">
        <v>30</v>
      </c>
      <c r="K291" t="s">
        <v>61</v>
      </c>
      <c r="L291">
        <f>VLOOKUP($K291,Key!$A$1:$D$105,2,FALSE)</f>
        <v>43.026229999999998</v>
      </c>
      <c r="M291">
        <f>VLOOKUP($K291,Key!$A$1:$D$105,3,FALSE)</f>
        <v>-87.912809999999993</v>
      </c>
      <c r="N291" t="str">
        <f>VLOOKUP($K291,Key!$A$1:$D$105,4,FALSE)</f>
        <v>Milwaukee</v>
      </c>
      <c r="O291" t="s">
        <v>78</v>
      </c>
      <c r="P291">
        <f>VLOOKUP($O291,Key!$A$1:$D$105,2,FALSE)</f>
        <v>43.041646999999998</v>
      </c>
      <c r="Q291">
        <f>VLOOKUP($O291,Key!$A$1:$D$105,3,FALSE)</f>
        <v>-87.927257999999995</v>
      </c>
      <c r="R291" t="str">
        <f>VLOOKUP($O291,Key!$A$1:$D$105,4,FALSE)</f>
        <v>Milwaukee</v>
      </c>
      <c r="S291">
        <v>11</v>
      </c>
      <c r="T291">
        <v>0</v>
      </c>
      <c r="U291">
        <v>0</v>
      </c>
      <c r="V291" t="s">
        <v>33</v>
      </c>
      <c r="W291">
        <v>1</v>
      </c>
      <c r="X291">
        <v>1</v>
      </c>
      <c r="Y291">
        <v>40</v>
      </c>
      <c r="Z291" s="6">
        <v>-1</v>
      </c>
      <c r="AA291" s="1">
        <v>43474</v>
      </c>
      <c r="AB291" s="7">
        <f t="shared" si="24"/>
        <v>43466</v>
      </c>
      <c r="AC291" s="7">
        <f t="shared" si="25"/>
        <v>43474</v>
      </c>
      <c r="AD291" s="7" t="str">
        <f t="shared" si="26"/>
        <v>Wednesday</v>
      </c>
      <c r="AE291" s="2">
        <v>0.55637731481481478</v>
      </c>
      <c r="AF291" s="6">
        <v>1</v>
      </c>
      <c r="AG291" s="1">
        <v>43474</v>
      </c>
      <c r="AH291" s="7">
        <f t="shared" si="27"/>
        <v>43466</v>
      </c>
      <c r="AI291" s="7">
        <f t="shared" si="28"/>
        <v>43474</v>
      </c>
      <c r="AJ291" s="7" t="str">
        <f t="shared" si="29"/>
        <v>Wednesday</v>
      </c>
      <c r="AK291" s="2">
        <v>0.56390046296296303</v>
      </c>
      <c r="AL291" t="s">
        <v>33</v>
      </c>
      <c r="AM291" t="s">
        <v>34</v>
      </c>
      <c r="AN291" t="s">
        <v>35</v>
      </c>
      <c r="AO291" t="s">
        <v>27</v>
      </c>
    </row>
    <row r="292" spans="1:41" x14ac:dyDescent="0.25">
      <c r="A292" t="s">
        <v>116</v>
      </c>
      <c r="B292">
        <v>2257274</v>
      </c>
      <c r="C292" t="s">
        <v>37</v>
      </c>
      <c r="D292" t="s">
        <v>38</v>
      </c>
      <c r="E292" t="s">
        <v>39</v>
      </c>
      <c r="F292">
        <v>53202</v>
      </c>
      <c r="G292" t="s">
        <v>29</v>
      </c>
      <c r="H292" t="s">
        <v>117</v>
      </c>
      <c r="I292">
        <v>12647</v>
      </c>
      <c r="J292" t="s">
        <v>30</v>
      </c>
      <c r="K292" t="s">
        <v>36</v>
      </c>
      <c r="L292">
        <f>VLOOKUP($K292,Key!$A$1:$D$105,2,FALSE)</f>
        <v>43.03886</v>
      </c>
      <c r="M292">
        <f>VLOOKUP($K292,Key!$A$1:$D$105,3,FALSE)</f>
        <v>-87.902720000000002</v>
      </c>
      <c r="N292" t="str">
        <f>VLOOKUP($K292,Key!$A$1:$D$105,4,FALSE)</f>
        <v>Milwaukee</v>
      </c>
      <c r="O292" t="s">
        <v>80</v>
      </c>
      <c r="P292">
        <f>VLOOKUP($O292,Key!$A$1:$D$105,2,FALSE)</f>
        <v>43.05097</v>
      </c>
      <c r="Q292">
        <f>VLOOKUP($O292,Key!$A$1:$D$105,3,FALSE)</f>
        <v>-87.906440000000003</v>
      </c>
      <c r="R292" t="str">
        <f>VLOOKUP($O292,Key!$A$1:$D$105,4,FALSE)</f>
        <v>Milwaukee</v>
      </c>
      <c r="S292">
        <v>8</v>
      </c>
      <c r="T292">
        <v>0</v>
      </c>
      <c r="U292">
        <v>0</v>
      </c>
      <c r="V292" t="s">
        <v>33</v>
      </c>
      <c r="W292">
        <v>1</v>
      </c>
      <c r="X292">
        <v>1</v>
      </c>
      <c r="Y292">
        <v>40</v>
      </c>
      <c r="Z292" s="4">
        <v>-1</v>
      </c>
      <c r="AA292" s="1">
        <v>43474</v>
      </c>
      <c r="AB292" s="8">
        <f t="shared" si="24"/>
        <v>43466</v>
      </c>
      <c r="AC292" s="8">
        <f t="shared" si="25"/>
        <v>43474</v>
      </c>
      <c r="AD292" s="8" t="str">
        <f t="shared" si="26"/>
        <v>Wednesday</v>
      </c>
      <c r="AE292" s="2">
        <v>0.70804398148148151</v>
      </c>
      <c r="AF292" s="4">
        <v>1</v>
      </c>
      <c r="AG292" s="1">
        <v>43474</v>
      </c>
      <c r="AH292" s="8">
        <f t="shared" si="27"/>
        <v>43466</v>
      </c>
      <c r="AI292" s="8">
        <f t="shared" si="28"/>
        <v>43474</v>
      </c>
      <c r="AJ292" s="8" t="str">
        <f t="shared" si="29"/>
        <v>Wednesday</v>
      </c>
      <c r="AK292" s="2">
        <v>0.7133449074074073</v>
      </c>
      <c r="AL292" t="s">
        <v>33</v>
      </c>
      <c r="AM292" t="s">
        <v>33</v>
      </c>
      <c r="AN292" t="s">
        <v>35</v>
      </c>
      <c r="AO292" t="s">
        <v>27</v>
      </c>
    </row>
    <row r="293" spans="1:41" x14ac:dyDescent="0.25">
      <c r="A293" t="s">
        <v>27</v>
      </c>
      <c r="B293">
        <v>1915786</v>
      </c>
      <c r="C293" t="s">
        <v>37</v>
      </c>
      <c r="D293" t="s">
        <v>38</v>
      </c>
      <c r="E293" t="s">
        <v>39</v>
      </c>
      <c r="F293">
        <v>53202</v>
      </c>
      <c r="G293" t="s">
        <v>29</v>
      </c>
      <c r="H293" t="s">
        <v>40</v>
      </c>
      <c r="I293">
        <v>280</v>
      </c>
      <c r="J293" t="s">
        <v>30</v>
      </c>
      <c r="K293" t="s">
        <v>32</v>
      </c>
      <c r="L293">
        <f>VLOOKUP($K293,Key!$A$1:$D$105,2,FALSE)</f>
        <v>43.040349999999997</v>
      </c>
      <c r="M293">
        <f>VLOOKUP($K293,Key!$A$1:$D$105,3,FALSE)</f>
        <v>-87.920760000000001</v>
      </c>
      <c r="N293" t="str">
        <f>VLOOKUP($K293,Key!$A$1:$D$105,4,FALSE)</f>
        <v>Milwaukee</v>
      </c>
      <c r="O293" t="s">
        <v>32</v>
      </c>
      <c r="P293">
        <f>VLOOKUP($O293,Key!$A$1:$D$105,2,FALSE)</f>
        <v>43.040349999999997</v>
      </c>
      <c r="Q293">
        <f>VLOOKUP($O293,Key!$A$1:$D$105,3,FALSE)</f>
        <v>-87.920760000000001</v>
      </c>
      <c r="R293" t="str">
        <f>VLOOKUP($O293,Key!$A$1:$D$105,4,FALSE)</f>
        <v>Milwaukee</v>
      </c>
      <c r="S293">
        <v>1</v>
      </c>
      <c r="T293">
        <v>0</v>
      </c>
      <c r="U293">
        <v>0</v>
      </c>
      <c r="V293" t="s">
        <v>33</v>
      </c>
      <c r="W293">
        <v>0</v>
      </c>
      <c r="X293">
        <v>0</v>
      </c>
      <c r="Y293">
        <v>0</v>
      </c>
      <c r="Z293" s="6">
        <v>-1</v>
      </c>
      <c r="AA293" s="1">
        <v>43474</v>
      </c>
      <c r="AB293" s="7">
        <f t="shared" si="24"/>
        <v>43466</v>
      </c>
      <c r="AC293" s="7">
        <f t="shared" si="25"/>
        <v>43474</v>
      </c>
      <c r="AD293" s="7" t="str">
        <f t="shared" si="26"/>
        <v>Wednesday</v>
      </c>
      <c r="AE293" s="2">
        <v>0.72601851851851851</v>
      </c>
      <c r="AF293" s="6">
        <v>1</v>
      </c>
      <c r="AG293" s="1">
        <v>43474</v>
      </c>
      <c r="AH293" s="7">
        <f t="shared" si="27"/>
        <v>43466</v>
      </c>
      <c r="AI293" s="7">
        <f t="shared" si="28"/>
        <v>43474</v>
      </c>
      <c r="AJ293" s="7" t="str">
        <f t="shared" si="29"/>
        <v>Wednesday</v>
      </c>
      <c r="AK293" s="2">
        <v>0.72692129629629632</v>
      </c>
      <c r="AL293" t="s">
        <v>33</v>
      </c>
      <c r="AM293" t="s">
        <v>34</v>
      </c>
      <c r="AN293" t="s">
        <v>44</v>
      </c>
      <c r="AO293" t="s">
        <v>27</v>
      </c>
    </row>
    <row r="294" spans="1:41" x14ac:dyDescent="0.25">
      <c r="A294" t="s">
        <v>27</v>
      </c>
      <c r="B294">
        <v>2284220</v>
      </c>
      <c r="C294" t="s">
        <v>37</v>
      </c>
      <c r="D294" t="s">
        <v>108</v>
      </c>
      <c r="E294" t="s">
        <v>39</v>
      </c>
      <c r="F294">
        <v>53202</v>
      </c>
      <c r="G294" t="s">
        <v>29</v>
      </c>
      <c r="H294" t="s">
        <v>40</v>
      </c>
      <c r="I294">
        <v>5584</v>
      </c>
      <c r="J294" t="s">
        <v>30</v>
      </c>
      <c r="K294" t="s">
        <v>67</v>
      </c>
      <c r="L294">
        <f>VLOOKUP($K294,Key!$A$1:$D$105,2,FALSE)</f>
        <v>43.060250000000003</v>
      </c>
      <c r="M294">
        <f>VLOOKUP($K294,Key!$A$1:$D$105,3,FALSE)</f>
        <v>-87.892169999999993</v>
      </c>
      <c r="N294" t="str">
        <f>VLOOKUP($K294,Key!$A$1:$D$105,4,FALSE)</f>
        <v>Milwaukee</v>
      </c>
      <c r="O294" t="s">
        <v>68</v>
      </c>
      <c r="P294">
        <f>VLOOKUP($O294,Key!$A$1:$D$105,2,FALSE)</f>
        <v>43.06033</v>
      </c>
      <c r="Q294">
        <f>VLOOKUP($O294,Key!$A$1:$D$105,3,FALSE)</f>
        <v>-87.89546</v>
      </c>
      <c r="R294" t="str">
        <f>VLOOKUP($O294,Key!$A$1:$D$105,4,FALSE)</f>
        <v>Milwaukee</v>
      </c>
      <c r="S294">
        <v>1</v>
      </c>
      <c r="T294">
        <v>0</v>
      </c>
      <c r="U294">
        <v>0</v>
      </c>
      <c r="V294" t="s">
        <v>33</v>
      </c>
      <c r="W294">
        <v>0</v>
      </c>
      <c r="X294">
        <v>0</v>
      </c>
      <c r="Y294">
        <v>0</v>
      </c>
      <c r="Z294" s="4">
        <v>-1</v>
      </c>
      <c r="AA294" s="1">
        <v>43474</v>
      </c>
      <c r="AB294" s="8">
        <f t="shared" si="24"/>
        <v>43466</v>
      </c>
      <c r="AC294" s="8">
        <f t="shared" si="25"/>
        <v>43474</v>
      </c>
      <c r="AD294" s="8" t="str">
        <f t="shared" si="26"/>
        <v>Wednesday</v>
      </c>
      <c r="AE294" s="2">
        <v>0.74334490740740744</v>
      </c>
      <c r="AF294" s="4">
        <v>1</v>
      </c>
      <c r="AG294" s="1">
        <v>43474</v>
      </c>
      <c r="AH294" s="8">
        <f t="shared" si="27"/>
        <v>43466</v>
      </c>
      <c r="AI294" s="8">
        <f t="shared" si="28"/>
        <v>43474</v>
      </c>
      <c r="AJ294" s="8" t="str">
        <f t="shared" si="29"/>
        <v>Wednesday</v>
      </c>
      <c r="AK294" s="2">
        <v>0.74436342592592597</v>
      </c>
      <c r="AL294" t="s">
        <v>33</v>
      </c>
      <c r="AM294" t="s">
        <v>34</v>
      </c>
      <c r="AN294" t="s">
        <v>35</v>
      </c>
      <c r="AO294" t="s">
        <v>27</v>
      </c>
    </row>
    <row r="295" spans="1:41" x14ac:dyDescent="0.25">
      <c r="A295" t="s">
        <v>27</v>
      </c>
      <c r="B295">
        <v>2132080</v>
      </c>
      <c r="C295" t="s">
        <v>37</v>
      </c>
      <c r="D295" t="s">
        <v>38</v>
      </c>
      <c r="E295" t="s">
        <v>39</v>
      </c>
      <c r="F295">
        <v>53233</v>
      </c>
      <c r="G295" t="s">
        <v>29</v>
      </c>
      <c r="H295" t="s">
        <v>40</v>
      </c>
      <c r="I295">
        <v>12700</v>
      </c>
      <c r="J295" t="s">
        <v>30</v>
      </c>
      <c r="K295" t="s">
        <v>100</v>
      </c>
      <c r="L295">
        <f>VLOOKUP($K295,Key!$A$1:$D$105,2,FALSE)</f>
        <v>43.04562</v>
      </c>
      <c r="M295">
        <f>VLOOKUP($K295,Key!$A$1:$D$105,3,FALSE)</f>
        <v>-87.923900000000003</v>
      </c>
      <c r="N295" t="str">
        <f>VLOOKUP($K295,Key!$A$1:$D$105,4,FALSE)</f>
        <v>Milwaukee</v>
      </c>
      <c r="O295" t="s">
        <v>41</v>
      </c>
      <c r="P295">
        <f>VLOOKUP($O295,Key!$A$1:$D$105,2,FALSE)</f>
        <v>43.042490000000001</v>
      </c>
      <c r="Q295">
        <f>VLOOKUP($O295,Key!$A$1:$D$105,3,FALSE)</f>
        <v>-87.909959999999998</v>
      </c>
      <c r="R295" t="str">
        <f>VLOOKUP($O295,Key!$A$1:$D$105,4,FALSE)</f>
        <v>Milwaukee</v>
      </c>
      <c r="S295">
        <v>5</v>
      </c>
      <c r="T295">
        <v>0</v>
      </c>
      <c r="U295">
        <v>0</v>
      </c>
      <c r="V295" t="s">
        <v>33</v>
      </c>
      <c r="W295">
        <v>0</v>
      </c>
      <c r="X295">
        <v>0</v>
      </c>
      <c r="Y295">
        <v>0</v>
      </c>
      <c r="Z295" s="6">
        <v>-1</v>
      </c>
      <c r="AA295" s="1">
        <v>43475</v>
      </c>
      <c r="AB295" s="7">
        <f t="shared" si="24"/>
        <v>43466</v>
      </c>
      <c r="AC295" s="7">
        <f t="shared" si="25"/>
        <v>43475</v>
      </c>
      <c r="AD295" s="7" t="str">
        <f t="shared" si="26"/>
        <v>Thursday</v>
      </c>
      <c r="AE295" s="2">
        <v>0.31863425925925926</v>
      </c>
      <c r="AF295" s="6">
        <v>1</v>
      </c>
      <c r="AG295" s="1">
        <v>43475</v>
      </c>
      <c r="AH295" s="7">
        <f t="shared" si="27"/>
        <v>43466</v>
      </c>
      <c r="AI295" s="7">
        <f t="shared" si="28"/>
        <v>43475</v>
      </c>
      <c r="AJ295" s="7" t="str">
        <f t="shared" si="29"/>
        <v>Thursday</v>
      </c>
      <c r="AK295" s="2">
        <v>0.32216435185185183</v>
      </c>
      <c r="AL295" t="s">
        <v>33</v>
      </c>
      <c r="AM295" t="s">
        <v>34</v>
      </c>
      <c r="AN295" t="s">
        <v>35</v>
      </c>
      <c r="AO295" t="s">
        <v>27</v>
      </c>
    </row>
    <row r="296" spans="1:41" x14ac:dyDescent="0.25">
      <c r="A296" t="s">
        <v>27</v>
      </c>
      <c r="B296">
        <v>2030100</v>
      </c>
      <c r="C296" t="s">
        <v>37</v>
      </c>
      <c r="D296" t="s">
        <v>96</v>
      </c>
      <c r="E296" t="s">
        <v>39</v>
      </c>
      <c r="F296">
        <v>53211</v>
      </c>
      <c r="G296" t="s">
        <v>29</v>
      </c>
      <c r="H296" t="s">
        <v>40</v>
      </c>
      <c r="I296">
        <v>11130</v>
      </c>
      <c r="J296" t="s">
        <v>30</v>
      </c>
      <c r="K296" t="s">
        <v>92</v>
      </c>
      <c r="L296">
        <f>VLOOKUP($K296,Key!$A$1:$D$105,2,FALSE)</f>
        <v>43.053040000000003</v>
      </c>
      <c r="M296">
        <f>VLOOKUP($K296,Key!$A$1:$D$105,3,FALSE)</f>
        <v>-87.897660000000002</v>
      </c>
      <c r="N296" t="str">
        <f>VLOOKUP($K296,Key!$A$1:$D$105,4,FALSE)</f>
        <v>Milwaukee</v>
      </c>
      <c r="O296" t="s">
        <v>54</v>
      </c>
      <c r="P296">
        <f>VLOOKUP($O296,Key!$A$1:$D$105,2,FALSE)</f>
        <v>43.004728999999998</v>
      </c>
      <c r="Q296">
        <f>VLOOKUP($O296,Key!$A$1:$D$105,3,FALSE)</f>
        <v>-87.905463999999995</v>
      </c>
      <c r="R296" t="str">
        <f>VLOOKUP($O296,Key!$A$1:$D$105,4,FALSE)</f>
        <v>Milwaukee</v>
      </c>
      <c r="S296">
        <v>34</v>
      </c>
      <c r="T296">
        <v>0</v>
      </c>
      <c r="U296">
        <v>0</v>
      </c>
      <c r="V296" t="s">
        <v>33</v>
      </c>
      <c r="W296">
        <v>5</v>
      </c>
      <c r="X296">
        <v>4.8</v>
      </c>
      <c r="Y296">
        <v>200</v>
      </c>
      <c r="Z296" s="4">
        <v>-1</v>
      </c>
      <c r="AA296" s="1">
        <v>43475</v>
      </c>
      <c r="AB296" s="8">
        <f t="shared" si="24"/>
        <v>43466</v>
      </c>
      <c r="AC296" s="8">
        <f t="shared" si="25"/>
        <v>43475</v>
      </c>
      <c r="AD296" s="8" t="str">
        <f t="shared" si="26"/>
        <v>Thursday</v>
      </c>
      <c r="AE296" s="2">
        <v>0.39523148148148146</v>
      </c>
      <c r="AF296" s="4">
        <v>1</v>
      </c>
      <c r="AG296" s="1">
        <v>43475</v>
      </c>
      <c r="AH296" s="8">
        <f t="shared" si="27"/>
        <v>43466</v>
      </c>
      <c r="AI296" s="8">
        <f t="shared" si="28"/>
        <v>43475</v>
      </c>
      <c r="AJ296" s="8" t="str">
        <f t="shared" si="29"/>
        <v>Thursday</v>
      </c>
      <c r="AK296" s="2">
        <v>0.41915509259259259</v>
      </c>
      <c r="AL296" t="s">
        <v>34</v>
      </c>
      <c r="AM296" t="s">
        <v>34</v>
      </c>
      <c r="AN296" t="s">
        <v>35</v>
      </c>
      <c r="AO296" t="s">
        <v>27</v>
      </c>
    </row>
    <row r="297" spans="1:41" x14ac:dyDescent="0.25">
      <c r="A297" t="s">
        <v>27</v>
      </c>
      <c r="B297">
        <v>1312561</v>
      </c>
      <c r="C297" t="s">
        <v>37</v>
      </c>
      <c r="D297" t="s">
        <v>38</v>
      </c>
      <c r="E297" t="s">
        <v>39</v>
      </c>
      <c r="F297">
        <v>53203</v>
      </c>
      <c r="G297" t="s">
        <v>29</v>
      </c>
      <c r="H297" t="s">
        <v>40</v>
      </c>
      <c r="I297">
        <v>12475</v>
      </c>
      <c r="J297" t="s">
        <v>30</v>
      </c>
      <c r="K297" t="s">
        <v>82</v>
      </c>
      <c r="L297">
        <f>VLOOKUP($K297,Key!$A$1:$D$105,2,FALSE)</f>
        <v>43.038649999999997</v>
      </c>
      <c r="M297">
        <f>VLOOKUP($K297,Key!$A$1:$D$105,3,FALSE)</f>
        <v>-87.921930000000003</v>
      </c>
      <c r="N297" t="str">
        <f>VLOOKUP($K297,Key!$A$1:$D$105,4,FALSE)</f>
        <v>Milwaukee</v>
      </c>
      <c r="O297" t="s">
        <v>47</v>
      </c>
      <c r="P297">
        <f>VLOOKUP($O297,Key!$A$1:$D$105,2,FALSE)</f>
        <v>43.038600000000002</v>
      </c>
      <c r="Q297">
        <f>VLOOKUP($O297,Key!$A$1:$D$105,3,FALSE)</f>
        <v>-87.912099999999995</v>
      </c>
      <c r="R297" t="str">
        <f>VLOOKUP($O297,Key!$A$1:$D$105,4,FALSE)</f>
        <v>Milwaukee</v>
      </c>
      <c r="S297">
        <v>3</v>
      </c>
      <c r="T297">
        <v>0</v>
      </c>
      <c r="U297">
        <v>0</v>
      </c>
      <c r="V297" t="s">
        <v>33</v>
      </c>
      <c r="W297">
        <v>0</v>
      </c>
      <c r="X297">
        <v>0</v>
      </c>
      <c r="Y297">
        <v>0</v>
      </c>
      <c r="Z297" s="6">
        <v>-1</v>
      </c>
      <c r="AA297" s="1">
        <v>43475</v>
      </c>
      <c r="AB297" s="7">
        <f t="shared" si="24"/>
        <v>43466</v>
      </c>
      <c r="AC297" s="7">
        <f t="shared" si="25"/>
        <v>43475</v>
      </c>
      <c r="AD297" s="7" t="str">
        <f t="shared" si="26"/>
        <v>Thursday</v>
      </c>
      <c r="AE297" s="2">
        <v>0.67208333333333325</v>
      </c>
      <c r="AF297" s="6">
        <v>1</v>
      </c>
      <c r="AG297" s="1">
        <v>43475</v>
      </c>
      <c r="AH297" s="7">
        <f t="shared" si="27"/>
        <v>43466</v>
      </c>
      <c r="AI297" s="7">
        <f t="shared" si="28"/>
        <v>43475</v>
      </c>
      <c r="AJ297" s="7" t="str">
        <f t="shared" si="29"/>
        <v>Thursday</v>
      </c>
      <c r="AK297" s="2">
        <v>0.67413194444444446</v>
      </c>
      <c r="AL297" t="s">
        <v>33</v>
      </c>
      <c r="AM297" t="s">
        <v>34</v>
      </c>
      <c r="AN297" t="s">
        <v>35</v>
      </c>
      <c r="AO297" t="s">
        <v>27</v>
      </c>
    </row>
    <row r="298" spans="1:41" x14ac:dyDescent="0.25">
      <c r="A298" t="s">
        <v>27</v>
      </c>
      <c r="B298">
        <v>1351368</v>
      </c>
      <c r="C298" t="s">
        <v>37</v>
      </c>
      <c r="D298" t="s">
        <v>38</v>
      </c>
      <c r="E298" t="s">
        <v>39</v>
      </c>
      <c r="F298">
        <v>53202</v>
      </c>
      <c r="G298" t="s">
        <v>29</v>
      </c>
      <c r="H298" t="s">
        <v>40</v>
      </c>
      <c r="I298">
        <v>1</v>
      </c>
      <c r="J298" t="s">
        <v>30</v>
      </c>
      <c r="K298" t="s">
        <v>82</v>
      </c>
      <c r="L298">
        <f>VLOOKUP($K298,Key!$A$1:$D$105,2,FALSE)</f>
        <v>43.038649999999997</v>
      </c>
      <c r="M298">
        <f>VLOOKUP($K298,Key!$A$1:$D$105,3,FALSE)</f>
        <v>-87.921930000000003</v>
      </c>
      <c r="N298" t="str">
        <f>VLOOKUP($K298,Key!$A$1:$D$105,4,FALSE)</f>
        <v>Milwaukee</v>
      </c>
      <c r="O298" t="s">
        <v>43</v>
      </c>
      <c r="P298">
        <f>VLOOKUP($O298,Key!$A$1:$D$105,2,FALSE)</f>
        <v>43.038580000000003</v>
      </c>
      <c r="Q298">
        <f>VLOOKUP($O298,Key!$A$1:$D$105,3,FALSE)</f>
        <v>-87.90934</v>
      </c>
      <c r="R298" t="str">
        <f>VLOOKUP($O298,Key!$A$1:$D$105,4,FALSE)</f>
        <v>Milwaukee</v>
      </c>
      <c r="S298">
        <v>8</v>
      </c>
      <c r="T298">
        <v>0</v>
      </c>
      <c r="U298">
        <v>0</v>
      </c>
      <c r="V298" t="s">
        <v>33</v>
      </c>
      <c r="W298">
        <v>1</v>
      </c>
      <c r="X298">
        <v>1</v>
      </c>
      <c r="Y298">
        <v>40</v>
      </c>
      <c r="Z298" s="4">
        <v>-1</v>
      </c>
      <c r="AA298" s="1">
        <v>43475</v>
      </c>
      <c r="AB298" s="8">
        <f t="shared" si="24"/>
        <v>43466</v>
      </c>
      <c r="AC298" s="8">
        <f t="shared" si="25"/>
        <v>43475</v>
      </c>
      <c r="AD298" s="8" t="str">
        <f t="shared" si="26"/>
        <v>Thursday</v>
      </c>
      <c r="AE298" s="2">
        <v>0.73251157407407408</v>
      </c>
      <c r="AF298" s="4">
        <v>1</v>
      </c>
      <c r="AG298" s="1">
        <v>43475</v>
      </c>
      <c r="AH298" s="8">
        <f t="shared" si="27"/>
        <v>43466</v>
      </c>
      <c r="AI298" s="8">
        <f t="shared" si="28"/>
        <v>43475</v>
      </c>
      <c r="AJ298" s="8" t="str">
        <f t="shared" si="29"/>
        <v>Thursday</v>
      </c>
      <c r="AK298" s="2">
        <v>0.73769675925925926</v>
      </c>
      <c r="AL298" t="s">
        <v>33</v>
      </c>
      <c r="AM298" t="s">
        <v>34</v>
      </c>
      <c r="AN298" t="s">
        <v>35</v>
      </c>
      <c r="AO298" t="s">
        <v>27</v>
      </c>
    </row>
    <row r="299" spans="1:41" x14ac:dyDescent="0.25">
      <c r="A299" t="s">
        <v>27</v>
      </c>
      <c r="B299">
        <v>1351368</v>
      </c>
      <c r="C299" t="s">
        <v>37</v>
      </c>
      <c r="D299" t="s">
        <v>38</v>
      </c>
      <c r="E299" t="s">
        <v>39</v>
      </c>
      <c r="F299">
        <v>53202</v>
      </c>
      <c r="G299" t="s">
        <v>29</v>
      </c>
      <c r="H299" t="s">
        <v>40</v>
      </c>
      <c r="I299">
        <v>12669</v>
      </c>
      <c r="J299" t="s">
        <v>30</v>
      </c>
      <c r="K299" t="s">
        <v>59</v>
      </c>
      <c r="L299">
        <f>VLOOKUP($K299,Key!$A$1:$D$105,2,FALSE)</f>
        <v>43.04804</v>
      </c>
      <c r="M299">
        <f>VLOOKUP($K299,Key!$A$1:$D$105,3,FALSE)</f>
        <v>-87.896720000000002</v>
      </c>
      <c r="N299" t="str">
        <f>VLOOKUP($K299,Key!$A$1:$D$105,4,FALSE)</f>
        <v>Milwaukee</v>
      </c>
      <c r="O299" t="s">
        <v>93</v>
      </c>
      <c r="P299">
        <f>VLOOKUP($O299,Key!$A$1:$D$105,2,FALSE)</f>
        <v>43.060786</v>
      </c>
      <c r="Q299">
        <f>VLOOKUP($O299,Key!$A$1:$D$105,3,FALSE)</f>
        <v>-87.883825999999999</v>
      </c>
      <c r="R299" t="str">
        <f>VLOOKUP($O299,Key!$A$1:$D$105,4,FALSE)</f>
        <v>Milwaukee</v>
      </c>
      <c r="S299">
        <v>10</v>
      </c>
      <c r="T299">
        <v>0</v>
      </c>
      <c r="U299">
        <v>0</v>
      </c>
      <c r="V299" t="s">
        <v>33</v>
      </c>
      <c r="W299">
        <v>1</v>
      </c>
      <c r="X299">
        <v>1</v>
      </c>
      <c r="Y299">
        <v>40</v>
      </c>
      <c r="Z299" s="6">
        <v>-1</v>
      </c>
      <c r="AA299" s="1">
        <v>43475</v>
      </c>
      <c r="AB299" s="7">
        <f t="shared" si="24"/>
        <v>43466</v>
      </c>
      <c r="AC299" s="7">
        <f t="shared" si="25"/>
        <v>43475</v>
      </c>
      <c r="AD299" s="7" t="str">
        <f t="shared" si="26"/>
        <v>Thursday</v>
      </c>
      <c r="AE299" s="2">
        <v>0.75253472222222229</v>
      </c>
      <c r="AF299" s="6">
        <v>1</v>
      </c>
      <c r="AG299" s="1">
        <v>43475</v>
      </c>
      <c r="AH299" s="7">
        <f t="shared" si="27"/>
        <v>43466</v>
      </c>
      <c r="AI299" s="7">
        <f t="shared" si="28"/>
        <v>43475</v>
      </c>
      <c r="AJ299" s="7" t="str">
        <f t="shared" si="29"/>
        <v>Thursday</v>
      </c>
      <c r="AK299" s="2">
        <v>0.75916666666666666</v>
      </c>
      <c r="AL299" t="s">
        <v>33</v>
      </c>
      <c r="AM299" t="s">
        <v>34</v>
      </c>
      <c r="AN299" t="s">
        <v>35</v>
      </c>
      <c r="AO299" t="s">
        <v>27</v>
      </c>
    </row>
    <row r="300" spans="1:41" x14ac:dyDescent="0.25">
      <c r="A300" t="s">
        <v>27</v>
      </c>
      <c r="B300">
        <v>558783</v>
      </c>
      <c r="C300" t="s">
        <v>37</v>
      </c>
      <c r="D300" t="s">
        <v>124</v>
      </c>
      <c r="E300" t="s">
        <v>39</v>
      </c>
      <c r="F300">
        <v>53066</v>
      </c>
      <c r="G300" t="s">
        <v>29</v>
      </c>
      <c r="H300" t="s">
        <v>40</v>
      </c>
      <c r="I300">
        <v>70</v>
      </c>
      <c r="J300" t="s">
        <v>30</v>
      </c>
      <c r="K300" t="s">
        <v>45</v>
      </c>
      <c r="L300">
        <f>VLOOKUP($K300,Key!$A$1:$D$105,2,FALSE)</f>
        <v>43.03519</v>
      </c>
      <c r="M300">
        <f>VLOOKUP($K300,Key!$A$1:$D$105,3,FALSE)</f>
        <v>-87.907390000000007</v>
      </c>
      <c r="N300" t="str">
        <f>VLOOKUP($K300,Key!$A$1:$D$105,4,FALSE)</f>
        <v>Milwaukee</v>
      </c>
      <c r="O300" t="s">
        <v>36</v>
      </c>
      <c r="P300">
        <f>VLOOKUP($O300,Key!$A$1:$D$105,2,FALSE)</f>
        <v>43.03886</v>
      </c>
      <c r="Q300">
        <f>VLOOKUP($O300,Key!$A$1:$D$105,3,FALSE)</f>
        <v>-87.902720000000002</v>
      </c>
      <c r="R300" t="str">
        <f>VLOOKUP($O300,Key!$A$1:$D$105,4,FALSE)</f>
        <v>Milwaukee</v>
      </c>
      <c r="S300">
        <v>3</v>
      </c>
      <c r="T300">
        <v>0</v>
      </c>
      <c r="U300">
        <v>0</v>
      </c>
      <c r="V300" t="s">
        <v>33</v>
      </c>
      <c r="W300">
        <v>0</v>
      </c>
      <c r="X300">
        <v>0</v>
      </c>
      <c r="Y300">
        <v>0</v>
      </c>
      <c r="Z300" s="4">
        <v>-1</v>
      </c>
      <c r="AA300" s="1">
        <v>43476</v>
      </c>
      <c r="AB300" s="8">
        <f t="shared" si="24"/>
        <v>43466</v>
      </c>
      <c r="AC300" s="8">
        <f t="shared" si="25"/>
        <v>43476</v>
      </c>
      <c r="AD300" s="8" t="str">
        <f t="shared" si="26"/>
        <v>Friday</v>
      </c>
      <c r="AE300" s="2">
        <v>0.55487268518518518</v>
      </c>
      <c r="AF300" s="4">
        <v>1</v>
      </c>
      <c r="AG300" s="1">
        <v>43476</v>
      </c>
      <c r="AH300" s="8">
        <f t="shared" si="27"/>
        <v>43466</v>
      </c>
      <c r="AI300" s="8">
        <f t="shared" si="28"/>
        <v>43476</v>
      </c>
      <c r="AJ300" s="8" t="str">
        <f t="shared" si="29"/>
        <v>Friday</v>
      </c>
      <c r="AK300" s="2">
        <v>0.55752314814814818</v>
      </c>
      <c r="AL300" t="s">
        <v>33</v>
      </c>
      <c r="AM300" t="s">
        <v>34</v>
      </c>
      <c r="AN300" t="s">
        <v>35</v>
      </c>
      <c r="AO300" t="s">
        <v>27</v>
      </c>
    </row>
    <row r="301" spans="1:41" x14ac:dyDescent="0.25">
      <c r="A301" t="s">
        <v>27</v>
      </c>
      <c r="B301">
        <v>1328721</v>
      </c>
      <c r="C301" t="s">
        <v>37</v>
      </c>
      <c r="D301" t="s">
        <v>38</v>
      </c>
      <c r="E301" t="s">
        <v>39</v>
      </c>
      <c r="F301">
        <v>53207</v>
      </c>
      <c r="G301" t="s">
        <v>29</v>
      </c>
      <c r="H301" t="s">
        <v>40</v>
      </c>
      <c r="I301">
        <v>11064</v>
      </c>
      <c r="J301" t="s">
        <v>30</v>
      </c>
      <c r="K301" t="s">
        <v>78</v>
      </c>
      <c r="L301">
        <f>VLOOKUP($K301,Key!$A$1:$D$105,2,FALSE)</f>
        <v>43.041646999999998</v>
      </c>
      <c r="M301">
        <f>VLOOKUP($K301,Key!$A$1:$D$105,3,FALSE)</f>
        <v>-87.927257999999995</v>
      </c>
      <c r="N301" t="str">
        <f>VLOOKUP($K301,Key!$A$1:$D$105,4,FALSE)</f>
        <v>Milwaukee</v>
      </c>
      <c r="O301" t="s">
        <v>61</v>
      </c>
      <c r="P301">
        <f>VLOOKUP($O301,Key!$A$1:$D$105,2,FALSE)</f>
        <v>43.026229999999998</v>
      </c>
      <c r="Q301">
        <f>VLOOKUP($O301,Key!$A$1:$D$105,3,FALSE)</f>
        <v>-87.912809999999993</v>
      </c>
      <c r="R301" t="str">
        <f>VLOOKUP($O301,Key!$A$1:$D$105,4,FALSE)</f>
        <v>Milwaukee</v>
      </c>
      <c r="S301">
        <v>12</v>
      </c>
      <c r="T301">
        <v>0</v>
      </c>
      <c r="U301">
        <v>0</v>
      </c>
      <c r="V301" t="s">
        <v>33</v>
      </c>
      <c r="W301">
        <v>1</v>
      </c>
      <c r="X301">
        <v>1</v>
      </c>
      <c r="Y301">
        <v>40</v>
      </c>
      <c r="Z301" s="6">
        <v>-1</v>
      </c>
      <c r="AA301" s="1">
        <v>43476</v>
      </c>
      <c r="AB301" s="7">
        <f t="shared" si="24"/>
        <v>43466</v>
      </c>
      <c r="AC301" s="7">
        <f t="shared" si="25"/>
        <v>43476</v>
      </c>
      <c r="AD301" s="7" t="str">
        <f t="shared" si="26"/>
        <v>Friday</v>
      </c>
      <c r="AE301" s="2">
        <v>0.62494212962962969</v>
      </c>
      <c r="AF301" s="6">
        <v>1</v>
      </c>
      <c r="AG301" s="1">
        <v>43476</v>
      </c>
      <c r="AH301" s="7">
        <f t="shared" si="27"/>
        <v>43466</v>
      </c>
      <c r="AI301" s="7">
        <f t="shared" si="28"/>
        <v>43476</v>
      </c>
      <c r="AJ301" s="7" t="str">
        <f t="shared" si="29"/>
        <v>Friday</v>
      </c>
      <c r="AK301" s="2">
        <v>0.63296296296296295</v>
      </c>
      <c r="AL301" t="s">
        <v>33</v>
      </c>
      <c r="AM301" t="s">
        <v>34</v>
      </c>
      <c r="AN301" t="s">
        <v>35</v>
      </c>
      <c r="AO301" t="s">
        <v>27</v>
      </c>
    </row>
    <row r="302" spans="1:41" x14ac:dyDescent="0.25">
      <c r="A302" t="s">
        <v>27</v>
      </c>
      <c r="B302">
        <v>2144882</v>
      </c>
      <c r="C302" t="s">
        <v>37</v>
      </c>
      <c r="D302" t="s">
        <v>38</v>
      </c>
      <c r="E302" t="s">
        <v>39</v>
      </c>
      <c r="F302">
        <v>53215</v>
      </c>
      <c r="G302" t="s">
        <v>29</v>
      </c>
      <c r="H302" t="s">
        <v>101</v>
      </c>
      <c r="I302">
        <v>11145</v>
      </c>
      <c r="J302" t="s">
        <v>30</v>
      </c>
      <c r="K302" t="s">
        <v>53</v>
      </c>
      <c r="L302">
        <f>VLOOKUP($K302,Key!$A$1:$D$105,2,FALSE)</f>
        <v>43.056570000000001</v>
      </c>
      <c r="M302">
        <f>VLOOKUP($K302,Key!$A$1:$D$105,3,FALSE)</f>
        <v>-87.934060000000002</v>
      </c>
      <c r="N302" t="str">
        <f>VLOOKUP($K302,Key!$A$1:$D$105,4,FALSE)</f>
        <v>Milwaukee</v>
      </c>
      <c r="O302" t="s">
        <v>53</v>
      </c>
      <c r="P302">
        <f>VLOOKUP($O302,Key!$A$1:$D$105,2,FALSE)</f>
        <v>43.056570000000001</v>
      </c>
      <c r="Q302">
        <f>VLOOKUP($O302,Key!$A$1:$D$105,3,FALSE)</f>
        <v>-87.934060000000002</v>
      </c>
      <c r="R302" t="str">
        <f>VLOOKUP($O302,Key!$A$1:$D$105,4,FALSE)</f>
        <v>Milwaukee</v>
      </c>
      <c r="S302">
        <v>10</v>
      </c>
      <c r="T302">
        <v>0</v>
      </c>
      <c r="U302">
        <v>0</v>
      </c>
      <c r="V302" t="s">
        <v>33</v>
      </c>
      <c r="W302">
        <v>1</v>
      </c>
      <c r="X302">
        <v>1</v>
      </c>
      <c r="Y302">
        <v>40</v>
      </c>
      <c r="Z302" s="4">
        <v>-1</v>
      </c>
      <c r="AA302" s="1">
        <v>43476</v>
      </c>
      <c r="AB302" s="8">
        <f t="shared" si="24"/>
        <v>43466</v>
      </c>
      <c r="AC302" s="8">
        <f t="shared" si="25"/>
        <v>43476</v>
      </c>
      <c r="AD302" s="8" t="str">
        <f t="shared" si="26"/>
        <v>Friday</v>
      </c>
      <c r="AE302" s="2">
        <v>0.70689814814814811</v>
      </c>
      <c r="AF302" s="4">
        <v>1</v>
      </c>
      <c r="AG302" s="1">
        <v>43476</v>
      </c>
      <c r="AH302" s="8">
        <f t="shared" si="27"/>
        <v>43466</v>
      </c>
      <c r="AI302" s="8">
        <f t="shared" si="28"/>
        <v>43476</v>
      </c>
      <c r="AJ302" s="8" t="str">
        <f t="shared" si="29"/>
        <v>Friday</v>
      </c>
      <c r="AK302" s="2">
        <v>0.71373842592592596</v>
      </c>
      <c r="AL302" t="s">
        <v>33</v>
      </c>
      <c r="AM302" t="s">
        <v>34</v>
      </c>
      <c r="AN302" t="s">
        <v>44</v>
      </c>
      <c r="AO302" t="s">
        <v>27</v>
      </c>
    </row>
    <row r="303" spans="1:41" x14ac:dyDescent="0.25">
      <c r="A303" t="s">
        <v>27</v>
      </c>
      <c r="B303">
        <v>1276651</v>
      </c>
      <c r="C303" t="s">
        <v>37</v>
      </c>
      <c r="D303" t="s">
        <v>38</v>
      </c>
      <c r="E303" t="s">
        <v>39</v>
      </c>
      <c r="F303">
        <v>53211</v>
      </c>
      <c r="G303" t="s">
        <v>29</v>
      </c>
      <c r="H303" t="s">
        <v>40</v>
      </c>
      <c r="I303">
        <v>5714</v>
      </c>
      <c r="J303" t="s">
        <v>30</v>
      </c>
      <c r="K303" t="s">
        <v>77</v>
      </c>
      <c r="L303">
        <f>VLOOKUP($K303,Key!$A$1:$D$105,2,FALSE)</f>
        <v>43.052549999999997</v>
      </c>
      <c r="M303">
        <f>VLOOKUP($K303,Key!$A$1:$D$105,3,FALSE)</f>
        <v>-87.909329999999997</v>
      </c>
      <c r="N303" t="str">
        <f>VLOOKUP($K303,Key!$A$1:$D$105,4,FALSE)</f>
        <v>Milwaukee</v>
      </c>
      <c r="O303" t="s">
        <v>94</v>
      </c>
      <c r="P303">
        <f>VLOOKUP($O303,Key!$A$1:$D$105,2,FALSE)</f>
        <v>43.077359999999999</v>
      </c>
      <c r="Q303">
        <f>VLOOKUP($O303,Key!$A$1:$D$105,3,FALSE)</f>
        <v>-87.880769999999998</v>
      </c>
      <c r="R303" t="str">
        <f>VLOOKUP($O303,Key!$A$1:$D$105,4,FALSE)</f>
        <v>Milwaukee</v>
      </c>
      <c r="S303">
        <v>24</v>
      </c>
      <c r="T303">
        <v>0</v>
      </c>
      <c r="U303">
        <v>0</v>
      </c>
      <c r="V303" t="s">
        <v>33</v>
      </c>
      <c r="W303">
        <v>3</v>
      </c>
      <c r="X303">
        <v>2.9</v>
      </c>
      <c r="Y303">
        <v>120</v>
      </c>
      <c r="Z303" s="6">
        <v>-1</v>
      </c>
      <c r="AA303" s="1">
        <v>43476</v>
      </c>
      <c r="AB303" s="7">
        <f t="shared" si="24"/>
        <v>43466</v>
      </c>
      <c r="AC303" s="7">
        <f t="shared" si="25"/>
        <v>43476</v>
      </c>
      <c r="AD303" s="7" t="str">
        <f t="shared" si="26"/>
        <v>Friday</v>
      </c>
      <c r="AE303" s="2">
        <v>0.79273148148148154</v>
      </c>
      <c r="AF303" s="6">
        <v>1</v>
      </c>
      <c r="AG303" s="1">
        <v>43476</v>
      </c>
      <c r="AH303" s="7">
        <f t="shared" si="27"/>
        <v>43466</v>
      </c>
      <c r="AI303" s="7">
        <f t="shared" si="28"/>
        <v>43476</v>
      </c>
      <c r="AJ303" s="7" t="str">
        <f t="shared" si="29"/>
        <v>Friday</v>
      </c>
      <c r="AK303" s="2">
        <v>0.80937500000000007</v>
      </c>
      <c r="AL303" t="s">
        <v>33</v>
      </c>
      <c r="AM303" t="s">
        <v>34</v>
      </c>
      <c r="AN303" t="s">
        <v>35</v>
      </c>
      <c r="AO303" t="s">
        <v>27</v>
      </c>
    </row>
    <row r="304" spans="1:41" x14ac:dyDescent="0.25">
      <c r="A304" t="s">
        <v>27</v>
      </c>
      <c r="B304">
        <v>2353269</v>
      </c>
      <c r="C304" t="s">
        <v>37</v>
      </c>
      <c r="D304" t="s">
        <v>121</v>
      </c>
      <c r="E304" t="s">
        <v>39</v>
      </c>
      <c r="F304">
        <v>53202</v>
      </c>
      <c r="G304" t="s">
        <v>29</v>
      </c>
      <c r="H304" t="s">
        <v>40</v>
      </c>
      <c r="I304">
        <v>12540</v>
      </c>
      <c r="J304" t="s">
        <v>30</v>
      </c>
      <c r="K304" t="s">
        <v>60</v>
      </c>
      <c r="L304">
        <f>VLOOKUP($K304,Key!$A$1:$D$105,2,FALSE)</f>
        <v>43.04824</v>
      </c>
      <c r="M304">
        <f>VLOOKUP($K304,Key!$A$1:$D$105,3,FALSE)</f>
        <v>-87.904970000000006</v>
      </c>
      <c r="N304" t="str">
        <f>VLOOKUP($K304,Key!$A$1:$D$105,4,FALSE)</f>
        <v>Milwaukee</v>
      </c>
      <c r="O304" t="s">
        <v>58</v>
      </c>
      <c r="P304">
        <f>VLOOKUP($O304,Key!$A$1:$D$105,2,FALSE)</f>
        <v>43.052460000000004</v>
      </c>
      <c r="Q304">
        <f>VLOOKUP($O304,Key!$A$1:$D$105,3,FALSE)</f>
        <v>-87.891000000000005</v>
      </c>
      <c r="R304" t="str">
        <f>VLOOKUP($O304,Key!$A$1:$D$105,4,FALSE)</f>
        <v>Milwaukee</v>
      </c>
      <c r="S304">
        <v>9</v>
      </c>
      <c r="T304">
        <v>0</v>
      </c>
      <c r="U304">
        <v>0</v>
      </c>
      <c r="V304" t="s">
        <v>33</v>
      </c>
      <c r="W304">
        <v>0</v>
      </c>
      <c r="X304">
        <v>0</v>
      </c>
      <c r="Y304">
        <v>0</v>
      </c>
      <c r="Z304" s="4">
        <v>-1</v>
      </c>
      <c r="AA304" s="1">
        <v>43476</v>
      </c>
      <c r="AB304" s="8">
        <f t="shared" si="24"/>
        <v>43466</v>
      </c>
      <c r="AC304" s="8">
        <f t="shared" si="25"/>
        <v>43476</v>
      </c>
      <c r="AD304" s="8" t="str">
        <f t="shared" si="26"/>
        <v>Friday</v>
      </c>
      <c r="AE304" s="2">
        <v>0.80557870370370377</v>
      </c>
      <c r="AF304" s="4">
        <v>1</v>
      </c>
      <c r="AG304" s="1">
        <v>43476</v>
      </c>
      <c r="AH304" s="8">
        <f t="shared" si="27"/>
        <v>43466</v>
      </c>
      <c r="AI304" s="8">
        <f t="shared" si="28"/>
        <v>43476</v>
      </c>
      <c r="AJ304" s="8" t="str">
        <f t="shared" si="29"/>
        <v>Friday</v>
      </c>
      <c r="AK304" s="2">
        <v>0.81206018518518519</v>
      </c>
      <c r="AL304" t="s">
        <v>33</v>
      </c>
      <c r="AM304" t="s">
        <v>34</v>
      </c>
      <c r="AN304" t="s">
        <v>35</v>
      </c>
      <c r="AO304" t="s">
        <v>27</v>
      </c>
    </row>
    <row r="305" spans="1:41" x14ac:dyDescent="0.25">
      <c r="A305" t="s">
        <v>27</v>
      </c>
      <c r="B305">
        <v>1883817</v>
      </c>
      <c r="C305" t="s">
        <v>37</v>
      </c>
      <c r="D305" t="s">
        <v>38</v>
      </c>
      <c r="E305" t="s">
        <v>39</v>
      </c>
      <c r="F305">
        <v>53202</v>
      </c>
      <c r="G305" t="s">
        <v>29</v>
      </c>
      <c r="H305" t="s">
        <v>86</v>
      </c>
      <c r="I305">
        <v>12586</v>
      </c>
      <c r="J305" t="s">
        <v>30</v>
      </c>
      <c r="K305" t="s">
        <v>57</v>
      </c>
      <c r="L305">
        <f>VLOOKUP($K305,Key!$A$1:$D$105,2,FALSE)</f>
        <v>43.045712999999999</v>
      </c>
      <c r="M305">
        <f>VLOOKUP($K305,Key!$A$1:$D$105,3,FALSE)</f>
        <v>-87.899756999999994</v>
      </c>
      <c r="N305" t="str">
        <f>VLOOKUP($K305,Key!$A$1:$D$105,4,FALSE)</f>
        <v>Milwaukee</v>
      </c>
      <c r="O305" t="s">
        <v>41</v>
      </c>
      <c r="P305">
        <f>VLOOKUP($O305,Key!$A$1:$D$105,2,FALSE)</f>
        <v>43.042490000000001</v>
      </c>
      <c r="Q305">
        <f>VLOOKUP($O305,Key!$A$1:$D$105,3,FALSE)</f>
        <v>-87.909959999999998</v>
      </c>
      <c r="R305" t="str">
        <f>VLOOKUP($O305,Key!$A$1:$D$105,4,FALSE)</f>
        <v>Milwaukee</v>
      </c>
      <c r="S305">
        <v>4</v>
      </c>
      <c r="T305">
        <v>0</v>
      </c>
      <c r="U305">
        <v>2</v>
      </c>
      <c r="V305" t="s">
        <v>33</v>
      </c>
      <c r="W305">
        <v>0</v>
      </c>
      <c r="X305">
        <v>0</v>
      </c>
      <c r="Y305">
        <v>0</v>
      </c>
      <c r="Z305" s="6">
        <v>-1</v>
      </c>
      <c r="AA305" s="1">
        <v>43477</v>
      </c>
      <c r="AB305" s="7">
        <f t="shared" si="24"/>
        <v>43466</v>
      </c>
      <c r="AC305" s="7">
        <f t="shared" si="25"/>
        <v>43477</v>
      </c>
      <c r="AD305" s="7" t="str">
        <f t="shared" si="26"/>
        <v>Saturday</v>
      </c>
      <c r="AE305" s="2">
        <v>0.53203703703703698</v>
      </c>
      <c r="AF305" s="6">
        <v>1</v>
      </c>
      <c r="AG305" s="1">
        <v>43477</v>
      </c>
      <c r="AH305" s="7">
        <f t="shared" si="27"/>
        <v>43466</v>
      </c>
      <c r="AI305" s="7">
        <f t="shared" si="28"/>
        <v>43477</v>
      </c>
      <c r="AJ305" s="7" t="str">
        <f t="shared" si="29"/>
        <v>Saturday</v>
      </c>
      <c r="AK305" s="2">
        <v>0.53540509259259261</v>
      </c>
      <c r="AL305" t="s">
        <v>33</v>
      </c>
      <c r="AM305" t="s">
        <v>34</v>
      </c>
      <c r="AN305" t="s">
        <v>35</v>
      </c>
      <c r="AO305" t="s">
        <v>27</v>
      </c>
    </row>
    <row r="306" spans="1:41" x14ac:dyDescent="0.25">
      <c r="A306" t="s">
        <v>27</v>
      </c>
      <c r="B306">
        <v>1276651</v>
      </c>
      <c r="C306" t="s">
        <v>37</v>
      </c>
      <c r="D306" t="s">
        <v>38</v>
      </c>
      <c r="E306" t="s">
        <v>39</v>
      </c>
      <c r="F306">
        <v>53211</v>
      </c>
      <c r="G306" t="s">
        <v>29</v>
      </c>
      <c r="H306" t="s">
        <v>40</v>
      </c>
      <c r="I306">
        <v>5460</v>
      </c>
      <c r="J306" t="s">
        <v>30</v>
      </c>
      <c r="K306" t="s">
        <v>94</v>
      </c>
      <c r="L306">
        <f>VLOOKUP($K306,Key!$A$1:$D$105,2,FALSE)</f>
        <v>43.077359999999999</v>
      </c>
      <c r="M306">
        <f>VLOOKUP($K306,Key!$A$1:$D$105,3,FALSE)</f>
        <v>-87.880769999999998</v>
      </c>
      <c r="N306" t="str">
        <f>VLOOKUP($K306,Key!$A$1:$D$105,4,FALSE)</f>
        <v>Milwaukee</v>
      </c>
      <c r="O306" t="s">
        <v>60</v>
      </c>
      <c r="P306">
        <f>VLOOKUP($O306,Key!$A$1:$D$105,2,FALSE)</f>
        <v>43.04824</v>
      </c>
      <c r="Q306">
        <f>VLOOKUP($O306,Key!$A$1:$D$105,3,FALSE)</f>
        <v>-87.904970000000006</v>
      </c>
      <c r="R306" t="str">
        <f>VLOOKUP($O306,Key!$A$1:$D$105,4,FALSE)</f>
        <v>Milwaukee</v>
      </c>
      <c r="S306">
        <v>16</v>
      </c>
      <c r="T306">
        <v>0</v>
      </c>
      <c r="U306">
        <v>0</v>
      </c>
      <c r="V306" t="s">
        <v>33</v>
      </c>
      <c r="W306">
        <v>2</v>
      </c>
      <c r="X306">
        <v>1.9</v>
      </c>
      <c r="Y306">
        <v>80</v>
      </c>
      <c r="Z306" s="4">
        <v>-1</v>
      </c>
      <c r="AA306" s="1">
        <v>43477</v>
      </c>
      <c r="AB306" s="8">
        <f t="shared" si="24"/>
        <v>43466</v>
      </c>
      <c r="AC306" s="8">
        <f t="shared" si="25"/>
        <v>43477</v>
      </c>
      <c r="AD306" s="8" t="str">
        <f t="shared" si="26"/>
        <v>Saturday</v>
      </c>
      <c r="AE306" s="2">
        <v>0.63431712962962961</v>
      </c>
      <c r="AF306" s="4">
        <v>1</v>
      </c>
      <c r="AG306" s="1">
        <v>43477</v>
      </c>
      <c r="AH306" s="8">
        <f t="shared" si="27"/>
        <v>43466</v>
      </c>
      <c r="AI306" s="8">
        <f t="shared" si="28"/>
        <v>43477</v>
      </c>
      <c r="AJ306" s="8" t="str">
        <f t="shared" si="29"/>
        <v>Saturday</v>
      </c>
      <c r="AK306" s="2">
        <v>0.64554398148148151</v>
      </c>
      <c r="AL306" t="s">
        <v>33</v>
      </c>
      <c r="AM306" t="s">
        <v>34</v>
      </c>
      <c r="AN306" t="s">
        <v>35</v>
      </c>
      <c r="AO306" t="s">
        <v>27</v>
      </c>
    </row>
    <row r="307" spans="1:41" x14ac:dyDescent="0.25">
      <c r="A307" t="s">
        <v>27</v>
      </c>
      <c r="B307">
        <v>1276651</v>
      </c>
      <c r="C307" t="s">
        <v>37</v>
      </c>
      <c r="D307" t="s">
        <v>38</v>
      </c>
      <c r="E307" t="s">
        <v>39</v>
      </c>
      <c r="F307">
        <v>53211</v>
      </c>
      <c r="G307" t="s">
        <v>29</v>
      </c>
      <c r="H307" t="s">
        <v>40</v>
      </c>
      <c r="I307">
        <v>11046</v>
      </c>
      <c r="J307" t="s">
        <v>30</v>
      </c>
      <c r="K307" t="s">
        <v>77</v>
      </c>
      <c r="L307">
        <f>VLOOKUP($K307,Key!$A$1:$D$105,2,FALSE)</f>
        <v>43.052549999999997</v>
      </c>
      <c r="M307">
        <f>VLOOKUP($K307,Key!$A$1:$D$105,3,FALSE)</f>
        <v>-87.909329999999997</v>
      </c>
      <c r="N307" t="str">
        <f>VLOOKUP($K307,Key!$A$1:$D$105,4,FALSE)</f>
        <v>Milwaukee</v>
      </c>
      <c r="O307" t="s">
        <v>94</v>
      </c>
      <c r="P307">
        <f>VLOOKUP($O307,Key!$A$1:$D$105,2,FALSE)</f>
        <v>43.077359999999999</v>
      </c>
      <c r="Q307">
        <f>VLOOKUP($O307,Key!$A$1:$D$105,3,FALSE)</f>
        <v>-87.880769999999998</v>
      </c>
      <c r="R307" t="str">
        <f>VLOOKUP($O307,Key!$A$1:$D$105,4,FALSE)</f>
        <v>Milwaukee</v>
      </c>
      <c r="S307">
        <v>21</v>
      </c>
      <c r="T307">
        <v>0</v>
      </c>
      <c r="U307">
        <v>0</v>
      </c>
      <c r="V307" t="s">
        <v>33</v>
      </c>
      <c r="W307">
        <v>3</v>
      </c>
      <c r="X307">
        <v>2.9</v>
      </c>
      <c r="Y307">
        <v>120</v>
      </c>
      <c r="Z307" s="6">
        <v>-1</v>
      </c>
      <c r="AA307" s="1">
        <v>43477</v>
      </c>
      <c r="AB307" s="7">
        <f t="shared" si="24"/>
        <v>43466</v>
      </c>
      <c r="AC307" s="7">
        <f t="shared" si="25"/>
        <v>43477</v>
      </c>
      <c r="AD307" s="7" t="str">
        <f t="shared" si="26"/>
        <v>Saturday</v>
      </c>
      <c r="AE307" s="2">
        <v>0.71195601851851853</v>
      </c>
      <c r="AF307" s="6">
        <v>1</v>
      </c>
      <c r="AG307" s="1">
        <v>43477</v>
      </c>
      <c r="AH307" s="7">
        <f t="shared" si="27"/>
        <v>43466</v>
      </c>
      <c r="AI307" s="7">
        <f t="shared" si="28"/>
        <v>43477</v>
      </c>
      <c r="AJ307" s="7" t="str">
        <f t="shared" si="29"/>
        <v>Saturday</v>
      </c>
      <c r="AK307" s="2">
        <v>0.72645833333333332</v>
      </c>
      <c r="AL307" t="s">
        <v>33</v>
      </c>
      <c r="AM307" t="s">
        <v>34</v>
      </c>
      <c r="AN307" t="s">
        <v>35</v>
      </c>
      <c r="AO307" t="s">
        <v>27</v>
      </c>
    </row>
    <row r="308" spans="1:41" x14ac:dyDescent="0.25">
      <c r="A308" t="s">
        <v>27</v>
      </c>
      <c r="B308">
        <v>1804229</v>
      </c>
      <c r="C308" t="s">
        <v>37</v>
      </c>
      <c r="D308" t="s">
        <v>108</v>
      </c>
      <c r="E308" t="s">
        <v>39</v>
      </c>
      <c r="F308">
        <v>53211</v>
      </c>
      <c r="G308" t="s">
        <v>29</v>
      </c>
      <c r="H308" t="s">
        <v>40</v>
      </c>
      <c r="I308">
        <v>989</v>
      </c>
      <c r="J308" t="s">
        <v>30</v>
      </c>
      <c r="K308" t="s">
        <v>70</v>
      </c>
      <c r="L308">
        <f>VLOOKUP($K308,Key!$A$1:$D$105,2,FALSE)</f>
        <v>43.074655999999997</v>
      </c>
      <c r="M308">
        <f>VLOOKUP($K308,Key!$A$1:$D$105,3,FALSE)</f>
        <v>-87.889011999999994</v>
      </c>
      <c r="N308" t="str">
        <f>VLOOKUP($K308,Key!$A$1:$D$105,4,FALSE)</f>
        <v>Milwaukee</v>
      </c>
      <c r="O308" t="s">
        <v>79</v>
      </c>
      <c r="P308">
        <f>VLOOKUP($O308,Key!$A$1:$D$105,2,FALSE)</f>
        <v>43.078530000000001</v>
      </c>
      <c r="Q308">
        <f>VLOOKUP($O308,Key!$A$1:$D$105,3,FALSE)</f>
        <v>-87.882620000000003</v>
      </c>
      <c r="R308" t="str">
        <f>VLOOKUP($O308,Key!$A$1:$D$105,4,FALSE)</f>
        <v>Milwaukee</v>
      </c>
      <c r="S308">
        <v>5</v>
      </c>
      <c r="T308">
        <v>0</v>
      </c>
      <c r="U308">
        <v>0</v>
      </c>
      <c r="V308" t="s">
        <v>33</v>
      </c>
      <c r="W308">
        <v>0</v>
      </c>
      <c r="X308">
        <v>0</v>
      </c>
      <c r="Y308">
        <v>0</v>
      </c>
      <c r="Z308" s="4">
        <v>-1</v>
      </c>
      <c r="AA308" s="1">
        <v>43478</v>
      </c>
      <c r="AB308" s="8">
        <f t="shared" si="24"/>
        <v>43466</v>
      </c>
      <c r="AC308" s="8">
        <f t="shared" si="25"/>
        <v>43478</v>
      </c>
      <c r="AD308" s="8" t="str">
        <f t="shared" si="26"/>
        <v>Sunday</v>
      </c>
      <c r="AE308" s="2">
        <v>0.56528935185185192</v>
      </c>
      <c r="AF308" s="4">
        <v>1</v>
      </c>
      <c r="AG308" s="1">
        <v>43478</v>
      </c>
      <c r="AH308" s="8">
        <f t="shared" si="27"/>
        <v>43466</v>
      </c>
      <c r="AI308" s="8">
        <f t="shared" si="28"/>
        <v>43478</v>
      </c>
      <c r="AJ308" s="8" t="str">
        <f t="shared" si="29"/>
        <v>Sunday</v>
      </c>
      <c r="AK308" s="2">
        <v>0.56922453703703701</v>
      </c>
      <c r="AL308" t="s">
        <v>33</v>
      </c>
      <c r="AM308" t="s">
        <v>34</v>
      </c>
      <c r="AN308" t="s">
        <v>35</v>
      </c>
      <c r="AO308" t="s">
        <v>27</v>
      </c>
    </row>
    <row r="309" spans="1:41" x14ac:dyDescent="0.25">
      <c r="A309" t="s">
        <v>27</v>
      </c>
      <c r="B309">
        <v>1630525</v>
      </c>
      <c r="C309" t="s">
        <v>37</v>
      </c>
      <c r="D309" t="s">
        <v>38</v>
      </c>
      <c r="E309" t="s">
        <v>39</v>
      </c>
      <c r="F309">
        <v>53211</v>
      </c>
      <c r="G309" t="s">
        <v>29</v>
      </c>
      <c r="H309" t="s">
        <v>40</v>
      </c>
      <c r="I309">
        <v>11129</v>
      </c>
      <c r="J309" t="s">
        <v>30</v>
      </c>
      <c r="K309" t="s">
        <v>64</v>
      </c>
      <c r="L309">
        <f>VLOOKUP($K309,Key!$A$1:$D$105,2,FALSE)</f>
        <v>43.08755</v>
      </c>
      <c r="M309">
        <f>VLOOKUP($K309,Key!$A$1:$D$105,3,FALSE)</f>
        <v>-87.887680000000003</v>
      </c>
      <c r="N309" t="str">
        <f>VLOOKUP($K309,Key!$A$1:$D$105,4,FALSE)</f>
        <v>Shorewood</v>
      </c>
      <c r="O309" t="s">
        <v>69</v>
      </c>
      <c r="P309">
        <f>VLOOKUP($O309,Key!$A$1:$D$105,2,FALSE)</f>
        <v>43.081940000000003</v>
      </c>
      <c r="Q309">
        <f>VLOOKUP($O309,Key!$A$1:$D$105,3,FALSE)</f>
        <v>-87.888090000000005</v>
      </c>
      <c r="R309" t="str">
        <f>VLOOKUP($O309,Key!$A$1:$D$105,4,FALSE)</f>
        <v>Shorewood</v>
      </c>
      <c r="S309">
        <v>3</v>
      </c>
      <c r="T309">
        <v>0</v>
      </c>
      <c r="U309">
        <v>0</v>
      </c>
      <c r="V309" t="s">
        <v>33</v>
      </c>
      <c r="W309">
        <v>0</v>
      </c>
      <c r="X309">
        <v>0</v>
      </c>
      <c r="Y309">
        <v>0</v>
      </c>
      <c r="Z309" s="6">
        <v>-1</v>
      </c>
      <c r="AA309" s="1">
        <v>43478</v>
      </c>
      <c r="AB309" s="7">
        <f t="shared" si="24"/>
        <v>43466</v>
      </c>
      <c r="AC309" s="7">
        <f t="shared" si="25"/>
        <v>43478</v>
      </c>
      <c r="AD309" s="7" t="str">
        <f t="shared" si="26"/>
        <v>Sunday</v>
      </c>
      <c r="AE309" s="2">
        <v>0.67509259259259258</v>
      </c>
      <c r="AF309" s="6">
        <v>1</v>
      </c>
      <c r="AG309" s="1">
        <v>43478</v>
      </c>
      <c r="AH309" s="7">
        <f t="shared" si="27"/>
        <v>43466</v>
      </c>
      <c r="AI309" s="7">
        <f t="shared" si="28"/>
        <v>43478</v>
      </c>
      <c r="AJ309" s="7" t="str">
        <f t="shared" si="29"/>
        <v>Sunday</v>
      </c>
      <c r="AK309" s="2">
        <v>0.67762731481481486</v>
      </c>
      <c r="AL309" t="s">
        <v>33</v>
      </c>
      <c r="AM309" t="s">
        <v>34</v>
      </c>
      <c r="AN309" t="s">
        <v>35</v>
      </c>
      <c r="AO309" t="s">
        <v>27</v>
      </c>
    </row>
    <row r="310" spans="1:41" x14ac:dyDescent="0.25">
      <c r="A310" t="s">
        <v>27</v>
      </c>
      <c r="B310">
        <v>2178477</v>
      </c>
      <c r="C310" t="s">
        <v>37</v>
      </c>
      <c r="F310">
        <v>53202</v>
      </c>
      <c r="G310" t="s">
        <v>29</v>
      </c>
      <c r="H310" t="s">
        <v>40</v>
      </c>
      <c r="I310">
        <v>11087</v>
      </c>
      <c r="J310" t="s">
        <v>30</v>
      </c>
      <c r="K310" t="s">
        <v>109</v>
      </c>
      <c r="L310">
        <f>VLOOKUP($K310,Key!$A$1:$D$105,2,FALSE)</f>
        <v>43.031480000000002</v>
      </c>
      <c r="M310">
        <f>VLOOKUP($K310,Key!$A$1:$D$105,3,FALSE)</f>
        <v>-87.908169999999998</v>
      </c>
      <c r="N310" t="str">
        <f>VLOOKUP($K310,Key!$A$1:$D$105,4,FALSE)</f>
        <v>Milwaukee</v>
      </c>
      <c r="O310" t="s">
        <v>36</v>
      </c>
      <c r="P310">
        <f>VLOOKUP($O310,Key!$A$1:$D$105,2,FALSE)</f>
        <v>43.03886</v>
      </c>
      <c r="Q310">
        <f>VLOOKUP($O310,Key!$A$1:$D$105,3,FALSE)</f>
        <v>-87.902720000000002</v>
      </c>
      <c r="R310" t="str">
        <f>VLOOKUP($O310,Key!$A$1:$D$105,4,FALSE)</f>
        <v>Milwaukee</v>
      </c>
      <c r="S310">
        <v>4</v>
      </c>
      <c r="T310">
        <v>0</v>
      </c>
      <c r="U310">
        <v>0</v>
      </c>
      <c r="V310" t="s">
        <v>33</v>
      </c>
      <c r="W310">
        <v>0</v>
      </c>
      <c r="X310">
        <v>0</v>
      </c>
      <c r="Y310">
        <v>0</v>
      </c>
      <c r="Z310" s="4">
        <v>-1</v>
      </c>
      <c r="AA310" s="1">
        <v>43479</v>
      </c>
      <c r="AB310" s="8">
        <f t="shared" si="24"/>
        <v>43466</v>
      </c>
      <c r="AC310" s="8">
        <f t="shared" si="25"/>
        <v>43479</v>
      </c>
      <c r="AD310" s="8" t="str">
        <f t="shared" si="26"/>
        <v>Monday</v>
      </c>
      <c r="AE310" s="2">
        <v>0.25282407407407409</v>
      </c>
      <c r="AF310" s="4">
        <v>1</v>
      </c>
      <c r="AG310" s="1">
        <v>43479</v>
      </c>
      <c r="AH310" s="8">
        <f t="shared" si="27"/>
        <v>43466</v>
      </c>
      <c r="AI310" s="8">
        <f t="shared" si="28"/>
        <v>43479</v>
      </c>
      <c r="AJ310" s="8" t="str">
        <f t="shared" si="29"/>
        <v>Monday</v>
      </c>
      <c r="AK310" s="2">
        <v>0.25604166666666667</v>
      </c>
      <c r="AL310" t="s">
        <v>33</v>
      </c>
      <c r="AM310" t="s">
        <v>34</v>
      </c>
      <c r="AN310" t="s">
        <v>35</v>
      </c>
      <c r="AO310" t="s">
        <v>27</v>
      </c>
    </row>
    <row r="311" spans="1:41" x14ac:dyDescent="0.25">
      <c r="A311" t="s">
        <v>27</v>
      </c>
      <c r="B311">
        <v>1671328</v>
      </c>
      <c r="C311" t="s">
        <v>37</v>
      </c>
      <c r="D311" t="s">
        <v>125</v>
      </c>
      <c r="E311" t="s">
        <v>39</v>
      </c>
      <c r="F311">
        <v>53217</v>
      </c>
      <c r="G311" t="s">
        <v>29</v>
      </c>
      <c r="H311" t="s">
        <v>40</v>
      </c>
      <c r="I311">
        <v>5517</v>
      </c>
      <c r="J311" t="s">
        <v>30</v>
      </c>
      <c r="K311" t="s">
        <v>70</v>
      </c>
      <c r="L311">
        <f>VLOOKUP($K311,Key!$A$1:$D$105,2,FALSE)</f>
        <v>43.074655999999997</v>
      </c>
      <c r="M311">
        <f>VLOOKUP($K311,Key!$A$1:$D$105,3,FALSE)</f>
        <v>-87.889011999999994</v>
      </c>
      <c r="N311" t="str">
        <f>VLOOKUP($K311,Key!$A$1:$D$105,4,FALSE)</f>
        <v>Milwaukee</v>
      </c>
      <c r="O311" t="s">
        <v>71</v>
      </c>
      <c r="P311">
        <f>VLOOKUP($O311,Key!$A$1:$D$105,2,FALSE)</f>
        <v>43.074890000000003</v>
      </c>
      <c r="Q311">
        <f>VLOOKUP($O311,Key!$A$1:$D$105,3,FALSE)</f>
        <v>-87.882810000000006</v>
      </c>
      <c r="R311" t="str">
        <f>VLOOKUP($O311,Key!$A$1:$D$105,4,FALSE)</f>
        <v>Milwaukee</v>
      </c>
      <c r="S311">
        <v>3</v>
      </c>
      <c r="T311">
        <v>0</v>
      </c>
      <c r="U311">
        <v>0</v>
      </c>
      <c r="V311" t="s">
        <v>33</v>
      </c>
      <c r="W311">
        <v>0</v>
      </c>
      <c r="X311">
        <v>0</v>
      </c>
      <c r="Y311">
        <v>0</v>
      </c>
      <c r="Z311" s="6">
        <v>-1</v>
      </c>
      <c r="AA311" s="1">
        <v>43479</v>
      </c>
      <c r="AB311" s="7">
        <f t="shared" si="24"/>
        <v>43466</v>
      </c>
      <c r="AC311" s="7">
        <f t="shared" si="25"/>
        <v>43479</v>
      </c>
      <c r="AD311" s="7" t="str">
        <f t="shared" si="26"/>
        <v>Monday</v>
      </c>
      <c r="AE311" s="2">
        <v>0.63061342592592595</v>
      </c>
      <c r="AF311" s="6">
        <v>1</v>
      </c>
      <c r="AG311" s="1">
        <v>43479</v>
      </c>
      <c r="AH311" s="7">
        <f t="shared" si="27"/>
        <v>43466</v>
      </c>
      <c r="AI311" s="7">
        <f t="shared" si="28"/>
        <v>43479</v>
      </c>
      <c r="AJ311" s="7" t="str">
        <f t="shared" si="29"/>
        <v>Monday</v>
      </c>
      <c r="AK311" s="2">
        <v>0.63306712962962963</v>
      </c>
      <c r="AL311" t="s">
        <v>33</v>
      </c>
      <c r="AM311" t="s">
        <v>34</v>
      </c>
      <c r="AN311" t="s">
        <v>35</v>
      </c>
      <c r="AO311" t="s">
        <v>27</v>
      </c>
    </row>
    <row r="312" spans="1:41" x14ac:dyDescent="0.25">
      <c r="A312" t="s">
        <v>27</v>
      </c>
      <c r="B312">
        <v>2260759</v>
      </c>
      <c r="C312" t="s">
        <v>37</v>
      </c>
      <c r="D312" t="s">
        <v>38</v>
      </c>
      <c r="E312" t="s">
        <v>39</v>
      </c>
      <c r="F312">
        <v>53211</v>
      </c>
      <c r="G312" t="s">
        <v>29</v>
      </c>
      <c r="H312" t="s">
        <v>40</v>
      </c>
      <c r="I312">
        <v>12628</v>
      </c>
      <c r="J312" t="s">
        <v>30</v>
      </c>
      <c r="K312" t="s">
        <v>93</v>
      </c>
      <c r="L312">
        <f>VLOOKUP($K312,Key!$A$1:$D$105,2,FALSE)</f>
        <v>43.060786</v>
      </c>
      <c r="M312">
        <f>VLOOKUP($K312,Key!$A$1:$D$105,3,FALSE)</f>
        <v>-87.883825999999999</v>
      </c>
      <c r="N312" t="str">
        <f>VLOOKUP($K312,Key!$A$1:$D$105,4,FALSE)</f>
        <v>Milwaukee</v>
      </c>
      <c r="O312" t="s">
        <v>97</v>
      </c>
      <c r="P312">
        <f>VLOOKUP($O312,Key!$A$1:$D$105,2,FALSE)</f>
        <v>43.069021999999997</v>
      </c>
      <c r="Q312">
        <f>VLOOKUP($O312,Key!$A$1:$D$105,3,FALSE)</f>
        <v>-87.887940999999998</v>
      </c>
      <c r="R312" t="str">
        <f>VLOOKUP($O312,Key!$A$1:$D$105,4,FALSE)</f>
        <v>Milwaukee</v>
      </c>
      <c r="S312">
        <v>9</v>
      </c>
      <c r="T312">
        <v>0</v>
      </c>
      <c r="U312">
        <v>0</v>
      </c>
      <c r="V312" t="s">
        <v>33</v>
      </c>
      <c r="W312">
        <v>1</v>
      </c>
      <c r="X312">
        <v>1</v>
      </c>
      <c r="Y312">
        <v>40</v>
      </c>
      <c r="Z312" s="4">
        <v>-1</v>
      </c>
      <c r="AA312" s="1">
        <v>43479</v>
      </c>
      <c r="AB312" s="8">
        <f t="shared" si="24"/>
        <v>43466</v>
      </c>
      <c r="AC312" s="8">
        <f t="shared" si="25"/>
        <v>43479</v>
      </c>
      <c r="AD312" s="8" t="str">
        <f t="shared" si="26"/>
        <v>Monday</v>
      </c>
      <c r="AE312" s="2">
        <v>0.71649305555555554</v>
      </c>
      <c r="AF312" s="4">
        <v>1</v>
      </c>
      <c r="AG312" s="1">
        <v>43479</v>
      </c>
      <c r="AH312" s="8">
        <f t="shared" si="27"/>
        <v>43466</v>
      </c>
      <c r="AI312" s="8">
        <f t="shared" si="28"/>
        <v>43479</v>
      </c>
      <c r="AJ312" s="8" t="str">
        <f t="shared" si="29"/>
        <v>Monday</v>
      </c>
      <c r="AK312" s="2">
        <v>0.72240740740740739</v>
      </c>
      <c r="AL312" t="s">
        <v>33</v>
      </c>
      <c r="AM312" t="s">
        <v>34</v>
      </c>
      <c r="AN312" t="s">
        <v>35</v>
      </c>
      <c r="AO312" t="s">
        <v>27</v>
      </c>
    </row>
    <row r="313" spans="1:41" x14ac:dyDescent="0.25">
      <c r="A313" t="s">
        <v>27</v>
      </c>
      <c r="B313">
        <v>536063</v>
      </c>
      <c r="C313" t="s">
        <v>37</v>
      </c>
      <c r="D313" t="s">
        <v>38</v>
      </c>
      <c r="E313" t="s">
        <v>39</v>
      </c>
      <c r="F313">
        <v>53212</v>
      </c>
      <c r="G313" t="s">
        <v>29</v>
      </c>
      <c r="H313" t="s">
        <v>40</v>
      </c>
      <c r="I313">
        <v>12559</v>
      </c>
      <c r="J313" t="s">
        <v>30</v>
      </c>
      <c r="K313" t="s">
        <v>56</v>
      </c>
      <c r="L313">
        <f>VLOOKUP($K313,Key!$A$1:$D$105,2,FALSE)</f>
        <v>43.05847</v>
      </c>
      <c r="M313">
        <f>VLOOKUP($K313,Key!$A$1:$D$105,3,FALSE)</f>
        <v>-87.898079999999993</v>
      </c>
      <c r="N313" t="str">
        <f>VLOOKUP($K313,Key!$A$1:$D$105,4,FALSE)</f>
        <v>Milwaukee</v>
      </c>
      <c r="O313" t="s">
        <v>36</v>
      </c>
      <c r="P313">
        <f>VLOOKUP($O313,Key!$A$1:$D$105,2,FALSE)</f>
        <v>43.03886</v>
      </c>
      <c r="Q313">
        <f>VLOOKUP($O313,Key!$A$1:$D$105,3,FALSE)</f>
        <v>-87.902720000000002</v>
      </c>
      <c r="R313" t="str">
        <f>VLOOKUP($O313,Key!$A$1:$D$105,4,FALSE)</f>
        <v>Milwaukee</v>
      </c>
      <c r="S313">
        <v>12</v>
      </c>
      <c r="T313">
        <v>0</v>
      </c>
      <c r="U313">
        <v>0</v>
      </c>
      <c r="V313" t="s">
        <v>33</v>
      </c>
      <c r="W313">
        <v>1</v>
      </c>
      <c r="X313">
        <v>1</v>
      </c>
      <c r="Y313">
        <v>40</v>
      </c>
      <c r="Z313" s="6">
        <v>-1</v>
      </c>
      <c r="AA313" s="1">
        <v>43480</v>
      </c>
      <c r="AB313" s="7">
        <f t="shared" si="24"/>
        <v>43466</v>
      </c>
      <c r="AC313" s="7">
        <f t="shared" si="25"/>
        <v>43480</v>
      </c>
      <c r="AD313" s="7" t="str">
        <f t="shared" si="26"/>
        <v>Tuesday</v>
      </c>
      <c r="AE313" s="2">
        <v>0.29895833333333333</v>
      </c>
      <c r="AF313" s="6">
        <v>1</v>
      </c>
      <c r="AG313" s="1">
        <v>43480</v>
      </c>
      <c r="AH313" s="7">
        <f t="shared" si="27"/>
        <v>43466</v>
      </c>
      <c r="AI313" s="7">
        <f t="shared" si="28"/>
        <v>43480</v>
      </c>
      <c r="AJ313" s="7" t="str">
        <f t="shared" si="29"/>
        <v>Tuesday</v>
      </c>
      <c r="AK313" s="2">
        <v>0.30734953703703705</v>
      </c>
      <c r="AL313" t="s">
        <v>33</v>
      </c>
      <c r="AM313" t="s">
        <v>34</v>
      </c>
      <c r="AN313" t="s">
        <v>35</v>
      </c>
      <c r="AO313" t="s">
        <v>27</v>
      </c>
    </row>
    <row r="314" spans="1:41" x14ac:dyDescent="0.25">
      <c r="A314" t="s">
        <v>27</v>
      </c>
      <c r="B314">
        <v>1830196</v>
      </c>
      <c r="C314" t="s">
        <v>37</v>
      </c>
      <c r="D314" t="s">
        <v>38</v>
      </c>
      <c r="E314" t="s">
        <v>39</v>
      </c>
      <c r="F314">
        <v>53202</v>
      </c>
      <c r="G314" t="s">
        <v>29</v>
      </c>
      <c r="H314" t="s">
        <v>40</v>
      </c>
      <c r="I314">
        <v>5432</v>
      </c>
      <c r="J314" t="s">
        <v>30</v>
      </c>
      <c r="K314" t="s">
        <v>31</v>
      </c>
      <c r="L314">
        <f>VLOOKUP($K314,Key!$A$1:$D$105,2,FALSE)</f>
        <v>43.038719999999998</v>
      </c>
      <c r="M314">
        <f>VLOOKUP($K314,Key!$A$1:$D$105,3,FALSE)</f>
        <v>-87.905339999999995</v>
      </c>
      <c r="N314" t="str">
        <f>VLOOKUP($K314,Key!$A$1:$D$105,4,FALSE)</f>
        <v>Milwaukee</v>
      </c>
      <c r="O314" t="s">
        <v>56</v>
      </c>
      <c r="P314">
        <f>VLOOKUP($O314,Key!$A$1:$D$105,2,FALSE)</f>
        <v>43.05847</v>
      </c>
      <c r="Q314">
        <f>VLOOKUP($O314,Key!$A$1:$D$105,3,FALSE)</f>
        <v>-87.898079999999993</v>
      </c>
      <c r="R314" t="str">
        <f>VLOOKUP($O314,Key!$A$1:$D$105,4,FALSE)</f>
        <v>Milwaukee</v>
      </c>
      <c r="S314">
        <v>13</v>
      </c>
      <c r="T314">
        <v>0</v>
      </c>
      <c r="U314">
        <v>0</v>
      </c>
      <c r="V314" t="s">
        <v>33</v>
      </c>
      <c r="W314">
        <v>1</v>
      </c>
      <c r="X314">
        <v>1</v>
      </c>
      <c r="Y314">
        <v>40</v>
      </c>
      <c r="Z314" s="4">
        <v>-1</v>
      </c>
      <c r="AA314" s="1">
        <v>43480</v>
      </c>
      <c r="AB314" s="8">
        <f t="shared" si="24"/>
        <v>43466</v>
      </c>
      <c r="AC314" s="8">
        <f t="shared" si="25"/>
        <v>43480</v>
      </c>
      <c r="AD314" s="8" t="str">
        <f t="shared" si="26"/>
        <v>Tuesday</v>
      </c>
      <c r="AE314" s="2">
        <v>0.6251620370370371</v>
      </c>
      <c r="AF314" s="4">
        <v>1</v>
      </c>
      <c r="AG314" s="1">
        <v>43480</v>
      </c>
      <c r="AH314" s="8">
        <f t="shared" si="27"/>
        <v>43466</v>
      </c>
      <c r="AI314" s="8">
        <f t="shared" si="28"/>
        <v>43480</v>
      </c>
      <c r="AJ314" s="8" t="str">
        <f t="shared" si="29"/>
        <v>Tuesday</v>
      </c>
      <c r="AK314" s="2">
        <v>0.63413194444444443</v>
      </c>
      <c r="AL314" t="s">
        <v>33</v>
      </c>
      <c r="AM314" t="s">
        <v>34</v>
      </c>
      <c r="AN314" t="s">
        <v>35</v>
      </c>
      <c r="AO314" t="s">
        <v>27</v>
      </c>
    </row>
    <row r="315" spans="1:41" x14ac:dyDescent="0.25">
      <c r="A315" t="s">
        <v>27</v>
      </c>
      <c r="B315">
        <v>1328721</v>
      </c>
      <c r="C315" t="s">
        <v>37</v>
      </c>
      <c r="D315" t="s">
        <v>38</v>
      </c>
      <c r="E315" t="s">
        <v>39</v>
      </c>
      <c r="F315">
        <v>53207</v>
      </c>
      <c r="G315" t="s">
        <v>29</v>
      </c>
      <c r="H315" t="s">
        <v>40</v>
      </c>
      <c r="I315">
        <v>12632</v>
      </c>
      <c r="J315" t="s">
        <v>30</v>
      </c>
      <c r="K315" t="s">
        <v>61</v>
      </c>
      <c r="L315">
        <f>VLOOKUP($K315,Key!$A$1:$D$105,2,FALSE)</f>
        <v>43.026229999999998</v>
      </c>
      <c r="M315">
        <f>VLOOKUP($K315,Key!$A$1:$D$105,3,FALSE)</f>
        <v>-87.912809999999993</v>
      </c>
      <c r="N315" t="str">
        <f>VLOOKUP($K315,Key!$A$1:$D$105,4,FALSE)</f>
        <v>Milwaukee</v>
      </c>
      <c r="O315" t="s">
        <v>78</v>
      </c>
      <c r="P315">
        <f>VLOOKUP($O315,Key!$A$1:$D$105,2,FALSE)</f>
        <v>43.041646999999998</v>
      </c>
      <c r="Q315">
        <f>VLOOKUP($O315,Key!$A$1:$D$105,3,FALSE)</f>
        <v>-87.927257999999995</v>
      </c>
      <c r="R315" t="str">
        <f>VLOOKUP($O315,Key!$A$1:$D$105,4,FALSE)</f>
        <v>Milwaukee</v>
      </c>
      <c r="S315">
        <v>10</v>
      </c>
      <c r="T315">
        <v>0</v>
      </c>
      <c r="U315">
        <v>0</v>
      </c>
      <c r="V315" t="s">
        <v>33</v>
      </c>
      <c r="W315">
        <v>1</v>
      </c>
      <c r="X315">
        <v>1</v>
      </c>
      <c r="Y315">
        <v>40</v>
      </c>
      <c r="Z315" s="6">
        <v>-1</v>
      </c>
      <c r="AA315" s="1">
        <v>43480</v>
      </c>
      <c r="AB315" s="7">
        <f t="shared" si="24"/>
        <v>43466</v>
      </c>
      <c r="AC315" s="7">
        <f t="shared" si="25"/>
        <v>43480</v>
      </c>
      <c r="AD315" s="7" t="str">
        <f t="shared" si="26"/>
        <v>Tuesday</v>
      </c>
      <c r="AE315" s="2">
        <v>0.64869212962962963</v>
      </c>
      <c r="AF315" s="6">
        <v>1</v>
      </c>
      <c r="AG315" s="1">
        <v>43480</v>
      </c>
      <c r="AH315" s="7">
        <f t="shared" si="27"/>
        <v>43466</v>
      </c>
      <c r="AI315" s="7">
        <f t="shared" si="28"/>
        <v>43480</v>
      </c>
      <c r="AJ315" s="7" t="str">
        <f t="shared" si="29"/>
        <v>Tuesday</v>
      </c>
      <c r="AK315" s="2">
        <v>0.65606481481481482</v>
      </c>
      <c r="AL315" t="s">
        <v>33</v>
      </c>
      <c r="AM315" t="s">
        <v>34</v>
      </c>
      <c r="AN315" t="s">
        <v>35</v>
      </c>
      <c r="AO315" t="s">
        <v>27</v>
      </c>
    </row>
    <row r="316" spans="1:41" x14ac:dyDescent="0.25">
      <c r="A316" t="s">
        <v>27</v>
      </c>
      <c r="B316">
        <v>1630525</v>
      </c>
      <c r="C316" t="s">
        <v>37</v>
      </c>
      <c r="D316" t="s">
        <v>38</v>
      </c>
      <c r="E316" t="s">
        <v>39</v>
      </c>
      <c r="F316">
        <v>53211</v>
      </c>
      <c r="G316" t="s">
        <v>29</v>
      </c>
      <c r="H316" t="s">
        <v>40</v>
      </c>
      <c r="I316">
        <v>976</v>
      </c>
      <c r="J316" t="s">
        <v>30</v>
      </c>
      <c r="K316" t="s">
        <v>70</v>
      </c>
      <c r="L316">
        <f>VLOOKUP($K316,Key!$A$1:$D$105,2,FALSE)</f>
        <v>43.074655999999997</v>
      </c>
      <c r="M316">
        <f>VLOOKUP($K316,Key!$A$1:$D$105,3,FALSE)</f>
        <v>-87.889011999999994</v>
      </c>
      <c r="N316" t="str">
        <f>VLOOKUP($K316,Key!$A$1:$D$105,4,FALSE)</f>
        <v>Milwaukee</v>
      </c>
      <c r="O316" t="s">
        <v>64</v>
      </c>
      <c r="P316">
        <f>VLOOKUP($O316,Key!$A$1:$D$105,2,FALSE)</f>
        <v>43.08755</v>
      </c>
      <c r="Q316">
        <f>VLOOKUP($O316,Key!$A$1:$D$105,3,FALSE)</f>
        <v>-87.887680000000003</v>
      </c>
      <c r="R316" t="str">
        <f>VLOOKUP($O316,Key!$A$1:$D$105,4,FALSE)</f>
        <v>Shorewood</v>
      </c>
      <c r="S316">
        <v>10</v>
      </c>
      <c r="T316">
        <v>0</v>
      </c>
      <c r="U316">
        <v>0</v>
      </c>
      <c r="V316" t="s">
        <v>33</v>
      </c>
      <c r="W316">
        <v>1</v>
      </c>
      <c r="X316">
        <v>1</v>
      </c>
      <c r="Y316">
        <v>40</v>
      </c>
      <c r="Z316" s="4">
        <v>-1</v>
      </c>
      <c r="AA316" s="1">
        <v>43480</v>
      </c>
      <c r="AB316" s="8">
        <f t="shared" si="24"/>
        <v>43466</v>
      </c>
      <c r="AC316" s="8">
        <f t="shared" si="25"/>
        <v>43480</v>
      </c>
      <c r="AD316" s="8" t="str">
        <f t="shared" si="26"/>
        <v>Tuesday</v>
      </c>
      <c r="AE316" s="2">
        <v>0.71849537037037037</v>
      </c>
      <c r="AF316" s="4">
        <v>1</v>
      </c>
      <c r="AG316" s="1">
        <v>43480</v>
      </c>
      <c r="AH316" s="8">
        <f t="shared" si="27"/>
        <v>43466</v>
      </c>
      <c r="AI316" s="8">
        <f t="shared" si="28"/>
        <v>43480</v>
      </c>
      <c r="AJ316" s="8" t="str">
        <f t="shared" si="29"/>
        <v>Tuesday</v>
      </c>
      <c r="AK316" s="2">
        <v>0.72517361111111101</v>
      </c>
      <c r="AL316" t="s">
        <v>33</v>
      </c>
      <c r="AM316" t="s">
        <v>34</v>
      </c>
      <c r="AN316" t="s">
        <v>35</v>
      </c>
      <c r="AO316" t="s">
        <v>27</v>
      </c>
    </row>
    <row r="317" spans="1:41" x14ac:dyDescent="0.25">
      <c r="A317" t="s">
        <v>27</v>
      </c>
      <c r="B317">
        <v>2353269</v>
      </c>
      <c r="C317" t="s">
        <v>37</v>
      </c>
      <c r="D317" t="s">
        <v>121</v>
      </c>
      <c r="E317" t="s">
        <v>39</v>
      </c>
      <c r="F317">
        <v>53202</v>
      </c>
      <c r="G317" t="s">
        <v>29</v>
      </c>
      <c r="H317" t="s">
        <v>40</v>
      </c>
      <c r="I317">
        <v>12464</v>
      </c>
      <c r="J317" t="s">
        <v>30</v>
      </c>
      <c r="K317" t="s">
        <v>36</v>
      </c>
      <c r="L317">
        <f>VLOOKUP($K317,Key!$A$1:$D$105,2,FALSE)</f>
        <v>43.03886</v>
      </c>
      <c r="M317">
        <f>VLOOKUP($K317,Key!$A$1:$D$105,3,FALSE)</f>
        <v>-87.902720000000002</v>
      </c>
      <c r="N317" t="str">
        <f>VLOOKUP($K317,Key!$A$1:$D$105,4,FALSE)</f>
        <v>Milwaukee</v>
      </c>
      <c r="O317" t="s">
        <v>58</v>
      </c>
      <c r="P317">
        <f>VLOOKUP($O317,Key!$A$1:$D$105,2,FALSE)</f>
        <v>43.052460000000004</v>
      </c>
      <c r="Q317">
        <f>VLOOKUP($O317,Key!$A$1:$D$105,3,FALSE)</f>
        <v>-87.891000000000005</v>
      </c>
      <c r="R317" t="str">
        <f>VLOOKUP($O317,Key!$A$1:$D$105,4,FALSE)</f>
        <v>Milwaukee</v>
      </c>
      <c r="S317">
        <v>12</v>
      </c>
      <c r="T317">
        <v>0</v>
      </c>
      <c r="U317">
        <v>0</v>
      </c>
      <c r="V317" t="s">
        <v>33</v>
      </c>
      <c r="W317">
        <v>0.3</v>
      </c>
      <c r="X317">
        <v>0.3</v>
      </c>
      <c r="Y317">
        <v>10</v>
      </c>
      <c r="Z317" s="6">
        <v>-1</v>
      </c>
      <c r="AA317" s="1">
        <v>43480</v>
      </c>
      <c r="AB317" s="7">
        <f t="shared" si="24"/>
        <v>43466</v>
      </c>
      <c r="AC317" s="7">
        <f t="shared" si="25"/>
        <v>43480</v>
      </c>
      <c r="AD317" s="7" t="str">
        <f t="shared" si="26"/>
        <v>Tuesday</v>
      </c>
      <c r="AE317" s="2">
        <v>0.7506828703703704</v>
      </c>
      <c r="AF317" s="6">
        <v>1</v>
      </c>
      <c r="AG317" s="1">
        <v>43480</v>
      </c>
      <c r="AH317" s="7">
        <f t="shared" si="27"/>
        <v>43466</v>
      </c>
      <c r="AI317" s="7">
        <f t="shared" si="28"/>
        <v>43480</v>
      </c>
      <c r="AJ317" s="7" t="str">
        <f t="shared" si="29"/>
        <v>Tuesday</v>
      </c>
      <c r="AK317" s="2">
        <v>0.75844907407407414</v>
      </c>
      <c r="AL317" t="s">
        <v>33</v>
      </c>
      <c r="AM317" t="s">
        <v>34</v>
      </c>
      <c r="AN317" t="s">
        <v>35</v>
      </c>
      <c r="AO317" t="s">
        <v>27</v>
      </c>
    </row>
    <row r="318" spans="1:41" x14ac:dyDescent="0.25">
      <c r="A318" t="s">
        <v>27</v>
      </c>
      <c r="B318">
        <v>2178477</v>
      </c>
      <c r="C318" t="s">
        <v>37</v>
      </c>
      <c r="F318">
        <v>53202</v>
      </c>
      <c r="G318" t="s">
        <v>29</v>
      </c>
      <c r="H318" t="s">
        <v>40</v>
      </c>
      <c r="I318">
        <v>12581</v>
      </c>
      <c r="J318" t="s">
        <v>30</v>
      </c>
      <c r="K318" t="s">
        <v>36</v>
      </c>
      <c r="L318">
        <f>VLOOKUP($K318,Key!$A$1:$D$105,2,FALSE)</f>
        <v>43.03886</v>
      </c>
      <c r="M318">
        <f>VLOOKUP($K318,Key!$A$1:$D$105,3,FALSE)</f>
        <v>-87.902720000000002</v>
      </c>
      <c r="N318" t="str">
        <f>VLOOKUP($K318,Key!$A$1:$D$105,4,FALSE)</f>
        <v>Milwaukee</v>
      </c>
      <c r="O318" t="s">
        <v>60</v>
      </c>
      <c r="P318">
        <f>VLOOKUP($O318,Key!$A$1:$D$105,2,FALSE)</f>
        <v>43.04824</v>
      </c>
      <c r="Q318">
        <f>VLOOKUP($O318,Key!$A$1:$D$105,3,FALSE)</f>
        <v>-87.904970000000006</v>
      </c>
      <c r="R318" t="str">
        <f>VLOOKUP($O318,Key!$A$1:$D$105,4,FALSE)</f>
        <v>Milwaukee</v>
      </c>
      <c r="S318">
        <v>6</v>
      </c>
      <c r="T318">
        <v>0</v>
      </c>
      <c r="U318">
        <v>0</v>
      </c>
      <c r="V318" t="s">
        <v>33</v>
      </c>
      <c r="W318">
        <v>0</v>
      </c>
      <c r="X318">
        <v>0</v>
      </c>
      <c r="Y318">
        <v>0</v>
      </c>
      <c r="Z318" s="4">
        <v>-1</v>
      </c>
      <c r="AA318" s="1">
        <v>43480</v>
      </c>
      <c r="AB318" s="8">
        <f t="shared" si="24"/>
        <v>43466</v>
      </c>
      <c r="AC318" s="8">
        <f t="shared" si="25"/>
        <v>43480</v>
      </c>
      <c r="AD318" s="8" t="str">
        <f t="shared" si="26"/>
        <v>Tuesday</v>
      </c>
      <c r="AE318" s="2">
        <v>0.7663888888888889</v>
      </c>
      <c r="AF318" s="4">
        <v>1</v>
      </c>
      <c r="AG318" s="1">
        <v>43480</v>
      </c>
      <c r="AH318" s="8">
        <f t="shared" si="27"/>
        <v>43466</v>
      </c>
      <c r="AI318" s="8">
        <f t="shared" si="28"/>
        <v>43480</v>
      </c>
      <c r="AJ318" s="8" t="str">
        <f t="shared" si="29"/>
        <v>Tuesday</v>
      </c>
      <c r="AK318" s="2">
        <v>0.77023148148148157</v>
      </c>
      <c r="AL318" t="s">
        <v>33</v>
      </c>
      <c r="AM318" t="s">
        <v>34</v>
      </c>
      <c r="AN318" t="s">
        <v>35</v>
      </c>
      <c r="AO318" t="s">
        <v>27</v>
      </c>
    </row>
    <row r="319" spans="1:41" x14ac:dyDescent="0.25">
      <c r="A319" t="s">
        <v>27</v>
      </c>
      <c r="B319">
        <v>1674443</v>
      </c>
      <c r="C319" t="s">
        <v>37</v>
      </c>
      <c r="D319" t="s">
        <v>112</v>
      </c>
      <c r="E319" t="s">
        <v>39</v>
      </c>
      <c r="F319">
        <v>53211</v>
      </c>
      <c r="G319" t="s">
        <v>29</v>
      </c>
      <c r="H319" t="s">
        <v>40</v>
      </c>
      <c r="I319">
        <v>12650</v>
      </c>
      <c r="J319" t="s">
        <v>30</v>
      </c>
      <c r="K319" t="s">
        <v>63</v>
      </c>
      <c r="L319">
        <f>VLOOKUP($K319,Key!$A$1:$D$105,2,FALSE)</f>
        <v>43.092329999999997</v>
      </c>
      <c r="M319">
        <f>VLOOKUP($K319,Key!$A$1:$D$105,3,FALSE)</f>
        <v>-87.887550000000005</v>
      </c>
      <c r="N319" t="str">
        <f>VLOOKUP($K319,Key!$A$1:$D$105,4,FALSE)</f>
        <v>Shorewood</v>
      </c>
      <c r="O319" t="s">
        <v>103</v>
      </c>
      <c r="P319">
        <f>VLOOKUP($O319,Key!$A$1:$D$105,2,FALSE)</f>
        <v>43.097999999999999</v>
      </c>
      <c r="Q319">
        <f>VLOOKUP($O319,Key!$A$1:$D$105,3,FALSE)</f>
        <v>-87.887529999999998</v>
      </c>
      <c r="R319" t="str">
        <f>VLOOKUP($O319,Key!$A$1:$D$105,4,FALSE)</f>
        <v>Shorewood</v>
      </c>
      <c r="S319">
        <v>5</v>
      </c>
      <c r="T319">
        <v>0</v>
      </c>
      <c r="U319">
        <v>0</v>
      </c>
      <c r="V319" t="s">
        <v>33</v>
      </c>
      <c r="W319">
        <v>0</v>
      </c>
      <c r="X319">
        <v>0</v>
      </c>
      <c r="Y319">
        <v>0</v>
      </c>
      <c r="Z319" s="6">
        <v>-1</v>
      </c>
      <c r="AA319" s="1">
        <v>43481</v>
      </c>
      <c r="AB319" s="7">
        <f t="shared" si="24"/>
        <v>43466</v>
      </c>
      <c r="AC319" s="7">
        <f t="shared" si="25"/>
        <v>43481</v>
      </c>
      <c r="AD319" s="7" t="str">
        <f t="shared" si="26"/>
        <v>Wednesday</v>
      </c>
      <c r="AE319" s="2">
        <v>0.34991898148148143</v>
      </c>
      <c r="AF319" s="6">
        <v>1</v>
      </c>
      <c r="AG319" s="1">
        <v>43481</v>
      </c>
      <c r="AH319" s="7">
        <f t="shared" si="27"/>
        <v>43466</v>
      </c>
      <c r="AI319" s="7">
        <f t="shared" si="28"/>
        <v>43481</v>
      </c>
      <c r="AJ319" s="7" t="str">
        <f t="shared" si="29"/>
        <v>Wednesday</v>
      </c>
      <c r="AK319" s="2">
        <v>0.35332175925925924</v>
      </c>
      <c r="AL319" t="s">
        <v>33</v>
      </c>
      <c r="AM319" t="s">
        <v>34</v>
      </c>
      <c r="AN319" t="s">
        <v>35</v>
      </c>
      <c r="AO319" t="s">
        <v>27</v>
      </c>
    </row>
    <row r="320" spans="1:41" x14ac:dyDescent="0.25">
      <c r="A320" t="s">
        <v>27</v>
      </c>
      <c r="B320">
        <v>2070494</v>
      </c>
      <c r="C320" t="s">
        <v>37</v>
      </c>
      <c r="D320" t="s">
        <v>38</v>
      </c>
      <c r="E320" t="s">
        <v>39</v>
      </c>
      <c r="F320">
        <v>53215</v>
      </c>
      <c r="G320" t="s">
        <v>29</v>
      </c>
      <c r="H320" t="s">
        <v>40</v>
      </c>
      <c r="I320">
        <v>5517</v>
      </c>
      <c r="J320" t="s">
        <v>30</v>
      </c>
      <c r="K320" t="s">
        <v>70</v>
      </c>
      <c r="L320">
        <f>VLOOKUP($K320,Key!$A$1:$D$105,2,FALSE)</f>
        <v>43.074655999999997</v>
      </c>
      <c r="M320">
        <f>VLOOKUP($K320,Key!$A$1:$D$105,3,FALSE)</f>
        <v>-87.889011999999994</v>
      </c>
      <c r="N320" t="str">
        <f>VLOOKUP($K320,Key!$A$1:$D$105,4,FALSE)</f>
        <v>Milwaukee</v>
      </c>
      <c r="O320" t="s">
        <v>94</v>
      </c>
      <c r="P320">
        <f>VLOOKUP($O320,Key!$A$1:$D$105,2,FALSE)</f>
        <v>43.077359999999999</v>
      </c>
      <c r="Q320">
        <f>VLOOKUP($O320,Key!$A$1:$D$105,3,FALSE)</f>
        <v>-87.880769999999998</v>
      </c>
      <c r="R320" t="str">
        <f>VLOOKUP($O320,Key!$A$1:$D$105,4,FALSE)</f>
        <v>Milwaukee</v>
      </c>
      <c r="S320">
        <v>6</v>
      </c>
      <c r="T320">
        <v>0</v>
      </c>
      <c r="U320">
        <v>0</v>
      </c>
      <c r="V320" t="s">
        <v>33</v>
      </c>
      <c r="W320">
        <v>0</v>
      </c>
      <c r="X320">
        <v>0</v>
      </c>
      <c r="Y320">
        <v>0</v>
      </c>
      <c r="Z320" s="4">
        <v>-1</v>
      </c>
      <c r="AA320" s="1">
        <v>43481</v>
      </c>
      <c r="AB320" s="8">
        <f t="shared" si="24"/>
        <v>43466</v>
      </c>
      <c r="AC320" s="8">
        <f t="shared" si="25"/>
        <v>43481</v>
      </c>
      <c r="AD320" s="8" t="str">
        <f t="shared" si="26"/>
        <v>Wednesday</v>
      </c>
      <c r="AE320" s="2">
        <v>0.35424768518518518</v>
      </c>
      <c r="AF320" s="4">
        <v>1</v>
      </c>
      <c r="AG320" s="1">
        <v>43481</v>
      </c>
      <c r="AH320" s="8">
        <f t="shared" si="27"/>
        <v>43466</v>
      </c>
      <c r="AI320" s="8">
        <f t="shared" si="28"/>
        <v>43481</v>
      </c>
      <c r="AJ320" s="8" t="str">
        <f t="shared" si="29"/>
        <v>Wednesday</v>
      </c>
      <c r="AK320" s="2">
        <v>0.35865740740740742</v>
      </c>
      <c r="AL320" t="s">
        <v>33</v>
      </c>
      <c r="AM320" t="s">
        <v>34</v>
      </c>
      <c r="AN320" t="s">
        <v>35</v>
      </c>
      <c r="AO320" t="s">
        <v>27</v>
      </c>
    </row>
    <row r="321" spans="1:41" x14ac:dyDescent="0.25">
      <c r="A321" t="s">
        <v>27</v>
      </c>
      <c r="B321">
        <v>2178477</v>
      </c>
      <c r="C321" t="s">
        <v>37</v>
      </c>
      <c r="F321">
        <v>53202</v>
      </c>
      <c r="G321" t="s">
        <v>29</v>
      </c>
      <c r="H321" t="s">
        <v>40</v>
      </c>
      <c r="I321">
        <v>12680</v>
      </c>
      <c r="J321" t="s">
        <v>30</v>
      </c>
      <c r="K321" t="s">
        <v>109</v>
      </c>
      <c r="L321">
        <f>VLOOKUP($K321,Key!$A$1:$D$105,2,FALSE)</f>
        <v>43.031480000000002</v>
      </c>
      <c r="M321">
        <f>VLOOKUP($K321,Key!$A$1:$D$105,3,FALSE)</f>
        <v>-87.908169999999998</v>
      </c>
      <c r="N321" t="str">
        <f>VLOOKUP($K321,Key!$A$1:$D$105,4,FALSE)</f>
        <v>Milwaukee</v>
      </c>
      <c r="O321" t="s">
        <v>36</v>
      </c>
      <c r="P321">
        <f>VLOOKUP($O321,Key!$A$1:$D$105,2,FALSE)</f>
        <v>43.03886</v>
      </c>
      <c r="Q321">
        <f>VLOOKUP($O321,Key!$A$1:$D$105,3,FALSE)</f>
        <v>-87.902720000000002</v>
      </c>
      <c r="R321" t="str">
        <f>VLOOKUP($O321,Key!$A$1:$D$105,4,FALSE)</f>
        <v>Milwaukee</v>
      </c>
      <c r="S321">
        <v>5</v>
      </c>
      <c r="T321">
        <v>0</v>
      </c>
      <c r="U321">
        <v>0</v>
      </c>
      <c r="V321" t="s">
        <v>33</v>
      </c>
      <c r="W321">
        <v>0</v>
      </c>
      <c r="X321">
        <v>0</v>
      </c>
      <c r="Y321">
        <v>0</v>
      </c>
      <c r="Z321" s="6">
        <v>-1</v>
      </c>
      <c r="AA321" s="1">
        <v>43482</v>
      </c>
      <c r="AB321" s="7">
        <f t="shared" ref="AB321:AB384" si="30">DATE(YEAR(AA321), MONTH(AA321), 1)</f>
        <v>43466</v>
      </c>
      <c r="AC321" s="7">
        <f t="shared" ref="AC321:AC384" si="31">AA321</f>
        <v>43482</v>
      </c>
      <c r="AD321" s="7" t="str">
        <f t="shared" ref="AD321:AD384" si="32">TEXT(AC321,"dddd")</f>
        <v>Thursday</v>
      </c>
      <c r="AE321" s="2">
        <v>0.2260763888888889</v>
      </c>
      <c r="AF321" s="6">
        <v>1</v>
      </c>
      <c r="AG321" s="1">
        <v>43482</v>
      </c>
      <c r="AH321" s="7">
        <f t="shared" ref="AH321:AH384" si="33">DATE(YEAR(AG321), MONTH(AG321), 1)</f>
        <v>43466</v>
      </c>
      <c r="AI321" s="7">
        <f t="shared" ref="AI321:AI384" si="34">AG321</f>
        <v>43482</v>
      </c>
      <c r="AJ321" s="7" t="str">
        <f t="shared" ref="AJ321:AJ384" si="35">TEXT(AI321,"dddd")</f>
        <v>Thursday</v>
      </c>
      <c r="AK321" s="2">
        <v>0.22930555555555554</v>
      </c>
      <c r="AL321" t="s">
        <v>33</v>
      </c>
      <c r="AM321" t="s">
        <v>34</v>
      </c>
      <c r="AN321" t="s">
        <v>35</v>
      </c>
      <c r="AO321" t="s">
        <v>27</v>
      </c>
    </row>
    <row r="322" spans="1:41" x14ac:dyDescent="0.25">
      <c r="A322" t="s">
        <v>27</v>
      </c>
      <c r="B322">
        <v>1312561</v>
      </c>
      <c r="C322" t="s">
        <v>37</v>
      </c>
      <c r="D322" t="s">
        <v>38</v>
      </c>
      <c r="E322" t="s">
        <v>39</v>
      </c>
      <c r="F322">
        <v>53203</v>
      </c>
      <c r="G322" t="s">
        <v>29</v>
      </c>
      <c r="H322" t="s">
        <v>40</v>
      </c>
      <c r="I322">
        <v>12547</v>
      </c>
      <c r="J322" t="s">
        <v>30</v>
      </c>
      <c r="K322" t="s">
        <v>47</v>
      </c>
      <c r="L322">
        <f>VLOOKUP($K322,Key!$A$1:$D$105,2,FALSE)</f>
        <v>43.038600000000002</v>
      </c>
      <c r="M322">
        <f>VLOOKUP($K322,Key!$A$1:$D$105,3,FALSE)</f>
        <v>-87.912099999999995</v>
      </c>
      <c r="N322" t="str">
        <f>VLOOKUP($K322,Key!$A$1:$D$105,4,FALSE)</f>
        <v>Milwaukee</v>
      </c>
      <c r="O322" t="s">
        <v>82</v>
      </c>
      <c r="P322">
        <f>VLOOKUP($O322,Key!$A$1:$D$105,2,FALSE)</f>
        <v>43.038649999999997</v>
      </c>
      <c r="Q322">
        <f>VLOOKUP($O322,Key!$A$1:$D$105,3,FALSE)</f>
        <v>-87.921930000000003</v>
      </c>
      <c r="R322" t="str">
        <f>VLOOKUP($O322,Key!$A$1:$D$105,4,FALSE)</f>
        <v>Milwaukee</v>
      </c>
      <c r="S322">
        <v>3</v>
      </c>
      <c r="T322">
        <v>0</v>
      </c>
      <c r="U322">
        <v>0</v>
      </c>
      <c r="V322" t="s">
        <v>33</v>
      </c>
      <c r="W322">
        <v>0</v>
      </c>
      <c r="X322">
        <v>0</v>
      </c>
      <c r="Y322">
        <v>0</v>
      </c>
      <c r="Z322" s="4">
        <v>-1</v>
      </c>
      <c r="AA322" s="1">
        <v>43482</v>
      </c>
      <c r="AB322" s="8">
        <f t="shared" si="30"/>
        <v>43466</v>
      </c>
      <c r="AC322" s="8">
        <f t="shared" si="31"/>
        <v>43482</v>
      </c>
      <c r="AD322" s="8" t="str">
        <f t="shared" si="32"/>
        <v>Thursday</v>
      </c>
      <c r="AE322" s="2">
        <v>0.3432175925925926</v>
      </c>
      <c r="AF322" s="4">
        <v>1</v>
      </c>
      <c r="AG322" s="1">
        <v>43482</v>
      </c>
      <c r="AH322" s="8">
        <f t="shared" si="33"/>
        <v>43466</v>
      </c>
      <c r="AI322" s="8">
        <f t="shared" si="34"/>
        <v>43482</v>
      </c>
      <c r="AJ322" s="8" t="str">
        <f t="shared" si="35"/>
        <v>Thursday</v>
      </c>
      <c r="AK322" s="2">
        <v>0.34567129629629628</v>
      </c>
      <c r="AL322" t="s">
        <v>33</v>
      </c>
      <c r="AM322" t="s">
        <v>34</v>
      </c>
      <c r="AN322" t="s">
        <v>35</v>
      </c>
      <c r="AO322" t="s">
        <v>27</v>
      </c>
    </row>
    <row r="323" spans="1:41" x14ac:dyDescent="0.25">
      <c r="A323" t="s">
        <v>27</v>
      </c>
      <c r="B323">
        <v>2284220</v>
      </c>
      <c r="C323" t="s">
        <v>37</v>
      </c>
      <c r="D323" t="s">
        <v>108</v>
      </c>
      <c r="E323" t="s">
        <v>39</v>
      </c>
      <c r="F323">
        <v>53202</v>
      </c>
      <c r="G323" t="s">
        <v>29</v>
      </c>
      <c r="H323" t="s">
        <v>40</v>
      </c>
      <c r="I323">
        <v>5443</v>
      </c>
      <c r="J323" t="s">
        <v>30</v>
      </c>
      <c r="K323" t="s">
        <v>56</v>
      </c>
      <c r="L323">
        <f>VLOOKUP($K323,Key!$A$1:$D$105,2,FALSE)</f>
        <v>43.05847</v>
      </c>
      <c r="M323">
        <f>VLOOKUP($K323,Key!$A$1:$D$105,3,FALSE)</f>
        <v>-87.898079999999993</v>
      </c>
      <c r="N323" t="str">
        <f>VLOOKUP($K323,Key!$A$1:$D$105,4,FALSE)</f>
        <v>Milwaukee</v>
      </c>
      <c r="O323" t="s">
        <v>115</v>
      </c>
      <c r="P323">
        <f>VLOOKUP($O323,Key!$A$1:$D$105,2,FALSE)</f>
        <v>43.058619999999998</v>
      </c>
      <c r="Q323">
        <f>VLOOKUP($O323,Key!$A$1:$D$105,3,FALSE)</f>
        <v>-87.885319999999993</v>
      </c>
      <c r="R323" t="str">
        <f>VLOOKUP($O323,Key!$A$1:$D$105,4,FALSE)</f>
        <v>Milwaukee</v>
      </c>
      <c r="S323">
        <v>7</v>
      </c>
      <c r="T323">
        <v>0</v>
      </c>
      <c r="U323">
        <v>0</v>
      </c>
      <c r="V323" t="s">
        <v>33</v>
      </c>
      <c r="W323">
        <v>1</v>
      </c>
      <c r="X323">
        <v>1</v>
      </c>
      <c r="Y323">
        <v>40</v>
      </c>
      <c r="Z323" s="6">
        <v>-1</v>
      </c>
      <c r="AA323" s="1">
        <v>43482</v>
      </c>
      <c r="AB323" s="7">
        <f t="shared" si="30"/>
        <v>43466</v>
      </c>
      <c r="AC323" s="7">
        <f t="shared" si="31"/>
        <v>43482</v>
      </c>
      <c r="AD323" s="7" t="str">
        <f t="shared" si="32"/>
        <v>Thursday</v>
      </c>
      <c r="AE323" s="2">
        <v>0.40841435185185188</v>
      </c>
      <c r="AF323" s="6">
        <v>1</v>
      </c>
      <c r="AG323" s="1">
        <v>43482</v>
      </c>
      <c r="AH323" s="7">
        <f t="shared" si="33"/>
        <v>43466</v>
      </c>
      <c r="AI323" s="7">
        <f t="shared" si="34"/>
        <v>43482</v>
      </c>
      <c r="AJ323" s="7" t="str">
        <f t="shared" si="35"/>
        <v>Thursday</v>
      </c>
      <c r="AK323" s="2">
        <v>0.41335648148148146</v>
      </c>
      <c r="AL323" t="s">
        <v>33</v>
      </c>
      <c r="AM323" t="s">
        <v>34</v>
      </c>
      <c r="AN323" t="s">
        <v>35</v>
      </c>
      <c r="AO323" t="s">
        <v>27</v>
      </c>
    </row>
    <row r="324" spans="1:41" x14ac:dyDescent="0.25">
      <c r="A324" t="s">
        <v>27</v>
      </c>
      <c r="B324">
        <v>2198395</v>
      </c>
      <c r="C324" t="s">
        <v>37</v>
      </c>
      <c r="D324" t="s">
        <v>38</v>
      </c>
      <c r="E324" t="s">
        <v>39</v>
      </c>
      <c r="F324">
        <v>53211</v>
      </c>
      <c r="G324" t="s">
        <v>29</v>
      </c>
      <c r="H324" t="s">
        <v>40</v>
      </c>
      <c r="I324">
        <v>76</v>
      </c>
      <c r="J324" t="s">
        <v>30</v>
      </c>
      <c r="K324" t="s">
        <v>94</v>
      </c>
      <c r="L324">
        <f>VLOOKUP($K324,Key!$A$1:$D$105,2,FALSE)</f>
        <v>43.077359999999999</v>
      </c>
      <c r="M324">
        <f>VLOOKUP($K324,Key!$A$1:$D$105,3,FALSE)</f>
        <v>-87.880769999999998</v>
      </c>
      <c r="N324" t="str">
        <f>VLOOKUP($K324,Key!$A$1:$D$105,4,FALSE)</f>
        <v>Milwaukee</v>
      </c>
      <c r="O324" t="s">
        <v>70</v>
      </c>
      <c r="P324">
        <f>VLOOKUP($O324,Key!$A$1:$D$105,2,FALSE)</f>
        <v>43.074655999999997</v>
      </c>
      <c r="Q324">
        <f>VLOOKUP($O324,Key!$A$1:$D$105,3,FALSE)</f>
        <v>-87.889011999999994</v>
      </c>
      <c r="R324" t="str">
        <f>VLOOKUP($O324,Key!$A$1:$D$105,4,FALSE)</f>
        <v>Milwaukee</v>
      </c>
      <c r="S324">
        <v>5</v>
      </c>
      <c r="T324">
        <v>0</v>
      </c>
      <c r="U324">
        <v>0</v>
      </c>
      <c r="V324" t="s">
        <v>33</v>
      </c>
      <c r="W324">
        <v>0</v>
      </c>
      <c r="X324">
        <v>0</v>
      </c>
      <c r="Y324">
        <v>0</v>
      </c>
      <c r="Z324" s="4">
        <v>-1</v>
      </c>
      <c r="AA324" s="1">
        <v>43482</v>
      </c>
      <c r="AB324" s="8">
        <f t="shared" si="30"/>
        <v>43466</v>
      </c>
      <c r="AC324" s="8">
        <f t="shared" si="31"/>
        <v>43482</v>
      </c>
      <c r="AD324" s="8" t="str">
        <f t="shared" si="32"/>
        <v>Thursday</v>
      </c>
      <c r="AE324" s="2">
        <v>0.50678240740740743</v>
      </c>
      <c r="AF324" s="4">
        <v>1</v>
      </c>
      <c r="AG324" s="1">
        <v>43482</v>
      </c>
      <c r="AH324" s="8">
        <f t="shared" si="33"/>
        <v>43466</v>
      </c>
      <c r="AI324" s="8">
        <f t="shared" si="34"/>
        <v>43482</v>
      </c>
      <c r="AJ324" s="8" t="str">
        <f t="shared" si="35"/>
        <v>Thursday</v>
      </c>
      <c r="AK324" s="2">
        <v>0.50974537037037038</v>
      </c>
      <c r="AL324" t="s">
        <v>33</v>
      </c>
      <c r="AM324" t="s">
        <v>34</v>
      </c>
      <c r="AN324" t="s">
        <v>35</v>
      </c>
      <c r="AO324" t="s">
        <v>27</v>
      </c>
    </row>
    <row r="325" spans="1:41" x14ac:dyDescent="0.25">
      <c r="A325" t="s">
        <v>27</v>
      </c>
      <c r="B325">
        <v>1475046</v>
      </c>
      <c r="C325" t="s">
        <v>37</v>
      </c>
      <c r="D325" t="s">
        <v>38</v>
      </c>
      <c r="E325" t="s">
        <v>39</v>
      </c>
      <c r="F325">
        <v>53211</v>
      </c>
      <c r="G325" t="s">
        <v>29</v>
      </c>
      <c r="H325" t="s">
        <v>40</v>
      </c>
      <c r="I325">
        <v>12604</v>
      </c>
      <c r="J325" t="s">
        <v>30</v>
      </c>
      <c r="K325" t="s">
        <v>126</v>
      </c>
      <c r="L325">
        <f>VLOOKUP($K325,Key!$A$1:$D$105,2,FALSE)</f>
        <v>43.04421</v>
      </c>
      <c r="M325">
        <f>VLOOKUP($K325,Key!$A$1:$D$105,3,FALSE)</f>
        <v>-88.021199999999993</v>
      </c>
      <c r="N325" t="str">
        <f>VLOOKUP($K325,Key!$A$1:$D$105,4,FALSE)</f>
        <v>Wauwatosa</v>
      </c>
      <c r="O325" t="s">
        <v>49</v>
      </c>
      <c r="P325">
        <f>VLOOKUP($O325,Key!$A$1:$D$105,2,FALSE)</f>
        <v>43.060600000000001</v>
      </c>
      <c r="Q325">
        <f>VLOOKUP($O325,Key!$A$1:$D$105,3,FALSE)</f>
        <v>-87.982900000000001</v>
      </c>
      <c r="R325" t="str">
        <f>VLOOKUP($O325,Key!$A$1:$D$105,4,FALSE)</f>
        <v>Milwaukee</v>
      </c>
      <c r="S325">
        <v>32</v>
      </c>
      <c r="T325">
        <v>0</v>
      </c>
      <c r="U325">
        <v>0</v>
      </c>
      <c r="V325" t="s">
        <v>33</v>
      </c>
      <c r="W325">
        <v>4</v>
      </c>
      <c r="X325">
        <v>3.8</v>
      </c>
      <c r="Y325">
        <v>160</v>
      </c>
      <c r="Z325" s="6">
        <v>-1</v>
      </c>
      <c r="AA325" s="1">
        <v>43482</v>
      </c>
      <c r="AB325" s="7">
        <f t="shared" si="30"/>
        <v>43466</v>
      </c>
      <c r="AC325" s="7">
        <f t="shared" si="31"/>
        <v>43482</v>
      </c>
      <c r="AD325" s="7" t="str">
        <f t="shared" si="32"/>
        <v>Thursday</v>
      </c>
      <c r="AE325" s="2">
        <v>0.64689814814814817</v>
      </c>
      <c r="AF325" s="6">
        <v>1</v>
      </c>
      <c r="AG325" s="1">
        <v>43482</v>
      </c>
      <c r="AH325" s="7">
        <f t="shared" si="33"/>
        <v>43466</v>
      </c>
      <c r="AI325" s="7">
        <f t="shared" si="34"/>
        <v>43482</v>
      </c>
      <c r="AJ325" s="7" t="str">
        <f t="shared" si="35"/>
        <v>Thursday</v>
      </c>
      <c r="AK325" s="2">
        <v>0.66887731481481483</v>
      </c>
      <c r="AL325" t="s">
        <v>34</v>
      </c>
      <c r="AM325" t="s">
        <v>34</v>
      </c>
      <c r="AN325" t="s">
        <v>35</v>
      </c>
      <c r="AO325" t="s">
        <v>27</v>
      </c>
    </row>
    <row r="326" spans="1:41" x14ac:dyDescent="0.25">
      <c r="A326" t="s">
        <v>27</v>
      </c>
      <c r="B326">
        <v>531631</v>
      </c>
      <c r="C326" t="s">
        <v>37</v>
      </c>
      <c r="D326" t="s">
        <v>38</v>
      </c>
      <c r="E326" t="s">
        <v>39</v>
      </c>
      <c r="F326">
        <v>53212</v>
      </c>
      <c r="G326" t="s">
        <v>29</v>
      </c>
      <c r="H326" t="s">
        <v>40</v>
      </c>
      <c r="I326">
        <v>12666</v>
      </c>
      <c r="J326" t="s">
        <v>30</v>
      </c>
      <c r="K326" t="s">
        <v>76</v>
      </c>
      <c r="L326">
        <f>VLOOKUP($K326,Key!$A$1:$D$105,2,FALSE)</f>
        <v>43.05536</v>
      </c>
      <c r="M326">
        <f>VLOOKUP($K326,Key!$A$1:$D$105,3,FALSE)</f>
        <v>-87.90504</v>
      </c>
      <c r="N326" t="str">
        <f>VLOOKUP($K326,Key!$A$1:$D$105,4,FALSE)</f>
        <v>Milwaukee</v>
      </c>
      <c r="O326" t="s">
        <v>56</v>
      </c>
      <c r="P326">
        <f>VLOOKUP($O326,Key!$A$1:$D$105,2,FALSE)</f>
        <v>43.05847</v>
      </c>
      <c r="Q326">
        <f>VLOOKUP($O326,Key!$A$1:$D$105,3,FALSE)</f>
        <v>-87.898079999999993</v>
      </c>
      <c r="R326" t="str">
        <f>VLOOKUP($O326,Key!$A$1:$D$105,4,FALSE)</f>
        <v>Milwaukee</v>
      </c>
      <c r="S326">
        <v>10</v>
      </c>
      <c r="T326">
        <v>0</v>
      </c>
      <c r="U326">
        <v>0</v>
      </c>
      <c r="V326" t="s">
        <v>33</v>
      </c>
      <c r="W326">
        <v>1</v>
      </c>
      <c r="X326">
        <v>1</v>
      </c>
      <c r="Y326">
        <v>40</v>
      </c>
      <c r="Z326" s="4">
        <v>-1</v>
      </c>
      <c r="AA326" s="1">
        <v>43482</v>
      </c>
      <c r="AB326" s="8">
        <f t="shared" si="30"/>
        <v>43466</v>
      </c>
      <c r="AC326" s="8">
        <f t="shared" si="31"/>
        <v>43482</v>
      </c>
      <c r="AD326" s="8" t="str">
        <f t="shared" si="32"/>
        <v>Thursday</v>
      </c>
      <c r="AE326" s="2">
        <v>0.71785879629629623</v>
      </c>
      <c r="AF326" s="4">
        <v>1</v>
      </c>
      <c r="AG326" s="1">
        <v>43482</v>
      </c>
      <c r="AH326" s="8">
        <f t="shared" si="33"/>
        <v>43466</v>
      </c>
      <c r="AI326" s="8">
        <f t="shared" si="34"/>
        <v>43482</v>
      </c>
      <c r="AJ326" s="8" t="str">
        <f t="shared" si="35"/>
        <v>Thursday</v>
      </c>
      <c r="AK326" s="2">
        <v>0.7244560185185186</v>
      </c>
      <c r="AL326" t="s">
        <v>33</v>
      </c>
      <c r="AM326" t="s">
        <v>34</v>
      </c>
      <c r="AN326" t="s">
        <v>35</v>
      </c>
      <c r="AO326" t="s">
        <v>27</v>
      </c>
    </row>
    <row r="327" spans="1:41" x14ac:dyDescent="0.25">
      <c r="A327" t="s">
        <v>27</v>
      </c>
      <c r="B327">
        <v>1328721</v>
      </c>
      <c r="C327" t="s">
        <v>37</v>
      </c>
      <c r="D327" t="s">
        <v>38</v>
      </c>
      <c r="E327" t="s">
        <v>39</v>
      </c>
      <c r="F327">
        <v>53207</v>
      </c>
      <c r="G327" t="s">
        <v>29</v>
      </c>
      <c r="H327" t="s">
        <v>40</v>
      </c>
      <c r="I327">
        <v>11082</v>
      </c>
      <c r="J327" t="s">
        <v>30</v>
      </c>
      <c r="K327" t="s">
        <v>62</v>
      </c>
      <c r="L327">
        <f>VLOOKUP($K327,Key!$A$1:$D$105,2,FALSE)</f>
        <v>43.020020000000002</v>
      </c>
      <c r="M327">
        <f>VLOOKUP($K327,Key!$A$1:$D$105,3,FALSE)</f>
        <v>-87.912540000000007</v>
      </c>
      <c r="N327" t="str">
        <f>VLOOKUP($K327,Key!$A$1:$D$105,4,FALSE)</f>
        <v>Milwaukee</v>
      </c>
      <c r="O327" t="s">
        <v>54</v>
      </c>
      <c r="P327">
        <f>VLOOKUP($O327,Key!$A$1:$D$105,2,FALSE)</f>
        <v>43.004728999999998</v>
      </c>
      <c r="Q327">
        <f>VLOOKUP($O327,Key!$A$1:$D$105,3,FALSE)</f>
        <v>-87.905463999999995</v>
      </c>
      <c r="R327" t="str">
        <f>VLOOKUP($O327,Key!$A$1:$D$105,4,FALSE)</f>
        <v>Milwaukee</v>
      </c>
      <c r="S327">
        <v>9</v>
      </c>
      <c r="T327">
        <v>0</v>
      </c>
      <c r="U327">
        <v>0</v>
      </c>
      <c r="V327" t="s">
        <v>33</v>
      </c>
      <c r="W327">
        <v>1</v>
      </c>
      <c r="X327">
        <v>1</v>
      </c>
      <c r="Y327">
        <v>40</v>
      </c>
      <c r="Z327" s="6">
        <v>-1</v>
      </c>
      <c r="AA327" s="1">
        <v>43482</v>
      </c>
      <c r="AB327" s="7">
        <f t="shared" si="30"/>
        <v>43466</v>
      </c>
      <c r="AC327" s="7">
        <f t="shared" si="31"/>
        <v>43482</v>
      </c>
      <c r="AD327" s="7" t="str">
        <f t="shared" si="32"/>
        <v>Thursday</v>
      </c>
      <c r="AE327" s="2">
        <v>0.88787037037037031</v>
      </c>
      <c r="AF327" s="6">
        <v>1</v>
      </c>
      <c r="AG327" s="1">
        <v>43482</v>
      </c>
      <c r="AH327" s="7">
        <f t="shared" si="33"/>
        <v>43466</v>
      </c>
      <c r="AI327" s="7">
        <f t="shared" si="34"/>
        <v>43482</v>
      </c>
      <c r="AJ327" s="7" t="str">
        <f t="shared" si="35"/>
        <v>Thursday</v>
      </c>
      <c r="AK327" s="2">
        <v>0.8944212962962963</v>
      </c>
      <c r="AL327" t="s">
        <v>33</v>
      </c>
      <c r="AM327" t="s">
        <v>34</v>
      </c>
      <c r="AN327" t="s">
        <v>35</v>
      </c>
      <c r="AO327" t="s">
        <v>27</v>
      </c>
    </row>
    <row r="328" spans="1:41" x14ac:dyDescent="0.25">
      <c r="A328" t="s">
        <v>27</v>
      </c>
      <c r="B328">
        <v>1782149</v>
      </c>
      <c r="C328" t="s">
        <v>37</v>
      </c>
      <c r="D328" t="s">
        <v>38</v>
      </c>
      <c r="E328" t="s">
        <v>39</v>
      </c>
      <c r="F328">
        <v>53202</v>
      </c>
      <c r="G328" t="s">
        <v>29</v>
      </c>
      <c r="H328" t="s">
        <v>40</v>
      </c>
      <c r="I328">
        <v>12591</v>
      </c>
      <c r="J328" t="s">
        <v>30</v>
      </c>
      <c r="K328" t="s">
        <v>92</v>
      </c>
      <c r="L328">
        <f>VLOOKUP($K328,Key!$A$1:$D$105,2,FALSE)</f>
        <v>43.053040000000003</v>
      </c>
      <c r="M328">
        <f>VLOOKUP($K328,Key!$A$1:$D$105,3,FALSE)</f>
        <v>-87.897660000000002</v>
      </c>
      <c r="N328" t="str">
        <f>VLOOKUP($K328,Key!$A$1:$D$105,4,FALSE)</f>
        <v>Milwaukee</v>
      </c>
      <c r="O328" t="s">
        <v>58</v>
      </c>
      <c r="P328">
        <f>VLOOKUP($O328,Key!$A$1:$D$105,2,FALSE)</f>
        <v>43.052460000000004</v>
      </c>
      <c r="Q328">
        <f>VLOOKUP($O328,Key!$A$1:$D$105,3,FALSE)</f>
        <v>-87.891000000000005</v>
      </c>
      <c r="R328" t="str">
        <f>VLOOKUP($O328,Key!$A$1:$D$105,4,FALSE)</f>
        <v>Milwaukee</v>
      </c>
      <c r="S328">
        <v>4</v>
      </c>
      <c r="T328">
        <v>0</v>
      </c>
      <c r="U328">
        <v>0</v>
      </c>
      <c r="V328" t="s">
        <v>33</v>
      </c>
      <c r="W328">
        <v>0</v>
      </c>
      <c r="X328">
        <v>0</v>
      </c>
      <c r="Y328">
        <v>0</v>
      </c>
      <c r="Z328" s="4">
        <v>-1</v>
      </c>
      <c r="AA328" s="1">
        <v>43483</v>
      </c>
      <c r="AB328" s="8">
        <f t="shared" si="30"/>
        <v>43466</v>
      </c>
      <c r="AC328" s="8">
        <f t="shared" si="31"/>
        <v>43483</v>
      </c>
      <c r="AD328" s="8" t="str">
        <f t="shared" si="32"/>
        <v>Friday</v>
      </c>
      <c r="AE328" s="2">
        <v>0.38631944444444444</v>
      </c>
      <c r="AF328" s="4">
        <v>1</v>
      </c>
      <c r="AG328" s="1">
        <v>43483</v>
      </c>
      <c r="AH328" s="8">
        <f t="shared" si="33"/>
        <v>43466</v>
      </c>
      <c r="AI328" s="8">
        <f t="shared" si="34"/>
        <v>43483</v>
      </c>
      <c r="AJ328" s="8" t="str">
        <f t="shared" si="35"/>
        <v>Friday</v>
      </c>
      <c r="AK328" s="2">
        <v>0.38935185185185189</v>
      </c>
      <c r="AL328" t="s">
        <v>33</v>
      </c>
      <c r="AM328" t="s">
        <v>34</v>
      </c>
      <c r="AN328" t="s">
        <v>35</v>
      </c>
      <c r="AO328" t="s">
        <v>27</v>
      </c>
    </row>
    <row r="329" spans="1:41" x14ac:dyDescent="0.25">
      <c r="A329" t="s">
        <v>27</v>
      </c>
      <c r="B329">
        <v>1815780</v>
      </c>
      <c r="C329" t="s">
        <v>37</v>
      </c>
      <c r="D329" t="s">
        <v>95</v>
      </c>
      <c r="E329" t="s">
        <v>39</v>
      </c>
      <c r="F329">
        <v>53132</v>
      </c>
      <c r="G329" t="s">
        <v>29</v>
      </c>
      <c r="H329" t="s">
        <v>40</v>
      </c>
      <c r="I329">
        <v>5547</v>
      </c>
      <c r="J329" t="s">
        <v>30</v>
      </c>
      <c r="K329" t="s">
        <v>79</v>
      </c>
      <c r="L329">
        <f>VLOOKUP($K329,Key!$A$1:$D$105,2,FALSE)</f>
        <v>43.078530000000001</v>
      </c>
      <c r="M329">
        <f>VLOOKUP($K329,Key!$A$1:$D$105,3,FALSE)</f>
        <v>-87.882620000000003</v>
      </c>
      <c r="N329" t="str">
        <f>VLOOKUP($K329,Key!$A$1:$D$105,4,FALSE)</f>
        <v>Milwaukee</v>
      </c>
      <c r="O329" t="s">
        <v>94</v>
      </c>
      <c r="P329">
        <f>VLOOKUP($O329,Key!$A$1:$D$105,2,FALSE)</f>
        <v>43.077359999999999</v>
      </c>
      <c r="Q329">
        <f>VLOOKUP($O329,Key!$A$1:$D$105,3,FALSE)</f>
        <v>-87.880769999999998</v>
      </c>
      <c r="R329" t="str">
        <f>VLOOKUP($O329,Key!$A$1:$D$105,4,FALSE)</f>
        <v>Milwaukee</v>
      </c>
      <c r="S329">
        <v>1</v>
      </c>
      <c r="T329">
        <v>0</v>
      </c>
      <c r="U329">
        <v>0</v>
      </c>
      <c r="V329" t="s">
        <v>33</v>
      </c>
      <c r="W329">
        <v>0</v>
      </c>
      <c r="X329">
        <v>0</v>
      </c>
      <c r="Y329">
        <v>0</v>
      </c>
      <c r="Z329" s="6">
        <v>-1</v>
      </c>
      <c r="AA329" s="1">
        <v>43483</v>
      </c>
      <c r="AB329" s="7">
        <f t="shared" si="30"/>
        <v>43466</v>
      </c>
      <c r="AC329" s="7">
        <f t="shared" si="31"/>
        <v>43483</v>
      </c>
      <c r="AD329" s="7" t="str">
        <f t="shared" si="32"/>
        <v>Friday</v>
      </c>
      <c r="AE329" s="2">
        <v>0.6162037037037037</v>
      </c>
      <c r="AF329" s="6">
        <v>1</v>
      </c>
      <c r="AG329" s="1">
        <v>43483</v>
      </c>
      <c r="AH329" s="7">
        <f t="shared" si="33"/>
        <v>43466</v>
      </c>
      <c r="AI329" s="7">
        <f t="shared" si="34"/>
        <v>43483</v>
      </c>
      <c r="AJ329" s="7" t="str">
        <f t="shared" si="35"/>
        <v>Friday</v>
      </c>
      <c r="AK329" s="2">
        <v>0.61721064814814819</v>
      </c>
      <c r="AL329" t="s">
        <v>33</v>
      </c>
      <c r="AM329" t="s">
        <v>34</v>
      </c>
      <c r="AN329" t="s">
        <v>35</v>
      </c>
      <c r="AO329" t="s">
        <v>27</v>
      </c>
    </row>
    <row r="330" spans="1:41" x14ac:dyDescent="0.25">
      <c r="A330" t="s">
        <v>27</v>
      </c>
      <c r="B330">
        <v>1815780</v>
      </c>
      <c r="C330" t="s">
        <v>37</v>
      </c>
      <c r="D330" t="s">
        <v>95</v>
      </c>
      <c r="E330" t="s">
        <v>39</v>
      </c>
      <c r="F330">
        <v>53132</v>
      </c>
      <c r="G330" t="s">
        <v>29</v>
      </c>
      <c r="H330" t="s">
        <v>40</v>
      </c>
      <c r="I330">
        <v>5547</v>
      </c>
      <c r="J330" t="s">
        <v>30</v>
      </c>
      <c r="K330" t="s">
        <v>94</v>
      </c>
      <c r="L330">
        <f>VLOOKUP($K330,Key!$A$1:$D$105,2,FALSE)</f>
        <v>43.077359999999999</v>
      </c>
      <c r="M330">
        <f>VLOOKUP($K330,Key!$A$1:$D$105,3,FALSE)</f>
        <v>-87.880769999999998</v>
      </c>
      <c r="N330" t="str">
        <f>VLOOKUP($K330,Key!$A$1:$D$105,4,FALSE)</f>
        <v>Milwaukee</v>
      </c>
      <c r="O330" t="s">
        <v>79</v>
      </c>
      <c r="P330">
        <f>VLOOKUP($O330,Key!$A$1:$D$105,2,FALSE)</f>
        <v>43.078530000000001</v>
      </c>
      <c r="Q330">
        <f>VLOOKUP($O330,Key!$A$1:$D$105,3,FALSE)</f>
        <v>-87.882620000000003</v>
      </c>
      <c r="R330" t="str">
        <f>VLOOKUP($O330,Key!$A$1:$D$105,4,FALSE)</f>
        <v>Milwaukee</v>
      </c>
      <c r="S330">
        <v>1</v>
      </c>
      <c r="T330">
        <v>0</v>
      </c>
      <c r="U330">
        <v>0</v>
      </c>
      <c r="V330" t="s">
        <v>33</v>
      </c>
      <c r="W330">
        <v>0</v>
      </c>
      <c r="X330">
        <v>0</v>
      </c>
      <c r="Y330">
        <v>0</v>
      </c>
      <c r="Z330" s="4">
        <v>-1</v>
      </c>
      <c r="AA330" s="1">
        <v>43483</v>
      </c>
      <c r="AB330" s="8">
        <f t="shared" si="30"/>
        <v>43466</v>
      </c>
      <c r="AC330" s="8">
        <f t="shared" si="31"/>
        <v>43483</v>
      </c>
      <c r="AD330" s="8" t="str">
        <f t="shared" si="32"/>
        <v>Friday</v>
      </c>
      <c r="AE330" s="2">
        <v>0.71835648148148146</v>
      </c>
      <c r="AF330" s="4">
        <v>1</v>
      </c>
      <c r="AG330" s="1">
        <v>43483</v>
      </c>
      <c r="AH330" s="8">
        <f t="shared" si="33"/>
        <v>43466</v>
      </c>
      <c r="AI330" s="8">
        <f t="shared" si="34"/>
        <v>43483</v>
      </c>
      <c r="AJ330" s="8" t="str">
        <f t="shared" si="35"/>
        <v>Friday</v>
      </c>
      <c r="AK330" s="2">
        <v>0.71938657407407414</v>
      </c>
      <c r="AL330" t="s">
        <v>33</v>
      </c>
      <c r="AM330" t="s">
        <v>34</v>
      </c>
      <c r="AN330" t="s">
        <v>35</v>
      </c>
      <c r="AO330" t="s">
        <v>27</v>
      </c>
    </row>
    <row r="331" spans="1:41" x14ac:dyDescent="0.25">
      <c r="A331" t="s">
        <v>27</v>
      </c>
      <c r="B331">
        <v>2237245</v>
      </c>
      <c r="C331" t="s">
        <v>37</v>
      </c>
      <c r="D331" t="s">
        <v>38</v>
      </c>
      <c r="E331" t="s">
        <v>39</v>
      </c>
      <c r="F331">
        <v>53211</v>
      </c>
      <c r="G331" t="s">
        <v>29</v>
      </c>
      <c r="H331" t="s">
        <v>40</v>
      </c>
      <c r="I331">
        <v>5476</v>
      </c>
      <c r="J331" t="s">
        <v>30</v>
      </c>
      <c r="K331" t="s">
        <v>93</v>
      </c>
      <c r="L331">
        <f>VLOOKUP($K331,Key!$A$1:$D$105,2,FALSE)</f>
        <v>43.060786</v>
      </c>
      <c r="M331">
        <f>VLOOKUP($K331,Key!$A$1:$D$105,3,FALSE)</f>
        <v>-87.883825999999999</v>
      </c>
      <c r="N331" t="str">
        <f>VLOOKUP($K331,Key!$A$1:$D$105,4,FALSE)</f>
        <v>Milwaukee</v>
      </c>
      <c r="O331" t="s">
        <v>68</v>
      </c>
      <c r="P331">
        <f>VLOOKUP($O331,Key!$A$1:$D$105,2,FALSE)</f>
        <v>43.06033</v>
      </c>
      <c r="Q331">
        <f>VLOOKUP($O331,Key!$A$1:$D$105,3,FALSE)</f>
        <v>-87.89546</v>
      </c>
      <c r="R331" t="str">
        <f>VLOOKUP($O331,Key!$A$1:$D$105,4,FALSE)</f>
        <v>Milwaukee</v>
      </c>
      <c r="S331">
        <v>3</v>
      </c>
      <c r="T331">
        <v>0</v>
      </c>
      <c r="U331">
        <v>0</v>
      </c>
      <c r="V331" t="s">
        <v>33</v>
      </c>
      <c r="W331">
        <v>0</v>
      </c>
      <c r="X331">
        <v>0</v>
      </c>
      <c r="Y331">
        <v>0</v>
      </c>
      <c r="Z331" s="6">
        <v>-1</v>
      </c>
      <c r="AA331" s="1">
        <v>43484</v>
      </c>
      <c r="AB331" s="7">
        <f t="shared" si="30"/>
        <v>43466</v>
      </c>
      <c r="AC331" s="7">
        <f t="shared" si="31"/>
        <v>43484</v>
      </c>
      <c r="AD331" s="7" t="str">
        <f t="shared" si="32"/>
        <v>Saturday</v>
      </c>
      <c r="AE331" s="2">
        <v>0.49267361111111113</v>
      </c>
      <c r="AF331" s="6">
        <v>1</v>
      </c>
      <c r="AG331" s="1">
        <v>43484</v>
      </c>
      <c r="AH331" s="7">
        <f t="shared" si="33"/>
        <v>43466</v>
      </c>
      <c r="AI331" s="7">
        <f t="shared" si="34"/>
        <v>43484</v>
      </c>
      <c r="AJ331" s="7" t="str">
        <f t="shared" si="35"/>
        <v>Saturday</v>
      </c>
      <c r="AK331" s="2">
        <v>0.49497685185185186</v>
      </c>
      <c r="AL331" t="s">
        <v>33</v>
      </c>
      <c r="AM331" t="s">
        <v>34</v>
      </c>
      <c r="AN331" t="s">
        <v>35</v>
      </c>
      <c r="AO331" t="s">
        <v>27</v>
      </c>
    </row>
    <row r="332" spans="1:41" x14ac:dyDescent="0.25">
      <c r="A332" t="s">
        <v>27</v>
      </c>
      <c r="B332">
        <v>531631</v>
      </c>
      <c r="C332" t="s">
        <v>37</v>
      </c>
      <c r="D332" t="s">
        <v>38</v>
      </c>
      <c r="E332" t="s">
        <v>39</v>
      </c>
      <c r="F332">
        <v>53212</v>
      </c>
      <c r="G332" t="s">
        <v>29</v>
      </c>
      <c r="H332" t="s">
        <v>40</v>
      </c>
      <c r="I332">
        <v>5469</v>
      </c>
      <c r="J332" t="s">
        <v>30</v>
      </c>
      <c r="K332" t="s">
        <v>56</v>
      </c>
      <c r="L332">
        <f>VLOOKUP($K332,Key!$A$1:$D$105,2,FALSE)</f>
        <v>43.05847</v>
      </c>
      <c r="M332">
        <f>VLOOKUP($K332,Key!$A$1:$D$105,3,FALSE)</f>
        <v>-87.898079999999993</v>
      </c>
      <c r="N332" t="str">
        <f>VLOOKUP($K332,Key!$A$1:$D$105,4,FALSE)</f>
        <v>Milwaukee</v>
      </c>
      <c r="O332" t="s">
        <v>76</v>
      </c>
      <c r="P332">
        <f>VLOOKUP($O332,Key!$A$1:$D$105,2,FALSE)</f>
        <v>43.05536</v>
      </c>
      <c r="Q332">
        <f>VLOOKUP($O332,Key!$A$1:$D$105,3,FALSE)</f>
        <v>-87.90504</v>
      </c>
      <c r="R332" t="str">
        <f>VLOOKUP($O332,Key!$A$1:$D$105,4,FALSE)</f>
        <v>Milwaukee</v>
      </c>
      <c r="S332">
        <v>6</v>
      </c>
      <c r="T332">
        <v>0</v>
      </c>
      <c r="U332">
        <v>0</v>
      </c>
      <c r="V332" t="s">
        <v>33</v>
      </c>
      <c r="W332">
        <v>0</v>
      </c>
      <c r="X332">
        <v>0</v>
      </c>
      <c r="Y332">
        <v>0</v>
      </c>
      <c r="Z332" s="4">
        <v>-1</v>
      </c>
      <c r="AA332" s="1">
        <v>43484</v>
      </c>
      <c r="AB332" s="8">
        <f t="shared" si="30"/>
        <v>43466</v>
      </c>
      <c r="AC332" s="8">
        <f t="shared" si="31"/>
        <v>43484</v>
      </c>
      <c r="AD332" s="8" t="str">
        <f t="shared" si="32"/>
        <v>Saturday</v>
      </c>
      <c r="AE332" s="2">
        <v>0.86511574074074071</v>
      </c>
      <c r="AF332" s="4">
        <v>1</v>
      </c>
      <c r="AG332" s="1">
        <v>43484</v>
      </c>
      <c r="AH332" s="8">
        <f t="shared" si="33"/>
        <v>43466</v>
      </c>
      <c r="AI332" s="8">
        <f t="shared" si="34"/>
        <v>43484</v>
      </c>
      <c r="AJ332" s="8" t="str">
        <f t="shared" si="35"/>
        <v>Saturday</v>
      </c>
      <c r="AK332" s="2">
        <v>0.8687962962962964</v>
      </c>
      <c r="AL332" t="s">
        <v>33</v>
      </c>
      <c r="AM332" t="s">
        <v>34</v>
      </c>
      <c r="AN332" t="s">
        <v>35</v>
      </c>
      <c r="AO332" t="s">
        <v>27</v>
      </c>
    </row>
    <row r="333" spans="1:41" x14ac:dyDescent="0.25">
      <c r="A333" t="s">
        <v>27</v>
      </c>
      <c r="B333">
        <v>1738865</v>
      </c>
      <c r="C333" t="s">
        <v>37</v>
      </c>
      <c r="D333" t="s">
        <v>38</v>
      </c>
      <c r="E333" t="s">
        <v>39</v>
      </c>
      <c r="F333">
        <v>53211</v>
      </c>
      <c r="G333" t="s">
        <v>29</v>
      </c>
      <c r="H333" t="s">
        <v>40</v>
      </c>
      <c r="I333">
        <v>11050</v>
      </c>
      <c r="J333" t="s">
        <v>30</v>
      </c>
      <c r="K333" t="s">
        <v>75</v>
      </c>
      <c r="L333">
        <f>VLOOKUP($K333,Key!$A$1:$D$105,2,FALSE)</f>
        <v>43.063749000000001</v>
      </c>
      <c r="M333">
        <f>VLOOKUP($K333,Key!$A$1:$D$105,3,FALSE)</f>
        <v>-87.887962999999999</v>
      </c>
      <c r="N333" t="str">
        <f>VLOOKUP($K333,Key!$A$1:$D$105,4,FALSE)</f>
        <v>Milwaukee</v>
      </c>
      <c r="O333" t="s">
        <v>75</v>
      </c>
      <c r="P333">
        <f>VLOOKUP($O333,Key!$A$1:$D$105,2,FALSE)</f>
        <v>43.063749000000001</v>
      </c>
      <c r="Q333">
        <f>VLOOKUP($O333,Key!$A$1:$D$105,3,FALSE)</f>
        <v>-87.887962999999999</v>
      </c>
      <c r="R333" t="str">
        <f>VLOOKUP($O333,Key!$A$1:$D$105,4,FALSE)</f>
        <v>Milwaukee</v>
      </c>
      <c r="S333">
        <v>4</v>
      </c>
      <c r="T333">
        <v>0</v>
      </c>
      <c r="U333">
        <v>0</v>
      </c>
      <c r="V333" t="s">
        <v>33</v>
      </c>
      <c r="W333">
        <v>0</v>
      </c>
      <c r="X333">
        <v>0</v>
      </c>
      <c r="Y333">
        <v>0</v>
      </c>
      <c r="Z333" s="6">
        <v>-1</v>
      </c>
      <c r="AA333" s="1">
        <v>43485</v>
      </c>
      <c r="AB333" s="7">
        <f t="shared" si="30"/>
        <v>43466</v>
      </c>
      <c r="AC333" s="7">
        <f t="shared" si="31"/>
        <v>43485</v>
      </c>
      <c r="AD333" s="7" t="str">
        <f t="shared" si="32"/>
        <v>Sunday</v>
      </c>
      <c r="AE333" s="2">
        <v>0.59562499999999996</v>
      </c>
      <c r="AF333" s="6">
        <v>1</v>
      </c>
      <c r="AG333" s="1">
        <v>43485</v>
      </c>
      <c r="AH333" s="7">
        <f t="shared" si="33"/>
        <v>43466</v>
      </c>
      <c r="AI333" s="7">
        <f t="shared" si="34"/>
        <v>43485</v>
      </c>
      <c r="AJ333" s="7" t="str">
        <f t="shared" si="35"/>
        <v>Sunday</v>
      </c>
      <c r="AK333" s="2">
        <v>0.59833333333333327</v>
      </c>
      <c r="AL333" t="s">
        <v>33</v>
      </c>
      <c r="AM333" t="s">
        <v>34</v>
      </c>
      <c r="AN333" t="s">
        <v>44</v>
      </c>
      <c r="AO333" t="s">
        <v>27</v>
      </c>
    </row>
    <row r="334" spans="1:41" x14ac:dyDescent="0.25">
      <c r="A334" t="s">
        <v>27</v>
      </c>
      <c r="B334">
        <v>2149574</v>
      </c>
      <c r="C334" t="s">
        <v>37</v>
      </c>
      <c r="F334">
        <v>53213</v>
      </c>
      <c r="G334" t="s">
        <v>29</v>
      </c>
      <c r="H334" t="s">
        <v>40</v>
      </c>
      <c r="I334">
        <v>5487</v>
      </c>
      <c r="J334" t="s">
        <v>30</v>
      </c>
      <c r="K334" t="s">
        <v>45</v>
      </c>
      <c r="L334">
        <f>VLOOKUP($K334,Key!$A$1:$D$105,2,FALSE)</f>
        <v>43.03519</v>
      </c>
      <c r="M334">
        <f>VLOOKUP($K334,Key!$A$1:$D$105,3,FALSE)</f>
        <v>-87.907390000000007</v>
      </c>
      <c r="N334" t="str">
        <f>VLOOKUP($K334,Key!$A$1:$D$105,4,FALSE)</f>
        <v>Milwaukee</v>
      </c>
      <c r="O334" t="s">
        <v>72</v>
      </c>
      <c r="P334">
        <f>VLOOKUP($O334,Key!$A$1:$D$105,2,FALSE)</f>
        <v>43.03913</v>
      </c>
      <c r="Q334">
        <f>VLOOKUP($O334,Key!$A$1:$D$105,3,FALSE)</f>
        <v>-87.916150000000002</v>
      </c>
      <c r="R334" t="str">
        <f>VLOOKUP($O334,Key!$A$1:$D$105,4,FALSE)</f>
        <v>Milwaukee</v>
      </c>
      <c r="S334">
        <v>6</v>
      </c>
      <c r="T334">
        <v>0</v>
      </c>
      <c r="U334">
        <v>0</v>
      </c>
      <c r="V334" t="s">
        <v>33</v>
      </c>
      <c r="W334">
        <v>0</v>
      </c>
      <c r="X334">
        <v>0</v>
      </c>
      <c r="Y334">
        <v>0</v>
      </c>
      <c r="Z334" s="4">
        <v>-1</v>
      </c>
      <c r="AA334" s="1">
        <v>43489</v>
      </c>
      <c r="AB334" s="8">
        <f t="shared" si="30"/>
        <v>43466</v>
      </c>
      <c r="AC334" s="8">
        <f t="shared" si="31"/>
        <v>43489</v>
      </c>
      <c r="AD334" s="8" t="str">
        <f t="shared" si="32"/>
        <v>Thursday</v>
      </c>
      <c r="AE334" s="2">
        <v>0.52533564814814815</v>
      </c>
      <c r="AF334" s="4">
        <v>1</v>
      </c>
      <c r="AG334" s="1">
        <v>43489</v>
      </c>
      <c r="AH334" s="8">
        <f t="shared" si="33"/>
        <v>43466</v>
      </c>
      <c r="AI334" s="8">
        <f t="shared" si="34"/>
        <v>43489</v>
      </c>
      <c r="AJ334" s="8" t="str">
        <f t="shared" si="35"/>
        <v>Thursday</v>
      </c>
      <c r="AK334" s="2">
        <v>0.52946759259259257</v>
      </c>
      <c r="AL334" t="s">
        <v>33</v>
      </c>
      <c r="AM334" t="s">
        <v>34</v>
      </c>
      <c r="AN334" t="s">
        <v>35</v>
      </c>
      <c r="AO334" t="s">
        <v>27</v>
      </c>
    </row>
    <row r="335" spans="1:41" x14ac:dyDescent="0.25">
      <c r="A335" t="s">
        <v>27</v>
      </c>
      <c r="B335">
        <v>1915786</v>
      </c>
      <c r="C335" t="s">
        <v>37</v>
      </c>
      <c r="D335" t="s">
        <v>38</v>
      </c>
      <c r="E335" t="s">
        <v>39</v>
      </c>
      <c r="F335">
        <v>53202</v>
      </c>
      <c r="G335" t="s">
        <v>29</v>
      </c>
      <c r="H335" t="s">
        <v>40</v>
      </c>
      <c r="I335">
        <v>5521</v>
      </c>
      <c r="J335" t="s">
        <v>30</v>
      </c>
      <c r="K335" t="s">
        <v>56</v>
      </c>
      <c r="L335">
        <f>VLOOKUP($K335,Key!$A$1:$D$105,2,FALSE)</f>
        <v>43.05847</v>
      </c>
      <c r="M335">
        <f>VLOOKUP($K335,Key!$A$1:$D$105,3,FALSE)</f>
        <v>-87.898079999999993</v>
      </c>
      <c r="N335" t="str">
        <f>VLOOKUP($K335,Key!$A$1:$D$105,4,FALSE)</f>
        <v>Milwaukee</v>
      </c>
      <c r="O335" t="s">
        <v>77</v>
      </c>
      <c r="P335">
        <f>VLOOKUP($O335,Key!$A$1:$D$105,2,FALSE)</f>
        <v>43.052549999999997</v>
      </c>
      <c r="Q335">
        <f>VLOOKUP($O335,Key!$A$1:$D$105,3,FALSE)</f>
        <v>-87.909329999999997</v>
      </c>
      <c r="R335" t="str">
        <f>VLOOKUP($O335,Key!$A$1:$D$105,4,FALSE)</f>
        <v>Milwaukee</v>
      </c>
      <c r="S335">
        <v>6</v>
      </c>
      <c r="T335">
        <v>0</v>
      </c>
      <c r="U335">
        <v>0</v>
      </c>
      <c r="V335" t="s">
        <v>33</v>
      </c>
      <c r="W335">
        <v>0</v>
      </c>
      <c r="X335">
        <v>0</v>
      </c>
      <c r="Y335">
        <v>0</v>
      </c>
      <c r="Z335" s="6">
        <v>-1</v>
      </c>
      <c r="AA335" s="1">
        <v>43490</v>
      </c>
      <c r="AB335" s="7">
        <f t="shared" si="30"/>
        <v>43466</v>
      </c>
      <c r="AC335" s="7">
        <f t="shared" si="31"/>
        <v>43490</v>
      </c>
      <c r="AD335" s="7" t="str">
        <f t="shared" si="32"/>
        <v>Friday</v>
      </c>
      <c r="AE335" s="2">
        <v>0.36281249999999998</v>
      </c>
      <c r="AF335" s="6">
        <v>1</v>
      </c>
      <c r="AG335" s="1">
        <v>43490</v>
      </c>
      <c r="AH335" s="7">
        <f t="shared" si="33"/>
        <v>43466</v>
      </c>
      <c r="AI335" s="7">
        <f t="shared" si="34"/>
        <v>43490</v>
      </c>
      <c r="AJ335" s="7" t="str">
        <f t="shared" si="35"/>
        <v>Friday</v>
      </c>
      <c r="AK335" s="2">
        <v>0.36677083333333332</v>
      </c>
      <c r="AL335" t="s">
        <v>33</v>
      </c>
      <c r="AM335" t="s">
        <v>34</v>
      </c>
      <c r="AN335" t="s">
        <v>35</v>
      </c>
      <c r="AO335" t="s">
        <v>27</v>
      </c>
    </row>
    <row r="336" spans="1:41" x14ac:dyDescent="0.25">
      <c r="A336" t="s">
        <v>27</v>
      </c>
      <c r="B336">
        <v>1729067</v>
      </c>
      <c r="C336" t="s">
        <v>37</v>
      </c>
      <c r="D336" t="s">
        <v>38</v>
      </c>
      <c r="E336" t="s">
        <v>39</v>
      </c>
      <c r="F336">
        <v>53202</v>
      </c>
      <c r="G336" t="s">
        <v>29</v>
      </c>
      <c r="H336" t="s">
        <v>86</v>
      </c>
      <c r="I336">
        <v>12550</v>
      </c>
      <c r="J336" t="s">
        <v>30</v>
      </c>
      <c r="K336" t="s">
        <v>93</v>
      </c>
      <c r="L336">
        <f>VLOOKUP($K336,Key!$A$1:$D$105,2,FALSE)</f>
        <v>43.060786</v>
      </c>
      <c r="M336">
        <f>VLOOKUP($K336,Key!$A$1:$D$105,3,FALSE)</f>
        <v>-87.883825999999999</v>
      </c>
      <c r="N336" t="str">
        <f>VLOOKUP($K336,Key!$A$1:$D$105,4,FALSE)</f>
        <v>Milwaukee</v>
      </c>
      <c r="O336" t="s">
        <v>68</v>
      </c>
      <c r="P336">
        <f>VLOOKUP($O336,Key!$A$1:$D$105,2,FALSE)</f>
        <v>43.06033</v>
      </c>
      <c r="Q336">
        <f>VLOOKUP($O336,Key!$A$1:$D$105,3,FALSE)</f>
        <v>-87.89546</v>
      </c>
      <c r="R336" t="str">
        <f>VLOOKUP($O336,Key!$A$1:$D$105,4,FALSE)</f>
        <v>Milwaukee</v>
      </c>
      <c r="S336">
        <v>6</v>
      </c>
      <c r="T336">
        <v>0</v>
      </c>
      <c r="U336">
        <v>2</v>
      </c>
      <c r="V336" t="s">
        <v>33</v>
      </c>
      <c r="W336">
        <v>0</v>
      </c>
      <c r="X336">
        <v>0</v>
      </c>
      <c r="Y336">
        <v>0</v>
      </c>
      <c r="Z336" s="4">
        <v>-1</v>
      </c>
      <c r="AA336" s="1">
        <v>43490</v>
      </c>
      <c r="AB336" s="8">
        <f t="shared" si="30"/>
        <v>43466</v>
      </c>
      <c r="AC336" s="8">
        <f t="shared" si="31"/>
        <v>43490</v>
      </c>
      <c r="AD336" s="8" t="str">
        <f t="shared" si="32"/>
        <v>Friday</v>
      </c>
      <c r="AE336" s="2">
        <v>0.4682291666666667</v>
      </c>
      <c r="AF336" s="4">
        <v>1</v>
      </c>
      <c r="AG336" s="1">
        <v>43490</v>
      </c>
      <c r="AH336" s="8">
        <f t="shared" si="33"/>
        <v>43466</v>
      </c>
      <c r="AI336" s="8">
        <f t="shared" si="34"/>
        <v>43490</v>
      </c>
      <c r="AJ336" s="8" t="str">
        <f t="shared" si="35"/>
        <v>Friday</v>
      </c>
      <c r="AK336" s="2">
        <v>0.47233796296296293</v>
      </c>
      <c r="AL336" t="s">
        <v>33</v>
      </c>
      <c r="AM336" t="s">
        <v>34</v>
      </c>
      <c r="AN336" t="s">
        <v>35</v>
      </c>
      <c r="AO336" t="s">
        <v>27</v>
      </c>
    </row>
    <row r="337" spans="1:41" x14ac:dyDescent="0.25">
      <c r="A337" t="s">
        <v>27</v>
      </c>
      <c r="B337">
        <v>2276126</v>
      </c>
      <c r="C337" t="s">
        <v>37</v>
      </c>
      <c r="D337" t="s">
        <v>78</v>
      </c>
      <c r="E337" t="s">
        <v>127</v>
      </c>
      <c r="F337">
        <v>60503</v>
      </c>
      <c r="G337" t="s">
        <v>29</v>
      </c>
      <c r="H337" t="s">
        <v>40</v>
      </c>
      <c r="I337">
        <v>11141</v>
      </c>
      <c r="J337" t="s">
        <v>30</v>
      </c>
      <c r="K337" t="s">
        <v>79</v>
      </c>
      <c r="L337">
        <f>VLOOKUP($K337,Key!$A$1:$D$105,2,FALSE)</f>
        <v>43.078530000000001</v>
      </c>
      <c r="M337">
        <f>VLOOKUP($K337,Key!$A$1:$D$105,3,FALSE)</f>
        <v>-87.882620000000003</v>
      </c>
      <c r="N337" t="str">
        <f>VLOOKUP($K337,Key!$A$1:$D$105,4,FALSE)</f>
        <v>Milwaukee</v>
      </c>
      <c r="O337" t="s">
        <v>70</v>
      </c>
      <c r="P337">
        <f>VLOOKUP($O337,Key!$A$1:$D$105,2,FALSE)</f>
        <v>43.074655999999997</v>
      </c>
      <c r="Q337">
        <f>VLOOKUP($O337,Key!$A$1:$D$105,3,FALSE)</f>
        <v>-87.889011999999994</v>
      </c>
      <c r="R337" t="str">
        <f>VLOOKUP($O337,Key!$A$1:$D$105,4,FALSE)</f>
        <v>Milwaukee</v>
      </c>
      <c r="S337">
        <v>146</v>
      </c>
      <c r="T337">
        <v>0</v>
      </c>
      <c r="U337">
        <v>9</v>
      </c>
      <c r="V337" t="s">
        <v>33</v>
      </c>
      <c r="W337">
        <v>18</v>
      </c>
      <c r="X337">
        <v>17.100000000000001</v>
      </c>
      <c r="Y337">
        <v>720</v>
      </c>
      <c r="Z337" s="6">
        <v>-1</v>
      </c>
      <c r="AA337" s="1">
        <v>43491</v>
      </c>
      <c r="AB337" s="7">
        <f t="shared" si="30"/>
        <v>43466</v>
      </c>
      <c r="AC337" s="7">
        <f t="shared" si="31"/>
        <v>43491</v>
      </c>
      <c r="AD337" s="7" t="str">
        <f t="shared" si="32"/>
        <v>Saturday</v>
      </c>
      <c r="AE337" s="2">
        <v>0.47822916666666665</v>
      </c>
      <c r="AF337" s="6">
        <v>1</v>
      </c>
      <c r="AG337" s="1">
        <v>43491</v>
      </c>
      <c r="AH337" s="7">
        <f t="shared" si="33"/>
        <v>43466</v>
      </c>
      <c r="AI337" s="7">
        <f t="shared" si="34"/>
        <v>43491</v>
      </c>
      <c r="AJ337" s="7" t="str">
        <f t="shared" si="35"/>
        <v>Saturday</v>
      </c>
      <c r="AK337" s="2">
        <v>0.57942129629629624</v>
      </c>
      <c r="AL337" t="s">
        <v>34</v>
      </c>
      <c r="AM337" t="s">
        <v>34</v>
      </c>
      <c r="AN337" t="s">
        <v>35</v>
      </c>
      <c r="AO337" t="s">
        <v>27</v>
      </c>
    </row>
    <row r="338" spans="1:41" x14ac:dyDescent="0.25">
      <c r="A338" t="s">
        <v>27</v>
      </c>
      <c r="B338">
        <v>2237245</v>
      </c>
      <c r="C338" t="s">
        <v>37</v>
      </c>
      <c r="D338" t="s">
        <v>38</v>
      </c>
      <c r="E338" t="s">
        <v>39</v>
      </c>
      <c r="F338">
        <v>53211</v>
      </c>
      <c r="G338" t="s">
        <v>29</v>
      </c>
      <c r="H338" t="s">
        <v>40</v>
      </c>
      <c r="I338">
        <v>5550</v>
      </c>
      <c r="J338" t="s">
        <v>30</v>
      </c>
      <c r="K338" t="s">
        <v>58</v>
      </c>
      <c r="L338">
        <f>VLOOKUP($K338,Key!$A$1:$D$105,2,FALSE)</f>
        <v>43.052460000000004</v>
      </c>
      <c r="M338">
        <f>VLOOKUP($K338,Key!$A$1:$D$105,3,FALSE)</f>
        <v>-87.891000000000005</v>
      </c>
      <c r="N338" t="str">
        <f>VLOOKUP($K338,Key!$A$1:$D$105,4,FALSE)</f>
        <v>Milwaukee</v>
      </c>
      <c r="O338" t="s">
        <v>93</v>
      </c>
      <c r="P338">
        <f>VLOOKUP($O338,Key!$A$1:$D$105,2,FALSE)</f>
        <v>43.060786</v>
      </c>
      <c r="Q338">
        <f>VLOOKUP($O338,Key!$A$1:$D$105,3,FALSE)</f>
        <v>-87.883825999999999</v>
      </c>
      <c r="R338" t="str">
        <f>VLOOKUP($O338,Key!$A$1:$D$105,4,FALSE)</f>
        <v>Milwaukee</v>
      </c>
      <c r="S338">
        <v>4</v>
      </c>
      <c r="T338">
        <v>0</v>
      </c>
      <c r="U338">
        <v>0</v>
      </c>
      <c r="V338" t="s">
        <v>33</v>
      </c>
      <c r="W338">
        <v>0</v>
      </c>
      <c r="X338">
        <v>0</v>
      </c>
      <c r="Y338">
        <v>0</v>
      </c>
      <c r="Z338" s="4">
        <v>-1</v>
      </c>
      <c r="AA338" s="1">
        <v>43492</v>
      </c>
      <c r="AB338" s="8">
        <f t="shared" si="30"/>
        <v>43466</v>
      </c>
      <c r="AC338" s="8">
        <f t="shared" si="31"/>
        <v>43492</v>
      </c>
      <c r="AD338" s="8" t="str">
        <f t="shared" si="32"/>
        <v>Sunday</v>
      </c>
      <c r="AE338" s="2">
        <v>0.71134259259259258</v>
      </c>
      <c r="AF338" s="4">
        <v>1</v>
      </c>
      <c r="AG338" s="1">
        <v>43492</v>
      </c>
      <c r="AH338" s="8">
        <f t="shared" si="33"/>
        <v>43466</v>
      </c>
      <c r="AI338" s="8">
        <f t="shared" si="34"/>
        <v>43492</v>
      </c>
      <c r="AJ338" s="8" t="str">
        <f t="shared" si="35"/>
        <v>Sunday</v>
      </c>
      <c r="AK338" s="2">
        <v>0.71416666666666673</v>
      </c>
      <c r="AL338" t="s">
        <v>33</v>
      </c>
      <c r="AM338" t="s">
        <v>34</v>
      </c>
      <c r="AN338" t="s">
        <v>35</v>
      </c>
      <c r="AO338" t="s">
        <v>27</v>
      </c>
    </row>
    <row r="339" spans="1:41" x14ac:dyDescent="0.25">
      <c r="A339" t="s">
        <v>27</v>
      </c>
      <c r="B339">
        <v>1738865</v>
      </c>
      <c r="C339" t="s">
        <v>37</v>
      </c>
      <c r="D339" t="s">
        <v>38</v>
      </c>
      <c r="E339" t="s">
        <v>39</v>
      </c>
      <c r="F339">
        <v>53211</v>
      </c>
      <c r="G339" t="s">
        <v>29</v>
      </c>
      <c r="H339" t="s">
        <v>40</v>
      </c>
      <c r="I339">
        <v>5443</v>
      </c>
      <c r="J339" t="s">
        <v>30</v>
      </c>
      <c r="K339" t="s">
        <v>94</v>
      </c>
      <c r="L339">
        <f>VLOOKUP($K339,Key!$A$1:$D$105,2,FALSE)</f>
        <v>43.077359999999999</v>
      </c>
      <c r="M339">
        <f>VLOOKUP($K339,Key!$A$1:$D$105,3,FALSE)</f>
        <v>-87.880769999999998</v>
      </c>
      <c r="N339" t="str">
        <f>VLOOKUP($K339,Key!$A$1:$D$105,4,FALSE)</f>
        <v>Milwaukee</v>
      </c>
      <c r="O339" t="s">
        <v>75</v>
      </c>
      <c r="P339">
        <f>VLOOKUP($O339,Key!$A$1:$D$105,2,FALSE)</f>
        <v>43.063749000000001</v>
      </c>
      <c r="Q339">
        <f>VLOOKUP($O339,Key!$A$1:$D$105,3,FALSE)</f>
        <v>-87.887962999999999</v>
      </c>
      <c r="R339" t="str">
        <f>VLOOKUP($O339,Key!$A$1:$D$105,4,FALSE)</f>
        <v>Milwaukee</v>
      </c>
      <c r="S339">
        <v>13</v>
      </c>
      <c r="T339">
        <v>0</v>
      </c>
      <c r="U339">
        <v>0</v>
      </c>
      <c r="V339" t="s">
        <v>33</v>
      </c>
      <c r="W339">
        <v>1</v>
      </c>
      <c r="X339">
        <v>1</v>
      </c>
      <c r="Y339">
        <v>40</v>
      </c>
      <c r="Z339" s="6">
        <v>-1</v>
      </c>
      <c r="AA339" s="1">
        <v>43467</v>
      </c>
      <c r="AB339" s="7">
        <f t="shared" si="30"/>
        <v>43466</v>
      </c>
      <c r="AC339" s="7">
        <f t="shared" si="31"/>
        <v>43467</v>
      </c>
      <c r="AD339" s="7" t="str">
        <f t="shared" si="32"/>
        <v>Wednesday</v>
      </c>
      <c r="AE339" s="2">
        <v>0.47984953703703703</v>
      </c>
      <c r="AF339" s="6">
        <v>1</v>
      </c>
      <c r="AG339" s="1">
        <v>43467</v>
      </c>
      <c r="AH339" s="7">
        <f t="shared" si="33"/>
        <v>43466</v>
      </c>
      <c r="AI339" s="7">
        <f t="shared" si="34"/>
        <v>43467</v>
      </c>
      <c r="AJ339" s="7" t="str">
        <f t="shared" si="35"/>
        <v>Wednesday</v>
      </c>
      <c r="AK339" s="2">
        <v>0.48835648148148153</v>
      </c>
      <c r="AL339" t="s">
        <v>33</v>
      </c>
      <c r="AM339" t="s">
        <v>34</v>
      </c>
      <c r="AN339" t="s">
        <v>35</v>
      </c>
      <c r="AO339" t="s">
        <v>27</v>
      </c>
    </row>
    <row r="340" spans="1:41" x14ac:dyDescent="0.25">
      <c r="A340" t="s">
        <v>27</v>
      </c>
      <c r="B340">
        <v>1328721</v>
      </c>
      <c r="C340" t="s">
        <v>37</v>
      </c>
      <c r="D340" t="s">
        <v>38</v>
      </c>
      <c r="E340" t="s">
        <v>39</v>
      </c>
      <c r="F340">
        <v>53207</v>
      </c>
      <c r="G340" t="s">
        <v>29</v>
      </c>
      <c r="H340" t="s">
        <v>40</v>
      </c>
      <c r="I340">
        <v>5493</v>
      </c>
      <c r="J340" t="s">
        <v>30</v>
      </c>
      <c r="K340" t="s">
        <v>84</v>
      </c>
      <c r="L340">
        <f>VLOOKUP($K340,Key!$A$1:$D$105,2,FALSE)</f>
        <v>43.054830000000003</v>
      </c>
      <c r="M340">
        <f>VLOOKUP($K340,Key!$A$1:$D$105,3,FALSE)</f>
        <v>-87.91874</v>
      </c>
      <c r="N340" t="str">
        <f>VLOOKUP($K340,Key!$A$1:$D$105,4,FALSE)</f>
        <v>Milwaukee</v>
      </c>
      <c r="O340" t="s">
        <v>61</v>
      </c>
      <c r="P340">
        <f>VLOOKUP($O340,Key!$A$1:$D$105,2,FALSE)</f>
        <v>43.026229999999998</v>
      </c>
      <c r="Q340">
        <f>VLOOKUP($O340,Key!$A$1:$D$105,3,FALSE)</f>
        <v>-87.912809999999993</v>
      </c>
      <c r="R340" t="str">
        <f>VLOOKUP($O340,Key!$A$1:$D$105,4,FALSE)</f>
        <v>Milwaukee</v>
      </c>
      <c r="S340">
        <v>20</v>
      </c>
      <c r="T340">
        <v>0</v>
      </c>
      <c r="U340">
        <v>0</v>
      </c>
      <c r="V340" t="s">
        <v>33</v>
      </c>
      <c r="W340">
        <v>3</v>
      </c>
      <c r="X340">
        <v>2.9</v>
      </c>
      <c r="Y340">
        <v>120</v>
      </c>
      <c r="Z340" s="4">
        <v>-1</v>
      </c>
      <c r="AA340" s="1">
        <v>43467</v>
      </c>
      <c r="AB340" s="8">
        <f t="shared" si="30"/>
        <v>43466</v>
      </c>
      <c r="AC340" s="8">
        <f t="shared" si="31"/>
        <v>43467</v>
      </c>
      <c r="AD340" s="8" t="str">
        <f t="shared" si="32"/>
        <v>Wednesday</v>
      </c>
      <c r="AE340" s="2">
        <v>0.49093750000000003</v>
      </c>
      <c r="AF340" s="4">
        <v>1</v>
      </c>
      <c r="AG340" s="1">
        <v>43467</v>
      </c>
      <c r="AH340" s="8">
        <f t="shared" si="33"/>
        <v>43466</v>
      </c>
      <c r="AI340" s="8">
        <f t="shared" si="34"/>
        <v>43467</v>
      </c>
      <c r="AJ340" s="8" t="str">
        <f t="shared" si="35"/>
        <v>Wednesday</v>
      </c>
      <c r="AK340" s="2">
        <v>0.50446759259259266</v>
      </c>
      <c r="AL340" t="s">
        <v>33</v>
      </c>
      <c r="AM340" t="s">
        <v>34</v>
      </c>
      <c r="AN340" t="s">
        <v>35</v>
      </c>
      <c r="AO340" t="s">
        <v>27</v>
      </c>
    </row>
    <row r="341" spans="1:41" x14ac:dyDescent="0.25">
      <c r="A341" t="s">
        <v>27</v>
      </c>
      <c r="B341">
        <v>531225</v>
      </c>
      <c r="C341" t="s">
        <v>37</v>
      </c>
      <c r="D341" t="s">
        <v>85</v>
      </c>
      <c r="E341" t="s">
        <v>39</v>
      </c>
      <c r="F341">
        <v>53202</v>
      </c>
      <c r="G341" t="s">
        <v>29</v>
      </c>
      <c r="H341" t="s">
        <v>40</v>
      </c>
      <c r="I341">
        <v>11158</v>
      </c>
      <c r="J341" t="s">
        <v>30</v>
      </c>
      <c r="K341" t="s">
        <v>74</v>
      </c>
      <c r="L341">
        <f>VLOOKUP($K341,Key!$A$1:$D$105,2,FALSE)</f>
        <v>43.042639999999999</v>
      </c>
      <c r="M341">
        <f>VLOOKUP($K341,Key!$A$1:$D$105,3,FALSE)</f>
        <v>-87.905680000000004</v>
      </c>
      <c r="N341" t="str">
        <f>VLOOKUP($K341,Key!$A$1:$D$105,4,FALSE)</f>
        <v>Milwaukee</v>
      </c>
      <c r="O341" t="s">
        <v>80</v>
      </c>
      <c r="P341">
        <f>VLOOKUP($O341,Key!$A$1:$D$105,2,FALSE)</f>
        <v>43.05097</v>
      </c>
      <c r="Q341">
        <f>VLOOKUP($O341,Key!$A$1:$D$105,3,FALSE)</f>
        <v>-87.906440000000003</v>
      </c>
      <c r="R341" t="str">
        <f>VLOOKUP($O341,Key!$A$1:$D$105,4,FALSE)</f>
        <v>Milwaukee</v>
      </c>
      <c r="S341">
        <v>6</v>
      </c>
      <c r="T341">
        <v>0</v>
      </c>
      <c r="U341">
        <v>0</v>
      </c>
      <c r="V341" t="s">
        <v>33</v>
      </c>
      <c r="W341">
        <v>0</v>
      </c>
      <c r="X341">
        <v>0</v>
      </c>
      <c r="Y341">
        <v>0</v>
      </c>
      <c r="Z341" s="6">
        <v>-1</v>
      </c>
      <c r="AA341" s="1">
        <v>43467</v>
      </c>
      <c r="AB341" s="7">
        <f t="shared" si="30"/>
        <v>43466</v>
      </c>
      <c r="AC341" s="7">
        <f t="shared" si="31"/>
        <v>43467</v>
      </c>
      <c r="AD341" s="7" t="str">
        <f t="shared" si="32"/>
        <v>Wednesday</v>
      </c>
      <c r="AE341" s="2">
        <v>0.66278935185185184</v>
      </c>
      <c r="AF341" s="6">
        <v>1</v>
      </c>
      <c r="AG341" s="1">
        <v>43467</v>
      </c>
      <c r="AH341" s="7">
        <f t="shared" si="33"/>
        <v>43466</v>
      </c>
      <c r="AI341" s="7">
        <f t="shared" si="34"/>
        <v>43467</v>
      </c>
      <c r="AJ341" s="7" t="str">
        <f t="shared" si="35"/>
        <v>Wednesday</v>
      </c>
      <c r="AK341" s="2">
        <v>0.66684027777777777</v>
      </c>
      <c r="AL341" t="s">
        <v>33</v>
      </c>
      <c r="AM341" t="s">
        <v>34</v>
      </c>
      <c r="AN341" t="s">
        <v>35</v>
      </c>
      <c r="AO341" t="s">
        <v>27</v>
      </c>
    </row>
    <row r="342" spans="1:41" x14ac:dyDescent="0.25">
      <c r="A342" t="s">
        <v>27</v>
      </c>
      <c r="B342">
        <v>2070384</v>
      </c>
      <c r="C342" t="s">
        <v>37</v>
      </c>
      <c r="D342" t="s">
        <v>38</v>
      </c>
      <c r="E342" t="s">
        <v>39</v>
      </c>
      <c r="F342">
        <v>53202</v>
      </c>
      <c r="G342" t="s">
        <v>29</v>
      </c>
      <c r="H342" t="s">
        <v>40</v>
      </c>
      <c r="I342">
        <v>5432</v>
      </c>
      <c r="J342" t="s">
        <v>30</v>
      </c>
      <c r="K342" t="s">
        <v>109</v>
      </c>
      <c r="L342">
        <f>VLOOKUP($K342,Key!$A$1:$D$105,2,FALSE)</f>
        <v>43.031480000000002</v>
      </c>
      <c r="M342">
        <f>VLOOKUP($K342,Key!$A$1:$D$105,3,FALSE)</f>
        <v>-87.908169999999998</v>
      </c>
      <c r="N342" t="str">
        <f>VLOOKUP($K342,Key!$A$1:$D$105,4,FALSE)</f>
        <v>Milwaukee</v>
      </c>
      <c r="O342" t="s">
        <v>41</v>
      </c>
      <c r="P342">
        <f>VLOOKUP($O342,Key!$A$1:$D$105,2,FALSE)</f>
        <v>43.042490000000001</v>
      </c>
      <c r="Q342">
        <f>VLOOKUP($O342,Key!$A$1:$D$105,3,FALSE)</f>
        <v>-87.909959999999998</v>
      </c>
      <c r="R342" t="str">
        <f>VLOOKUP($O342,Key!$A$1:$D$105,4,FALSE)</f>
        <v>Milwaukee</v>
      </c>
      <c r="S342">
        <v>6</v>
      </c>
      <c r="T342">
        <v>0</v>
      </c>
      <c r="U342">
        <v>0</v>
      </c>
      <c r="V342" t="s">
        <v>33</v>
      </c>
      <c r="W342">
        <v>0</v>
      </c>
      <c r="X342">
        <v>0</v>
      </c>
      <c r="Y342">
        <v>0</v>
      </c>
      <c r="Z342" s="4">
        <v>-1</v>
      </c>
      <c r="AA342" s="1">
        <v>43468</v>
      </c>
      <c r="AB342" s="8">
        <f t="shared" si="30"/>
        <v>43466</v>
      </c>
      <c r="AC342" s="8">
        <f t="shared" si="31"/>
        <v>43468</v>
      </c>
      <c r="AD342" s="8" t="str">
        <f t="shared" si="32"/>
        <v>Thursday</v>
      </c>
      <c r="AE342" s="2">
        <v>0.30483796296296295</v>
      </c>
      <c r="AF342" s="4">
        <v>1</v>
      </c>
      <c r="AG342" s="1">
        <v>43468</v>
      </c>
      <c r="AH342" s="8">
        <f t="shared" si="33"/>
        <v>43466</v>
      </c>
      <c r="AI342" s="8">
        <f t="shared" si="34"/>
        <v>43468</v>
      </c>
      <c r="AJ342" s="8" t="str">
        <f t="shared" si="35"/>
        <v>Thursday</v>
      </c>
      <c r="AK342" s="2">
        <v>0.30857638888888889</v>
      </c>
      <c r="AL342" t="s">
        <v>33</v>
      </c>
      <c r="AM342" t="s">
        <v>34</v>
      </c>
      <c r="AN342" t="s">
        <v>35</v>
      </c>
      <c r="AO342" t="s">
        <v>27</v>
      </c>
    </row>
    <row r="343" spans="1:41" x14ac:dyDescent="0.25">
      <c r="A343" t="s">
        <v>116</v>
      </c>
      <c r="B343">
        <v>2257274</v>
      </c>
      <c r="C343" t="s">
        <v>37</v>
      </c>
      <c r="D343" t="s">
        <v>38</v>
      </c>
      <c r="E343" t="s">
        <v>39</v>
      </c>
      <c r="F343">
        <v>53202</v>
      </c>
      <c r="G343" t="s">
        <v>29</v>
      </c>
      <c r="H343" t="s">
        <v>117</v>
      </c>
      <c r="I343">
        <v>12547</v>
      </c>
      <c r="J343" t="s">
        <v>30</v>
      </c>
      <c r="K343" t="s">
        <v>80</v>
      </c>
      <c r="L343">
        <f>VLOOKUP($K343,Key!$A$1:$D$105,2,FALSE)</f>
        <v>43.05097</v>
      </c>
      <c r="M343">
        <f>VLOOKUP($K343,Key!$A$1:$D$105,3,FALSE)</f>
        <v>-87.906440000000003</v>
      </c>
      <c r="N343" t="str">
        <f>VLOOKUP($K343,Key!$A$1:$D$105,4,FALSE)</f>
        <v>Milwaukee</v>
      </c>
      <c r="O343" t="s">
        <v>36</v>
      </c>
      <c r="P343">
        <f>VLOOKUP($O343,Key!$A$1:$D$105,2,FALSE)</f>
        <v>43.03886</v>
      </c>
      <c r="Q343">
        <f>VLOOKUP($O343,Key!$A$1:$D$105,3,FALSE)</f>
        <v>-87.902720000000002</v>
      </c>
      <c r="R343" t="str">
        <f>VLOOKUP($O343,Key!$A$1:$D$105,4,FALSE)</f>
        <v>Milwaukee</v>
      </c>
      <c r="S343">
        <v>8</v>
      </c>
      <c r="T343">
        <v>0</v>
      </c>
      <c r="U343">
        <v>0</v>
      </c>
      <c r="V343" t="s">
        <v>33</v>
      </c>
      <c r="W343">
        <v>1</v>
      </c>
      <c r="X343">
        <v>1</v>
      </c>
      <c r="Y343">
        <v>40</v>
      </c>
      <c r="Z343" s="6">
        <v>-1</v>
      </c>
      <c r="AA343" s="1">
        <v>43468</v>
      </c>
      <c r="AB343" s="7">
        <f t="shared" si="30"/>
        <v>43466</v>
      </c>
      <c r="AC343" s="7">
        <f t="shared" si="31"/>
        <v>43468</v>
      </c>
      <c r="AD343" s="7" t="str">
        <f t="shared" si="32"/>
        <v>Thursday</v>
      </c>
      <c r="AE343" s="2">
        <v>0.36760416666666668</v>
      </c>
      <c r="AF343" s="6">
        <v>1</v>
      </c>
      <c r="AG343" s="1">
        <v>43468</v>
      </c>
      <c r="AH343" s="7">
        <f t="shared" si="33"/>
        <v>43466</v>
      </c>
      <c r="AI343" s="7">
        <f t="shared" si="34"/>
        <v>43468</v>
      </c>
      <c r="AJ343" s="7" t="str">
        <f t="shared" si="35"/>
        <v>Thursday</v>
      </c>
      <c r="AK343" s="2">
        <v>0.37329861111111112</v>
      </c>
      <c r="AL343" t="s">
        <v>33</v>
      </c>
      <c r="AM343" t="s">
        <v>33</v>
      </c>
      <c r="AN343" t="s">
        <v>35</v>
      </c>
      <c r="AO343" t="s">
        <v>27</v>
      </c>
    </row>
    <row r="344" spans="1:41" x14ac:dyDescent="0.25">
      <c r="A344" t="s">
        <v>27</v>
      </c>
      <c r="B344">
        <v>2224317</v>
      </c>
      <c r="C344" t="s">
        <v>37</v>
      </c>
      <c r="D344" t="s">
        <v>38</v>
      </c>
      <c r="E344" t="s">
        <v>39</v>
      </c>
      <c r="F344">
        <v>53202</v>
      </c>
      <c r="G344" t="s">
        <v>29</v>
      </c>
      <c r="H344" t="s">
        <v>40</v>
      </c>
      <c r="I344">
        <v>12480</v>
      </c>
      <c r="J344" t="s">
        <v>30</v>
      </c>
      <c r="K344" t="s">
        <v>71</v>
      </c>
      <c r="L344">
        <f>VLOOKUP($K344,Key!$A$1:$D$105,2,FALSE)</f>
        <v>43.074890000000003</v>
      </c>
      <c r="M344">
        <f>VLOOKUP($K344,Key!$A$1:$D$105,3,FALSE)</f>
        <v>-87.882810000000006</v>
      </c>
      <c r="N344" t="str">
        <f>VLOOKUP($K344,Key!$A$1:$D$105,4,FALSE)</f>
        <v>Milwaukee</v>
      </c>
      <c r="O344" t="s">
        <v>94</v>
      </c>
      <c r="P344">
        <f>VLOOKUP($O344,Key!$A$1:$D$105,2,FALSE)</f>
        <v>43.077359999999999</v>
      </c>
      <c r="Q344">
        <f>VLOOKUP($O344,Key!$A$1:$D$105,3,FALSE)</f>
        <v>-87.880769999999998</v>
      </c>
      <c r="R344" t="str">
        <f>VLOOKUP($O344,Key!$A$1:$D$105,4,FALSE)</f>
        <v>Milwaukee</v>
      </c>
      <c r="S344">
        <v>2</v>
      </c>
      <c r="T344">
        <v>0</v>
      </c>
      <c r="U344">
        <v>0</v>
      </c>
      <c r="V344" t="s">
        <v>33</v>
      </c>
      <c r="W344">
        <v>0</v>
      </c>
      <c r="X344">
        <v>0</v>
      </c>
      <c r="Y344">
        <v>0</v>
      </c>
      <c r="Z344" s="4">
        <v>-1</v>
      </c>
      <c r="AA344" s="1">
        <v>43468</v>
      </c>
      <c r="AB344" s="8">
        <f t="shared" si="30"/>
        <v>43466</v>
      </c>
      <c r="AC344" s="8">
        <f t="shared" si="31"/>
        <v>43468</v>
      </c>
      <c r="AD344" s="8" t="str">
        <f t="shared" si="32"/>
        <v>Thursday</v>
      </c>
      <c r="AE344" s="2">
        <v>0.54849537037037044</v>
      </c>
      <c r="AF344" s="4">
        <v>1</v>
      </c>
      <c r="AG344" s="1">
        <v>43468</v>
      </c>
      <c r="AH344" s="8">
        <f t="shared" si="33"/>
        <v>43466</v>
      </c>
      <c r="AI344" s="8">
        <f t="shared" si="34"/>
        <v>43468</v>
      </c>
      <c r="AJ344" s="8" t="str">
        <f t="shared" si="35"/>
        <v>Thursday</v>
      </c>
      <c r="AK344" s="2">
        <v>0.54976851851851849</v>
      </c>
      <c r="AL344" t="s">
        <v>33</v>
      </c>
      <c r="AM344" t="s">
        <v>34</v>
      </c>
      <c r="AN344" t="s">
        <v>35</v>
      </c>
      <c r="AO344" t="s">
        <v>27</v>
      </c>
    </row>
    <row r="345" spans="1:41" x14ac:dyDescent="0.25">
      <c r="A345" t="s">
        <v>27</v>
      </c>
      <c r="B345">
        <v>1726821</v>
      </c>
      <c r="C345" t="s">
        <v>37</v>
      </c>
      <c r="D345" t="s">
        <v>38</v>
      </c>
      <c r="E345" t="s">
        <v>39</v>
      </c>
      <c r="F345">
        <v>53211</v>
      </c>
      <c r="G345" t="s">
        <v>29</v>
      </c>
      <c r="H345" t="s">
        <v>40</v>
      </c>
      <c r="I345">
        <v>994</v>
      </c>
      <c r="J345" t="s">
        <v>30</v>
      </c>
      <c r="K345" t="s">
        <v>76</v>
      </c>
      <c r="L345">
        <f>VLOOKUP($K345,Key!$A$1:$D$105,2,FALSE)</f>
        <v>43.05536</v>
      </c>
      <c r="M345">
        <f>VLOOKUP($K345,Key!$A$1:$D$105,3,FALSE)</f>
        <v>-87.90504</v>
      </c>
      <c r="N345" t="str">
        <f>VLOOKUP($K345,Key!$A$1:$D$105,4,FALSE)</f>
        <v>Milwaukee</v>
      </c>
      <c r="O345" t="s">
        <v>93</v>
      </c>
      <c r="P345">
        <f>VLOOKUP($O345,Key!$A$1:$D$105,2,FALSE)</f>
        <v>43.060786</v>
      </c>
      <c r="Q345">
        <f>VLOOKUP($O345,Key!$A$1:$D$105,3,FALSE)</f>
        <v>-87.883825999999999</v>
      </c>
      <c r="R345" t="str">
        <f>VLOOKUP($O345,Key!$A$1:$D$105,4,FALSE)</f>
        <v>Milwaukee</v>
      </c>
      <c r="S345">
        <v>9</v>
      </c>
      <c r="T345">
        <v>0</v>
      </c>
      <c r="U345">
        <v>0</v>
      </c>
      <c r="V345" t="s">
        <v>33</v>
      </c>
      <c r="W345">
        <v>1</v>
      </c>
      <c r="X345">
        <v>1</v>
      </c>
      <c r="Y345">
        <v>40</v>
      </c>
      <c r="Z345" s="6">
        <v>-1</v>
      </c>
      <c r="AA345" s="1">
        <v>43468</v>
      </c>
      <c r="AB345" s="7">
        <f t="shared" si="30"/>
        <v>43466</v>
      </c>
      <c r="AC345" s="7">
        <f t="shared" si="31"/>
        <v>43468</v>
      </c>
      <c r="AD345" s="7" t="str">
        <f t="shared" si="32"/>
        <v>Thursday</v>
      </c>
      <c r="AE345" s="2">
        <v>0.70988425925925924</v>
      </c>
      <c r="AF345" s="6">
        <v>1</v>
      </c>
      <c r="AG345" s="1">
        <v>43468</v>
      </c>
      <c r="AH345" s="7">
        <f t="shared" si="33"/>
        <v>43466</v>
      </c>
      <c r="AI345" s="7">
        <f t="shared" si="34"/>
        <v>43468</v>
      </c>
      <c r="AJ345" s="7" t="str">
        <f t="shared" si="35"/>
        <v>Thursday</v>
      </c>
      <c r="AK345" s="2">
        <v>0.71649305555555554</v>
      </c>
      <c r="AL345" t="s">
        <v>33</v>
      </c>
      <c r="AM345" t="s">
        <v>34</v>
      </c>
      <c r="AN345" t="s">
        <v>35</v>
      </c>
      <c r="AO345" t="s">
        <v>27</v>
      </c>
    </row>
    <row r="346" spans="1:41" x14ac:dyDescent="0.25">
      <c r="A346" t="s">
        <v>116</v>
      </c>
      <c r="B346">
        <v>2257274</v>
      </c>
      <c r="C346" t="s">
        <v>37</v>
      </c>
      <c r="D346" t="s">
        <v>38</v>
      </c>
      <c r="E346" t="s">
        <v>39</v>
      </c>
      <c r="F346">
        <v>53202</v>
      </c>
      <c r="G346" t="s">
        <v>29</v>
      </c>
      <c r="H346" t="s">
        <v>117</v>
      </c>
      <c r="I346">
        <v>12547</v>
      </c>
      <c r="J346" t="s">
        <v>30</v>
      </c>
      <c r="K346" t="s">
        <v>36</v>
      </c>
      <c r="L346">
        <f>VLOOKUP($K346,Key!$A$1:$D$105,2,FALSE)</f>
        <v>43.03886</v>
      </c>
      <c r="M346">
        <f>VLOOKUP($K346,Key!$A$1:$D$105,3,FALSE)</f>
        <v>-87.902720000000002</v>
      </c>
      <c r="N346" t="str">
        <f>VLOOKUP($K346,Key!$A$1:$D$105,4,FALSE)</f>
        <v>Milwaukee</v>
      </c>
      <c r="O346" t="s">
        <v>80</v>
      </c>
      <c r="P346">
        <f>VLOOKUP($O346,Key!$A$1:$D$105,2,FALSE)</f>
        <v>43.05097</v>
      </c>
      <c r="Q346">
        <f>VLOOKUP($O346,Key!$A$1:$D$105,3,FALSE)</f>
        <v>-87.906440000000003</v>
      </c>
      <c r="R346" t="str">
        <f>VLOOKUP($O346,Key!$A$1:$D$105,4,FALSE)</f>
        <v>Milwaukee</v>
      </c>
      <c r="S346">
        <v>6</v>
      </c>
      <c r="T346">
        <v>0</v>
      </c>
      <c r="U346">
        <v>0</v>
      </c>
      <c r="V346" t="s">
        <v>33</v>
      </c>
      <c r="W346">
        <v>0</v>
      </c>
      <c r="X346">
        <v>0</v>
      </c>
      <c r="Y346">
        <v>0</v>
      </c>
      <c r="Z346" s="4">
        <v>-1</v>
      </c>
      <c r="AA346" s="1">
        <v>43468</v>
      </c>
      <c r="AB346" s="8">
        <f t="shared" si="30"/>
        <v>43466</v>
      </c>
      <c r="AC346" s="8">
        <f t="shared" si="31"/>
        <v>43468</v>
      </c>
      <c r="AD346" s="8" t="str">
        <f t="shared" si="32"/>
        <v>Thursday</v>
      </c>
      <c r="AE346" s="2">
        <v>0.75962962962962965</v>
      </c>
      <c r="AF346" s="4">
        <v>1</v>
      </c>
      <c r="AG346" s="1">
        <v>43468</v>
      </c>
      <c r="AH346" s="8">
        <f t="shared" si="33"/>
        <v>43466</v>
      </c>
      <c r="AI346" s="8">
        <f t="shared" si="34"/>
        <v>43468</v>
      </c>
      <c r="AJ346" s="8" t="str">
        <f t="shared" si="35"/>
        <v>Thursday</v>
      </c>
      <c r="AK346" s="2">
        <v>0.76369212962962962</v>
      </c>
      <c r="AL346" t="s">
        <v>33</v>
      </c>
      <c r="AM346" t="s">
        <v>33</v>
      </c>
      <c r="AN346" t="s">
        <v>35</v>
      </c>
      <c r="AO346" t="s">
        <v>27</v>
      </c>
    </row>
    <row r="347" spans="1:41" x14ac:dyDescent="0.25">
      <c r="A347" t="s">
        <v>27</v>
      </c>
      <c r="B347">
        <v>1276651</v>
      </c>
      <c r="C347" t="s">
        <v>37</v>
      </c>
      <c r="D347" t="s">
        <v>38</v>
      </c>
      <c r="E347" t="s">
        <v>39</v>
      </c>
      <c r="F347">
        <v>53211</v>
      </c>
      <c r="G347" t="s">
        <v>29</v>
      </c>
      <c r="H347" t="s">
        <v>40</v>
      </c>
      <c r="I347">
        <v>5714</v>
      </c>
      <c r="J347" t="s">
        <v>30</v>
      </c>
      <c r="K347" t="s">
        <v>94</v>
      </c>
      <c r="L347">
        <f>VLOOKUP($K347,Key!$A$1:$D$105,2,FALSE)</f>
        <v>43.077359999999999</v>
      </c>
      <c r="M347">
        <f>VLOOKUP($K347,Key!$A$1:$D$105,3,FALSE)</f>
        <v>-87.880769999999998</v>
      </c>
      <c r="N347" t="str">
        <f>VLOOKUP($K347,Key!$A$1:$D$105,4,FALSE)</f>
        <v>Milwaukee</v>
      </c>
      <c r="O347" t="s">
        <v>60</v>
      </c>
      <c r="P347">
        <f>VLOOKUP($O347,Key!$A$1:$D$105,2,FALSE)</f>
        <v>43.04824</v>
      </c>
      <c r="Q347">
        <f>VLOOKUP($O347,Key!$A$1:$D$105,3,FALSE)</f>
        <v>-87.904970000000006</v>
      </c>
      <c r="R347" t="str">
        <f>VLOOKUP($O347,Key!$A$1:$D$105,4,FALSE)</f>
        <v>Milwaukee</v>
      </c>
      <c r="S347">
        <v>18</v>
      </c>
      <c r="T347">
        <v>0</v>
      </c>
      <c r="U347">
        <v>0</v>
      </c>
      <c r="V347" t="s">
        <v>33</v>
      </c>
      <c r="W347">
        <v>2</v>
      </c>
      <c r="X347">
        <v>1.9</v>
      </c>
      <c r="Y347">
        <v>80</v>
      </c>
      <c r="Z347" s="6">
        <v>-1</v>
      </c>
      <c r="AA347" s="1">
        <v>43469</v>
      </c>
      <c r="AB347" s="7">
        <f t="shared" si="30"/>
        <v>43466</v>
      </c>
      <c r="AC347" s="7">
        <f t="shared" si="31"/>
        <v>43469</v>
      </c>
      <c r="AD347" s="7" t="str">
        <f t="shared" si="32"/>
        <v>Friday</v>
      </c>
      <c r="AE347" s="2">
        <v>0.33993055555555557</v>
      </c>
      <c r="AF347" s="6">
        <v>1</v>
      </c>
      <c r="AG347" s="1">
        <v>43469</v>
      </c>
      <c r="AH347" s="7">
        <f t="shared" si="33"/>
        <v>43466</v>
      </c>
      <c r="AI347" s="7">
        <f t="shared" si="34"/>
        <v>43469</v>
      </c>
      <c r="AJ347" s="7" t="str">
        <f t="shared" si="35"/>
        <v>Friday</v>
      </c>
      <c r="AK347" s="2">
        <v>0.35273148148148148</v>
      </c>
      <c r="AL347" t="s">
        <v>33</v>
      </c>
      <c r="AM347" t="s">
        <v>34</v>
      </c>
      <c r="AN347" t="s">
        <v>35</v>
      </c>
      <c r="AO347" t="s">
        <v>27</v>
      </c>
    </row>
    <row r="348" spans="1:41" x14ac:dyDescent="0.25">
      <c r="A348" t="s">
        <v>27</v>
      </c>
      <c r="B348">
        <v>1312561</v>
      </c>
      <c r="C348" t="s">
        <v>37</v>
      </c>
      <c r="D348" t="s">
        <v>38</v>
      </c>
      <c r="E348" t="s">
        <v>39</v>
      </c>
      <c r="F348">
        <v>53203</v>
      </c>
      <c r="G348" t="s">
        <v>29</v>
      </c>
      <c r="H348" t="s">
        <v>40</v>
      </c>
      <c r="I348">
        <v>12464</v>
      </c>
      <c r="J348" t="s">
        <v>30</v>
      </c>
      <c r="K348" t="s">
        <v>47</v>
      </c>
      <c r="L348">
        <f>VLOOKUP($K348,Key!$A$1:$D$105,2,FALSE)</f>
        <v>43.038600000000002</v>
      </c>
      <c r="M348">
        <f>VLOOKUP($K348,Key!$A$1:$D$105,3,FALSE)</f>
        <v>-87.912099999999995</v>
      </c>
      <c r="N348" t="str">
        <f>VLOOKUP($K348,Key!$A$1:$D$105,4,FALSE)</f>
        <v>Milwaukee</v>
      </c>
      <c r="O348" t="s">
        <v>82</v>
      </c>
      <c r="P348">
        <f>VLOOKUP($O348,Key!$A$1:$D$105,2,FALSE)</f>
        <v>43.038649999999997</v>
      </c>
      <c r="Q348">
        <f>VLOOKUP($O348,Key!$A$1:$D$105,3,FALSE)</f>
        <v>-87.921930000000003</v>
      </c>
      <c r="R348" t="str">
        <f>VLOOKUP($O348,Key!$A$1:$D$105,4,FALSE)</f>
        <v>Milwaukee</v>
      </c>
      <c r="S348">
        <v>3</v>
      </c>
      <c r="T348">
        <v>0</v>
      </c>
      <c r="U348">
        <v>0</v>
      </c>
      <c r="V348" t="s">
        <v>33</v>
      </c>
      <c r="W348">
        <v>0</v>
      </c>
      <c r="X348">
        <v>0</v>
      </c>
      <c r="Y348">
        <v>0</v>
      </c>
      <c r="Z348" s="4">
        <v>-1</v>
      </c>
      <c r="AA348" s="1">
        <v>43469</v>
      </c>
      <c r="AB348" s="8">
        <f t="shared" si="30"/>
        <v>43466</v>
      </c>
      <c r="AC348" s="8">
        <f t="shared" si="31"/>
        <v>43469</v>
      </c>
      <c r="AD348" s="8" t="str">
        <f t="shared" si="32"/>
        <v>Friday</v>
      </c>
      <c r="AE348" s="2">
        <v>0.34043981481481483</v>
      </c>
      <c r="AF348" s="4">
        <v>1</v>
      </c>
      <c r="AG348" s="1">
        <v>43469</v>
      </c>
      <c r="AH348" s="8">
        <f t="shared" si="33"/>
        <v>43466</v>
      </c>
      <c r="AI348" s="8">
        <f t="shared" si="34"/>
        <v>43469</v>
      </c>
      <c r="AJ348" s="8" t="str">
        <f t="shared" si="35"/>
        <v>Friday</v>
      </c>
      <c r="AK348" s="2">
        <v>0.34287037037037038</v>
      </c>
      <c r="AL348" t="s">
        <v>33</v>
      </c>
      <c r="AM348" t="s">
        <v>34</v>
      </c>
      <c r="AN348" t="s">
        <v>35</v>
      </c>
      <c r="AO348" t="s">
        <v>27</v>
      </c>
    </row>
    <row r="349" spans="1:41" x14ac:dyDescent="0.25">
      <c r="A349" t="s">
        <v>27</v>
      </c>
      <c r="B349">
        <v>1276651</v>
      </c>
      <c r="C349" t="s">
        <v>37</v>
      </c>
      <c r="D349" t="s">
        <v>38</v>
      </c>
      <c r="E349" t="s">
        <v>39</v>
      </c>
      <c r="F349">
        <v>53211</v>
      </c>
      <c r="G349" t="s">
        <v>29</v>
      </c>
      <c r="H349" t="s">
        <v>40</v>
      </c>
      <c r="I349">
        <v>5714</v>
      </c>
      <c r="J349" t="s">
        <v>30</v>
      </c>
      <c r="K349" t="s">
        <v>60</v>
      </c>
      <c r="L349">
        <f>VLOOKUP($K349,Key!$A$1:$D$105,2,FALSE)</f>
        <v>43.04824</v>
      </c>
      <c r="M349">
        <f>VLOOKUP($K349,Key!$A$1:$D$105,3,FALSE)</f>
        <v>-87.904970000000006</v>
      </c>
      <c r="N349" t="str">
        <f>VLOOKUP($K349,Key!$A$1:$D$105,4,FALSE)</f>
        <v>Milwaukee</v>
      </c>
      <c r="O349" t="s">
        <v>81</v>
      </c>
      <c r="P349">
        <f>VLOOKUP($O349,Key!$A$1:$D$105,2,FALSE)</f>
        <v>43.049230000000001</v>
      </c>
      <c r="Q349">
        <f>VLOOKUP($O349,Key!$A$1:$D$105,3,FALSE)</f>
        <v>-87.911940000000001</v>
      </c>
      <c r="R349" t="str">
        <f>VLOOKUP($O349,Key!$A$1:$D$105,4,FALSE)</f>
        <v>Milwaukee</v>
      </c>
      <c r="S349">
        <v>3</v>
      </c>
      <c r="T349">
        <v>0</v>
      </c>
      <c r="U349">
        <v>0</v>
      </c>
      <c r="V349" t="s">
        <v>33</v>
      </c>
      <c r="W349">
        <v>0</v>
      </c>
      <c r="X349">
        <v>0</v>
      </c>
      <c r="Y349">
        <v>0</v>
      </c>
      <c r="Z349" s="6">
        <v>-1</v>
      </c>
      <c r="AA349" s="1">
        <v>43469</v>
      </c>
      <c r="AB349" s="7">
        <f t="shared" si="30"/>
        <v>43466</v>
      </c>
      <c r="AC349" s="7">
        <f t="shared" si="31"/>
        <v>43469</v>
      </c>
      <c r="AD349" s="7" t="str">
        <f t="shared" si="32"/>
        <v>Friday</v>
      </c>
      <c r="AE349" s="2">
        <v>0.35403935185185187</v>
      </c>
      <c r="AF349" s="6">
        <v>1</v>
      </c>
      <c r="AG349" s="1">
        <v>43469</v>
      </c>
      <c r="AH349" s="7">
        <f t="shared" si="33"/>
        <v>43466</v>
      </c>
      <c r="AI349" s="7">
        <f t="shared" si="34"/>
        <v>43469</v>
      </c>
      <c r="AJ349" s="7" t="str">
        <f t="shared" si="35"/>
        <v>Friday</v>
      </c>
      <c r="AK349" s="2">
        <v>0.35607638888888887</v>
      </c>
      <c r="AL349" t="s">
        <v>33</v>
      </c>
      <c r="AM349" t="s">
        <v>34</v>
      </c>
      <c r="AN349" t="s">
        <v>35</v>
      </c>
      <c r="AO349" t="s">
        <v>27</v>
      </c>
    </row>
    <row r="350" spans="1:41" x14ac:dyDescent="0.25">
      <c r="A350" t="s">
        <v>116</v>
      </c>
      <c r="B350">
        <v>2257274</v>
      </c>
      <c r="C350" t="s">
        <v>37</v>
      </c>
      <c r="D350" t="s">
        <v>38</v>
      </c>
      <c r="E350" t="s">
        <v>39</v>
      </c>
      <c r="F350">
        <v>53202</v>
      </c>
      <c r="G350" t="s">
        <v>29</v>
      </c>
      <c r="H350" t="s">
        <v>117</v>
      </c>
      <c r="I350">
        <v>12547</v>
      </c>
      <c r="J350" t="s">
        <v>30</v>
      </c>
      <c r="K350" t="s">
        <v>80</v>
      </c>
      <c r="L350">
        <f>VLOOKUP($K350,Key!$A$1:$D$105,2,FALSE)</f>
        <v>43.05097</v>
      </c>
      <c r="M350">
        <f>VLOOKUP($K350,Key!$A$1:$D$105,3,FALSE)</f>
        <v>-87.906440000000003</v>
      </c>
      <c r="N350" t="str">
        <f>VLOOKUP($K350,Key!$A$1:$D$105,4,FALSE)</f>
        <v>Milwaukee</v>
      </c>
      <c r="O350" t="s">
        <v>36</v>
      </c>
      <c r="P350">
        <f>VLOOKUP($O350,Key!$A$1:$D$105,2,FALSE)</f>
        <v>43.03886</v>
      </c>
      <c r="Q350">
        <f>VLOOKUP($O350,Key!$A$1:$D$105,3,FALSE)</f>
        <v>-87.902720000000002</v>
      </c>
      <c r="R350" t="str">
        <f>VLOOKUP($O350,Key!$A$1:$D$105,4,FALSE)</f>
        <v>Milwaukee</v>
      </c>
      <c r="S350">
        <v>11</v>
      </c>
      <c r="T350">
        <v>0</v>
      </c>
      <c r="U350">
        <v>0</v>
      </c>
      <c r="V350" t="s">
        <v>33</v>
      </c>
      <c r="W350">
        <v>1</v>
      </c>
      <c r="X350">
        <v>1</v>
      </c>
      <c r="Y350">
        <v>40</v>
      </c>
      <c r="Z350" s="4">
        <v>-1</v>
      </c>
      <c r="AA350" s="1">
        <v>43469</v>
      </c>
      <c r="AB350" s="8">
        <f t="shared" si="30"/>
        <v>43466</v>
      </c>
      <c r="AC350" s="8">
        <f t="shared" si="31"/>
        <v>43469</v>
      </c>
      <c r="AD350" s="8" t="str">
        <f t="shared" si="32"/>
        <v>Friday</v>
      </c>
      <c r="AE350" s="2">
        <v>0.35756944444444444</v>
      </c>
      <c r="AF350" s="4">
        <v>1</v>
      </c>
      <c r="AG350" s="1">
        <v>43469</v>
      </c>
      <c r="AH350" s="8">
        <f t="shared" si="33"/>
        <v>43466</v>
      </c>
      <c r="AI350" s="8">
        <f t="shared" si="34"/>
        <v>43469</v>
      </c>
      <c r="AJ350" s="8" t="str">
        <f t="shared" si="35"/>
        <v>Friday</v>
      </c>
      <c r="AK350" s="2">
        <v>0.36466435185185181</v>
      </c>
      <c r="AL350" t="s">
        <v>33</v>
      </c>
      <c r="AM350" t="s">
        <v>33</v>
      </c>
      <c r="AN350" t="s">
        <v>35</v>
      </c>
      <c r="AO350" t="s">
        <v>27</v>
      </c>
    </row>
    <row r="351" spans="1:41" x14ac:dyDescent="0.25">
      <c r="A351" t="s">
        <v>27</v>
      </c>
      <c r="B351">
        <v>2153461</v>
      </c>
      <c r="C351" t="s">
        <v>37</v>
      </c>
      <c r="D351" t="s">
        <v>38</v>
      </c>
      <c r="E351" t="s">
        <v>39</v>
      </c>
      <c r="F351">
        <v>53204</v>
      </c>
      <c r="G351" t="s">
        <v>29</v>
      </c>
      <c r="H351" t="s">
        <v>40</v>
      </c>
      <c r="I351">
        <v>12586</v>
      </c>
      <c r="J351" t="s">
        <v>30</v>
      </c>
      <c r="K351" t="s">
        <v>42</v>
      </c>
      <c r="L351">
        <f>VLOOKUP($K351,Key!$A$1:$D$105,2,FALSE)</f>
        <v>43.02948</v>
      </c>
      <c r="M351">
        <f>VLOOKUP($K351,Key!$A$1:$D$105,3,FALSE)</f>
        <v>-87.912819999999996</v>
      </c>
      <c r="N351" t="str">
        <f>VLOOKUP($K351,Key!$A$1:$D$105,4,FALSE)</f>
        <v>Milwaukee</v>
      </c>
      <c r="O351" t="s">
        <v>45</v>
      </c>
      <c r="P351">
        <f>VLOOKUP($O351,Key!$A$1:$D$105,2,FALSE)</f>
        <v>43.03519</v>
      </c>
      <c r="Q351">
        <f>VLOOKUP($O351,Key!$A$1:$D$105,3,FALSE)</f>
        <v>-87.907390000000007</v>
      </c>
      <c r="R351" t="str">
        <f>VLOOKUP($O351,Key!$A$1:$D$105,4,FALSE)</f>
        <v>Milwaukee</v>
      </c>
      <c r="S351">
        <v>5</v>
      </c>
      <c r="T351">
        <v>0</v>
      </c>
      <c r="U351">
        <v>0</v>
      </c>
      <c r="V351" t="s">
        <v>33</v>
      </c>
      <c r="W351">
        <v>0</v>
      </c>
      <c r="X351">
        <v>0</v>
      </c>
      <c r="Y351">
        <v>0</v>
      </c>
      <c r="Z351" s="6">
        <v>-1</v>
      </c>
      <c r="AA351" s="1">
        <v>43469</v>
      </c>
      <c r="AB351" s="7">
        <f t="shared" si="30"/>
        <v>43466</v>
      </c>
      <c r="AC351" s="7">
        <f t="shared" si="31"/>
        <v>43469</v>
      </c>
      <c r="AD351" s="7" t="str">
        <f t="shared" si="32"/>
        <v>Friday</v>
      </c>
      <c r="AE351" s="2">
        <v>0.55325231481481485</v>
      </c>
      <c r="AF351" s="6">
        <v>1</v>
      </c>
      <c r="AG351" s="1">
        <v>43469</v>
      </c>
      <c r="AH351" s="7">
        <f t="shared" si="33"/>
        <v>43466</v>
      </c>
      <c r="AI351" s="7">
        <f t="shared" si="34"/>
        <v>43469</v>
      </c>
      <c r="AJ351" s="7" t="str">
        <f t="shared" si="35"/>
        <v>Friday</v>
      </c>
      <c r="AK351" s="2">
        <v>0.55693287037037031</v>
      </c>
      <c r="AL351" t="s">
        <v>33</v>
      </c>
      <c r="AM351" t="s">
        <v>34</v>
      </c>
      <c r="AN351" t="s">
        <v>35</v>
      </c>
      <c r="AO351" t="s">
        <v>27</v>
      </c>
    </row>
    <row r="352" spans="1:41" x14ac:dyDescent="0.25">
      <c r="A352" t="s">
        <v>27</v>
      </c>
      <c r="B352">
        <v>2078963</v>
      </c>
      <c r="C352" t="s">
        <v>37</v>
      </c>
      <c r="D352" t="s">
        <v>128</v>
      </c>
      <c r="E352" t="s">
        <v>129</v>
      </c>
      <c r="F352">
        <v>57730</v>
      </c>
      <c r="G352" t="s">
        <v>29</v>
      </c>
      <c r="H352" t="s">
        <v>86</v>
      </c>
      <c r="I352">
        <v>11165</v>
      </c>
      <c r="J352" t="s">
        <v>30</v>
      </c>
      <c r="K352" t="s">
        <v>58</v>
      </c>
      <c r="L352">
        <f>VLOOKUP($K352,Key!$A$1:$D$105,2,FALSE)</f>
        <v>43.052460000000004</v>
      </c>
      <c r="M352">
        <f>VLOOKUP($K352,Key!$A$1:$D$105,3,FALSE)</f>
        <v>-87.891000000000005</v>
      </c>
      <c r="N352" t="str">
        <f>VLOOKUP($K352,Key!$A$1:$D$105,4,FALSE)</f>
        <v>Milwaukee</v>
      </c>
      <c r="O352" t="s">
        <v>54</v>
      </c>
      <c r="P352">
        <f>VLOOKUP($O352,Key!$A$1:$D$105,2,FALSE)</f>
        <v>43.004728999999998</v>
      </c>
      <c r="Q352">
        <f>VLOOKUP($O352,Key!$A$1:$D$105,3,FALSE)</f>
        <v>-87.905463999999995</v>
      </c>
      <c r="R352" t="str">
        <f>VLOOKUP($O352,Key!$A$1:$D$105,4,FALSE)</f>
        <v>Milwaukee</v>
      </c>
      <c r="S352">
        <v>35</v>
      </c>
      <c r="T352">
        <v>0</v>
      </c>
      <c r="U352">
        <v>4</v>
      </c>
      <c r="V352" t="s">
        <v>33</v>
      </c>
      <c r="W352">
        <v>5</v>
      </c>
      <c r="X352">
        <v>4.8</v>
      </c>
      <c r="Y352">
        <v>200</v>
      </c>
      <c r="Z352" s="4">
        <v>-1</v>
      </c>
      <c r="AA352" s="1">
        <v>43470</v>
      </c>
      <c r="AB352" s="8">
        <f t="shared" si="30"/>
        <v>43466</v>
      </c>
      <c r="AC352" s="8">
        <f t="shared" si="31"/>
        <v>43470</v>
      </c>
      <c r="AD352" s="8" t="str">
        <f t="shared" si="32"/>
        <v>Saturday</v>
      </c>
      <c r="AE352" s="2">
        <v>6.7743055555555556E-2</v>
      </c>
      <c r="AF352" s="4">
        <v>1</v>
      </c>
      <c r="AG352" s="1">
        <v>43470</v>
      </c>
      <c r="AH352" s="8">
        <f t="shared" si="33"/>
        <v>43466</v>
      </c>
      <c r="AI352" s="8">
        <f t="shared" si="34"/>
        <v>43470</v>
      </c>
      <c r="AJ352" s="8" t="str">
        <f t="shared" si="35"/>
        <v>Saturday</v>
      </c>
      <c r="AK352" s="2">
        <v>9.1828703703703704E-2</v>
      </c>
      <c r="AL352" t="s">
        <v>34</v>
      </c>
      <c r="AM352" t="s">
        <v>34</v>
      </c>
      <c r="AN352" t="s">
        <v>35</v>
      </c>
      <c r="AO352" t="s">
        <v>27</v>
      </c>
    </row>
    <row r="353" spans="1:41" x14ac:dyDescent="0.25">
      <c r="A353" t="s">
        <v>27</v>
      </c>
      <c r="B353">
        <v>2140544</v>
      </c>
      <c r="C353" t="s">
        <v>37</v>
      </c>
      <c r="D353" t="s">
        <v>38</v>
      </c>
      <c r="E353" t="s">
        <v>39</v>
      </c>
      <c r="F353">
        <v>53205</v>
      </c>
      <c r="G353" t="s">
        <v>29</v>
      </c>
      <c r="H353" t="s">
        <v>101</v>
      </c>
      <c r="I353">
        <v>5423</v>
      </c>
      <c r="J353" t="s">
        <v>30</v>
      </c>
      <c r="K353" t="s">
        <v>60</v>
      </c>
      <c r="L353">
        <f>VLOOKUP($K353,Key!$A$1:$D$105,2,FALSE)</f>
        <v>43.04824</v>
      </c>
      <c r="M353">
        <f>VLOOKUP($K353,Key!$A$1:$D$105,3,FALSE)</f>
        <v>-87.904970000000006</v>
      </c>
      <c r="N353" t="str">
        <f>VLOOKUP($K353,Key!$A$1:$D$105,4,FALSE)</f>
        <v>Milwaukee</v>
      </c>
      <c r="O353" t="s">
        <v>92</v>
      </c>
      <c r="P353">
        <f>VLOOKUP($O353,Key!$A$1:$D$105,2,FALSE)</f>
        <v>43.053040000000003</v>
      </c>
      <c r="Q353">
        <f>VLOOKUP($O353,Key!$A$1:$D$105,3,FALSE)</f>
        <v>-87.897660000000002</v>
      </c>
      <c r="R353" t="str">
        <f>VLOOKUP($O353,Key!$A$1:$D$105,4,FALSE)</f>
        <v>Milwaukee</v>
      </c>
      <c r="S353">
        <v>6</v>
      </c>
      <c r="T353">
        <v>0</v>
      </c>
      <c r="U353">
        <v>0</v>
      </c>
      <c r="V353" t="s">
        <v>33</v>
      </c>
      <c r="W353">
        <v>0</v>
      </c>
      <c r="X353">
        <v>0</v>
      </c>
      <c r="Y353">
        <v>0</v>
      </c>
      <c r="Z353" s="6">
        <v>-1</v>
      </c>
      <c r="AA353" s="1">
        <v>43470</v>
      </c>
      <c r="AB353" s="7">
        <f t="shared" si="30"/>
        <v>43466</v>
      </c>
      <c r="AC353" s="7">
        <f t="shared" si="31"/>
        <v>43470</v>
      </c>
      <c r="AD353" s="7" t="str">
        <f t="shared" si="32"/>
        <v>Saturday</v>
      </c>
      <c r="AE353" s="2">
        <v>0.62729166666666669</v>
      </c>
      <c r="AF353" s="6">
        <v>1</v>
      </c>
      <c r="AG353" s="1">
        <v>43470</v>
      </c>
      <c r="AH353" s="7">
        <f t="shared" si="33"/>
        <v>43466</v>
      </c>
      <c r="AI353" s="7">
        <f t="shared" si="34"/>
        <v>43470</v>
      </c>
      <c r="AJ353" s="7" t="str">
        <f t="shared" si="35"/>
        <v>Saturday</v>
      </c>
      <c r="AK353" s="2">
        <v>0.63131944444444443</v>
      </c>
      <c r="AL353" t="s">
        <v>33</v>
      </c>
      <c r="AM353" t="s">
        <v>34</v>
      </c>
      <c r="AN353" t="s">
        <v>35</v>
      </c>
      <c r="AO353" t="s">
        <v>27</v>
      </c>
    </row>
    <row r="354" spans="1:41" x14ac:dyDescent="0.25">
      <c r="A354" t="s">
        <v>27</v>
      </c>
      <c r="B354">
        <v>583361</v>
      </c>
      <c r="C354" t="s">
        <v>37</v>
      </c>
      <c r="D354" t="s">
        <v>38</v>
      </c>
      <c r="E354" t="s">
        <v>39</v>
      </c>
      <c r="F354">
        <v>53202</v>
      </c>
      <c r="G354" t="s">
        <v>29</v>
      </c>
      <c r="H354" t="s">
        <v>40</v>
      </c>
      <c r="I354">
        <v>12700</v>
      </c>
      <c r="J354" t="s">
        <v>30</v>
      </c>
      <c r="K354" t="s">
        <v>92</v>
      </c>
      <c r="L354">
        <f>VLOOKUP($K354,Key!$A$1:$D$105,2,FALSE)</f>
        <v>43.053040000000003</v>
      </c>
      <c r="M354">
        <f>VLOOKUP($K354,Key!$A$1:$D$105,3,FALSE)</f>
        <v>-87.897660000000002</v>
      </c>
      <c r="N354" t="str">
        <f>VLOOKUP($K354,Key!$A$1:$D$105,4,FALSE)</f>
        <v>Milwaukee</v>
      </c>
      <c r="O354" t="s">
        <v>60</v>
      </c>
      <c r="P354">
        <f>VLOOKUP($O354,Key!$A$1:$D$105,2,FALSE)</f>
        <v>43.04824</v>
      </c>
      <c r="Q354">
        <f>VLOOKUP($O354,Key!$A$1:$D$105,3,FALSE)</f>
        <v>-87.904970000000006</v>
      </c>
      <c r="R354" t="str">
        <f>VLOOKUP($O354,Key!$A$1:$D$105,4,FALSE)</f>
        <v>Milwaukee</v>
      </c>
      <c r="S354">
        <v>39</v>
      </c>
      <c r="T354">
        <v>0</v>
      </c>
      <c r="U354">
        <v>0</v>
      </c>
      <c r="V354" t="s">
        <v>33</v>
      </c>
      <c r="W354">
        <v>5</v>
      </c>
      <c r="X354">
        <v>4.8</v>
      </c>
      <c r="Y354">
        <v>200</v>
      </c>
      <c r="Z354" s="4">
        <v>-1</v>
      </c>
      <c r="AA354" s="1">
        <v>43470</v>
      </c>
      <c r="AB354" s="8">
        <f t="shared" si="30"/>
        <v>43466</v>
      </c>
      <c r="AC354" s="8">
        <f t="shared" si="31"/>
        <v>43470</v>
      </c>
      <c r="AD354" s="8" t="str">
        <f t="shared" si="32"/>
        <v>Saturday</v>
      </c>
      <c r="AE354" s="2">
        <v>0.68393518518518526</v>
      </c>
      <c r="AF354" s="4">
        <v>1</v>
      </c>
      <c r="AG354" s="1">
        <v>43470</v>
      </c>
      <c r="AH354" s="8">
        <f t="shared" si="33"/>
        <v>43466</v>
      </c>
      <c r="AI354" s="8">
        <f t="shared" si="34"/>
        <v>43470</v>
      </c>
      <c r="AJ354" s="8" t="str">
        <f t="shared" si="35"/>
        <v>Saturday</v>
      </c>
      <c r="AK354" s="2">
        <v>0.71106481481481476</v>
      </c>
      <c r="AL354" t="s">
        <v>34</v>
      </c>
      <c r="AM354" t="s">
        <v>34</v>
      </c>
      <c r="AN354" t="s">
        <v>35</v>
      </c>
      <c r="AO354" t="s">
        <v>27</v>
      </c>
    </row>
    <row r="355" spans="1:41" x14ac:dyDescent="0.25">
      <c r="A355" t="s">
        <v>27</v>
      </c>
      <c r="B355">
        <v>1270528</v>
      </c>
      <c r="C355" t="s">
        <v>37</v>
      </c>
      <c r="D355" t="s">
        <v>38</v>
      </c>
      <c r="E355" t="s">
        <v>39</v>
      </c>
      <c r="F355">
        <v>53202</v>
      </c>
      <c r="G355" t="s">
        <v>29</v>
      </c>
      <c r="H355" t="s">
        <v>86</v>
      </c>
      <c r="I355">
        <v>12700</v>
      </c>
      <c r="J355" t="s">
        <v>30</v>
      </c>
      <c r="K355" t="s">
        <v>60</v>
      </c>
      <c r="L355">
        <f>VLOOKUP($K355,Key!$A$1:$D$105,2,FALSE)</f>
        <v>43.04824</v>
      </c>
      <c r="M355">
        <f>VLOOKUP($K355,Key!$A$1:$D$105,3,FALSE)</f>
        <v>-87.904970000000006</v>
      </c>
      <c r="N355" t="str">
        <f>VLOOKUP($K355,Key!$A$1:$D$105,4,FALSE)</f>
        <v>Milwaukee</v>
      </c>
      <c r="O355" t="s">
        <v>100</v>
      </c>
      <c r="P355">
        <f>VLOOKUP($O355,Key!$A$1:$D$105,2,FALSE)</f>
        <v>43.04562</v>
      </c>
      <c r="Q355">
        <f>VLOOKUP($O355,Key!$A$1:$D$105,3,FALSE)</f>
        <v>-87.923900000000003</v>
      </c>
      <c r="R355" t="str">
        <f>VLOOKUP($O355,Key!$A$1:$D$105,4,FALSE)</f>
        <v>Milwaukee</v>
      </c>
      <c r="S355">
        <v>13</v>
      </c>
      <c r="T355">
        <v>0</v>
      </c>
      <c r="U355">
        <v>2</v>
      </c>
      <c r="V355" t="s">
        <v>33</v>
      </c>
      <c r="W355">
        <v>1</v>
      </c>
      <c r="X355">
        <v>1</v>
      </c>
      <c r="Y355">
        <v>40</v>
      </c>
      <c r="Z355" s="6">
        <v>-1</v>
      </c>
      <c r="AA355" s="1">
        <v>43470</v>
      </c>
      <c r="AB355" s="7">
        <f t="shared" si="30"/>
        <v>43466</v>
      </c>
      <c r="AC355" s="7">
        <f t="shared" si="31"/>
        <v>43470</v>
      </c>
      <c r="AD355" s="7" t="str">
        <f t="shared" si="32"/>
        <v>Saturday</v>
      </c>
      <c r="AE355" s="2">
        <v>0.78598379629629633</v>
      </c>
      <c r="AF355" s="6">
        <v>1</v>
      </c>
      <c r="AG355" s="1">
        <v>43470</v>
      </c>
      <c r="AH355" s="7">
        <f t="shared" si="33"/>
        <v>43466</v>
      </c>
      <c r="AI355" s="7">
        <f t="shared" si="34"/>
        <v>43470</v>
      </c>
      <c r="AJ355" s="7" t="str">
        <f t="shared" si="35"/>
        <v>Saturday</v>
      </c>
      <c r="AK355" s="2">
        <v>0.7946875000000001</v>
      </c>
      <c r="AL355" t="s">
        <v>33</v>
      </c>
      <c r="AM355" t="s">
        <v>34</v>
      </c>
      <c r="AN355" t="s">
        <v>35</v>
      </c>
      <c r="AO355" t="s">
        <v>27</v>
      </c>
    </row>
    <row r="356" spans="1:41" x14ac:dyDescent="0.25">
      <c r="A356" t="s">
        <v>27</v>
      </c>
      <c r="B356">
        <v>1281830</v>
      </c>
      <c r="C356" t="s">
        <v>37</v>
      </c>
      <c r="D356" t="s">
        <v>108</v>
      </c>
      <c r="E356" t="s">
        <v>39</v>
      </c>
      <c r="F356">
        <v>53202</v>
      </c>
      <c r="G356" t="s">
        <v>29</v>
      </c>
      <c r="H356" t="s">
        <v>40</v>
      </c>
      <c r="I356">
        <v>11115</v>
      </c>
      <c r="J356" t="s">
        <v>30</v>
      </c>
      <c r="K356" t="s">
        <v>45</v>
      </c>
      <c r="L356">
        <f>VLOOKUP($K356,Key!$A$1:$D$105,2,FALSE)</f>
        <v>43.03519</v>
      </c>
      <c r="M356">
        <f>VLOOKUP($K356,Key!$A$1:$D$105,3,FALSE)</f>
        <v>-87.907390000000007</v>
      </c>
      <c r="N356" t="str">
        <f>VLOOKUP($K356,Key!$A$1:$D$105,4,FALSE)</f>
        <v>Milwaukee</v>
      </c>
      <c r="O356" t="s">
        <v>51</v>
      </c>
      <c r="P356">
        <f>VLOOKUP($O356,Key!$A$1:$D$105,2,FALSE)</f>
        <v>43.028709999999997</v>
      </c>
      <c r="Q356">
        <f>VLOOKUP($O356,Key!$A$1:$D$105,3,FALSE)</f>
        <v>-87.9041</v>
      </c>
      <c r="R356" t="str">
        <f>VLOOKUP($O356,Key!$A$1:$D$105,4,FALSE)</f>
        <v>Milwaukee</v>
      </c>
      <c r="S356">
        <v>729</v>
      </c>
      <c r="T356">
        <v>30</v>
      </c>
      <c r="U356">
        <v>0</v>
      </c>
      <c r="V356" t="s">
        <v>34</v>
      </c>
      <c r="W356">
        <v>18</v>
      </c>
      <c r="X356">
        <v>17.100000000000001</v>
      </c>
      <c r="Y356">
        <v>720</v>
      </c>
      <c r="Z356" s="4">
        <v>-1</v>
      </c>
      <c r="AA356" s="1">
        <v>43471</v>
      </c>
      <c r="AB356" s="8">
        <f t="shared" si="30"/>
        <v>43466</v>
      </c>
      <c r="AC356" s="8">
        <f t="shared" si="31"/>
        <v>43471</v>
      </c>
      <c r="AD356" s="8" t="str">
        <f t="shared" si="32"/>
        <v>Sunday</v>
      </c>
      <c r="AE356" s="2">
        <v>1.8784722222222223E-2</v>
      </c>
      <c r="AF356" s="4">
        <v>1</v>
      </c>
      <c r="AG356" s="1">
        <v>43471</v>
      </c>
      <c r="AH356" s="8">
        <f t="shared" si="33"/>
        <v>43466</v>
      </c>
      <c r="AI356" s="8">
        <f t="shared" si="34"/>
        <v>43471</v>
      </c>
      <c r="AJ356" s="8" t="str">
        <f t="shared" si="35"/>
        <v>Sunday</v>
      </c>
      <c r="AK356" s="2">
        <v>0.52521990740740743</v>
      </c>
      <c r="AL356" t="s">
        <v>34</v>
      </c>
      <c r="AM356" t="s">
        <v>34</v>
      </c>
      <c r="AN356" t="s">
        <v>35</v>
      </c>
      <c r="AO356" t="s">
        <v>27</v>
      </c>
    </row>
    <row r="357" spans="1:41" x14ac:dyDescent="0.25">
      <c r="A357" t="s">
        <v>27</v>
      </c>
      <c r="B357">
        <v>2233311</v>
      </c>
      <c r="C357" t="s">
        <v>37</v>
      </c>
      <c r="D357" t="s">
        <v>38</v>
      </c>
      <c r="E357" t="s">
        <v>39</v>
      </c>
      <c r="F357">
        <v>53202</v>
      </c>
      <c r="G357" t="s">
        <v>29</v>
      </c>
      <c r="H357" t="s">
        <v>40</v>
      </c>
      <c r="I357">
        <v>12497</v>
      </c>
      <c r="J357" t="s">
        <v>30</v>
      </c>
      <c r="K357" t="s">
        <v>59</v>
      </c>
      <c r="L357">
        <f>VLOOKUP($K357,Key!$A$1:$D$105,2,FALSE)</f>
        <v>43.04804</v>
      </c>
      <c r="M357">
        <f>VLOOKUP($K357,Key!$A$1:$D$105,3,FALSE)</f>
        <v>-87.896720000000002</v>
      </c>
      <c r="N357" t="str">
        <f>VLOOKUP($K357,Key!$A$1:$D$105,4,FALSE)</f>
        <v>Milwaukee</v>
      </c>
      <c r="O357" t="s">
        <v>52</v>
      </c>
      <c r="P357">
        <f>VLOOKUP($O357,Key!$A$1:$D$105,2,FALSE)</f>
        <v>43.037300000000002</v>
      </c>
      <c r="Q357">
        <f>VLOOKUP($O357,Key!$A$1:$D$105,3,FALSE)</f>
        <v>-87.915800000000004</v>
      </c>
      <c r="R357" t="str">
        <f>VLOOKUP($O357,Key!$A$1:$D$105,4,FALSE)</f>
        <v>Milwaukee</v>
      </c>
      <c r="S357">
        <v>13</v>
      </c>
      <c r="T357">
        <v>0</v>
      </c>
      <c r="U357">
        <v>0</v>
      </c>
      <c r="V357" t="s">
        <v>33</v>
      </c>
      <c r="W357">
        <v>1</v>
      </c>
      <c r="X357">
        <v>1</v>
      </c>
      <c r="Y357">
        <v>40</v>
      </c>
      <c r="Z357" s="6">
        <v>-1</v>
      </c>
      <c r="AA357" s="1">
        <v>43471</v>
      </c>
      <c r="AB357" s="7">
        <f t="shared" si="30"/>
        <v>43466</v>
      </c>
      <c r="AC357" s="7">
        <f t="shared" si="31"/>
        <v>43471</v>
      </c>
      <c r="AD357" s="7" t="str">
        <f t="shared" si="32"/>
        <v>Sunday</v>
      </c>
      <c r="AE357" s="2">
        <v>0.23001157407407405</v>
      </c>
      <c r="AF357" s="6">
        <v>1</v>
      </c>
      <c r="AG357" s="1">
        <v>43471</v>
      </c>
      <c r="AH357" s="7">
        <f t="shared" si="33"/>
        <v>43466</v>
      </c>
      <c r="AI357" s="7">
        <f t="shared" si="34"/>
        <v>43471</v>
      </c>
      <c r="AJ357" s="7" t="str">
        <f t="shared" si="35"/>
        <v>Sunday</v>
      </c>
      <c r="AK357" s="2">
        <v>0.23940972222222223</v>
      </c>
      <c r="AL357" t="s">
        <v>33</v>
      </c>
      <c r="AM357" t="s">
        <v>34</v>
      </c>
      <c r="AN357" t="s">
        <v>35</v>
      </c>
      <c r="AO357" t="s">
        <v>27</v>
      </c>
    </row>
    <row r="358" spans="1:41" x14ac:dyDescent="0.25">
      <c r="A358" t="s">
        <v>27</v>
      </c>
      <c r="B358">
        <v>825934</v>
      </c>
      <c r="C358" t="s">
        <v>37</v>
      </c>
      <c r="D358" t="s">
        <v>38</v>
      </c>
      <c r="E358" t="s">
        <v>39</v>
      </c>
      <c r="F358">
        <v>53208</v>
      </c>
      <c r="G358" t="s">
        <v>29</v>
      </c>
      <c r="H358" t="s">
        <v>40</v>
      </c>
      <c r="I358">
        <v>12581</v>
      </c>
      <c r="J358" t="s">
        <v>30</v>
      </c>
      <c r="K358" t="s">
        <v>80</v>
      </c>
      <c r="L358">
        <f>VLOOKUP($K358,Key!$A$1:$D$105,2,FALSE)</f>
        <v>43.05097</v>
      </c>
      <c r="M358">
        <f>VLOOKUP($K358,Key!$A$1:$D$105,3,FALSE)</f>
        <v>-87.906440000000003</v>
      </c>
      <c r="N358" t="str">
        <f>VLOOKUP($K358,Key!$A$1:$D$105,4,FALSE)</f>
        <v>Milwaukee</v>
      </c>
      <c r="O358" t="s">
        <v>41</v>
      </c>
      <c r="P358">
        <f>VLOOKUP($O358,Key!$A$1:$D$105,2,FALSE)</f>
        <v>43.042490000000001</v>
      </c>
      <c r="Q358">
        <f>VLOOKUP($O358,Key!$A$1:$D$105,3,FALSE)</f>
        <v>-87.909959999999998</v>
      </c>
      <c r="R358" t="str">
        <f>VLOOKUP($O358,Key!$A$1:$D$105,4,FALSE)</f>
        <v>Milwaukee</v>
      </c>
      <c r="S358">
        <v>6</v>
      </c>
      <c r="T358">
        <v>0</v>
      </c>
      <c r="U358">
        <v>0</v>
      </c>
      <c r="V358" t="s">
        <v>33</v>
      </c>
      <c r="W358">
        <v>0</v>
      </c>
      <c r="X358">
        <v>0</v>
      </c>
      <c r="Y358">
        <v>0</v>
      </c>
      <c r="Z358" s="4">
        <v>-1</v>
      </c>
      <c r="AA358" s="1">
        <v>43472</v>
      </c>
      <c r="AB358" s="8">
        <f t="shared" si="30"/>
        <v>43466</v>
      </c>
      <c r="AC358" s="8">
        <f t="shared" si="31"/>
        <v>43472</v>
      </c>
      <c r="AD358" s="8" t="str">
        <f t="shared" si="32"/>
        <v>Monday</v>
      </c>
      <c r="AE358" s="2">
        <v>0.33785879629629628</v>
      </c>
      <c r="AF358" s="4">
        <v>1</v>
      </c>
      <c r="AG358" s="1">
        <v>43472</v>
      </c>
      <c r="AH358" s="8">
        <f t="shared" si="33"/>
        <v>43466</v>
      </c>
      <c r="AI358" s="8">
        <f t="shared" si="34"/>
        <v>43472</v>
      </c>
      <c r="AJ358" s="8" t="str">
        <f t="shared" si="35"/>
        <v>Monday</v>
      </c>
      <c r="AK358" s="2">
        <v>0.34211805555555558</v>
      </c>
      <c r="AL358" t="s">
        <v>33</v>
      </c>
      <c r="AM358" t="s">
        <v>34</v>
      </c>
      <c r="AN358" t="s">
        <v>35</v>
      </c>
      <c r="AO358" t="s">
        <v>27</v>
      </c>
    </row>
    <row r="359" spans="1:41" x14ac:dyDescent="0.25">
      <c r="A359" t="s">
        <v>27</v>
      </c>
      <c r="B359">
        <v>2262182</v>
      </c>
      <c r="C359" t="s">
        <v>37</v>
      </c>
      <c r="D359" t="s">
        <v>38</v>
      </c>
      <c r="E359" t="s">
        <v>39</v>
      </c>
      <c r="F359">
        <v>53206</v>
      </c>
      <c r="G359" t="s">
        <v>29</v>
      </c>
      <c r="H359" t="s">
        <v>40</v>
      </c>
      <c r="I359">
        <v>12698</v>
      </c>
      <c r="J359" t="s">
        <v>30</v>
      </c>
      <c r="K359" t="s">
        <v>71</v>
      </c>
      <c r="L359">
        <f>VLOOKUP($K359,Key!$A$1:$D$105,2,FALSE)</f>
        <v>43.074890000000003</v>
      </c>
      <c r="M359">
        <f>VLOOKUP($K359,Key!$A$1:$D$105,3,FALSE)</f>
        <v>-87.882810000000006</v>
      </c>
      <c r="N359" t="str">
        <f>VLOOKUP($K359,Key!$A$1:$D$105,4,FALSE)</f>
        <v>Milwaukee</v>
      </c>
      <c r="O359" t="s">
        <v>70</v>
      </c>
      <c r="P359">
        <f>VLOOKUP($O359,Key!$A$1:$D$105,2,FALSE)</f>
        <v>43.074655999999997</v>
      </c>
      <c r="Q359">
        <f>VLOOKUP($O359,Key!$A$1:$D$105,3,FALSE)</f>
        <v>-87.889011999999994</v>
      </c>
      <c r="R359" t="str">
        <f>VLOOKUP($O359,Key!$A$1:$D$105,4,FALSE)</f>
        <v>Milwaukee</v>
      </c>
      <c r="S359">
        <v>3</v>
      </c>
      <c r="T359">
        <v>0</v>
      </c>
      <c r="U359">
        <v>0</v>
      </c>
      <c r="V359" t="s">
        <v>33</v>
      </c>
      <c r="W359">
        <v>0</v>
      </c>
      <c r="X359">
        <v>0</v>
      </c>
      <c r="Y359">
        <v>0</v>
      </c>
      <c r="Z359" s="6">
        <v>-1</v>
      </c>
      <c r="AA359" s="1">
        <v>43472</v>
      </c>
      <c r="AB359" s="7">
        <f t="shared" si="30"/>
        <v>43466</v>
      </c>
      <c r="AC359" s="7">
        <f t="shared" si="31"/>
        <v>43472</v>
      </c>
      <c r="AD359" s="7" t="str">
        <f t="shared" si="32"/>
        <v>Monday</v>
      </c>
      <c r="AE359" s="2">
        <v>0.72398148148148145</v>
      </c>
      <c r="AF359" s="6">
        <v>1</v>
      </c>
      <c r="AG359" s="1">
        <v>43472</v>
      </c>
      <c r="AH359" s="7">
        <f t="shared" si="33"/>
        <v>43466</v>
      </c>
      <c r="AI359" s="7">
        <f t="shared" si="34"/>
        <v>43472</v>
      </c>
      <c r="AJ359" s="7" t="str">
        <f t="shared" si="35"/>
        <v>Monday</v>
      </c>
      <c r="AK359" s="2">
        <v>0.72606481481481477</v>
      </c>
      <c r="AL359" t="s">
        <v>33</v>
      </c>
      <c r="AM359" t="s">
        <v>34</v>
      </c>
      <c r="AN359" t="s">
        <v>35</v>
      </c>
      <c r="AO359" t="s">
        <v>27</v>
      </c>
    </row>
    <row r="360" spans="1:41" x14ac:dyDescent="0.25">
      <c r="A360" t="s">
        <v>27</v>
      </c>
      <c r="B360">
        <v>2284220</v>
      </c>
      <c r="C360" t="s">
        <v>37</v>
      </c>
      <c r="D360" t="s">
        <v>108</v>
      </c>
      <c r="E360" t="s">
        <v>39</v>
      </c>
      <c r="F360">
        <v>53202</v>
      </c>
      <c r="G360" t="s">
        <v>29</v>
      </c>
      <c r="H360" t="s">
        <v>40</v>
      </c>
      <c r="I360">
        <v>5475</v>
      </c>
      <c r="J360" t="s">
        <v>30</v>
      </c>
      <c r="K360" t="s">
        <v>115</v>
      </c>
      <c r="L360">
        <f>VLOOKUP($K360,Key!$A$1:$D$105,2,FALSE)</f>
        <v>43.058619999999998</v>
      </c>
      <c r="M360">
        <f>VLOOKUP($K360,Key!$A$1:$D$105,3,FALSE)</f>
        <v>-87.885319999999993</v>
      </c>
      <c r="N360" t="str">
        <f>VLOOKUP($K360,Key!$A$1:$D$105,4,FALSE)</f>
        <v>Milwaukee</v>
      </c>
      <c r="O360" t="s">
        <v>56</v>
      </c>
      <c r="P360">
        <f>VLOOKUP($O360,Key!$A$1:$D$105,2,FALSE)</f>
        <v>43.05847</v>
      </c>
      <c r="Q360">
        <f>VLOOKUP($O360,Key!$A$1:$D$105,3,FALSE)</f>
        <v>-87.898079999999993</v>
      </c>
      <c r="R360" t="str">
        <f>VLOOKUP($O360,Key!$A$1:$D$105,4,FALSE)</f>
        <v>Milwaukee</v>
      </c>
      <c r="S360">
        <v>7</v>
      </c>
      <c r="T360">
        <v>0</v>
      </c>
      <c r="U360">
        <v>0</v>
      </c>
      <c r="V360" t="s">
        <v>33</v>
      </c>
      <c r="W360">
        <v>1</v>
      </c>
      <c r="X360">
        <v>1</v>
      </c>
      <c r="Y360">
        <v>40</v>
      </c>
      <c r="Z360" s="4">
        <v>-1</v>
      </c>
      <c r="AA360" s="1">
        <v>43472</v>
      </c>
      <c r="AB360" s="8">
        <f t="shared" si="30"/>
        <v>43466</v>
      </c>
      <c r="AC360" s="8">
        <f t="shared" si="31"/>
        <v>43472</v>
      </c>
      <c r="AD360" s="8" t="str">
        <f t="shared" si="32"/>
        <v>Monday</v>
      </c>
      <c r="AE360" s="2">
        <v>0.83603009259259264</v>
      </c>
      <c r="AF360" s="4">
        <v>1</v>
      </c>
      <c r="AG360" s="1">
        <v>43472</v>
      </c>
      <c r="AH360" s="8">
        <f t="shared" si="33"/>
        <v>43466</v>
      </c>
      <c r="AI360" s="8">
        <f t="shared" si="34"/>
        <v>43472</v>
      </c>
      <c r="AJ360" s="8" t="str">
        <f t="shared" si="35"/>
        <v>Monday</v>
      </c>
      <c r="AK360" s="2">
        <v>0.84039351851851851</v>
      </c>
      <c r="AL360" t="s">
        <v>33</v>
      </c>
      <c r="AM360" t="s">
        <v>34</v>
      </c>
      <c r="AN360" t="s">
        <v>35</v>
      </c>
      <c r="AO360" t="s">
        <v>27</v>
      </c>
    </row>
    <row r="361" spans="1:41" x14ac:dyDescent="0.25">
      <c r="A361" t="s">
        <v>27</v>
      </c>
      <c r="B361">
        <v>2119128</v>
      </c>
      <c r="C361" t="s">
        <v>37</v>
      </c>
      <c r="D361" t="s">
        <v>112</v>
      </c>
      <c r="E361" t="s">
        <v>39</v>
      </c>
      <c r="F361">
        <v>53211</v>
      </c>
      <c r="G361" t="s">
        <v>29</v>
      </c>
      <c r="H361" t="s">
        <v>40</v>
      </c>
      <c r="I361">
        <v>11129</v>
      </c>
      <c r="J361" t="s">
        <v>30</v>
      </c>
      <c r="K361" t="s">
        <v>104</v>
      </c>
      <c r="L361">
        <f>VLOOKUP($K361,Key!$A$1:$D$105,2,FALSE)</f>
        <v>43.09534</v>
      </c>
      <c r="M361">
        <f>VLOOKUP($K361,Key!$A$1:$D$105,3,FALSE)</f>
        <v>-87.887339999999995</v>
      </c>
      <c r="N361" t="str">
        <f>VLOOKUP($K361,Key!$A$1:$D$105,4,FALSE)</f>
        <v>Shorewood</v>
      </c>
      <c r="O361" t="s">
        <v>64</v>
      </c>
      <c r="P361">
        <f>VLOOKUP($O361,Key!$A$1:$D$105,2,FALSE)</f>
        <v>43.08755</v>
      </c>
      <c r="Q361">
        <f>VLOOKUP($O361,Key!$A$1:$D$105,3,FALSE)</f>
        <v>-87.887680000000003</v>
      </c>
      <c r="R361" t="str">
        <f>VLOOKUP($O361,Key!$A$1:$D$105,4,FALSE)</f>
        <v>Shorewood</v>
      </c>
      <c r="S361">
        <v>5</v>
      </c>
      <c r="T361">
        <v>0</v>
      </c>
      <c r="U361">
        <v>0</v>
      </c>
      <c r="V361" t="s">
        <v>33</v>
      </c>
      <c r="W361">
        <v>0</v>
      </c>
      <c r="X361">
        <v>0</v>
      </c>
      <c r="Y361">
        <v>0</v>
      </c>
      <c r="Z361" s="6">
        <v>-1</v>
      </c>
      <c r="AA361" s="1">
        <v>43473</v>
      </c>
      <c r="AB361" s="7">
        <f t="shared" si="30"/>
        <v>43466</v>
      </c>
      <c r="AC361" s="7">
        <f t="shared" si="31"/>
        <v>43473</v>
      </c>
      <c r="AD361" s="7" t="str">
        <f t="shared" si="32"/>
        <v>Tuesday</v>
      </c>
      <c r="AE361" s="2">
        <v>0.28331018518518519</v>
      </c>
      <c r="AF361" s="6">
        <v>1</v>
      </c>
      <c r="AG361" s="1">
        <v>43473</v>
      </c>
      <c r="AH361" s="7">
        <f t="shared" si="33"/>
        <v>43466</v>
      </c>
      <c r="AI361" s="7">
        <f t="shared" si="34"/>
        <v>43473</v>
      </c>
      <c r="AJ361" s="7" t="str">
        <f t="shared" si="35"/>
        <v>Tuesday</v>
      </c>
      <c r="AK361" s="2">
        <v>0.28672453703703704</v>
      </c>
      <c r="AL361" t="s">
        <v>33</v>
      </c>
      <c r="AM361" t="s">
        <v>34</v>
      </c>
      <c r="AN361" t="s">
        <v>35</v>
      </c>
      <c r="AO361" t="s">
        <v>27</v>
      </c>
    </row>
    <row r="362" spans="1:41" x14ac:dyDescent="0.25">
      <c r="A362" t="s">
        <v>27</v>
      </c>
      <c r="B362">
        <v>1864105</v>
      </c>
      <c r="C362" t="s">
        <v>37</v>
      </c>
      <c r="D362" t="s">
        <v>85</v>
      </c>
      <c r="E362" t="s">
        <v>39</v>
      </c>
      <c r="F362">
        <v>53223</v>
      </c>
      <c r="G362" t="s">
        <v>29</v>
      </c>
      <c r="H362" t="s">
        <v>101</v>
      </c>
      <c r="I362">
        <v>5487</v>
      </c>
      <c r="J362" t="s">
        <v>30</v>
      </c>
      <c r="K362" t="s">
        <v>109</v>
      </c>
      <c r="L362">
        <f>VLOOKUP($K362,Key!$A$1:$D$105,2,FALSE)</f>
        <v>43.031480000000002</v>
      </c>
      <c r="M362">
        <f>VLOOKUP($K362,Key!$A$1:$D$105,3,FALSE)</f>
        <v>-87.908169999999998</v>
      </c>
      <c r="N362" t="str">
        <f>VLOOKUP($K362,Key!$A$1:$D$105,4,FALSE)</f>
        <v>Milwaukee</v>
      </c>
      <c r="O362" t="s">
        <v>61</v>
      </c>
      <c r="P362">
        <f>VLOOKUP($O362,Key!$A$1:$D$105,2,FALSE)</f>
        <v>43.026229999999998</v>
      </c>
      <c r="Q362">
        <f>VLOOKUP($O362,Key!$A$1:$D$105,3,FALSE)</f>
        <v>-87.912809999999993</v>
      </c>
      <c r="R362" t="str">
        <f>VLOOKUP($O362,Key!$A$1:$D$105,4,FALSE)</f>
        <v>Milwaukee</v>
      </c>
      <c r="S362">
        <v>44</v>
      </c>
      <c r="T362">
        <v>0</v>
      </c>
      <c r="U362">
        <v>0</v>
      </c>
      <c r="V362" t="s">
        <v>33</v>
      </c>
      <c r="W362">
        <v>6</v>
      </c>
      <c r="X362">
        <v>5.7</v>
      </c>
      <c r="Y362">
        <v>240</v>
      </c>
      <c r="Z362" s="4">
        <v>-1</v>
      </c>
      <c r="AA362" s="1">
        <v>43473</v>
      </c>
      <c r="AB362" s="8">
        <f t="shared" si="30"/>
        <v>43466</v>
      </c>
      <c r="AC362" s="8">
        <f t="shared" si="31"/>
        <v>43473</v>
      </c>
      <c r="AD362" s="8" t="str">
        <f t="shared" si="32"/>
        <v>Tuesday</v>
      </c>
      <c r="AE362" s="2">
        <v>0.41223379629629631</v>
      </c>
      <c r="AF362" s="4">
        <v>1</v>
      </c>
      <c r="AG362" s="1">
        <v>43473</v>
      </c>
      <c r="AH362" s="8">
        <f t="shared" si="33"/>
        <v>43466</v>
      </c>
      <c r="AI362" s="8">
        <f t="shared" si="34"/>
        <v>43473</v>
      </c>
      <c r="AJ362" s="8" t="str">
        <f t="shared" si="35"/>
        <v>Tuesday</v>
      </c>
      <c r="AK362" s="2">
        <v>0.44240740740740742</v>
      </c>
      <c r="AL362" t="s">
        <v>34</v>
      </c>
      <c r="AM362" t="s">
        <v>34</v>
      </c>
      <c r="AN362" t="s">
        <v>35</v>
      </c>
      <c r="AO362" t="s">
        <v>27</v>
      </c>
    </row>
    <row r="363" spans="1:41" x14ac:dyDescent="0.25">
      <c r="A363" t="s">
        <v>27</v>
      </c>
      <c r="B363">
        <v>2284220</v>
      </c>
      <c r="C363" t="s">
        <v>37</v>
      </c>
      <c r="D363" t="s">
        <v>108</v>
      </c>
      <c r="E363" t="s">
        <v>39</v>
      </c>
      <c r="F363">
        <v>53202</v>
      </c>
      <c r="G363" t="s">
        <v>29</v>
      </c>
      <c r="H363" t="s">
        <v>40</v>
      </c>
      <c r="I363">
        <v>5475</v>
      </c>
      <c r="J363" t="s">
        <v>30</v>
      </c>
      <c r="K363" t="s">
        <v>115</v>
      </c>
      <c r="L363">
        <f>VLOOKUP($K363,Key!$A$1:$D$105,2,FALSE)</f>
        <v>43.058619999999998</v>
      </c>
      <c r="M363">
        <f>VLOOKUP($K363,Key!$A$1:$D$105,3,FALSE)</f>
        <v>-87.885319999999993</v>
      </c>
      <c r="N363" t="str">
        <f>VLOOKUP($K363,Key!$A$1:$D$105,4,FALSE)</f>
        <v>Milwaukee</v>
      </c>
      <c r="O363" t="s">
        <v>71</v>
      </c>
      <c r="P363">
        <f>VLOOKUP($O363,Key!$A$1:$D$105,2,FALSE)</f>
        <v>43.074890000000003</v>
      </c>
      <c r="Q363">
        <f>VLOOKUP($O363,Key!$A$1:$D$105,3,FALSE)</f>
        <v>-87.882810000000006</v>
      </c>
      <c r="R363" t="str">
        <f>VLOOKUP($O363,Key!$A$1:$D$105,4,FALSE)</f>
        <v>Milwaukee</v>
      </c>
      <c r="S363">
        <v>9</v>
      </c>
      <c r="T363">
        <v>0</v>
      </c>
      <c r="U363">
        <v>0</v>
      </c>
      <c r="V363" t="s">
        <v>33</v>
      </c>
      <c r="W363">
        <v>1</v>
      </c>
      <c r="X363">
        <v>1</v>
      </c>
      <c r="Y363">
        <v>40</v>
      </c>
      <c r="Z363" s="6">
        <v>-1</v>
      </c>
      <c r="AA363" s="1">
        <v>43473</v>
      </c>
      <c r="AB363" s="7">
        <f t="shared" si="30"/>
        <v>43466</v>
      </c>
      <c r="AC363" s="7">
        <f t="shared" si="31"/>
        <v>43473</v>
      </c>
      <c r="AD363" s="7" t="str">
        <f t="shared" si="32"/>
        <v>Tuesday</v>
      </c>
      <c r="AE363" s="2">
        <v>0.5913194444444444</v>
      </c>
      <c r="AF363" s="6">
        <v>1</v>
      </c>
      <c r="AG363" s="1">
        <v>43473</v>
      </c>
      <c r="AH363" s="7">
        <f t="shared" si="33"/>
        <v>43466</v>
      </c>
      <c r="AI363" s="7">
        <f t="shared" si="34"/>
        <v>43473</v>
      </c>
      <c r="AJ363" s="7" t="str">
        <f t="shared" si="35"/>
        <v>Tuesday</v>
      </c>
      <c r="AK363" s="2">
        <v>0.59750000000000003</v>
      </c>
      <c r="AL363" t="s">
        <v>33</v>
      </c>
      <c r="AM363" t="s">
        <v>34</v>
      </c>
      <c r="AN363" t="s">
        <v>35</v>
      </c>
      <c r="AO363" t="s">
        <v>27</v>
      </c>
    </row>
    <row r="364" spans="1:41" x14ac:dyDescent="0.25">
      <c r="A364" t="s">
        <v>27</v>
      </c>
      <c r="B364">
        <v>2297507</v>
      </c>
      <c r="C364" t="s">
        <v>37</v>
      </c>
      <c r="D364" t="s">
        <v>96</v>
      </c>
      <c r="E364" t="s">
        <v>39</v>
      </c>
      <c r="F364">
        <v>53211</v>
      </c>
      <c r="G364" t="s">
        <v>29</v>
      </c>
      <c r="H364" t="s">
        <v>40</v>
      </c>
      <c r="I364">
        <v>12556</v>
      </c>
      <c r="J364" t="s">
        <v>30</v>
      </c>
      <c r="K364" t="s">
        <v>79</v>
      </c>
      <c r="L364">
        <f>VLOOKUP($K364,Key!$A$1:$D$105,2,FALSE)</f>
        <v>43.078530000000001</v>
      </c>
      <c r="M364">
        <f>VLOOKUP($K364,Key!$A$1:$D$105,3,FALSE)</f>
        <v>-87.882620000000003</v>
      </c>
      <c r="N364" t="str">
        <f>VLOOKUP($K364,Key!$A$1:$D$105,4,FALSE)</f>
        <v>Milwaukee</v>
      </c>
      <c r="O364" t="s">
        <v>69</v>
      </c>
      <c r="P364">
        <f>VLOOKUP($O364,Key!$A$1:$D$105,2,FALSE)</f>
        <v>43.081940000000003</v>
      </c>
      <c r="Q364">
        <f>VLOOKUP($O364,Key!$A$1:$D$105,3,FALSE)</f>
        <v>-87.888090000000005</v>
      </c>
      <c r="R364" t="str">
        <f>VLOOKUP($O364,Key!$A$1:$D$105,4,FALSE)</f>
        <v>Shorewood</v>
      </c>
      <c r="S364">
        <v>7</v>
      </c>
      <c r="T364">
        <v>0</v>
      </c>
      <c r="U364">
        <v>0</v>
      </c>
      <c r="V364" t="s">
        <v>33</v>
      </c>
      <c r="W364">
        <v>1</v>
      </c>
      <c r="X364">
        <v>1</v>
      </c>
      <c r="Y364">
        <v>40</v>
      </c>
      <c r="Z364" s="4">
        <v>-1</v>
      </c>
      <c r="AA364" s="1">
        <v>43473</v>
      </c>
      <c r="AB364" s="8">
        <f t="shared" si="30"/>
        <v>43466</v>
      </c>
      <c r="AC364" s="8">
        <f t="shared" si="31"/>
        <v>43473</v>
      </c>
      <c r="AD364" s="8" t="str">
        <f t="shared" si="32"/>
        <v>Tuesday</v>
      </c>
      <c r="AE364" s="2">
        <v>0.67640046296296286</v>
      </c>
      <c r="AF364" s="4">
        <v>1</v>
      </c>
      <c r="AG364" s="1">
        <v>43473</v>
      </c>
      <c r="AH364" s="8">
        <f t="shared" si="33"/>
        <v>43466</v>
      </c>
      <c r="AI364" s="8">
        <f t="shared" si="34"/>
        <v>43473</v>
      </c>
      <c r="AJ364" s="8" t="str">
        <f t="shared" si="35"/>
        <v>Tuesday</v>
      </c>
      <c r="AK364" s="2">
        <v>0.6815162037037038</v>
      </c>
      <c r="AL364" t="s">
        <v>33</v>
      </c>
      <c r="AM364" t="s">
        <v>34</v>
      </c>
      <c r="AN364" t="s">
        <v>35</v>
      </c>
      <c r="AO364" t="s">
        <v>27</v>
      </c>
    </row>
    <row r="365" spans="1:41" x14ac:dyDescent="0.25">
      <c r="A365" t="s">
        <v>27</v>
      </c>
      <c r="B365">
        <v>1659202</v>
      </c>
      <c r="C365" t="s">
        <v>37</v>
      </c>
      <c r="D365" t="s">
        <v>38</v>
      </c>
      <c r="E365" t="s">
        <v>39</v>
      </c>
      <c r="F365">
        <v>53202</v>
      </c>
      <c r="G365" t="s">
        <v>29</v>
      </c>
      <c r="H365" t="s">
        <v>40</v>
      </c>
      <c r="I365">
        <v>5440</v>
      </c>
      <c r="J365" t="s">
        <v>30</v>
      </c>
      <c r="K365" t="s">
        <v>57</v>
      </c>
      <c r="L365">
        <f>VLOOKUP($K365,Key!$A$1:$D$105,2,FALSE)</f>
        <v>43.045712999999999</v>
      </c>
      <c r="M365">
        <f>VLOOKUP($K365,Key!$A$1:$D$105,3,FALSE)</f>
        <v>-87.899756999999994</v>
      </c>
      <c r="N365" t="str">
        <f>VLOOKUP($K365,Key!$A$1:$D$105,4,FALSE)</f>
        <v>Milwaukee</v>
      </c>
      <c r="O365" t="s">
        <v>36</v>
      </c>
      <c r="P365">
        <f>VLOOKUP($O365,Key!$A$1:$D$105,2,FALSE)</f>
        <v>43.03886</v>
      </c>
      <c r="Q365">
        <f>VLOOKUP($O365,Key!$A$1:$D$105,3,FALSE)</f>
        <v>-87.902720000000002</v>
      </c>
      <c r="R365" t="str">
        <f>VLOOKUP($O365,Key!$A$1:$D$105,4,FALSE)</f>
        <v>Milwaukee</v>
      </c>
      <c r="S365">
        <v>3</v>
      </c>
      <c r="T365">
        <v>0</v>
      </c>
      <c r="U365">
        <v>0</v>
      </c>
      <c r="V365" t="s">
        <v>33</v>
      </c>
      <c r="W365">
        <v>0</v>
      </c>
      <c r="X365">
        <v>0</v>
      </c>
      <c r="Y365">
        <v>0</v>
      </c>
      <c r="Z365" s="6">
        <v>-1</v>
      </c>
      <c r="AA365" s="1">
        <v>43474</v>
      </c>
      <c r="AB365" s="7">
        <f t="shared" si="30"/>
        <v>43466</v>
      </c>
      <c r="AC365" s="7">
        <f t="shared" si="31"/>
        <v>43474</v>
      </c>
      <c r="AD365" s="7" t="str">
        <f t="shared" si="32"/>
        <v>Wednesday</v>
      </c>
      <c r="AE365" s="2">
        <v>0.37717592592592591</v>
      </c>
      <c r="AF365" s="6">
        <v>1</v>
      </c>
      <c r="AG365" s="1">
        <v>43474</v>
      </c>
      <c r="AH365" s="7">
        <f t="shared" si="33"/>
        <v>43466</v>
      </c>
      <c r="AI365" s="7">
        <f t="shared" si="34"/>
        <v>43474</v>
      </c>
      <c r="AJ365" s="7" t="str">
        <f t="shared" si="35"/>
        <v>Wednesday</v>
      </c>
      <c r="AK365" s="2">
        <v>0.37953703703703701</v>
      </c>
      <c r="AL365" t="s">
        <v>33</v>
      </c>
      <c r="AM365" t="s">
        <v>34</v>
      </c>
      <c r="AN365" t="s">
        <v>35</v>
      </c>
      <c r="AO365" t="s">
        <v>27</v>
      </c>
    </row>
    <row r="366" spans="1:41" x14ac:dyDescent="0.25">
      <c r="A366" t="s">
        <v>27</v>
      </c>
      <c r="B366">
        <v>2198395</v>
      </c>
      <c r="C366" t="s">
        <v>37</v>
      </c>
      <c r="D366" t="s">
        <v>38</v>
      </c>
      <c r="E366" t="s">
        <v>39</v>
      </c>
      <c r="F366">
        <v>53211</v>
      </c>
      <c r="G366" t="s">
        <v>29</v>
      </c>
      <c r="H366" t="s">
        <v>40</v>
      </c>
      <c r="I366">
        <v>12610</v>
      </c>
      <c r="J366" t="s">
        <v>30</v>
      </c>
      <c r="K366" t="s">
        <v>70</v>
      </c>
      <c r="L366">
        <f>VLOOKUP($K366,Key!$A$1:$D$105,2,FALSE)</f>
        <v>43.074655999999997</v>
      </c>
      <c r="M366">
        <f>VLOOKUP($K366,Key!$A$1:$D$105,3,FALSE)</f>
        <v>-87.889011999999994</v>
      </c>
      <c r="N366" t="str">
        <f>VLOOKUP($K366,Key!$A$1:$D$105,4,FALSE)</f>
        <v>Milwaukee</v>
      </c>
      <c r="O366" t="s">
        <v>102</v>
      </c>
      <c r="P366">
        <f>VLOOKUP($O366,Key!$A$1:$D$105,2,FALSE)</f>
        <v>43.058010000000003</v>
      </c>
      <c r="Q366">
        <f>VLOOKUP($O366,Key!$A$1:$D$105,3,FALSE)</f>
        <v>-87.877300000000005</v>
      </c>
      <c r="R366" t="str">
        <f>VLOOKUP($O366,Key!$A$1:$D$105,4,FALSE)</f>
        <v>Milwaukee</v>
      </c>
      <c r="S366">
        <v>17</v>
      </c>
      <c r="T366">
        <v>0</v>
      </c>
      <c r="U366">
        <v>0</v>
      </c>
      <c r="V366" t="s">
        <v>33</v>
      </c>
      <c r="W366">
        <v>2</v>
      </c>
      <c r="X366">
        <v>1.9</v>
      </c>
      <c r="Y366">
        <v>80</v>
      </c>
      <c r="Z366" s="4">
        <v>-1</v>
      </c>
      <c r="AA366" s="1">
        <v>43474</v>
      </c>
      <c r="AB366" s="8">
        <f t="shared" si="30"/>
        <v>43466</v>
      </c>
      <c r="AC366" s="8">
        <f t="shared" si="31"/>
        <v>43474</v>
      </c>
      <c r="AD366" s="8" t="str">
        <f t="shared" si="32"/>
        <v>Wednesday</v>
      </c>
      <c r="AE366" s="2">
        <v>0.93384259259259261</v>
      </c>
      <c r="AF366" s="4">
        <v>1</v>
      </c>
      <c r="AG366" s="1">
        <v>43474</v>
      </c>
      <c r="AH366" s="8">
        <f t="shared" si="33"/>
        <v>43466</v>
      </c>
      <c r="AI366" s="8">
        <f t="shared" si="34"/>
        <v>43474</v>
      </c>
      <c r="AJ366" s="8" t="str">
        <f t="shared" si="35"/>
        <v>Wednesday</v>
      </c>
      <c r="AK366" s="2">
        <v>0.94554398148148155</v>
      </c>
      <c r="AL366" t="s">
        <v>33</v>
      </c>
      <c r="AM366" t="s">
        <v>34</v>
      </c>
      <c r="AN366" t="s">
        <v>35</v>
      </c>
      <c r="AO366" t="s">
        <v>27</v>
      </c>
    </row>
    <row r="367" spans="1:41" x14ac:dyDescent="0.25">
      <c r="A367" t="s">
        <v>27</v>
      </c>
      <c r="B367">
        <v>1494109</v>
      </c>
      <c r="C367" t="s">
        <v>37</v>
      </c>
      <c r="D367" t="s">
        <v>38</v>
      </c>
      <c r="E367" t="s">
        <v>39</v>
      </c>
      <c r="F367">
        <v>53233</v>
      </c>
      <c r="G367" t="s">
        <v>29</v>
      </c>
      <c r="H367" t="s">
        <v>40</v>
      </c>
      <c r="I367">
        <v>11084</v>
      </c>
      <c r="J367" t="s">
        <v>30</v>
      </c>
      <c r="K367" t="s">
        <v>36</v>
      </c>
      <c r="L367">
        <f>VLOOKUP($K367,Key!$A$1:$D$105,2,FALSE)</f>
        <v>43.03886</v>
      </c>
      <c r="M367">
        <f>VLOOKUP($K367,Key!$A$1:$D$105,3,FALSE)</f>
        <v>-87.902720000000002</v>
      </c>
      <c r="N367" t="str">
        <f>VLOOKUP($K367,Key!$A$1:$D$105,4,FALSE)</f>
        <v>Milwaukee</v>
      </c>
      <c r="O367" t="s">
        <v>72</v>
      </c>
      <c r="P367">
        <f>VLOOKUP($O367,Key!$A$1:$D$105,2,FALSE)</f>
        <v>43.03913</v>
      </c>
      <c r="Q367">
        <f>VLOOKUP($O367,Key!$A$1:$D$105,3,FALSE)</f>
        <v>-87.916150000000002</v>
      </c>
      <c r="R367" t="str">
        <f>VLOOKUP($O367,Key!$A$1:$D$105,4,FALSE)</f>
        <v>Milwaukee</v>
      </c>
      <c r="S367">
        <v>5</v>
      </c>
      <c r="T367">
        <v>0</v>
      </c>
      <c r="U367">
        <v>0</v>
      </c>
      <c r="V367" t="s">
        <v>33</v>
      </c>
      <c r="W367">
        <v>0</v>
      </c>
      <c r="X367">
        <v>0</v>
      </c>
      <c r="Y367">
        <v>0</v>
      </c>
      <c r="Z367" s="6">
        <v>-1</v>
      </c>
      <c r="AA367" s="1">
        <v>43475</v>
      </c>
      <c r="AB367" s="7">
        <f t="shared" si="30"/>
        <v>43466</v>
      </c>
      <c r="AC367" s="7">
        <f t="shared" si="31"/>
        <v>43475</v>
      </c>
      <c r="AD367" s="7" t="str">
        <f t="shared" si="32"/>
        <v>Thursday</v>
      </c>
      <c r="AE367" s="2">
        <v>0.68063657407407396</v>
      </c>
      <c r="AF367" s="6">
        <v>1</v>
      </c>
      <c r="AG367" s="1">
        <v>43475</v>
      </c>
      <c r="AH367" s="7">
        <f t="shared" si="33"/>
        <v>43466</v>
      </c>
      <c r="AI367" s="7">
        <f t="shared" si="34"/>
        <v>43475</v>
      </c>
      <c r="AJ367" s="7" t="str">
        <f t="shared" si="35"/>
        <v>Thursday</v>
      </c>
      <c r="AK367" s="2">
        <v>0.68410879629629628</v>
      </c>
      <c r="AL367" t="s">
        <v>33</v>
      </c>
      <c r="AM367" t="s">
        <v>34</v>
      </c>
      <c r="AN367" t="s">
        <v>35</v>
      </c>
      <c r="AO367" t="s">
        <v>27</v>
      </c>
    </row>
    <row r="368" spans="1:41" x14ac:dyDescent="0.25">
      <c r="A368" t="s">
        <v>27</v>
      </c>
      <c r="B368">
        <v>1276651</v>
      </c>
      <c r="C368" t="s">
        <v>37</v>
      </c>
      <c r="D368" t="s">
        <v>38</v>
      </c>
      <c r="E368" t="s">
        <v>39</v>
      </c>
      <c r="F368">
        <v>53211</v>
      </c>
      <c r="G368" t="s">
        <v>29</v>
      </c>
      <c r="H368" t="s">
        <v>40</v>
      </c>
      <c r="I368">
        <v>11071</v>
      </c>
      <c r="J368" t="s">
        <v>30</v>
      </c>
      <c r="K368" t="s">
        <v>94</v>
      </c>
      <c r="L368">
        <f>VLOOKUP($K368,Key!$A$1:$D$105,2,FALSE)</f>
        <v>43.077359999999999</v>
      </c>
      <c r="M368">
        <f>VLOOKUP($K368,Key!$A$1:$D$105,3,FALSE)</f>
        <v>-87.880769999999998</v>
      </c>
      <c r="N368" t="str">
        <f>VLOOKUP($K368,Key!$A$1:$D$105,4,FALSE)</f>
        <v>Milwaukee</v>
      </c>
      <c r="O368" t="s">
        <v>81</v>
      </c>
      <c r="P368">
        <f>VLOOKUP($O368,Key!$A$1:$D$105,2,FALSE)</f>
        <v>43.049230000000001</v>
      </c>
      <c r="Q368">
        <f>VLOOKUP($O368,Key!$A$1:$D$105,3,FALSE)</f>
        <v>-87.911940000000001</v>
      </c>
      <c r="R368" t="str">
        <f>VLOOKUP($O368,Key!$A$1:$D$105,4,FALSE)</f>
        <v>Milwaukee</v>
      </c>
      <c r="S368">
        <v>20</v>
      </c>
      <c r="T368">
        <v>0</v>
      </c>
      <c r="U368">
        <v>0</v>
      </c>
      <c r="V368" t="s">
        <v>33</v>
      </c>
      <c r="W368">
        <v>3</v>
      </c>
      <c r="X368">
        <v>2.9</v>
      </c>
      <c r="Y368">
        <v>120</v>
      </c>
      <c r="Z368" s="4">
        <v>-1</v>
      </c>
      <c r="AA368" s="1">
        <v>43476</v>
      </c>
      <c r="AB368" s="8">
        <f t="shared" si="30"/>
        <v>43466</v>
      </c>
      <c r="AC368" s="8">
        <f t="shared" si="31"/>
        <v>43476</v>
      </c>
      <c r="AD368" s="8" t="str">
        <f t="shared" si="32"/>
        <v>Friday</v>
      </c>
      <c r="AE368" s="2">
        <v>0.32045138888888891</v>
      </c>
      <c r="AF368" s="4">
        <v>1</v>
      </c>
      <c r="AG368" s="1">
        <v>43476</v>
      </c>
      <c r="AH368" s="8">
        <f t="shared" si="33"/>
        <v>43466</v>
      </c>
      <c r="AI368" s="8">
        <f t="shared" si="34"/>
        <v>43476</v>
      </c>
      <c r="AJ368" s="8" t="str">
        <f t="shared" si="35"/>
        <v>Friday</v>
      </c>
      <c r="AK368" s="2">
        <v>0.33437500000000003</v>
      </c>
      <c r="AL368" t="s">
        <v>33</v>
      </c>
      <c r="AM368" t="s">
        <v>34</v>
      </c>
      <c r="AN368" t="s">
        <v>35</v>
      </c>
      <c r="AO368" t="s">
        <v>27</v>
      </c>
    </row>
    <row r="369" spans="1:41" x14ac:dyDescent="0.25">
      <c r="A369" t="s">
        <v>27</v>
      </c>
      <c r="B369">
        <v>1738865</v>
      </c>
      <c r="C369" t="s">
        <v>37</v>
      </c>
      <c r="D369" t="s">
        <v>38</v>
      </c>
      <c r="E369" t="s">
        <v>39</v>
      </c>
      <c r="F369">
        <v>53211</v>
      </c>
      <c r="G369" t="s">
        <v>29</v>
      </c>
      <c r="H369" t="s">
        <v>40</v>
      </c>
      <c r="I369">
        <v>12645</v>
      </c>
      <c r="J369" t="s">
        <v>30</v>
      </c>
      <c r="K369" t="s">
        <v>75</v>
      </c>
      <c r="L369">
        <f>VLOOKUP($K369,Key!$A$1:$D$105,2,FALSE)</f>
        <v>43.063749000000001</v>
      </c>
      <c r="M369">
        <f>VLOOKUP($K369,Key!$A$1:$D$105,3,FALSE)</f>
        <v>-87.887962999999999</v>
      </c>
      <c r="N369" t="str">
        <f>VLOOKUP($K369,Key!$A$1:$D$105,4,FALSE)</f>
        <v>Milwaukee</v>
      </c>
      <c r="O369" t="s">
        <v>70</v>
      </c>
      <c r="P369">
        <f>VLOOKUP($O369,Key!$A$1:$D$105,2,FALSE)</f>
        <v>43.074655999999997</v>
      </c>
      <c r="Q369">
        <f>VLOOKUP($O369,Key!$A$1:$D$105,3,FALSE)</f>
        <v>-87.889011999999994</v>
      </c>
      <c r="R369" t="str">
        <f>VLOOKUP($O369,Key!$A$1:$D$105,4,FALSE)</f>
        <v>Milwaukee</v>
      </c>
      <c r="S369">
        <v>8</v>
      </c>
      <c r="T369">
        <v>0</v>
      </c>
      <c r="U369">
        <v>0</v>
      </c>
      <c r="V369" t="s">
        <v>33</v>
      </c>
      <c r="W369">
        <v>1</v>
      </c>
      <c r="X369">
        <v>1</v>
      </c>
      <c r="Y369">
        <v>40</v>
      </c>
      <c r="Z369" s="6">
        <v>-1</v>
      </c>
      <c r="AA369" s="1">
        <v>43476</v>
      </c>
      <c r="AB369" s="7">
        <f t="shared" si="30"/>
        <v>43466</v>
      </c>
      <c r="AC369" s="7">
        <f t="shared" si="31"/>
        <v>43476</v>
      </c>
      <c r="AD369" s="7" t="str">
        <f t="shared" si="32"/>
        <v>Friday</v>
      </c>
      <c r="AE369" s="2">
        <v>0.55550925925925931</v>
      </c>
      <c r="AF369" s="6">
        <v>1</v>
      </c>
      <c r="AG369" s="1">
        <v>43476</v>
      </c>
      <c r="AH369" s="7">
        <f t="shared" si="33"/>
        <v>43466</v>
      </c>
      <c r="AI369" s="7">
        <f t="shared" si="34"/>
        <v>43476</v>
      </c>
      <c r="AJ369" s="7" t="str">
        <f t="shared" si="35"/>
        <v>Friday</v>
      </c>
      <c r="AK369" s="2">
        <v>0.56063657407407408</v>
      </c>
      <c r="AL369" t="s">
        <v>33</v>
      </c>
      <c r="AM369" t="s">
        <v>34</v>
      </c>
      <c r="AN369" t="s">
        <v>35</v>
      </c>
      <c r="AO369" t="s">
        <v>27</v>
      </c>
    </row>
    <row r="370" spans="1:41" x14ac:dyDescent="0.25">
      <c r="A370" t="s">
        <v>27</v>
      </c>
      <c r="B370">
        <v>1742539</v>
      </c>
      <c r="C370" t="s">
        <v>37</v>
      </c>
      <c r="D370" t="s">
        <v>38</v>
      </c>
      <c r="E370" t="s">
        <v>39</v>
      </c>
      <c r="F370">
        <v>53202</v>
      </c>
      <c r="G370" t="s">
        <v>29</v>
      </c>
      <c r="H370" t="s">
        <v>86</v>
      </c>
      <c r="I370">
        <v>5540</v>
      </c>
      <c r="J370" t="s">
        <v>30</v>
      </c>
      <c r="K370" t="s">
        <v>109</v>
      </c>
      <c r="L370">
        <f>VLOOKUP($K370,Key!$A$1:$D$105,2,FALSE)</f>
        <v>43.031480000000002</v>
      </c>
      <c r="M370">
        <f>VLOOKUP($K370,Key!$A$1:$D$105,3,FALSE)</f>
        <v>-87.908169999999998</v>
      </c>
      <c r="N370" t="str">
        <f>VLOOKUP($K370,Key!$A$1:$D$105,4,FALSE)</f>
        <v>Milwaukee</v>
      </c>
      <c r="O370" t="s">
        <v>109</v>
      </c>
      <c r="P370">
        <f>VLOOKUP($O370,Key!$A$1:$D$105,2,FALSE)</f>
        <v>43.031480000000002</v>
      </c>
      <c r="Q370">
        <f>VLOOKUP($O370,Key!$A$1:$D$105,3,FALSE)</f>
        <v>-87.908169999999998</v>
      </c>
      <c r="R370" t="str">
        <f>VLOOKUP($O370,Key!$A$1:$D$105,4,FALSE)</f>
        <v>Milwaukee</v>
      </c>
      <c r="S370">
        <v>3</v>
      </c>
      <c r="T370">
        <v>0</v>
      </c>
      <c r="U370">
        <v>2</v>
      </c>
      <c r="V370" t="s">
        <v>33</v>
      </c>
      <c r="W370">
        <v>0</v>
      </c>
      <c r="X370">
        <v>0</v>
      </c>
      <c r="Y370">
        <v>0</v>
      </c>
      <c r="Z370" s="4">
        <v>-1</v>
      </c>
      <c r="AA370" s="1">
        <v>43476</v>
      </c>
      <c r="AB370" s="8">
        <f t="shared" si="30"/>
        <v>43466</v>
      </c>
      <c r="AC370" s="8">
        <f t="shared" si="31"/>
        <v>43476</v>
      </c>
      <c r="AD370" s="8" t="str">
        <f t="shared" si="32"/>
        <v>Friday</v>
      </c>
      <c r="AE370" s="2">
        <v>0.97309027777777779</v>
      </c>
      <c r="AF370" s="4">
        <v>1</v>
      </c>
      <c r="AG370" s="1">
        <v>43476</v>
      </c>
      <c r="AH370" s="8">
        <f t="shared" si="33"/>
        <v>43466</v>
      </c>
      <c r="AI370" s="8">
        <f t="shared" si="34"/>
        <v>43476</v>
      </c>
      <c r="AJ370" s="8" t="str">
        <f t="shared" si="35"/>
        <v>Friday</v>
      </c>
      <c r="AK370" s="2">
        <v>0.97510416666666666</v>
      </c>
      <c r="AL370" t="s">
        <v>33</v>
      </c>
      <c r="AM370" t="s">
        <v>34</v>
      </c>
      <c r="AN370" t="s">
        <v>44</v>
      </c>
      <c r="AO370" t="s">
        <v>27</v>
      </c>
    </row>
    <row r="371" spans="1:41" x14ac:dyDescent="0.25">
      <c r="A371" t="s">
        <v>27</v>
      </c>
      <c r="B371">
        <v>1864105</v>
      </c>
      <c r="C371" t="s">
        <v>37</v>
      </c>
      <c r="D371" t="s">
        <v>85</v>
      </c>
      <c r="E371" t="s">
        <v>39</v>
      </c>
      <c r="F371">
        <v>53223</v>
      </c>
      <c r="G371" t="s">
        <v>29</v>
      </c>
      <c r="H371" t="s">
        <v>101</v>
      </c>
      <c r="I371">
        <v>11052</v>
      </c>
      <c r="J371" t="s">
        <v>30</v>
      </c>
      <c r="K371" t="s">
        <v>41</v>
      </c>
      <c r="L371">
        <f>VLOOKUP($K371,Key!$A$1:$D$105,2,FALSE)</f>
        <v>43.042490000000001</v>
      </c>
      <c r="M371">
        <f>VLOOKUP($K371,Key!$A$1:$D$105,3,FALSE)</f>
        <v>-87.909959999999998</v>
      </c>
      <c r="N371" t="str">
        <f>VLOOKUP($K371,Key!$A$1:$D$105,4,FALSE)</f>
        <v>Milwaukee</v>
      </c>
      <c r="O371" t="s">
        <v>59</v>
      </c>
      <c r="P371">
        <f>VLOOKUP($O371,Key!$A$1:$D$105,2,FALSE)</f>
        <v>43.04804</v>
      </c>
      <c r="Q371">
        <f>VLOOKUP($O371,Key!$A$1:$D$105,3,FALSE)</f>
        <v>-87.896720000000002</v>
      </c>
      <c r="R371" t="str">
        <f>VLOOKUP($O371,Key!$A$1:$D$105,4,FALSE)</f>
        <v>Milwaukee</v>
      </c>
      <c r="S371">
        <v>13</v>
      </c>
      <c r="T371">
        <v>0</v>
      </c>
      <c r="U371">
        <v>0</v>
      </c>
      <c r="V371" t="s">
        <v>33</v>
      </c>
      <c r="W371">
        <v>1</v>
      </c>
      <c r="X371">
        <v>1</v>
      </c>
      <c r="Y371">
        <v>40</v>
      </c>
      <c r="Z371" s="6">
        <v>-1</v>
      </c>
      <c r="AA371" s="1">
        <v>43477</v>
      </c>
      <c r="AB371" s="7">
        <f t="shared" si="30"/>
        <v>43466</v>
      </c>
      <c r="AC371" s="7">
        <f t="shared" si="31"/>
        <v>43477</v>
      </c>
      <c r="AD371" s="7" t="str">
        <f t="shared" si="32"/>
        <v>Saturday</v>
      </c>
      <c r="AE371" s="2">
        <v>0.36534722222222221</v>
      </c>
      <c r="AF371" s="6">
        <v>1</v>
      </c>
      <c r="AG371" s="1">
        <v>43477</v>
      </c>
      <c r="AH371" s="7">
        <f t="shared" si="33"/>
        <v>43466</v>
      </c>
      <c r="AI371" s="7">
        <f t="shared" si="34"/>
        <v>43477</v>
      </c>
      <c r="AJ371" s="7" t="str">
        <f t="shared" si="35"/>
        <v>Saturday</v>
      </c>
      <c r="AK371" s="2">
        <v>0.37435185185185182</v>
      </c>
      <c r="AL371" t="s">
        <v>33</v>
      </c>
      <c r="AM371" t="s">
        <v>34</v>
      </c>
      <c r="AN371" t="s">
        <v>35</v>
      </c>
      <c r="AO371" t="s">
        <v>27</v>
      </c>
    </row>
    <row r="372" spans="1:41" x14ac:dyDescent="0.25">
      <c r="A372" t="s">
        <v>27</v>
      </c>
      <c r="B372">
        <v>915465</v>
      </c>
      <c r="C372" t="s">
        <v>37</v>
      </c>
      <c r="D372" t="s">
        <v>38</v>
      </c>
      <c r="E372" t="s">
        <v>39</v>
      </c>
      <c r="F372">
        <v>53202</v>
      </c>
      <c r="G372" t="s">
        <v>29</v>
      </c>
      <c r="H372" t="s">
        <v>40</v>
      </c>
      <c r="I372">
        <v>5498</v>
      </c>
      <c r="J372" t="s">
        <v>30</v>
      </c>
      <c r="K372" t="s">
        <v>92</v>
      </c>
      <c r="L372">
        <f>VLOOKUP($K372,Key!$A$1:$D$105,2,FALSE)</f>
        <v>43.053040000000003</v>
      </c>
      <c r="M372">
        <f>VLOOKUP($K372,Key!$A$1:$D$105,3,FALSE)</f>
        <v>-87.897660000000002</v>
      </c>
      <c r="N372" t="str">
        <f>VLOOKUP($K372,Key!$A$1:$D$105,4,FALSE)</f>
        <v>Milwaukee</v>
      </c>
      <c r="O372" t="s">
        <v>41</v>
      </c>
      <c r="P372">
        <f>VLOOKUP($O372,Key!$A$1:$D$105,2,FALSE)</f>
        <v>43.042490000000001</v>
      </c>
      <c r="Q372">
        <f>VLOOKUP($O372,Key!$A$1:$D$105,3,FALSE)</f>
        <v>-87.909959999999998</v>
      </c>
      <c r="R372" t="str">
        <f>VLOOKUP($O372,Key!$A$1:$D$105,4,FALSE)</f>
        <v>Milwaukee</v>
      </c>
      <c r="S372">
        <v>7</v>
      </c>
      <c r="T372">
        <v>0</v>
      </c>
      <c r="U372">
        <v>0</v>
      </c>
      <c r="V372" t="s">
        <v>33</v>
      </c>
      <c r="W372">
        <v>1</v>
      </c>
      <c r="X372">
        <v>1</v>
      </c>
      <c r="Y372">
        <v>40</v>
      </c>
      <c r="Z372" s="4">
        <v>-1</v>
      </c>
      <c r="AA372" s="1">
        <v>43477</v>
      </c>
      <c r="AB372" s="8">
        <f t="shared" si="30"/>
        <v>43466</v>
      </c>
      <c r="AC372" s="8">
        <f t="shared" si="31"/>
        <v>43477</v>
      </c>
      <c r="AD372" s="8" t="str">
        <f t="shared" si="32"/>
        <v>Saturday</v>
      </c>
      <c r="AE372" s="2">
        <v>0.46837962962962965</v>
      </c>
      <c r="AF372" s="4">
        <v>1</v>
      </c>
      <c r="AG372" s="1">
        <v>43477</v>
      </c>
      <c r="AH372" s="8">
        <f t="shared" si="33"/>
        <v>43466</v>
      </c>
      <c r="AI372" s="8">
        <f t="shared" si="34"/>
        <v>43477</v>
      </c>
      <c r="AJ372" s="8" t="str">
        <f t="shared" si="35"/>
        <v>Saturday</v>
      </c>
      <c r="AK372" s="2">
        <v>0.47298611111111111</v>
      </c>
      <c r="AL372" t="s">
        <v>33</v>
      </c>
      <c r="AM372" t="s">
        <v>34</v>
      </c>
      <c r="AN372" t="s">
        <v>35</v>
      </c>
      <c r="AO372" t="s">
        <v>27</v>
      </c>
    </row>
    <row r="373" spans="1:41" x14ac:dyDescent="0.25">
      <c r="A373" t="s">
        <v>27</v>
      </c>
      <c r="B373">
        <v>1726821</v>
      </c>
      <c r="C373" t="s">
        <v>37</v>
      </c>
      <c r="D373" t="s">
        <v>38</v>
      </c>
      <c r="E373" t="s">
        <v>39</v>
      </c>
      <c r="F373">
        <v>53211</v>
      </c>
      <c r="G373" t="s">
        <v>29</v>
      </c>
      <c r="H373" t="s">
        <v>40</v>
      </c>
      <c r="I373">
        <v>5559</v>
      </c>
      <c r="J373" t="s">
        <v>30</v>
      </c>
      <c r="K373" t="s">
        <v>75</v>
      </c>
      <c r="L373">
        <f>VLOOKUP($K373,Key!$A$1:$D$105,2,FALSE)</f>
        <v>43.063749000000001</v>
      </c>
      <c r="M373">
        <f>VLOOKUP($K373,Key!$A$1:$D$105,3,FALSE)</f>
        <v>-87.887962999999999</v>
      </c>
      <c r="N373" t="str">
        <f>VLOOKUP($K373,Key!$A$1:$D$105,4,FALSE)</f>
        <v>Milwaukee</v>
      </c>
      <c r="O373" t="s">
        <v>93</v>
      </c>
      <c r="P373">
        <f>VLOOKUP($O373,Key!$A$1:$D$105,2,FALSE)</f>
        <v>43.060786</v>
      </c>
      <c r="Q373">
        <f>VLOOKUP($O373,Key!$A$1:$D$105,3,FALSE)</f>
        <v>-87.883825999999999</v>
      </c>
      <c r="R373" t="str">
        <f>VLOOKUP($O373,Key!$A$1:$D$105,4,FALSE)</f>
        <v>Milwaukee</v>
      </c>
      <c r="S373">
        <v>4</v>
      </c>
      <c r="T373">
        <v>0</v>
      </c>
      <c r="U373">
        <v>0</v>
      </c>
      <c r="V373" t="s">
        <v>33</v>
      </c>
      <c r="W373">
        <v>0</v>
      </c>
      <c r="X373">
        <v>0</v>
      </c>
      <c r="Y373">
        <v>0</v>
      </c>
      <c r="Z373" s="6">
        <v>-1</v>
      </c>
      <c r="AA373" s="1">
        <v>43477</v>
      </c>
      <c r="AB373" s="7">
        <f t="shared" si="30"/>
        <v>43466</v>
      </c>
      <c r="AC373" s="7">
        <f t="shared" si="31"/>
        <v>43477</v>
      </c>
      <c r="AD373" s="7" t="str">
        <f t="shared" si="32"/>
        <v>Saturday</v>
      </c>
      <c r="AE373" s="2">
        <v>0.64979166666666666</v>
      </c>
      <c r="AF373" s="6">
        <v>1</v>
      </c>
      <c r="AG373" s="1">
        <v>43477</v>
      </c>
      <c r="AH373" s="7">
        <f t="shared" si="33"/>
        <v>43466</v>
      </c>
      <c r="AI373" s="7">
        <f t="shared" si="34"/>
        <v>43477</v>
      </c>
      <c r="AJ373" s="7" t="str">
        <f t="shared" si="35"/>
        <v>Saturday</v>
      </c>
      <c r="AK373" s="2">
        <v>0.65273148148148141</v>
      </c>
      <c r="AL373" t="s">
        <v>33</v>
      </c>
      <c r="AM373" t="s">
        <v>34</v>
      </c>
      <c r="AN373" t="s">
        <v>35</v>
      </c>
      <c r="AO373" t="s">
        <v>27</v>
      </c>
    </row>
    <row r="374" spans="1:41" x14ac:dyDescent="0.25">
      <c r="A374" t="s">
        <v>27</v>
      </c>
      <c r="B374">
        <v>1224715</v>
      </c>
      <c r="C374" t="s">
        <v>37</v>
      </c>
      <c r="D374" t="s">
        <v>38</v>
      </c>
      <c r="E374" t="s">
        <v>39</v>
      </c>
      <c r="F374">
        <v>53212</v>
      </c>
      <c r="G374" t="s">
        <v>29</v>
      </c>
      <c r="H374" t="s">
        <v>40</v>
      </c>
      <c r="I374">
        <v>12560</v>
      </c>
      <c r="J374" t="s">
        <v>30</v>
      </c>
      <c r="K374" t="s">
        <v>77</v>
      </c>
      <c r="L374">
        <f>VLOOKUP($K374,Key!$A$1:$D$105,2,FALSE)</f>
        <v>43.052549999999997</v>
      </c>
      <c r="M374">
        <f>VLOOKUP($K374,Key!$A$1:$D$105,3,FALSE)</f>
        <v>-87.909329999999997</v>
      </c>
      <c r="N374" t="str">
        <f>VLOOKUP($K374,Key!$A$1:$D$105,4,FALSE)</f>
        <v>Milwaukee</v>
      </c>
      <c r="O374" t="s">
        <v>56</v>
      </c>
      <c r="P374">
        <f>VLOOKUP($O374,Key!$A$1:$D$105,2,FALSE)</f>
        <v>43.05847</v>
      </c>
      <c r="Q374">
        <f>VLOOKUP($O374,Key!$A$1:$D$105,3,FALSE)</f>
        <v>-87.898079999999993</v>
      </c>
      <c r="R374" t="str">
        <f>VLOOKUP($O374,Key!$A$1:$D$105,4,FALSE)</f>
        <v>Milwaukee</v>
      </c>
      <c r="S374">
        <v>5</v>
      </c>
      <c r="T374">
        <v>0</v>
      </c>
      <c r="U374">
        <v>0</v>
      </c>
      <c r="V374" t="s">
        <v>33</v>
      </c>
      <c r="W374">
        <v>0</v>
      </c>
      <c r="X374">
        <v>0</v>
      </c>
      <c r="Y374">
        <v>0</v>
      </c>
      <c r="Z374" s="4">
        <v>-1</v>
      </c>
      <c r="AA374" s="1">
        <v>43477</v>
      </c>
      <c r="AB374" s="8">
        <f t="shared" si="30"/>
        <v>43466</v>
      </c>
      <c r="AC374" s="8">
        <f t="shared" si="31"/>
        <v>43477</v>
      </c>
      <c r="AD374" s="8" t="str">
        <f t="shared" si="32"/>
        <v>Saturday</v>
      </c>
      <c r="AE374" s="2">
        <v>0.67967592592592585</v>
      </c>
      <c r="AF374" s="4">
        <v>1</v>
      </c>
      <c r="AG374" s="1">
        <v>43477</v>
      </c>
      <c r="AH374" s="8">
        <f t="shared" si="33"/>
        <v>43466</v>
      </c>
      <c r="AI374" s="8">
        <f t="shared" si="34"/>
        <v>43477</v>
      </c>
      <c r="AJ374" s="8" t="str">
        <f t="shared" si="35"/>
        <v>Saturday</v>
      </c>
      <c r="AK374" s="2">
        <v>0.68304398148148149</v>
      </c>
      <c r="AL374" t="s">
        <v>33</v>
      </c>
      <c r="AM374" t="s">
        <v>34</v>
      </c>
      <c r="AN374" t="s">
        <v>35</v>
      </c>
      <c r="AO374" t="s">
        <v>27</v>
      </c>
    </row>
    <row r="375" spans="1:41" x14ac:dyDescent="0.25">
      <c r="A375" t="s">
        <v>116</v>
      </c>
      <c r="B375">
        <v>2257274</v>
      </c>
      <c r="C375" t="s">
        <v>37</v>
      </c>
      <c r="D375" t="s">
        <v>38</v>
      </c>
      <c r="E375" t="s">
        <v>39</v>
      </c>
      <c r="F375">
        <v>53202</v>
      </c>
      <c r="G375" t="s">
        <v>29</v>
      </c>
      <c r="H375" t="s">
        <v>117</v>
      </c>
      <c r="I375">
        <v>967</v>
      </c>
      <c r="J375" t="s">
        <v>30</v>
      </c>
      <c r="K375" t="s">
        <v>80</v>
      </c>
      <c r="L375">
        <f>VLOOKUP($K375,Key!$A$1:$D$105,2,FALSE)</f>
        <v>43.05097</v>
      </c>
      <c r="M375">
        <f>VLOOKUP($K375,Key!$A$1:$D$105,3,FALSE)</f>
        <v>-87.906440000000003</v>
      </c>
      <c r="N375" t="str">
        <f>VLOOKUP($K375,Key!$A$1:$D$105,4,FALSE)</f>
        <v>Milwaukee</v>
      </c>
      <c r="O375" t="s">
        <v>36</v>
      </c>
      <c r="P375">
        <f>VLOOKUP($O375,Key!$A$1:$D$105,2,FALSE)</f>
        <v>43.03886</v>
      </c>
      <c r="Q375">
        <f>VLOOKUP($O375,Key!$A$1:$D$105,3,FALSE)</f>
        <v>-87.902720000000002</v>
      </c>
      <c r="R375" t="str">
        <f>VLOOKUP($O375,Key!$A$1:$D$105,4,FALSE)</f>
        <v>Milwaukee</v>
      </c>
      <c r="S375">
        <v>8</v>
      </c>
      <c r="T375">
        <v>0</v>
      </c>
      <c r="U375">
        <v>0</v>
      </c>
      <c r="V375" t="s">
        <v>33</v>
      </c>
      <c r="W375">
        <v>1</v>
      </c>
      <c r="X375">
        <v>1</v>
      </c>
      <c r="Y375">
        <v>40</v>
      </c>
      <c r="Z375" s="6">
        <v>-1</v>
      </c>
      <c r="AA375" s="1">
        <v>43479</v>
      </c>
      <c r="AB375" s="7">
        <f t="shared" si="30"/>
        <v>43466</v>
      </c>
      <c r="AC375" s="7">
        <f t="shared" si="31"/>
        <v>43479</v>
      </c>
      <c r="AD375" s="7" t="str">
        <f t="shared" si="32"/>
        <v>Monday</v>
      </c>
      <c r="AE375" s="2">
        <v>0.36402777777777778</v>
      </c>
      <c r="AF375" s="6">
        <v>1</v>
      </c>
      <c r="AG375" s="1">
        <v>43479</v>
      </c>
      <c r="AH375" s="7">
        <f t="shared" si="33"/>
        <v>43466</v>
      </c>
      <c r="AI375" s="7">
        <f t="shared" si="34"/>
        <v>43479</v>
      </c>
      <c r="AJ375" s="7" t="str">
        <f t="shared" si="35"/>
        <v>Monday</v>
      </c>
      <c r="AK375" s="2">
        <v>0.36996527777777777</v>
      </c>
      <c r="AL375" t="s">
        <v>33</v>
      </c>
      <c r="AM375" t="s">
        <v>33</v>
      </c>
      <c r="AN375" t="s">
        <v>35</v>
      </c>
      <c r="AO375" t="s">
        <v>27</v>
      </c>
    </row>
    <row r="376" spans="1:41" x14ac:dyDescent="0.25">
      <c r="A376" t="s">
        <v>27</v>
      </c>
      <c r="B376">
        <v>1312561</v>
      </c>
      <c r="C376" t="s">
        <v>37</v>
      </c>
      <c r="D376" t="s">
        <v>38</v>
      </c>
      <c r="E376" t="s">
        <v>39</v>
      </c>
      <c r="F376">
        <v>53203</v>
      </c>
      <c r="G376" t="s">
        <v>29</v>
      </c>
      <c r="H376" t="s">
        <v>40</v>
      </c>
      <c r="I376">
        <v>12547</v>
      </c>
      <c r="J376" t="s">
        <v>30</v>
      </c>
      <c r="K376" t="s">
        <v>82</v>
      </c>
      <c r="L376">
        <f>VLOOKUP($K376,Key!$A$1:$D$105,2,FALSE)</f>
        <v>43.038649999999997</v>
      </c>
      <c r="M376">
        <f>VLOOKUP($K376,Key!$A$1:$D$105,3,FALSE)</f>
        <v>-87.921930000000003</v>
      </c>
      <c r="N376" t="str">
        <f>VLOOKUP($K376,Key!$A$1:$D$105,4,FALSE)</f>
        <v>Milwaukee</v>
      </c>
      <c r="O376" t="s">
        <v>47</v>
      </c>
      <c r="P376">
        <f>VLOOKUP($O376,Key!$A$1:$D$105,2,FALSE)</f>
        <v>43.038600000000002</v>
      </c>
      <c r="Q376">
        <f>VLOOKUP($O376,Key!$A$1:$D$105,3,FALSE)</f>
        <v>-87.912099999999995</v>
      </c>
      <c r="R376" t="str">
        <f>VLOOKUP($O376,Key!$A$1:$D$105,4,FALSE)</f>
        <v>Milwaukee</v>
      </c>
      <c r="S376">
        <v>3</v>
      </c>
      <c r="T376">
        <v>0</v>
      </c>
      <c r="U376">
        <v>0</v>
      </c>
      <c r="V376" t="s">
        <v>33</v>
      </c>
      <c r="W376">
        <v>0</v>
      </c>
      <c r="X376">
        <v>0</v>
      </c>
      <c r="Y376">
        <v>0</v>
      </c>
      <c r="Z376" s="4">
        <v>-1</v>
      </c>
      <c r="AA376" s="1">
        <v>43479</v>
      </c>
      <c r="AB376" s="8">
        <f t="shared" si="30"/>
        <v>43466</v>
      </c>
      <c r="AC376" s="8">
        <f t="shared" si="31"/>
        <v>43479</v>
      </c>
      <c r="AD376" s="8" t="str">
        <f t="shared" si="32"/>
        <v>Monday</v>
      </c>
      <c r="AE376" s="2">
        <v>0.6778587962962962</v>
      </c>
      <c r="AF376" s="4">
        <v>1</v>
      </c>
      <c r="AG376" s="1">
        <v>43479</v>
      </c>
      <c r="AH376" s="8">
        <f t="shared" si="33"/>
        <v>43466</v>
      </c>
      <c r="AI376" s="8">
        <f t="shared" si="34"/>
        <v>43479</v>
      </c>
      <c r="AJ376" s="8" t="str">
        <f t="shared" si="35"/>
        <v>Monday</v>
      </c>
      <c r="AK376" s="2">
        <v>0.6802083333333333</v>
      </c>
      <c r="AL376" t="s">
        <v>33</v>
      </c>
      <c r="AM376" t="s">
        <v>34</v>
      </c>
      <c r="AN376" t="s">
        <v>35</v>
      </c>
      <c r="AO376" t="s">
        <v>27</v>
      </c>
    </row>
    <row r="377" spans="1:41" x14ac:dyDescent="0.25">
      <c r="A377" t="s">
        <v>27</v>
      </c>
      <c r="B377">
        <v>2289293</v>
      </c>
      <c r="C377" t="s">
        <v>37</v>
      </c>
      <c r="D377" t="s">
        <v>130</v>
      </c>
      <c r="E377" t="s">
        <v>39</v>
      </c>
      <c r="F377">
        <v>54409</v>
      </c>
      <c r="G377" t="s">
        <v>29</v>
      </c>
      <c r="H377" t="s">
        <v>40</v>
      </c>
      <c r="I377">
        <v>12596</v>
      </c>
      <c r="J377" t="s">
        <v>30</v>
      </c>
      <c r="K377" t="s">
        <v>97</v>
      </c>
      <c r="L377">
        <f>VLOOKUP($K377,Key!$A$1:$D$105,2,FALSE)</f>
        <v>43.069021999999997</v>
      </c>
      <c r="M377">
        <f>VLOOKUP($K377,Key!$A$1:$D$105,3,FALSE)</f>
        <v>-87.887940999999998</v>
      </c>
      <c r="N377" t="str">
        <f>VLOOKUP($K377,Key!$A$1:$D$105,4,FALSE)</f>
        <v>Milwaukee</v>
      </c>
      <c r="O377" t="s">
        <v>97</v>
      </c>
      <c r="P377">
        <f>VLOOKUP($O377,Key!$A$1:$D$105,2,FALSE)</f>
        <v>43.069021999999997</v>
      </c>
      <c r="Q377">
        <f>VLOOKUP($O377,Key!$A$1:$D$105,3,FALSE)</f>
        <v>-87.887940999999998</v>
      </c>
      <c r="R377" t="str">
        <f>VLOOKUP($O377,Key!$A$1:$D$105,4,FALSE)</f>
        <v>Milwaukee</v>
      </c>
      <c r="S377">
        <v>2</v>
      </c>
      <c r="T377">
        <v>0</v>
      </c>
      <c r="U377">
        <v>0</v>
      </c>
      <c r="V377" t="s">
        <v>33</v>
      </c>
      <c r="W377">
        <v>0</v>
      </c>
      <c r="X377">
        <v>0</v>
      </c>
      <c r="Y377">
        <v>0</v>
      </c>
      <c r="Z377" s="6">
        <v>-1</v>
      </c>
      <c r="AA377" s="1">
        <v>43480</v>
      </c>
      <c r="AB377" s="7">
        <f t="shared" si="30"/>
        <v>43466</v>
      </c>
      <c r="AC377" s="7">
        <f t="shared" si="31"/>
        <v>43480</v>
      </c>
      <c r="AD377" s="7" t="str">
        <f t="shared" si="32"/>
        <v>Tuesday</v>
      </c>
      <c r="AE377" s="2">
        <v>5.9548611111111115E-2</v>
      </c>
      <c r="AF377" s="6">
        <v>1</v>
      </c>
      <c r="AG377" s="1">
        <v>43480</v>
      </c>
      <c r="AH377" s="7">
        <f t="shared" si="33"/>
        <v>43466</v>
      </c>
      <c r="AI377" s="7">
        <f t="shared" si="34"/>
        <v>43480</v>
      </c>
      <c r="AJ377" s="7" t="str">
        <f t="shared" si="35"/>
        <v>Tuesday</v>
      </c>
      <c r="AK377" s="2">
        <v>6.09837962962963E-2</v>
      </c>
      <c r="AL377" t="s">
        <v>33</v>
      </c>
      <c r="AM377" t="s">
        <v>34</v>
      </c>
      <c r="AN377" t="s">
        <v>44</v>
      </c>
      <c r="AO377" t="s">
        <v>27</v>
      </c>
    </row>
    <row r="378" spans="1:41" x14ac:dyDescent="0.25">
      <c r="A378" t="s">
        <v>27</v>
      </c>
      <c r="B378">
        <v>2070384</v>
      </c>
      <c r="C378" t="s">
        <v>37</v>
      </c>
      <c r="D378" t="s">
        <v>38</v>
      </c>
      <c r="E378" t="s">
        <v>39</v>
      </c>
      <c r="F378">
        <v>53202</v>
      </c>
      <c r="G378" t="s">
        <v>29</v>
      </c>
      <c r="H378" t="s">
        <v>40</v>
      </c>
      <c r="I378">
        <v>12619</v>
      </c>
      <c r="J378" t="s">
        <v>30</v>
      </c>
      <c r="K378" t="s">
        <v>109</v>
      </c>
      <c r="L378">
        <f>VLOOKUP($K378,Key!$A$1:$D$105,2,FALSE)</f>
        <v>43.031480000000002</v>
      </c>
      <c r="M378">
        <f>VLOOKUP($K378,Key!$A$1:$D$105,3,FALSE)</f>
        <v>-87.908169999999998</v>
      </c>
      <c r="N378" t="str">
        <f>VLOOKUP($K378,Key!$A$1:$D$105,4,FALSE)</f>
        <v>Milwaukee</v>
      </c>
      <c r="O378" t="s">
        <v>41</v>
      </c>
      <c r="P378">
        <f>VLOOKUP($O378,Key!$A$1:$D$105,2,FALSE)</f>
        <v>43.042490000000001</v>
      </c>
      <c r="Q378">
        <f>VLOOKUP($O378,Key!$A$1:$D$105,3,FALSE)</f>
        <v>-87.909959999999998</v>
      </c>
      <c r="R378" t="str">
        <f>VLOOKUP($O378,Key!$A$1:$D$105,4,FALSE)</f>
        <v>Milwaukee</v>
      </c>
      <c r="S378">
        <v>5</v>
      </c>
      <c r="T378">
        <v>0</v>
      </c>
      <c r="U378">
        <v>0</v>
      </c>
      <c r="V378" t="s">
        <v>33</v>
      </c>
      <c r="W378">
        <v>0</v>
      </c>
      <c r="X378">
        <v>0</v>
      </c>
      <c r="Y378">
        <v>0</v>
      </c>
      <c r="Z378" s="4">
        <v>-1</v>
      </c>
      <c r="AA378" s="1">
        <v>43480</v>
      </c>
      <c r="AB378" s="8">
        <f t="shared" si="30"/>
        <v>43466</v>
      </c>
      <c r="AC378" s="8">
        <f t="shared" si="31"/>
        <v>43480</v>
      </c>
      <c r="AD378" s="8" t="str">
        <f t="shared" si="32"/>
        <v>Tuesday</v>
      </c>
      <c r="AE378" s="2">
        <v>0.31670138888888888</v>
      </c>
      <c r="AF378" s="4">
        <v>1</v>
      </c>
      <c r="AG378" s="1">
        <v>43480</v>
      </c>
      <c r="AH378" s="8">
        <f t="shared" si="33"/>
        <v>43466</v>
      </c>
      <c r="AI378" s="8">
        <f t="shared" si="34"/>
        <v>43480</v>
      </c>
      <c r="AJ378" s="8" t="str">
        <f t="shared" si="35"/>
        <v>Tuesday</v>
      </c>
      <c r="AK378" s="2">
        <v>0.32061342592592595</v>
      </c>
      <c r="AL378" t="s">
        <v>33</v>
      </c>
      <c r="AM378" t="s">
        <v>34</v>
      </c>
      <c r="AN378" t="s">
        <v>35</v>
      </c>
      <c r="AO378" t="s">
        <v>27</v>
      </c>
    </row>
    <row r="379" spans="1:41" x14ac:dyDescent="0.25">
      <c r="A379" t="s">
        <v>27</v>
      </c>
      <c r="B379">
        <v>2070494</v>
      </c>
      <c r="C379" t="s">
        <v>37</v>
      </c>
      <c r="D379" t="s">
        <v>38</v>
      </c>
      <c r="E379" t="s">
        <v>39</v>
      </c>
      <c r="F379">
        <v>53215</v>
      </c>
      <c r="G379" t="s">
        <v>29</v>
      </c>
      <c r="H379" t="s">
        <v>40</v>
      </c>
      <c r="I379">
        <v>12568</v>
      </c>
      <c r="J379" t="s">
        <v>30</v>
      </c>
      <c r="K379" t="s">
        <v>70</v>
      </c>
      <c r="L379">
        <f>VLOOKUP($K379,Key!$A$1:$D$105,2,FALSE)</f>
        <v>43.074655999999997</v>
      </c>
      <c r="M379">
        <f>VLOOKUP($K379,Key!$A$1:$D$105,3,FALSE)</f>
        <v>-87.889011999999994</v>
      </c>
      <c r="N379" t="str">
        <f>VLOOKUP($K379,Key!$A$1:$D$105,4,FALSE)</f>
        <v>Milwaukee</v>
      </c>
      <c r="O379" t="s">
        <v>94</v>
      </c>
      <c r="P379">
        <f>VLOOKUP($O379,Key!$A$1:$D$105,2,FALSE)</f>
        <v>43.077359999999999</v>
      </c>
      <c r="Q379">
        <f>VLOOKUP($O379,Key!$A$1:$D$105,3,FALSE)</f>
        <v>-87.880769999999998</v>
      </c>
      <c r="R379" t="str">
        <f>VLOOKUP($O379,Key!$A$1:$D$105,4,FALSE)</f>
        <v>Milwaukee</v>
      </c>
      <c r="S379">
        <v>6</v>
      </c>
      <c r="T379">
        <v>0</v>
      </c>
      <c r="U379">
        <v>0</v>
      </c>
      <c r="V379" t="s">
        <v>33</v>
      </c>
      <c r="W379">
        <v>0</v>
      </c>
      <c r="X379">
        <v>0</v>
      </c>
      <c r="Y379">
        <v>0</v>
      </c>
      <c r="Z379" s="6">
        <v>-1</v>
      </c>
      <c r="AA379" s="1">
        <v>43480</v>
      </c>
      <c r="AB379" s="7">
        <f t="shared" si="30"/>
        <v>43466</v>
      </c>
      <c r="AC379" s="7">
        <f t="shared" si="31"/>
        <v>43480</v>
      </c>
      <c r="AD379" s="7" t="str">
        <f t="shared" si="32"/>
        <v>Tuesday</v>
      </c>
      <c r="AE379" s="2">
        <v>0.35670138888888886</v>
      </c>
      <c r="AF379" s="6">
        <v>1</v>
      </c>
      <c r="AG379" s="1">
        <v>43480</v>
      </c>
      <c r="AH379" s="7">
        <f t="shared" si="33"/>
        <v>43466</v>
      </c>
      <c r="AI379" s="7">
        <f t="shared" si="34"/>
        <v>43480</v>
      </c>
      <c r="AJ379" s="7" t="str">
        <f t="shared" si="35"/>
        <v>Tuesday</v>
      </c>
      <c r="AK379" s="2">
        <v>0.36068287037037039</v>
      </c>
      <c r="AL379" t="s">
        <v>33</v>
      </c>
      <c r="AM379" t="s">
        <v>34</v>
      </c>
      <c r="AN379" t="s">
        <v>35</v>
      </c>
      <c r="AO379" t="s">
        <v>27</v>
      </c>
    </row>
    <row r="380" spans="1:41" x14ac:dyDescent="0.25">
      <c r="A380" t="s">
        <v>27</v>
      </c>
      <c r="B380">
        <v>1659202</v>
      </c>
      <c r="C380" t="s">
        <v>37</v>
      </c>
      <c r="D380" t="s">
        <v>38</v>
      </c>
      <c r="E380" t="s">
        <v>39</v>
      </c>
      <c r="F380">
        <v>53202</v>
      </c>
      <c r="G380" t="s">
        <v>29</v>
      </c>
      <c r="H380" t="s">
        <v>40</v>
      </c>
      <c r="I380">
        <v>12685</v>
      </c>
      <c r="J380" t="s">
        <v>30</v>
      </c>
      <c r="K380" t="s">
        <v>57</v>
      </c>
      <c r="L380">
        <f>VLOOKUP($K380,Key!$A$1:$D$105,2,FALSE)</f>
        <v>43.045712999999999</v>
      </c>
      <c r="M380">
        <f>VLOOKUP($K380,Key!$A$1:$D$105,3,FALSE)</f>
        <v>-87.899756999999994</v>
      </c>
      <c r="N380" t="str">
        <f>VLOOKUP($K380,Key!$A$1:$D$105,4,FALSE)</f>
        <v>Milwaukee</v>
      </c>
      <c r="O380" t="s">
        <v>36</v>
      </c>
      <c r="P380">
        <f>VLOOKUP($O380,Key!$A$1:$D$105,2,FALSE)</f>
        <v>43.03886</v>
      </c>
      <c r="Q380">
        <f>VLOOKUP($O380,Key!$A$1:$D$105,3,FALSE)</f>
        <v>-87.902720000000002</v>
      </c>
      <c r="R380" t="str">
        <f>VLOOKUP($O380,Key!$A$1:$D$105,4,FALSE)</f>
        <v>Milwaukee</v>
      </c>
      <c r="S380">
        <v>4</v>
      </c>
      <c r="T380">
        <v>0</v>
      </c>
      <c r="U380">
        <v>0</v>
      </c>
      <c r="V380" t="s">
        <v>33</v>
      </c>
      <c r="W380">
        <v>0</v>
      </c>
      <c r="X380">
        <v>0</v>
      </c>
      <c r="Y380">
        <v>0</v>
      </c>
      <c r="Z380" s="4">
        <v>-1</v>
      </c>
      <c r="AA380" s="1">
        <v>43480</v>
      </c>
      <c r="AB380" s="8">
        <f t="shared" si="30"/>
        <v>43466</v>
      </c>
      <c r="AC380" s="8">
        <f t="shared" si="31"/>
        <v>43480</v>
      </c>
      <c r="AD380" s="8" t="str">
        <f t="shared" si="32"/>
        <v>Tuesday</v>
      </c>
      <c r="AE380" s="2">
        <v>0.38873842592592595</v>
      </c>
      <c r="AF380" s="4">
        <v>1</v>
      </c>
      <c r="AG380" s="1">
        <v>43480</v>
      </c>
      <c r="AH380" s="8">
        <f t="shared" si="33"/>
        <v>43466</v>
      </c>
      <c r="AI380" s="8">
        <f t="shared" si="34"/>
        <v>43480</v>
      </c>
      <c r="AJ380" s="8" t="str">
        <f t="shared" si="35"/>
        <v>Tuesday</v>
      </c>
      <c r="AK380" s="2">
        <v>0.3913773148148148</v>
      </c>
      <c r="AL380" t="s">
        <v>33</v>
      </c>
      <c r="AM380" t="s">
        <v>34</v>
      </c>
      <c r="AN380" t="s">
        <v>35</v>
      </c>
      <c r="AO380" t="s">
        <v>27</v>
      </c>
    </row>
    <row r="381" spans="1:41" x14ac:dyDescent="0.25">
      <c r="A381" t="s">
        <v>27</v>
      </c>
      <c r="B381">
        <v>2250637</v>
      </c>
      <c r="C381" t="s">
        <v>37</v>
      </c>
      <c r="D381" t="s">
        <v>131</v>
      </c>
      <c r="E381" t="s">
        <v>39</v>
      </c>
      <c r="F381">
        <v>53202</v>
      </c>
      <c r="G381" t="s">
        <v>29</v>
      </c>
      <c r="H381" t="s">
        <v>40</v>
      </c>
      <c r="I381">
        <v>11086</v>
      </c>
      <c r="J381" t="s">
        <v>30</v>
      </c>
      <c r="K381" t="s">
        <v>71</v>
      </c>
      <c r="L381">
        <f>VLOOKUP($K381,Key!$A$1:$D$105,2,FALSE)</f>
        <v>43.074890000000003</v>
      </c>
      <c r="M381">
        <f>VLOOKUP($K381,Key!$A$1:$D$105,3,FALSE)</f>
        <v>-87.882810000000006</v>
      </c>
      <c r="N381" t="str">
        <f>VLOOKUP($K381,Key!$A$1:$D$105,4,FALSE)</f>
        <v>Milwaukee</v>
      </c>
      <c r="O381" t="s">
        <v>115</v>
      </c>
      <c r="P381">
        <f>VLOOKUP($O381,Key!$A$1:$D$105,2,FALSE)</f>
        <v>43.058619999999998</v>
      </c>
      <c r="Q381">
        <f>VLOOKUP($O381,Key!$A$1:$D$105,3,FALSE)</f>
        <v>-87.885319999999993</v>
      </c>
      <c r="R381" t="str">
        <f>VLOOKUP($O381,Key!$A$1:$D$105,4,FALSE)</f>
        <v>Milwaukee</v>
      </c>
      <c r="S381">
        <v>9</v>
      </c>
      <c r="T381">
        <v>0</v>
      </c>
      <c r="U381">
        <v>0</v>
      </c>
      <c r="V381" t="s">
        <v>33</v>
      </c>
      <c r="W381">
        <v>1</v>
      </c>
      <c r="X381">
        <v>1</v>
      </c>
      <c r="Y381">
        <v>40</v>
      </c>
      <c r="Z381" s="6">
        <v>-1</v>
      </c>
      <c r="AA381" s="1">
        <v>43480</v>
      </c>
      <c r="AB381" s="7">
        <f t="shared" si="30"/>
        <v>43466</v>
      </c>
      <c r="AC381" s="7">
        <f t="shared" si="31"/>
        <v>43480</v>
      </c>
      <c r="AD381" s="7" t="str">
        <f t="shared" si="32"/>
        <v>Tuesday</v>
      </c>
      <c r="AE381" s="2">
        <v>0.62403935185185189</v>
      </c>
      <c r="AF381" s="6">
        <v>1</v>
      </c>
      <c r="AG381" s="1">
        <v>43480</v>
      </c>
      <c r="AH381" s="7">
        <f t="shared" si="33"/>
        <v>43466</v>
      </c>
      <c r="AI381" s="7">
        <f t="shared" si="34"/>
        <v>43480</v>
      </c>
      <c r="AJ381" s="7" t="str">
        <f t="shared" si="35"/>
        <v>Tuesday</v>
      </c>
      <c r="AK381" s="2">
        <v>0.62986111111111109</v>
      </c>
      <c r="AL381" t="s">
        <v>33</v>
      </c>
      <c r="AM381" t="s">
        <v>34</v>
      </c>
      <c r="AN381" t="s">
        <v>35</v>
      </c>
      <c r="AO381" t="s">
        <v>27</v>
      </c>
    </row>
    <row r="382" spans="1:41" x14ac:dyDescent="0.25">
      <c r="A382" t="s">
        <v>27</v>
      </c>
      <c r="B382">
        <v>1269318</v>
      </c>
      <c r="C382" t="s">
        <v>37</v>
      </c>
      <c r="D382" t="s">
        <v>38</v>
      </c>
      <c r="E382" t="s">
        <v>39</v>
      </c>
      <c r="F382">
        <v>53204</v>
      </c>
      <c r="G382" t="s">
        <v>29</v>
      </c>
      <c r="H382" t="s">
        <v>40</v>
      </c>
      <c r="I382">
        <v>5540</v>
      </c>
      <c r="J382" t="s">
        <v>30</v>
      </c>
      <c r="K382" t="s">
        <v>36</v>
      </c>
      <c r="L382">
        <f>VLOOKUP($K382,Key!$A$1:$D$105,2,FALSE)</f>
        <v>43.03886</v>
      </c>
      <c r="M382">
        <f>VLOOKUP($K382,Key!$A$1:$D$105,3,FALSE)</f>
        <v>-87.902720000000002</v>
      </c>
      <c r="N382" t="str">
        <f>VLOOKUP($K382,Key!$A$1:$D$105,4,FALSE)</f>
        <v>Milwaukee</v>
      </c>
      <c r="O382" t="s">
        <v>52</v>
      </c>
      <c r="P382">
        <f>VLOOKUP($O382,Key!$A$1:$D$105,2,FALSE)</f>
        <v>43.037300000000002</v>
      </c>
      <c r="Q382">
        <f>VLOOKUP($O382,Key!$A$1:$D$105,3,FALSE)</f>
        <v>-87.915800000000004</v>
      </c>
      <c r="R382" t="str">
        <f>VLOOKUP($O382,Key!$A$1:$D$105,4,FALSE)</f>
        <v>Milwaukee</v>
      </c>
      <c r="S382">
        <v>9</v>
      </c>
      <c r="T382">
        <v>0</v>
      </c>
      <c r="U382">
        <v>0</v>
      </c>
      <c r="V382" t="s">
        <v>33</v>
      </c>
      <c r="W382">
        <v>1</v>
      </c>
      <c r="X382">
        <v>1</v>
      </c>
      <c r="Y382">
        <v>40</v>
      </c>
      <c r="Z382" s="4">
        <v>-1</v>
      </c>
      <c r="AA382" s="1">
        <v>43481</v>
      </c>
      <c r="AB382" s="8">
        <f t="shared" si="30"/>
        <v>43466</v>
      </c>
      <c r="AC382" s="8">
        <f t="shared" si="31"/>
        <v>43481</v>
      </c>
      <c r="AD382" s="8" t="str">
        <f t="shared" si="32"/>
        <v>Wednesday</v>
      </c>
      <c r="AE382" s="2">
        <v>0.42935185185185182</v>
      </c>
      <c r="AF382" s="4">
        <v>1</v>
      </c>
      <c r="AG382" s="1">
        <v>43481</v>
      </c>
      <c r="AH382" s="8">
        <f t="shared" si="33"/>
        <v>43466</v>
      </c>
      <c r="AI382" s="8">
        <f t="shared" si="34"/>
        <v>43481</v>
      </c>
      <c r="AJ382" s="8" t="str">
        <f t="shared" si="35"/>
        <v>Wednesday</v>
      </c>
      <c r="AK382" s="2">
        <v>0.43548611111111107</v>
      </c>
      <c r="AL382" t="s">
        <v>33</v>
      </c>
      <c r="AM382" t="s">
        <v>34</v>
      </c>
      <c r="AN382" t="s">
        <v>35</v>
      </c>
      <c r="AO382" t="s">
        <v>27</v>
      </c>
    </row>
    <row r="383" spans="1:41" x14ac:dyDescent="0.25">
      <c r="A383" t="s">
        <v>27</v>
      </c>
      <c r="B383">
        <v>2030100</v>
      </c>
      <c r="C383" t="s">
        <v>37</v>
      </c>
      <c r="D383" t="s">
        <v>96</v>
      </c>
      <c r="E383" t="s">
        <v>39</v>
      </c>
      <c r="F383">
        <v>53211</v>
      </c>
      <c r="G383" t="s">
        <v>29</v>
      </c>
      <c r="H383" t="s">
        <v>40</v>
      </c>
      <c r="I383">
        <v>11166</v>
      </c>
      <c r="J383" t="s">
        <v>30</v>
      </c>
      <c r="K383" t="s">
        <v>92</v>
      </c>
      <c r="L383">
        <f>VLOOKUP($K383,Key!$A$1:$D$105,2,FALSE)</f>
        <v>43.053040000000003</v>
      </c>
      <c r="M383">
        <f>VLOOKUP($K383,Key!$A$1:$D$105,3,FALSE)</f>
        <v>-87.897660000000002</v>
      </c>
      <c r="N383" t="str">
        <f>VLOOKUP($K383,Key!$A$1:$D$105,4,FALSE)</f>
        <v>Milwaukee</v>
      </c>
      <c r="O383" t="s">
        <v>54</v>
      </c>
      <c r="P383">
        <f>VLOOKUP($O383,Key!$A$1:$D$105,2,FALSE)</f>
        <v>43.004728999999998</v>
      </c>
      <c r="Q383">
        <f>VLOOKUP($O383,Key!$A$1:$D$105,3,FALSE)</f>
        <v>-87.905463999999995</v>
      </c>
      <c r="R383" t="str">
        <f>VLOOKUP($O383,Key!$A$1:$D$105,4,FALSE)</f>
        <v>Milwaukee</v>
      </c>
      <c r="S383">
        <v>31</v>
      </c>
      <c r="T383">
        <v>0</v>
      </c>
      <c r="U383">
        <v>0</v>
      </c>
      <c r="V383" t="s">
        <v>33</v>
      </c>
      <c r="W383">
        <v>4</v>
      </c>
      <c r="X383">
        <v>3.8</v>
      </c>
      <c r="Y383">
        <v>160</v>
      </c>
      <c r="Z383" s="6">
        <v>-1</v>
      </c>
      <c r="AA383" s="1">
        <v>43481</v>
      </c>
      <c r="AB383" s="7">
        <f t="shared" si="30"/>
        <v>43466</v>
      </c>
      <c r="AC383" s="7">
        <f t="shared" si="31"/>
        <v>43481</v>
      </c>
      <c r="AD383" s="7" t="str">
        <f t="shared" si="32"/>
        <v>Wednesday</v>
      </c>
      <c r="AE383" s="2">
        <v>0.47353009259259254</v>
      </c>
      <c r="AF383" s="6">
        <v>1</v>
      </c>
      <c r="AG383" s="1">
        <v>43481</v>
      </c>
      <c r="AH383" s="7">
        <f t="shared" si="33"/>
        <v>43466</v>
      </c>
      <c r="AI383" s="7">
        <f t="shared" si="34"/>
        <v>43481</v>
      </c>
      <c r="AJ383" s="7" t="str">
        <f t="shared" si="35"/>
        <v>Wednesday</v>
      </c>
      <c r="AK383" s="2">
        <v>0.4949884259259259</v>
      </c>
      <c r="AL383" t="s">
        <v>34</v>
      </c>
      <c r="AM383" t="s">
        <v>34</v>
      </c>
      <c r="AN383" t="s">
        <v>35</v>
      </c>
      <c r="AO383" t="s">
        <v>27</v>
      </c>
    </row>
    <row r="384" spans="1:41" x14ac:dyDescent="0.25">
      <c r="A384" t="s">
        <v>27</v>
      </c>
      <c r="B384">
        <v>2224317</v>
      </c>
      <c r="C384" t="s">
        <v>37</v>
      </c>
      <c r="D384" t="s">
        <v>38</v>
      </c>
      <c r="E384" t="s">
        <v>39</v>
      </c>
      <c r="F384">
        <v>53202</v>
      </c>
      <c r="G384" t="s">
        <v>29</v>
      </c>
      <c r="H384" t="s">
        <v>40</v>
      </c>
      <c r="I384">
        <v>5456</v>
      </c>
      <c r="J384" t="s">
        <v>30</v>
      </c>
      <c r="K384" t="s">
        <v>97</v>
      </c>
      <c r="L384">
        <f>VLOOKUP($K384,Key!$A$1:$D$105,2,FALSE)</f>
        <v>43.069021999999997</v>
      </c>
      <c r="M384">
        <f>VLOOKUP($K384,Key!$A$1:$D$105,3,FALSE)</f>
        <v>-87.887940999999998</v>
      </c>
      <c r="N384" t="str">
        <f>VLOOKUP($K384,Key!$A$1:$D$105,4,FALSE)</f>
        <v>Milwaukee</v>
      </c>
      <c r="O384" t="s">
        <v>94</v>
      </c>
      <c r="P384">
        <f>VLOOKUP($O384,Key!$A$1:$D$105,2,FALSE)</f>
        <v>43.077359999999999</v>
      </c>
      <c r="Q384">
        <f>VLOOKUP($O384,Key!$A$1:$D$105,3,FALSE)</f>
        <v>-87.880769999999998</v>
      </c>
      <c r="R384" t="str">
        <f>VLOOKUP($O384,Key!$A$1:$D$105,4,FALSE)</f>
        <v>Milwaukee</v>
      </c>
      <c r="S384">
        <v>6</v>
      </c>
      <c r="T384">
        <v>0</v>
      </c>
      <c r="U384">
        <v>0</v>
      </c>
      <c r="V384" t="s">
        <v>33</v>
      </c>
      <c r="W384">
        <v>0</v>
      </c>
      <c r="X384">
        <v>0</v>
      </c>
      <c r="Y384">
        <v>0</v>
      </c>
      <c r="Z384" s="4">
        <v>-1</v>
      </c>
      <c r="AA384" s="1">
        <v>43481</v>
      </c>
      <c r="AB384" s="8">
        <f t="shared" si="30"/>
        <v>43466</v>
      </c>
      <c r="AC384" s="8">
        <f t="shared" si="31"/>
        <v>43481</v>
      </c>
      <c r="AD384" s="8" t="str">
        <f t="shared" si="32"/>
        <v>Wednesday</v>
      </c>
      <c r="AE384" s="2">
        <v>0.73076388888888888</v>
      </c>
      <c r="AF384" s="4">
        <v>1</v>
      </c>
      <c r="AG384" s="1">
        <v>43481</v>
      </c>
      <c r="AH384" s="8">
        <f t="shared" si="33"/>
        <v>43466</v>
      </c>
      <c r="AI384" s="8">
        <f t="shared" si="34"/>
        <v>43481</v>
      </c>
      <c r="AJ384" s="8" t="str">
        <f t="shared" si="35"/>
        <v>Wednesday</v>
      </c>
      <c r="AK384" s="2">
        <v>0.73506944444444444</v>
      </c>
      <c r="AL384" t="s">
        <v>33</v>
      </c>
      <c r="AM384" t="s">
        <v>34</v>
      </c>
      <c r="AN384" t="s">
        <v>35</v>
      </c>
      <c r="AO384" t="s">
        <v>27</v>
      </c>
    </row>
    <row r="385" spans="1:41" x14ac:dyDescent="0.25">
      <c r="A385" t="s">
        <v>27</v>
      </c>
      <c r="B385">
        <v>2381203</v>
      </c>
      <c r="C385" t="s">
        <v>37</v>
      </c>
      <c r="D385" t="s">
        <v>38</v>
      </c>
      <c r="E385" t="s">
        <v>39</v>
      </c>
      <c r="F385">
        <v>53202</v>
      </c>
      <c r="G385" t="s">
        <v>29</v>
      </c>
      <c r="H385" t="s">
        <v>40</v>
      </c>
      <c r="I385">
        <v>5465</v>
      </c>
      <c r="J385" t="s">
        <v>30</v>
      </c>
      <c r="K385" t="s">
        <v>57</v>
      </c>
      <c r="L385">
        <f>VLOOKUP($K385,Key!$A$1:$D$105,2,FALSE)</f>
        <v>43.045712999999999</v>
      </c>
      <c r="M385">
        <f>VLOOKUP($K385,Key!$A$1:$D$105,3,FALSE)</f>
        <v>-87.899756999999994</v>
      </c>
      <c r="N385" t="str">
        <f>VLOOKUP($K385,Key!$A$1:$D$105,4,FALSE)</f>
        <v>Milwaukee</v>
      </c>
      <c r="O385" t="s">
        <v>80</v>
      </c>
      <c r="P385">
        <f>VLOOKUP($O385,Key!$A$1:$D$105,2,FALSE)</f>
        <v>43.05097</v>
      </c>
      <c r="Q385">
        <f>VLOOKUP($O385,Key!$A$1:$D$105,3,FALSE)</f>
        <v>-87.906440000000003</v>
      </c>
      <c r="R385" t="str">
        <f>VLOOKUP($O385,Key!$A$1:$D$105,4,FALSE)</f>
        <v>Milwaukee</v>
      </c>
      <c r="S385">
        <v>5</v>
      </c>
      <c r="T385">
        <v>0</v>
      </c>
      <c r="U385">
        <v>0</v>
      </c>
      <c r="V385" t="s">
        <v>33</v>
      </c>
      <c r="W385">
        <v>0</v>
      </c>
      <c r="X385">
        <v>0</v>
      </c>
      <c r="Y385">
        <v>0</v>
      </c>
      <c r="Z385" s="6">
        <v>-1</v>
      </c>
      <c r="AA385" s="1">
        <v>43482</v>
      </c>
      <c r="AB385" s="7">
        <f t="shared" ref="AB385:AB448" si="36">DATE(YEAR(AA385), MONTH(AA385), 1)</f>
        <v>43466</v>
      </c>
      <c r="AC385" s="7">
        <f t="shared" ref="AC385:AC448" si="37">AA385</f>
        <v>43482</v>
      </c>
      <c r="AD385" s="7" t="str">
        <f t="shared" ref="AD385:AD448" si="38">TEXT(AC385,"dddd")</f>
        <v>Thursday</v>
      </c>
      <c r="AE385" s="2">
        <v>0.28348379629629633</v>
      </c>
      <c r="AF385" s="6">
        <v>1</v>
      </c>
      <c r="AG385" s="1">
        <v>43482</v>
      </c>
      <c r="AH385" s="7">
        <f t="shared" ref="AH385:AH448" si="39">DATE(YEAR(AG385), MONTH(AG385), 1)</f>
        <v>43466</v>
      </c>
      <c r="AI385" s="7">
        <f t="shared" ref="AI385:AI448" si="40">AG385</f>
        <v>43482</v>
      </c>
      <c r="AJ385" s="7" t="str">
        <f t="shared" ref="AJ385:AJ448" si="41">TEXT(AI385,"dddd")</f>
        <v>Thursday</v>
      </c>
      <c r="AK385" s="2">
        <v>0.28717592592592595</v>
      </c>
      <c r="AL385" t="s">
        <v>33</v>
      </c>
      <c r="AM385" t="s">
        <v>34</v>
      </c>
      <c r="AN385" t="s">
        <v>35</v>
      </c>
      <c r="AO385" t="s">
        <v>27</v>
      </c>
    </row>
    <row r="386" spans="1:41" x14ac:dyDescent="0.25">
      <c r="A386" t="s">
        <v>27</v>
      </c>
      <c r="B386">
        <v>1864105</v>
      </c>
      <c r="C386" t="s">
        <v>37</v>
      </c>
      <c r="D386" t="s">
        <v>85</v>
      </c>
      <c r="E386" t="s">
        <v>39</v>
      </c>
      <c r="F386">
        <v>53223</v>
      </c>
      <c r="G386" t="s">
        <v>29</v>
      </c>
      <c r="H386" t="s">
        <v>101</v>
      </c>
      <c r="I386">
        <v>5576</v>
      </c>
      <c r="J386" t="s">
        <v>30</v>
      </c>
      <c r="K386" t="s">
        <v>42</v>
      </c>
      <c r="L386">
        <f>VLOOKUP($K386,Key!$A$1:$D$105,2,FALSE)</f>
        <v>43.02948</v>
      </c>
      <c r="M386">
        <f>VLOOKUP($K386,Key!$A$1:$D$105,3,FALSE)</f>
        <v>-87.912819999999996</v>
      </c>
      <c r="N386" t="str">
        <f>VLOOKUP($K386,Key!$A$1:$D$105,4,FALSE)</f>
        <v>Milwaukee</v>
      </c>
      <c r="O386" t="s">
        <v>109</v>
      </c>
      <c r="P386">
        <f>VLOOKUP($O386,Key!$A$1:$D$105,2,FALSE)</f>
        <v>43.031480000000002</v>
      </c>
      <c r="Q386">
        <f>VLOOKUP($O386,Key!$A$1:$D$105,3,FALSE)</f>
        <v>-87.908169999999998</v>
      </c>
      <c r="R386" t="str">
        <f>VLOOKUP($O386,Key!$A$1:$D$105,4,FALSE)</f>
        <v>Milwaukee</v>
      </c>
      <c r="S386">
        <v>8</v>
      </c>
      <c r="T386">
        <v>0</v>
      </c>
      <c r="U386">
        <v>0</v>
      </c>
      <c r="V386" t="s">
        <v>33</v>
      </c>
      <c r="W386">
        <v>1</v>
      </c>
      <c r="X386">
        <v>1</v>
      </c>
      <c r="Y386">
        <v>40</v>
      </c>
      <c r="Z386" s="4">
        <v>-1</v>
      </c>
      <c r="AA386" s="1">
        <v>43482</v>
      </c>
      <c r="AB386" s="8">
        <f t="shared" si="36"/>
        <v>43466</v>
      </c>
      <c r="AC386" s="8">
        <f t="shared" si="37"/>
        <v>43482</v>
      </c>
      <c r="AD386" s="8" t="str">
        <f t="shared" si="38"/>
        <v>Thursday</v>
      </c>
      <c r="AE386" s="2">
        <v>0.37341435185185184</v>
      </c>
      <c r="AF386" s="4">
        <v>1</v>
      </c>
      <c r="AG386" s="1">
        <v>43482</v>
      </c>
      <c r="AH386" s="8">
        <f t="shared" si="39"/>
        <v>43466</v>
      </c>
      <c r="AI386" s="8">
        <f t="shared" si="40"/>
        <v>43482</v>
      </c>
      <c r="AJ386" s="8" t="str">
        <f t="shared" si="41"/>
        <v>Thursday</v>
      </c>
      <c r="AK386" s="2">
        <v>0.37888888888888889</v>
      </c>
      <c r="AL386" t="s">
        <v>33</v>
      </c>
      <c r="AM386" t="s">
        <v>34</v>
      </c>
      <c r="AN386" t="s">
        <v>35</v>
      </c>
      <c r="AO386" t="s">
        <v>27</v>
      </c>
    </row>
    <row r="387" spans="1:41" x14ac:dyDescent="0.25">
      <c r="A387" t="s">
        <v>27</v>
      </c>
      <c r="B387">
        <v>1730248</v>
      </c>
      <c r="C387" t="s">
        <v>37</v>
      </c>
      <c r="D387" t="s">
        <v>85</v>
      </c>
      <c r="E387" t="s">
        <v>39</v>
      </c>
      <c r="F387">
        <v>53207</v>
      </c>
      <c r="G387" t="s">
        <v>29</v>
      </c>
      <c r="H387" t="s">
        <v>40</v>
      </c>
      <c r="I387">
        <v>12581</v>
      </c>
      <c r="J387" t="s">
        <v>30</v>
      </c>
      <c r="K387" t="s">
        <v>60</v>
      </c>
      <c r="L387">
        <f>VLOOKUP($K387,Key!$A$1:$D$105,2,FALSE)</f>
        <v>43.04824</v>
      </c>
      <c r="M387">
        <f>VLOOKUP($K387,Key!$A$1:$D$105,3,FALSE)</f>
        <v>-87.904970000000006</v>
      </c>
      <c r="N387" t="str">
        <f>VLOOKUP($K387,Key!$A$1:$D$105,4,FALSE)</f>
        <v>Milwaukee</v>
      </c>
      <c r="O387" t="s">
        <v>41</v>
      </c>
      <c r="P387">
        <f>VLOOKUP($O387,Key!$A$1:$D$105,2,FALSE)</f>
        <v>43.042490000000001</v>
      </c>
      <c r="Q387">
        <f>VLOOKUP($O387,Key!$A$1:$D$105,3,FALSE)</f>
        <v>-87.909959999999998</v>
      </c>
      <c r="R387" t="str">
        <f>VLOOKUP($O387,Key!$A$1:$D$105,4,FALSE)</f>
        <v>Milwaukee</v>
      </c>
      <c r="S387">
        <v>4</v>
      </c>
      <c r="T387">
        <v>0</v>
      </c>
      <c r="U387">
        <v>0</v>
      </c>
      <c r="V387" t="s">
        <v>33</v>
      </c>
      <c r="W387">
        <v>0</v>
      </c>
      <c r="X387">
        <v>0</v>
      </c>
      <c r="Y387">
        <v>0</v>
      </c>
      <c r="Z387" s="6">
        <v>-1</v>
      </c>
      <c r="AA387" s="1">
        <v>43482</v>
      </c>
      <c r="AB387" s="7">
        <f t="shared" si="36"/>
        <v>43466</v>
      </c>
      <c r="AC387" s="7">
        <f t="shared" si="37"/>
        <v>43482</v>
      </c>
      <c r="AD387" s="7" t="str">
        <f t="shared" si="38"/>
        <v>Thursday</v>
      </c>
      <c r="AE387" s="2">
        <v>0.59189814814814812</v>
      </c>
      <c r="AF387" s="6">
        <v>1</v>
      </c>
      <c r="AG387" s="1">
        <v>43482</v>
      </c>
      <c r="AH387" s="7">
        <f t="shared" si="39"/>
        <v>43466</v>
      </c>
      <c r="AI387" s="7">
        <f t="shared" si="40"/>
        <v>43482</v>
      </c>
      <c r="AJ387" s="7" t="str">
        <f t="shared" si="41"/>
        <v>Thursday</v>
      </c>
      <c r="AK387" s="2">
        <v>0.59474537037037034</v>
      </c>
      <c r="AL387" t="s">
        <v>33</v>
      </c>
      <c r="AM387" t="s">
        <v>34</v>
      </c>
      <c r="AN387" t="s">
        <v>35</v>
      </c>
      <c r="AO387" t="s">
        <v>27</v>
      </c>
    </row>
    <row r="388" spans="1:41" x14ac:dyDescent="0.25">
      <c r="A388" t="s">
        <v>27</v>
      </c>
      <c r="B388">
        <v>2131832</v>
      </c>
      <c r="C388" t="s">
        <v>37</v>
      </c>
      <c r="D388" t="s">
        <v>108</v>
      </c>
      <c r="E388" t="s">
        <v>39</v>
      </c>
      <c r="F388">
        <v>53202</v>
      </c>
      <c r="G388" t="s">
        <v>29</v>
      </c>
      <c r="H388" t="s">
        <v>40</v>
      </c>
      <c r="I388">
        <v>11048</v>
      </c>
      <c r="J388" t="s">
        <v>30</v>
      </c>
      <c r="K388" t="s">
        <v>36</v>
      </c>
      <c r="L388">
        <f>VLOOKUP($K388,Key!$A$1:$D$105,2,FALSE)</f>
        <v>43.03886</v>
      </c>
      <c r="M388">
        <f>VLOOKUP($K388,Key!$A$1:$D$105,3,FALSE)</f>
        <v>-87.902720000000002</v>
      </c>
      <c r="N388" t="str">
        <f>VLOOKUP($K388,Key!$A$1:$D$105,4,FALSE)</f>
        <v>Milwaukee</v>
      </c>
      <c r="O388" t="s">
        <v>58</v>
      </c>
      <c r="P388">
        <f>VLOOKUP($O388,Key!$A$1:$D$105,2,FALSE)</f>
        <v>43.052460000000004</v>
      </c>
      <c r="Q388">
        <f>VLOOKUP($O388,Key!$A$1:$D$105,3,FALSE)</f>
        <v>-87.891000000000005</v>
      </c>
      <c r="R388" t="str">
        <f>VLOOKUP($O388,Key!$A$1:$D$105,4,FALSE)</f>
        <v>Milwaukee</v>
      </c>
      <c r="S388">
        <v>8</v>
      </c>
      <c r="T388">
        <v>0</v>
      </c>
      <c r="U388">
        <v>0</v>
      </c>
      <c r="V388" t="s">
        <v>33</v>
      </c>
      <c r="W388">
        <v>1</v>
      </c>
      <c r="X388">
        <v>1</v>
      </c>
      <c r="Y388">
        <v>40</v>
      </c>
      <c r="Z388" s="4">
        <v>-1</v>
      </c>
      <c r="AA388" s="1">
        <v>43482</v>
      </c>
      <c r="AB388" s="8">
        <f t="shared" si="36"/>
        <v>43466</v>
      </c>
      <c r="AC388" s="8">
        <f t="shared" si="37"/>
        <v>43482</v>
      </c>
      <c r="AD388" s="8" t="str">
        <f t="shared" si="38"/>
        <v>Thursday</v>
      </c>
      <c r="AE388" s="2">
        <v>0.66961805555555554</v>
      </c>
      <c r="AF388" s="4">
        <v>1</v>
      </c>
      <c r="AG388" s="1">
        <v>43482</v>
      </c>
      <c r="AH388" s="8">
        <f t="shared" si="39"/>
        <v>43466</v>
      </c>
      <c r="AI388" s="8">
        <f t="shared" si="40"/>
        <v>43482</v>
      </c>
      <c r="AJ388" s="8" t="str">
        <f t="shared" si="41"/>
        <v>Thursday</v>
      </c>
      <c r="AK388" s="2">
        <v>0.67532407407407413</v>
      </c>
      <c r="AL388" t="s">
        <v>33</v>
      </c>
      <c r="AM388" t="s">
        <v>34</v>
      </c>
      <c r="AN388" t="s">
        <v>35</v>
      </c>
      <c r="AO388" t="s">
        <v>27</v>
      </c>
    </row>
    <row r="389" spans="1:41" x14ac:dyDescent="0.25">
      <c r="A389" t="s">
        <v>27</v>
      </c>
      <c r="B389">
        <v>2353269</v>
      </c>
      <c r="C389" t="s">
        <v>37</v>
      </c>
      <c r="D389" t="s">
        <v>121</v>
      </c>
      <c r="E389" t="s">
        <v>39</v>
      </c>
      <c r="F389">
        <v>53202</v>
      </c>
      <c r="G389" t="s">
        <v>29</v>
      </c>
      <c r="H389" t="s">
        <v>40</v>
      </c>
      <c r="I389">
        <v>81</v>
      </c>
      <c r="J389" t="s">
        <v>30</v>
      </c>
      <c r="K389" t="s">
        <v>60</v>
      </c>
      <c r="L389">
        <f>VLOOKUP($K389,Key!$A$1:$D$105,2,FALSE)</f>
        <v>43.04824</v>
      </c>
      <c r="M389">
        <f>VLOOKUP($K389,Key!$A$1:$D$105,3,FALSE)</f>
        <v>-87.904970000000006</v>
      </c>
      <c r="N389" t="str">
        <f>VLOOKUP($K389,Key!$A$1:$D$105,4,FALSE)</f>
        <v>Milwaukee</v>
      </c>
      <c r="O389" t="s">
        <v>58</v>
      </c>
      <c r="P389">
        <f>VLOOKUP($O389,Key!$A$1:$D$105,2,FALSE)</f>
        <v>43.052460000000004</v>
      </c>
      <c r="Q389">
        <f>VLOOKUP($O389,Key!$A$1:$D$105,3,FALSE)</f>
        <v>-87.891000000000005</v>
      </c>
      <c r="R389" t="str">
        <f>VLOOKUP($O389,Key!$A$1:$D$105,4,FALSE)</f>
        <v>Milwaukee</v>
      </c>
      <c r="S389">
        <v>10</v>
      </c>
      <c r="T389">
        <v>0</v>
      </c>
      <c r="U389">
        <v>0</v>
      </c>
      <c r="V389" t="s">
        <v>33</v>
      </c>
      <c r="W389">
        <v>1</v>
      </c>
      <c r="X389">
        <v>1</v>
      </c>
      <c r="Y389">
        <v>40</v>
      </c>
      <c r="Z389" s="6">
        <v>-1</v>
      </c>
      <c r="AA389" s="1">
        <v>43482</v>
      </c>
      <c r="AB389" s="7">
        <f t="shared" si="36"/>
        <v>43466</v>
      </c>
      <c r="AC389" s="7">
        <f t="shared" si="37"/>
        <v>43482</v>
      </c>
      <c r="AD389" s="7" t="str">
        <f t="shared" si="38"/>
        <v>Thursday</v>
      </c>
      <c r="AE389" s="2">
        <v>0.77929398148148143</v>
      </c>
      <c r="AF389" s="6">
        <v>1</v>
      </c>
      <c r="AG389" s="1">
        <v>43482</v>
      </c>
      <c r="AH389" s="7">
        <f t="shared" si="39"/>
        <v>43466</v>
      </c>
      <c r="AI389" s="7">
        <f t="shared" si="40"/>
        <v>43482</v>
      </c>
      <c r="AJ389" s="7" t="str">
        <f t="shared" si="41"/>
        <v>Thursday</v>
      </c>
      <c r="AK389" s="2">
        <v>0.78635416666666658</v>
      </c>
      <c r="AL389" t="s">
        <v>33</v>
      </c>
      <c r="AM389" t="s">
        <v>34</v>
      </c>
      <c r="AN389" t="s">
        <v>35</v>
      </c>
      <c r="AO389" t="s">
        <v>27</v>
      </c>
    </row>
    <row r="390" spans="1:41" x14ac:dyDescent="0.25">
      <c r="A390" t="s">
        <v>27</v>
      </c>
      <c r="B390">
        <v>1312561</v>
      </c>
      <c r="C390" t="s">
        <v>37</v>
      </c>
      <c r="D390" t="s">
        <v>38</v>
      </c>
      <c r="E390" t="s">
        <v>39</v>
      </c>
      <c r="F390">
        <v>53203</v>
      </c>
      <c r="G390" t="s">
        <v>29</v>
      </c>
      <c r="H390" t="s">
        <v>40</v>
      </c>
      <c r="I390">
        <v>12547</v>
      </c>
      <c r="J390" t="s">
        <v>30</v>
      </c>
      <c r="K390" t="s">
        <v>82</v>
      </c>
      <c r="L390">
        <f>VLOOKUP($K390,Key!$A$1:$D$105,2,FALSE)</f>
        <v>43.038649999999997</v>
      </c>
      <c r="M390">
        <f>VLOOKUP($K390,Key!$A$1:$D$105,3,FALSE)</f>
        <v>-87.921930000000003</v>
      </c>
      <c r="N390" t="str">
        <f>VLOOKUP($K390,Key!$A$1:$D$105,4,FALSE)</f>
        <v>Milwaukee</v>
      </c>
      <c r="O390" t="s">
        <v>47</v>
      </c>
      <c r="P390">
        <f>VLOOKUP($O390,Key!$A$1:$D$105,2,FALSE)</f>
        <v>43.038600000000002</v>
      </c>
      <c r="Q390">
        <f>VLOOKUP($O390,Key!$A$1:$D$105,3,FALSE)</f>
        <v>-87.912099999999995</v>
      </c>
      <c r="R390" t="str">
        <f>VLOOKUP($O390,Key!$A$1:$D$105,4,FALSE)</f>
        <v>Milwaukee</v>
      </c>
      <c r="S390">
        <v>3</v>
      </c>
      <c r="T390">
        <v>0</v>
      </c>
      <c r="U390">
        <v>0</v>
      </c>
      <c r="V390" t="s">
        <v>33</v>
      </c>
      <c r="W390">
        <v>0</v>
      </c>
      <c r="X390">
        <v>0</v>
      </c>
      <c r="Y390">
        <v>0</v>
      </c>
      <c r="Z390" s="4">
        <v>-1</v>
      </c>
      <c r="AA390" s="1">
        <v>43483</v>
      </c>
      <c r="AB390" s="8">
        <f t="shared" si="36"/>
        <v>43466</v>
      </c>
      <c r="AC390" s="8">
        <f t="shared" si="37"/>
        <v>43483</v>
      </c>
      <c r="AD390" s="8" t="str">
        <f t="shared" si="38"/>
        <v>Friday</v>
      </c>
      <c r="AE390" s="2">
        <v>0.5218518518518519</v>
      </c>
      <c r="AF390" s="4">
        <v>1</v>
      </c>
      <c r="AG390" s="1">
        <v>43483</v>
      </c>
      <c r="AH390" s="8">
        <f t="shared" si="39"/>
        <v>43466</v>
      </c>
      <c r="AI390" s="8">
        <f t="shared" si="40"/>
        <v>43483</v>
      </c>
      <c r="AJ390" s="8" t="str">
        <f t="shared" si="41"/>
        <v>Friday</v>
      </c>
      <c r="AK390" s="2">
        <v>0.52386574074074077</v>
      </c>
      <c r="AL390" t="s">
        <v>33</v>
      </c>
      <c r="AM390" t="s">
        <v>34</v>
      </c>
      <c r="AN390" t="s">
        <v>35</v>
      </c>
      <c r="AO390" t="s">
        <v>27</v>
      </c>
    </row>
    <row r="391" spans="1:41" x14ac:dyDescent="0.25">
      <c r="A391" t="s">
        <v>27</v>
      </c>
      <c r="B391">
        <v>547019</v>
      </c>
      <c r="C391" t="s">
        <v>37</v>
      </c>
      <c r="D391" t="s">
        <v>38</v>
      </c>
      <c r="E391" t="s">
        <v>39</v>
      </c>
      <c r="F391">
        <v>53208</v>
      </c>
      <c r="G391" t="s">
        <v>29</v>
      </c>
      <c r="H391" t="s">
        <v>40</v>
      </c>
      <c r="I391">
        <v>11106</v>
      </c>
      <c r="J391" t="s">
        <v>30</v>
      </c>
      <c r="K391" t="s">
        <v>61</v>
      </c>
      <c r="L391">
        <f>VLOOKUP($K391,Key!$A$1:$D$105,2,FALSE)</f>
        <v>43.026229999999998</v>
      </c>
      <c r="M391">
        <f>VLOOKUP($K391,Key!$A$1:$D$105,3,FALSE)</f>
        <v>-87.912809999999993</v>
      </c>
      <c r="N391" t="str">
        <f>VLOOKUP($K391,Key!$A$1:$D$105,4,FALSE)</f>
        <v>Milwaukee</v>
      </c>
      <c r="O391" t="s">
        <v>41</v>
      </c>
      <c r="P391">
        <f>VLOOKUP($O391,Key!$A$1:$D$105,2,FALSE)</f>
        <v>43.042490000000001</v>
      </c>
      <c r="Q391">
        <f>VLOOKUP($O391,Key!$A$1:$D$105,3,FALSE)</f>
        <v>-87.909959999999998</v>
      </c>
      <c r="R391" t="str">
        <f>VLOOKUP($O391,Key!$A$1:$D$105,4,FALSE)</f>
        <v>Milwaukee</v>
      </c>
      <c r="S391">
        <v>11</v>
      </c>
      <c r="T391">
        <v>0</v>
      </c>
      <c r="U391">
        <v>0</v>
      </c>
      <c r="V391" t="s">
        <v>33</v>
      </c>
      <c r="W391">
        <v>1</v>
      </c>
      <c r="X391">
        <v>1</v>
      </c>
      <c r="Y391">
        <v>40</v>
      </c>
      <c r="Z391" s="6">
        <v>-1</v>
      </c>
      <c r="AA391" s="1">
        <v>43483</v>
      </c>
      <c r="AB391" s="7">
        <f t="shared" si="36"/>
        <v>43466</v>
      </c>
      <c r="AC391" s="7">
        <f t="shared" si="37"/>
        <v>43483</v>
      </c>
      <c r="AD391" s="7" t="str">
        <f t="shared" si="38"/>
        <v>Friday</v>
      </c>
      <c r="AE391" s="2">
        <v>0.54447916666666674</v>
      </c>
      <c r="AF391" s="6">
        <v>1</v>
      </c>
      <c r="AG391" s="1">
        <v>43483</v>
      </c>
      <c r="AH391" s="7">
        <f t="shared" si="39"/>
        <v>43466</v>
      </c>
      <c r="AI391" s="7">
        <f t="shared" si="40"/>
        <v>43483</v>
      </c>
      <c r="AJ391" s="7" t="str">
        <f t="shared" si="41"/>
        <v>Friday</v>
      </c>
      <c r="AK391" s="2">
        <v>0.55270833333333336</v>
      </c>
      <c r="AL391" t="s">
        <v>33</v>
      </c>
      <c r="AM391" t="s">
        <v>34</v>
      </c>
      <c r="AN391" t="s">
        <v>35</v>
      </c>
      <c r="AO391" t="s">
        <v>27</v>
      </c>
    </row>
    <row r="392" spans="1:41" x14ac:dyDescent="0.25">
      <c r="A392" t="s">
        <v>27</v>
      </c>
      <c r="B392">
        <v>2237245</v>
      </c>
      <c r="C392" t="s">
        <v>37</v>
      </c>
      <c r="D392" t="s">
        <v>38</v>
      </c>
      <c r="E392" t="s">
        <v>39</v>
      </c>
      <c r="F392">
        <v>53211</v>
      </c>
      <c r="G392" t="s">
        <v>29</v>
      </c>
      <c r="H392" t="s">
        <v>40</v>
      </c>
      <c r="I392">
        <v>82</v>
      </c>
      <c r="J392" t="s">
        <v>30</v>
      </c>
      <c r="K392" t="s">
        <v>73</v>
      </c>
      <c r="L392">
        <f>VLOOKUP($K392,Key!$A$1:$D$105,2,FALSE)</f>
        <v>43.089460000000003</v>
      </c>
      <c r="M392">
        <f>VLOOKUP($K392,Key!$A$1:$D$105,3,FALSE)</f>
        <v>-87.895219999999995</v>
      </c>
      <c r="N392" t="str">
        <f>VLOOKUP($K392,Key!$A$1:$D$105,4,FALSE)</f>
        <v>Shorewood</v>
      </c>
      <c r="O392" t="s">
        <v>73</v>
      </c>
      <c r="P392">
        <f>VLOOKUP($O392,Key!$A$1:$D$105,2,FALSE)</f>
        <v>43.089460000000003</v>
      </c>
      <c r="Q392">
        <f>VLOOKUP($O392,Key!$A$1:$D$105,3,FALSE)</f>
        <v>-87.895219999999995</v>
      </c>
      <c r="R392" t="str">
        <f>VLOOKUP($O392,Key!$A$1:$D$105,4,FALSE)</f>
        <v>Shorewood</v>
      </c>
      <c r="S392">
        <v>1</v>
      </c>
      <c r="T392">
        <v>0</v>
      </c>
      <c r="U392">
        <v>0</v>
      </c>
      <c r="V392" t="s">
        <v>33</v>
      </c>
      <c r="W392">
        <v>0</v>
      </c>
      <c r="X392">
        <v>0</v>
      </c>
      <c r="Y392">
        <v>0</v>
      </c>
      <c r="Z392" s="4">
        <v>-1</v>
      </c>
      <c r="AA392" s="1">
        <v>43483</v>
      </c>
      <c r="AB392" s="8">
        <f t="shared" si="36"/>
        <v>43466</v>
      </c>
      <c r="AC392" s="8">
        <f t="shared" si="37"/>
        <v>43483</v>
      </c>
      <c r="AD392" s="8" t="str">
        <f t="shared" si="38"/>
        <v>Friday</v>
      </c>
      <c r="AE392" s="2">
        <v>0.54633101851851851</v>
      </c>
      <c r="AF392" s="4">
        <v>1</v>
      </c>
      <c r="AG392" s="1">
        <v>43483</v>
      </c>
      <c r="AH392" s="8">
        <f t="shared" si="39"/>
        <v>43466</v>
      </c>
      <c r="AI392" s="8">
        <f t="shared" si="40"/>
        <v>43483</v>
      </c>
      <c r="AJ392" s="8" t="str">
        <f t="shared" si="41"/>
        <v>Friday</v>
      </c>
      <c r="AK392" s="2">
        <v>0.54712962962962963</v>
      </c>
      <c r="AL392" t="s">
        <v>33</v>
      </c>
      <c r="AM392" t="s">
        <v>34</v>
      </c>
      <c r="AN392" t="s">
        <v>44</v>
      </c>
      <c r="AO392" t="s">
        <v>27</v>
      </c>
    </row>
    <row r="393" spans="1:41" x14ac:dyDescent="0.25">
      <c r="A393" t="s">
        <v>27</v>
      </c>
      <c r="B393">
        <v>1915786</v>
      </c>
      <c r="C393" t="s">
        <v>37</v>
      </c>
      <c r="D393" t="s">
        <v>38</v>
      </c>
      <c r="E393" t="s">
        <v>39</v>
      </c>
      <c r="F393">
        <v>53202</v>
      </c>
      <c r="G393" t="s">
        <v>29</v>
      </c>
      <c r="H393" t="s">
        <v>40</v>
      </c>
      <c r="I393">
        <v>5552</v>
      </c>
      <c r="J393" t="s">
        <v>30</v>
      </c>
      <c r="K393" t="s">
        <v>56</v>
      </c>
      <c r="L393">
        <f>VLOOKUP($K393,Key!$A$1:$D$105,2,FALSE)</f>
        <v>43.05847</v>
      </c>
      <c r="M393">
        <f>VLOOKUP($K393,Key!$A$1:$D$105,3,FALSE)</f>
        <v>-87.898079999999993</v>
      </c>
      <c r="N393" t="str">
        <f>VLOOKUP($K393,Key!$A$1:$D$105,4,FALSE)</f>
        <v>Milwaukee</v>
      </c>
      <c r="O393" t="s">
        <v>32</v>
      </c>
      <c r="P393">
        <f>VLOOKUP($O393,Key!$A$1:$D$105,2,FALSE)</f>
        <v>43.040349999999997</v>
      </c>
      <c r="Q393">
        <f>VLOOKUP($O393,Key!$A$1:$D$105,3,FALSE)</f>
        <v>-87.920760000000001</v>
      </c>
      <c r="R393" t="str">
        <f>VLOOKUP($O393,Key!$A$1:$D$105,4,FALSE)</f>
        <v>Milwaukee</v>
      </c>
      <c r="S393">
        <v>18</v>
      </c>
      <c r="T393">
        <v>0</v>
      </c>
      <c r="U393">
        <v>0</v>
      </c>
      <c r="V393" t="s">
        <v>33</v>
      </c>
      <c r="W393">
        <v>2</v>
      </c>
      <c r="X393">
        <v>1.9</v>
      </c>
      <c r="Y393">
        <v>80</v>
      </c>
      <c r="Z393" s="6">
        <v>-1</v>
      </c>
      <c r="AA393" s="1">
        <v>43484</v>
      </c>
      <c r="AB393" s="7">
        <f t="shared" si="36"/>
        <v>43466</v>
      </c>
      <c r="AC393" s="7">
        <f t="shared" si="37"/>
        <v>43484</v>
      </c>
      <c r="AD393" s="7" t="str">
        <f t="shared" si="38"/>
        <v>Saturday</v>
      </c>
      <c r="AE393" s="2">
        <v>0.37135416666666665</v>
      </c>
      <c r="AF393" s="6">
        <v>1</v>
      </c>
      <c r="AG393" s="1">
        <v>43484</v>
      </c>
      <c r="AH393" s="7">
        <f t="shared" si="39"/>
        <v>43466</v>
      </c>
      <c r="AI393" s="7">
        <f t="shared" si="40"/>
        <v>43484</v>
      </c>
      <c r="AJ393" s="7" t="str">
        <f t="shared" si="41"/>
        <v>Saturday</v>
      </c>
      <c r="AK393" s="2">
        <v>0.38396990740740744</v>
      </c>
      <c r="AL393" t="s">
        <v>33</v>
      </c>
      <c r="AM393" t="s">
        <v>34</v>
      </c>
      <c r="AN393" t="s">
        <v>35</v>
      </c>
      <c r="AO393" t="s">
        <v>27</v>
      </c>
    </row>
    <row r="394" spans="1:41" x14ac:dyDescent="0.25">
      <c r="A394" t="s">
        <v>27</v>
      </c>
      <c r="B394">
        <v>1328721</v>
      </c>
      <c r="C394" t="s">
        <v>37</v>
      </c>
      <c r="D394" t="s">
        <v>38</v>
      </c>
      <c r="E394" t="s">
        <v>39</v>
      </c>
      <c r="F394">
        <v>53207</v>
      </c>
      <c r="G394" t="s">
        <v>29</v>
      </c>
      <c r="H394" t="s">
        <v>40</v>
      </c>
      <c r="I394">
        <v>5433</v>
      </c>
      <c r="J394" t="s">
        <v>30</v>
      </c>
      <c r="K394" t="s">
        <v>61</v>
      </c>
      <c r="L394">
        <f>VLOOKUP($K394,Key!$A$1:$D$105,2,FALSE)</f>
        <v>43.026229999999998</v>
      </c>
      <c r="M394">
        <f>VLOOKUP($K394,Key!$A$1:$D$105,3,FALSE)</f>
        <v>-87.912809999999993</v>
      </c>
      <c r="N394" t="str">
        <f>VLOOKUP($K394,Key!$A$1:$D$105,4,FALSE)</f>
        <v>Milwaukee</v>
      </c>
      <c r="O394" t="s">
        <v>54</v>
      </c>
      <c r="P394">
        <f>VLOOKUP($O394,Key!$A$1:$D$105,2,FALSE)</f>
        <v>43.004728999999998</v>
      </c>
      <c r="Q394">
        <f>VLOOKUP($O394,Key!$A$1:$D$105,3,FALSE)</f>
        <v>-87.905463999999995</v>
      </c>
      <c r="R394" t="str">
        <f>VLOOKUP($O394,Key!$A$1:$D$105,4,FALSE)</f>
        <v>Milwaukee</v>
      </c>
      <c r="S394">
        <v>13</v>
      </c>
      <c r="T394">
        <v>0</v>
      </c>
      <c r="U394">
        <v>0</v>
      </c>
      <c r="V394" t="s">
        <v>33</v>
      </c>
      <c r="W394">
        <v>1</v>
      </c>
      <c r="X394">
        <v>1</v>
      </c>
      <c r="Y394">
        <v>40</v>
      </c>
      <c r="Z394" s="4">
        <v>-1</v>
      </c>
      <c r="AA394" s="1">
        <v>43486</v>
      </c>
      <c r="AB394" s="8">
        <f t="shared" si="36"/>
        <v>43466</v>
      </c>
      <c r="AC394" s="8">
        <f t="shared" si="37"/>
        <v>43486</v>
      </c>
      <c r="AD394" s="8" t="str">
        <f t="shared" si="38"/>
        <v>Monday</v>
      </c>
      <c r="AE394" s="2">
        <v>0.71120370370370367</v>
      </c>
      <c r="AF394" s="4">
        <v>1</v>
      </c>
      <c r="AG394" s="1">
        <v>43486</v>
      </c>
      <c r="AH394" s="8">
        <f t="shared" si="39"/>
        <v>43466</v>
      </c>
      <c r="AI394" s="8">
        <f t="shared" si="40"/>
        <v>43486</v>
      </c>
      <c r="AJ394" s="8" t="str">
        <f t="shared" si="41"/>
        <v>Monday</v>
      </c>
      <c r="AK394" s="2">
        <v>0.72072916666666664</v>
      </c>
      <c r="AL394" t="s">
        <v>33</v>
      </c>
      <c r="AM394" t="s">
        <v>34</v>
      </c>
      <c r="AN394" t="s">
        <v>35</v>
      </c>
      <c r="AO394" t="s">
        <v>27</v>
      </c>
    </row>
    <row r="395" spans="1:41" x14ac:dyDescent="0.25">
      <c r="A395" t="s">
        <v>116</v>
      </c>
      <c r="B395">
        <v>2257274</v>
      </c>
      <c r="C395" t="s">
        <v>37</v>
      </c>
      <c r="D395" t="s">
        <v>38</v>
      </c>
      <c r="E395" t="s">
        <v>39</v>
      </c>
      <c r="F395">
        <v>53202</v>
      </c>
      <c r="G395" t="s">
        <v>29</v>
      </c>
      <c r="H395" t="s">
        <v>117</v>
      </c>
      <c r="I395">
        <v>12540</v>
      </c>
      <c r="J395" t="s">
        <v>30</v>
      </c>
      <c r="K395" t="s">
        <v>36</v>
      </c>
      <c r="L395">
        <f>VLOOKUP($K395,Key!$A$1:$D$105,2,FALSE)</f>
        <v>43.03886</v>
      </c>
      <c r="M395">
        <f>VLOOKUP($K395,Key!$A$1:$D$105,3,FALSE)</f>
        <v>-87.902720000000002</v>
      </c>
      <c r="N395" t="str">
        <f>VLOOKUP($K395,Key!$A$1:$D$105,4,FALSE)</f>
        <v>Milwaukee</v>
      </c>
      <c r="O395" t="s">
        <v>48</v>
      </c>
      <c r="P395">
        <f>VLOOKUP($O395,Key!$A$1:$D$105,2,FALSE)</f>
        <v>43.034619999999997</v>
      </c>
      <c r="Q395">
        <f>VLOOKUP($O395,Key!$A$1:$D$105,3,FALSE)</f>
        <v>-87.917500000000004</v>
      </c>
      <c r="R395" t="str">
        <f>VLOOKUP($O395,Key!$A$1:$D$105,4,FALSE)</f>
        <v>Milwaukee</v>
      </c>
      <c r="S395">
        <v>7</v>
      </c>
      <c r="T395">
        <v>0</v>
      </c>
      <c r="U395">
        <v>0</v>
      </c>
      <c r="V395" t="s">
        <v>33</v>
      </c>
      <c r="W395">
        <v>1</v>
      </c>
      <c r="X395">
        <v>1</v>
      </c>
      <c r="Y395">
        <v>40</v>
      </c>
      <c r="Z395" s="6">
        <v>-1</v>
      </c>
      <c r="AA395" s="1">
        <v>43487</v>
      </c>
      <c r="AB395" s="7">
        <f t="shared" si="36"/>
        <v>43466</v>
      </c>
      <c r="AC395" s="7">
        <f t="shared" si="37"/>
        <v>43487</v>
      </c>
      <c r="AD395" s="7" t="str">
        <f t="shared" si="38"/>
        <v>Tuesday</v>
      </c>
      <c r="AE395" s="2">
        <v>0.65281250000000002</v>
      </c>
      <c r="AF395" s="6">
        <v>1</v>
      </c>
      <c r="AG395" s="1">
        <v>43487</v>
      </c>
      <c r="AH395" s="7">
        <f t="shared" si="39"/>
        <v>43466</v>
      </c>
      <c r="AI395" s="7">
        <f t="shared" si="40"/>
        <v>43487</v>
      </c>
      <c r="AJ395" s="7" t="str">
        <f t="shared" si="41"/>
        <v>Tuesday</v>
      </c>
      <c r="AK395" s="2">
        <v>0.65770833333333334</v>
      </c>
      <c r="AL395" t="s">
        <v>33</v>
      </c>
      <c r="AM395" t="s">
        <v>33</v>
      </c>
      <c r="AN395" t="s">
        <v>35</v>
      </c>
      <c r="AO395" t="s">
        <v>27</v>
      </c>
    </row>
    <row r="396" spans="1:41" x14ac:dyDescent="0.25">
      <c r="A396" t="s">
        <v>27</v>
      </c>
      <c r="B396">
        <v>1815780</v>
      </c>
      <c r="C396" t="s">
        <v>37</v>
      </c>
      <c r="D396" t="s">
        <v>95</v>
      </c>
      <c r="E396" t="s">
        <v>39</v>
      </c>
      <c r="F396">
        <v>53132</v>
      </c>
      <c r="G396" t="s">
        <v>29</v>
      </c>
      <c r="H396" t="s">
        <v>40</v>
      </c>
      <c r="I396">
        <v>12550</v>
      </c>
      <c r="J396" t="s">
        <v>30</v>
      </c>
      <c r="K396" t="s">
        <v>79</v>
      </c>
      <c r="L396">
        <f>VLOOKUP($K396,Key!$A$1:$D$105,2,FALSE)</f>
        <v>43.078530000000001</v>
      </c>
      <c r="M396">
        <f>VLOOKUP($K396,Key!$A$1:$D$105,3,FALSE)</f>
        <v>-87.882620000000003</v>
      </c>
      <c r="N396" t="str">
        <f>VLOOKUP($K396,Key!$A$1:$D$105,4,FALSE)</f>
        <v>Milwaukee</v>
      </c>
      <c r="O396" t="s">
        <v>71</v>
      </c>
      <c r="P396">
        <f>VLOOKUP($O396,Key!$A$1:$D$105,2,FALSE)</f>
        <v>43.074890000000003</v>
      </c>
      <c r="Q396">
        <f>VLOOKUP($O396,Key!$A$1:$D$105,3,FALSE)</f>
        <v>-87.882810000000006</v>
      </c>
      <c r="R396" t="str">
        <f>VLOOKUP($O396,Key!$A$1:$D$105,4,FALSE)</f>
        <v>Milwaukee</v>
      </c>
      <c r="S396">
        <v>3</v>
      </c>
      <c r="T396">
        <v>0</v>
      </c>
      <c r="U396">
        <v>0</v>
      </c>
      <c r="V396" t="s">
        <v>33</v>
      </c>
      <c r="W396">
        <v>0</v>
      </c>
      <c r="X396">
        <v>0</v>
      </c>
      <c r="Y396">
        <v>0</v>
      </c>
      <c r="Z396" s="4">
        <v>-1</v>
      </c>
      <c r="AA396" s="1">
        <v>43488</v>
      </c>
      <c r="AB396" s="8">
        <f t="shared" si="36"/>
        <v>43466</v>
      </c>
      <c r="AC396" s="8">
        <f t="shared" si="37"/>
        <v>43488</v>
      </c>
      <c r="AD396" s="8" t="str">
        <f t="shared" si="38"/>
        <v>Wednesday</v>
      </c>
      <c r="AE396" s="2">
        <v>0.78359953703703711</v>
      </c>
      <c r="AF396" s="4">
        <v>1</v>
      </c>
      <c r="AG396" s="1">
        <v>43488</v>
      </c>
      <c r="AH396" s="8">
        <f t="shared" si="39"/>
        <v>43466</v>
      </c>
      <c r="AI396" s="8">
        <f t="shared" si="40"/>
        <v>43488</v>
      </c>
      <c r="AJ396" s="8" t="str">
        <f t="shared" si="41"/>
        <v>Wednesday</v>
      </c>
      <c r="AK396" s="2">
        <v>0.7855092592592593</v>
      </c>
      <c r="AL396" t="s">
        <v>33</v>
      </c>
      <c r="AM396" t="s">
        <v>34</v>
      </c>
      <c r="AN396" t="s">
        <v>35</v>
      </c>
      <c r="AO396" t="s">
        <v>27</v>
      </c>
    </row>
    <row r="397" spans="1:41" x14ac:dyDescent="0.25">
      <c r="A397" t="s">
        <v>27</v>
      </c>
      <c r="B397">
        <v>1915786</v>
      </c>
      <c r="C397" t="s">
        <v>37</v>
      </c>
      <c r="D397" t="s">
        <v>38</v>
      </c>
      <c r="E397" t="s">
        <v>39</v>
      </c>
      <c r="F397">
        <v>53202</v>
      </c>
      <c r="G397" t="s">
        <v>29</v>
      </c>
      <c r="H397" t="s">
        <v>40</v>
      </c>
      <c r="I397">
        <v>199</v>
      </c>
      <c r="J397" t="s">
        <v>30</v>
      </c>
      <c r="K397" t="s">
        <v>32</v>
      </c>
      <c r="L397">
        <f>VLOOKUP($K397,Key!$A$1:$D$105,2,FALSE)</f>
        <v>43.040349999999997</v>
      </c>
      <c r="M397">
        <f>VLOOKUP($K397,Key!$A$1:$D$105,3,FALSE)</f>
        <v>-87.920760000000001</v>
      </c>
      <c r="N397" t="str">
        <f>VLOOKUP($K397,Key!$A$1:$D$105,4,FALSE)</f>
        <v>Milwaukee</v>
      </c>
      <c r="O397" t="s">
        <v>32</v>
      </c>
      <c r="P397">
        <f>VLOOKUP($O397,Key!$A$1:$D$105,2,FALSE)</f>
        <v>43.040349999999997</v>
      </c>
      <c r="Q397">
        <f>VLOOKUP($O397,Key!$A$1:$D$105,3,FALSE)</f>
        <v>-87.920760000000001</v>
      </c>
      <c r="R397" t="str">
        <f>VLOOKUP($O397,Key!$A$1:$D$105,4,FALSE)</f>
        <v>Milwaukee</v>
      </c>
      <c r="S397">
        <v>0</v>
      </c>
      <c r="T397">
        <v>0</v>
      </c>
      <c r="U397">
        <v>0</v>
      </c>
      <c r="V397" t="s">
        <v>33</v>
      </c>
      <c r="W397">
        <v>0</v>
      </c>
      <c r="X397">
        <v>0</v>
      </c>
      <c r="Y397">
        <v>0</v>
      </c>
      <c r="Z397" s="6">
        <v>-1</v>
      </c>
      <c r="AA397" s="1">
        <v>43490</v>
      </c>
      <c r="AB397" s="7">
        <f t="shared" si="36"/>
        <v>43466</v>
      </c>
      <c r="AC397" s="7">
        <f t="shared" si="37"/>
        <v>43490</v>
      </c>
      <c r="AD397" s="7" t="str">
        <f t="shared" si="38"/>
        <v>Friday</v>
      </c>
      <c r="AE397" s="2">
        <v>0.45653935185185185</v>
      </c>
      <c r="AF397" s="6">
        <v>1</v>
      </c>
      <c r="AG397" s="1">
        <v>43490</v>
      </c>
      <c r="AH397" s="7">
        <f t="shared" si="39"/>
        <v>43466</v>
      </c>
      <c r="AI397" s="7">
        <f t="shared" si="40"/>
        <v>43490</v>
      </c>
      <c r="AJ397" s="7" t="str">
        <f t="shared" si="41"/>
        <v>Friday</v>
      </c>
      <c r="AK397" s="2">
        <v>0.45680555555555552</v>
      </c>
      <c r="AL397" t="s">
        <v>33</v>
      </c>
      <c r="AM397" t="s">
        <v>34</v>
      </c>
      <c r="AN397" t="s">
        <v>44</v>
      </c>
      <c r="AO397" t="s">
        <v>27</v>
      </c>
    </row>
    <row r="398" spans="1:41" x14ac:dyDescent="0.25">
      <c r="A398" t="s">
        <v>27</v>
      </c>
      <c r="B398">
        <v>2237245</v>
      </c>
      <c r="C398" t="s">
        <v>37</v>
      </c>
      <c r="D398" t="s">
        <v>38</v>
      </c>
      <c r="E398" t="s">
        <v>39</v>
      </c>
      <c r="F398">
        <v>53211</v>
      </c>
      <c r="G398" t="s">
        <v>29</v>
      </c>
      <c r="H398" t="s">
        <v>40</v>
      </c>
      <c r="I398">
        <v>11121</v>
      </c>
      <c r="J398" t="s">
        <v>30</v>
      </c>
      <c r="K398" t="s">
        <v>64</v>
      </c>
      <c r="L398">
        <f>VLOOKUP($K398,Key!$A$1:$D$105,2,FALSE)</f>
        <v>43.08755</v>
      </c>
      <c r="M398">
        <f>VLOOKUP($K398,Key!$A$1:$D$105,3,FALSE)</f>
        <v>-87.887680000000003</v>
      </c>
      <c r="N398" t="str">
        <f>VLOOKUP($K398,Key!$A$1:$D$105,4,FALSE)</f>
        <v>Shorewood</v>
      </c>
      <c r="O398" t="s">
        <v>75</v>
      </c>
      <c r="P398">
        <f>VLOOKUP($O398,Key!$A$1:$D$105,2,FALSE)</f>
        <v>43.063749000000001</v>
      </c>
      <c r="Q398">
        <f>VLOOKUP($O398,Key!$A$1:$D$105,3,FALSE)</f>
        <v>-87.887962999999999</v>
      </c>
      <c r="R398" t="str">
        <f>VLOOKUP($O398,Key!$A$1:$D$105,4,FALSE)</f>
        <v>Milwaukee</v>
      </c>
      <c r="S398">
        <v>11</v>
      </c>
      <c r="T398">
        <v>0</v>
      </c>
      <c r="U398">
        <v>0</v>
      </c>
      <c r="V398" t="s">
        <v>33</v>
      </c>
      <c r="W398">
        <v>1</v>
      </c>
      <c r="X398">
        <v>1</v>
      </c>
      <c r="Y398">
        <v>40</v>
      </c>
      <c r="Z398" s="4">
        <v>-1</v>
      </c>
      <c r="AA398" s="1">
        <v>43491</v>
      </c>
      <c r="AB398" s="8">
        <f t="shared" si="36"/>
        <v>43466</v>
      </c>
      <c r="AC398" s="8">
        <f t="shared" si="37"/>
        <v>43491</v>
      </c>
      <c r="AD398" s="8" t="str">
        <f t="shared" si="38"/>
        <v>Saturday</v>
      </c>
      <c r="AE398" s="2">
        <v>0.64528935185185188</v>
      </c>
      <c r="AF398" s="4">
        <v>1</v>
      </c>
      <c r="AG398" s="1">
        <v>43491</v>
      </c>
      <c r="AH398" s="8">
        <f t="shared" si="39"/>
        <v>43466</v>
      </c>
      <c r="AI398" s="8">
        <f t="shared" si="40"/>
        <v>43491</v>
      </c>
      <c r="AJ398" s="8" t="str">
        <f t="shared" si="41"/>
        <v>Saturday</v>
      </c>
      <c r="AK398" s="2">
        <v>0.65293981481481478</v>
      </c>
      <c r="AL398" t="s">
        <v>33</v>
      </c>
      <c r="AM398" t="s">
        <v>34</v>
      </c>
      <c r="AN398" t="s">
        <v>35</v>
      </c>
      <c r="AO398" t="s">
        <v>27</v>
      </c>
    </row>
    <row r="399" spans="1:41" x14ac:dyDescent="0.25">
      <c r="A399" t="s">
        <v>27</v>
      </c>
      <c r="B399">
        <v>2248733</v>
      </c>
      <c r="C399" t="s">
        <v>37</v>
      </c>
      <c r="D399" t="s">
        <v>108</v>
      </c>
      <c r="E399" t="s">
        <v>39</v>
      </c>
      <c r="F399">
        <v>53211</v>
      </c>
      <c r="G399" t="s">
        <v>29</v>
      </c>
      <c r="H399" t="s">
        <v>40</v>
      </c>
      <c r="I399">
        <v>989</v>
      </c>
      <c r="J399" t="s">
        <v>30</v>
      </c>
      <c r="K399" t="s">
        <v>79</v>
      </c>
      <c r="L399">
        <f>VLOOKUP($K399,Key!$A$1:$D$105,2,FALSE)</f>
        <v>43.078530000000001</v>
      </c>
      <c r="M399">
        <f>VLOOKUP($K399,Key!$A$1:$D$105,3,FALSE)</f>
        <v>-87.882620000000003</v>
      </c>
      <c r="N399" t="str">
        <f>VLOOKUP($K399,Key!$A$1:$D$105,4,FALSE)</f>
        <v>Milwaukee</v>
      </c>
      <c r="O399" t="s">
        <v>65</v>
      </c>
      <c r="P399">
        <f>VLOOKUP($O399,Key!$A$1:$D$105,2,FALSE)</f>
        <v>43.066893999999998</v>
      </c>
      <c r="Q399">
        <f>VLOOKUP($O399,Key!$A$1:$D$105,3,FALSE)</f>
        <v>-87.877936000000005</v>
      </c>
      <c r="R399" t="str">
        <f>VLOOKUP($O399,Key!$A$1:$D$105,4,FALSE)</f>
        <v>Milwaukee</v>
      </c>
      <c r="S399">
        <v>10</v>
      </c>
      <c r="T399">
        <v>0</v>
      </c>
      <c r="U399">
        <v>0</v>
      </c>
      <c r="V399" t="s">
        <v>33</v>
      </c>
      <c r="W399">
        <v>1</v>
      </c>
      <c r="X399">
        <v>1</v>
      </c>
      <c r="Y399">
        <v>40</v>
      </c>
      <c r="Z399" s="6">
        <v>-1</v>
      </c>
      <c r="AA399" s="1">
        <v>43492</v>
      </c>
      <c r="AB399" s="7">
        <f t="shared" si="36"/>
        <v>43466</v>
      </c>
      <c r="AC399" s="7">
        <f t="shared" si="37"/>
        <v>43492</v>
      </c>
      <c r="AD399" s="7" t="str">
        <f t="shared" si="38"/>
        <v>Sunday</v>
      </c>
      <c r="AE399" s="2">
        <v>0.71151620370370372</v>
      </c>
      <c r="AF399" s="6">
        <v>1</v>
      </c>
      <c r="AG399" s="1">
        <v>43492</v>
      </c>
      <c r="AH399" s="7">
        <f t="shared" si="39"/>
        <v>43466</v>
      </c>
      <c r="AI399" s="7">
        <f t="shared" si="40"/>
        <v>43492</v>
      </c>
      <c r="AJ399" s="7" t="str">
        <f t="shared" si="41"/>
        <v>Sunday</v>
      </c>
      <c r="AK399" s="2">
        <v>0.71826388888888892</v>
      </c>
      <c r="AL399" t="s">
        <v>33</v>
      </c>
      <c r="AM399" t="s">
        <v>34</v>
      </c>
      <c r="AN399" t="s">
        <v>35</v>
      </c>
      <c r="AO399" t="s">
        <v>27</v>
      </c>
    </row>
    <row r="400" spans="1:41" x14ac:dyDescent="0.25">
      <c r="A400" t="s">
        <v>27</v>
      </c>
      <c r="B400">
        <v>2289291</v>
      </c>
      <c r="C400" t="s">
        <v>37</v>
      </c>
      <c r="D400" t="s">
        <v>38</v>
      </c>
      <c r="E400" t="s">
        <v>39</v>
      </c>
      <c r="F400">
        <v>53211</v>
      </c>
      <c r="G400" t="s">
        <v>29</v>
      </c>
      <c r="H400" t="s">
        <v>40</v>
      </c>
      <c r="I400">
        <v>11047</v>
      </c>
      <c r="J400" t="s">
        <v>30</v>
      </c>
      <c r="K400" t="s">
        <v>70</v>
      </c>
      <c r="L400">
        <f>VLOOKUP($K400,Key!$A$1:$D$105,2,FALSE)</f>
        <v>43.074655999999997</v>
      </c>
      <c r="M400">
        <f>VLOOKUP($K400,Key!$A$1:$D$105,3,FALSE)</f>
        <v>-87.889011999999994</v>
      </c>
      <c r="N400" t="str">
        <f>VLOOKUP($K400,Key!$A$1:$D$105,4,FALSE)</f>
        <v>Milwaukee</v>
      </c>
      <c r="O400" t="s">
        <v>97</v>
      </c>
      <c r="P400">
        <f>VLOOKUP($O400,Key!$A$1:$D$105,2,FALSE)</f>
        <v>43.069021999999997</v>
      </c>
      <c r="Q400">
        <f>VLOOKUP($O400,Key!$A$1:$D$105,3,FALSE)</f>
        <v>-87.887940999999998</v>
      </c>
      <c r="R400" t="str">
        <f>VLOOKUP($O400,Key!$A$1:$D$105,4,FALSE)</f>
        <v>Milwaukee</v>
      </c>
      <c r="S400">
        <v>3</v>
      </c>
      <c r="T400">
        <v>0</v>
      </c>
      <c r="U400">
        <v>0</v>
      </c>
      <c r="V400" t="s">
        <v>33</v>
      </c>
      <c r="W400">
        <v>0</v>
      </c>
      <c r="X400">
        <v>0</v>
      </c>
      <c r="Y400">
        <v>0</v>
      </c>
      <c r="Z400" s="4">
        <v>-1</v>
      </c>
      <c r="AA400" s="1">
        <v>43483</v>
      </c>
      <c r="AB400" s="8">
        <f t="shared" si="36"/>
        <v>43466</v>
      </c>
      <c r="AC400" s="8">
        <f t="shared" si="37"/>
        <v>43483</v>
      </c>
      <c r="AD400" s="8" t="str">
        <f t="shared" si="38"/>
        <v>Friday</v>
      </c>
      <c r="AE400" s="2">
        <v>0.5121296296296296</v>
      </c>
      <c r="AF400" s="4">
        <v>1</v>
      </c>
      <c r="AG400" s="1">
        <v>43483</v>
      </c>
      <c r="AH400" s="8">
        <f t="shared" si="39"/>
        <v>43466</v>
      </c>
      <c r="AI400" s="8">
        <f t="shared" si="40"/>
        <v>43483</v>
      </c>
      <c r="AJ400" s="8" t="str">
        <f t="shared" si="41"/>
        <v>Friday</v>
      </c>
      <c r="AK400" s="2">
        <v>0.51457175925925924</v>
      </c>
      <c r="AL400" t="s">
        <v>33</v>
      </c>
      <c r="AM400" t="s">
        <v>34</v>
      </c>
      <c r="AN400" t="s">
        <v>35</v>
      </c>
      <c r="AO400" t="s">
        <v>27</v>
      </c>
    </row>
    <row r="401" spans="1:41" x14ac:dyDescent="0.25">
      <c r="A401" t="s">
        <v>27</v>
      </c>
      <c r="B401">
        <v>1407901</v>
      </c>
      <c r="C401" t="s">
        <v>37</v>
      </c>
      <c r="D401" t="s">
        <v>38</v>
      </c>
      <c r="E401" t="s">
        <v>39</v>
      </c>
      <c r="F401">
        <v>53202</v>
      </c>
      <c r="G401" t="s">
        <v>29</v>
      </c>
      <c r="H401" t="s">
        <v>40</v>
      </c>
      <c r="I401">
        <v>12602</v>
      </c>
      <c r="J401" t="s">
        <v>30</v>
      </c>
      <c r="K401" t="s">
        <v>109</v>
      </c>
      <c r="L401">
        <f>VLOOKUP($K401,Key!$A$1:$D$105,2,FALSE)</f>
        <v>43.031480000000002</v>
      </c>
      <c r="M401">
        <f>VLOOKUP($K401,Key!$A$1:$D$105,3,FALSE)</f>
        <v>-87.908169999999998</v>
      </c>
      <c r="N401" t="str">
        <f>VLOOKUP($K401,Key!$A$1:$D$105,4,FALSE)</f>
        <v>Milwaukee</v>
      </c>
      <c r="O401" t="s">
        <v>89</v>
      </c>
      <c r="P401">
        <f>VLOOKUP($O401,Key!$A$1:$D$105,2,FALSE)</f>
        <v>43.040154000000001</v>
      </c>
      <c r="Q401">
        <f>VLOOKUP($O401,Key!$A$1:$D$105,3,FALSE)</f>
        <v>-87.932113000000001</v>
      </c>
      <c r="R401" t="str">
        <f>VLOOKUP($O401,Key!$A$1:$D$105,4,FALSE)</f>
        <v>Milwaukee</v>
      </c>
      <c r="S401">
        <v>21</v>
      </c>
      <c r="T401">
        <v>0</v>
      </c>
      <c r="U401">
        <v>0</v>
      </c>
      <c r="V401" t="s">
        <v>33</v>
      </c>
      <c r="W401">
        <v>3</v>
      </c>
      <c r="X401">
        <v>2.9</v>
      </c>
      <c r="Y401">
        <v>120</v>
      </c>
      <c r="Z401" s="6">
        <v>-1</v>
      </c>
      <c r="AA401" s="1">
        <v>43480</v>
      </c>
      <c r="AB401" s="7">
        <f t="shared" si="36"/>
        <v>43466</v>
      </c>
      <c r="AC401" s="7">
        <f t="shared" si="37"/>
        <v>43480</v>
      </c>
      <c r="AD401" s="7" t="str">
        <f t="shared" si="38"/>
        <v>Tuesday</v>
      </c>
      <c r="AE401" s="2">
        <v>0.81614583333333324</v>
      </c>
      <c r="AF401" s="6">
        <v>1</v>
      </c>
      <c r="AG401" s="1">
        <v>43480</v>
      </c>
      <c r="AH401" s="7">
        <f t="shared" si="39"/>
        <v>43466</v>
      </c>
      <c r="AI401" s="7">
        <f t="shared" si="40"/>
        <v>43480</v>
      </c>
      <c r="AJ401" s="7" t="str">
        <f t="shared" si="41"/>
        <v>Tuesday</v>
      </c>
      <c r="AK401" s="2">
        <v>0.83089120370370362</v>
      </c>
      <c r="AL401" t="s">
        <v>33</v>
      </c>
      <c r="AM401" t="s">
        <v>34</v>
      </c>
      <c r="AN401" t="s">
        <v>35</v>
      </c>
      <c r="AO401" t="s">
        <v>27</v>
      </c>
    </row>
    <row r="402" spans="1:41" x14ac:dyDescent="0.25">
      <c r="A402" t="s">
        <v>27</v>
      </c>
      <c r="B402">
        <v>2078963</v>
      </c>
      <c r="C402" t="s">
        <v>37</v>
      </c>
      <c r="D402" t="s">
        <v>128</v>
      </c>
      <c r="E402" t="s">
        <v>129</v>
      </c>
      <c r="F402">
        <v>57730</v>
      </c>
      <c r="G402" t="s">
        <v>29</v>
      </c>
      <c r="H402" t="s">
        <v>86</v>
      </c>
      <c r="I402">
        <v>12499</v>
      </c>
      <c r="J402" t="s">
        <v>30</v>
      </c>
      <c r="K402" t="s">
        <v>55</v>
      </c>
      <c r="L402">
        <f>VLOOKUP($K402,Key!$A$1:$D$105,2,FALSE)</f>
        <v>43.048200000000001</v>
      </c>
      <c r="M402">
        <f>VLOOKUP($K402,Key!$A$1:$D$105,3,FALSE)</f>
        <v>-87.900859999999994</v>
      </c>
      <c r="N402" t="str">
        <f>VLOOKUP($K402,Key!$A$1:$D$105,4,FALSE)</f>
        <v>Milwaukee</v>
      </c>
      <c r="O402" t="s">
        <v>54</v>
      </c>
      <c r="P402">
        <f>VLOOKUP($O402,Key!$A$1:$D$105,2,FALSE)</f>
        <v>43.004728999999998</v>
      </c>
      <c r="Q402">
        <f>VLOOKUP($O402,Key!$A$1:$D$105,3,FALSE)</f>
        <v>-87.905463999999995</v>
      </c>
      <c r="R402" t="str">
        <f>VLOOKUP($O402,Key!$A$1:$D$105,4,FALSE)</f>
        <v>Milwaukee</v>
      </c>
      <c r="S402">
        <v>28</v>
      </c>
      <c r="T402">
        <v>0</v>
      </c>
      <c r="U402">
        <v>2</v>
      </c>
      <c r="V402" t="s">
        <v>33</v>
      </c>
      <c r="W402">
        <v>4</v>
      </c>
      <c r="X402">
        <v>3.8</v>
      </c>
      <c r="Y402">
        <v>160</v>
      </c>
      <c r="Z402" s="4">
        <v>-1</v>
      </c>
      <c r="AA402" s="1">
        <v>43466</v>
      </c>
      <c r="AB402" s="8">
        <f t="shared" si="36"/>
        <v>43466</v>
      </c>
      <c r="AC402" s="8">
        <f t="shared" si="37"/>
        <v>43466</v>
      </c>
      <c r="AD402" s="8" t="str">
        <f t="shared" si="38"/>
        <v>Tuesday</v>
      </c>
      <c r="AE402" s="2">
        <v>0.10826388888888888</v>
      </c>
      <c r="AF402" s="4">
        <v>1</v>
      </c>
      <c r="AG402" s="1">
        <v>43466</v>
      </c>
      <c r="AH402" s="8">
        <f t="shared" si="39"/>
        <v>43466</v>
      </c>
      <c r="AI402" s="8">
        <f t="shared" si="40"/>
        <v>43466</v>
      </c>
      <c r="AJ402" s="8" t="str">
        <f t="shared" si="41"/>
        <v>Tuesday</v>
      </c>
      <c r="AK402" s="2">
        <v>0.12715277777777778</v>
      </c>
      <c r="AL402" t="s">
        <v>33</v>
      </c>
      <c r="AM402" t="s">
        <v>34</v>
      </c>
      <c r="AN402" t="s">
        <v>35</v>
      </c>
      <c r="AO402" t="s">
        <v>27</v>
      </c>
    </row>
    <row r="403" spans="1:41" x14ac:dyDescent="0.25">
      <c r="A403" t="s">
        <v>27</v>
      </c>
      <c r="B403">
        <v>2070384</v>
      </c>
      <c r="C403" t="s">
        <v>37</v>
      </c>
      <c r="D403" t="s">
        <v>38</v>
      </c>
      <c r="E403" t="s">
        <v>39</v>
      </c>
      <c r="F403">
        <v>53202</v>
      </c>
      <c r="G403" t="s">
        <v>29</v>
      </c>
      <c r="H403" t="s">
        <v>40</v>
      </c>
      <c r="I403">
        <v>5550</v>
      </c>
      <c r="J403" t="s">
        <v>30</v>
      </c>
      <c r="K403" t="s">
        <v>109</v>
      </c>
      <c r="L403">
        <f>VLOOKUP($K403,Key!$A$1:$D$105,2,FALSE)</f>
        <v>43.031480000000002</v>
      </c>
      <c r="M403">
        <f>VLOOKUP($K403,Key!$A$1:$D$105,3,FALSE)</f>
        <v>-87.908169999999998</v>
      </c>
      <c r="N403" t="str">
        <f>VLOOKUP($K403,Key!$A$1:$D$105,4,FALSE)</f>
        <v>Milwaukee</v>
      </c>
      <c r="O403" t="s">
        <v>41</v>
      </c>
      <c r="P403">
        <f>VLOOKUP($O403,Key!$A$1:$D$105,2,FALSE)</f>
        <v>43.042490000000001</v>
      </c>
      <c r="Q403">
        <f>VLOOKUP($O403,Key!$A$1:$D$105,3,FALSE)</f>
        <v>-87.909959999999998</v>
      </c>
      <c r="R403" t="str">
        <f>VLOOKUP($O403,Key!$A$1:$D$105,4,FALSE)</f>
        <v>Milwaukee</v>
      </c>
      <c r="S403">
        <v>5</v>
      </c>
      <c r="T403">
        <v>0</v>
      </c>
      <c r="U403">
        <v>0</v>
      </c>
      <c r="V403" t="s">
        <v>33</v>
      </c>
      <c r="W403">
        <v>0</v>
      </c>
      <c r="X403">
        <v>0</v>
      </c>
      <c r="Y403">
        <v>0</v>
      </c>
      <c r="Z403" s="6">
        <v>-1</v>
      </c>
      <c r="AA403" s="1">
        <v>43467</v>
      </c>
      <c r="AB403" s="7">
        <f t="shared" si="36"/>
        <v>43466</v>
      </c>
      <c r="AC403" s="7">
        <f t="shared" si="37"/>
        <v>43467</v>
      </c>
      <c r="AD403" s="7" t="str">
        <f t="shared" si="38"/>
        <v>Wednesday</v>
      </c>
      <c r="AE403" s="2">
        <v>0.31281249999999999</v>
      </c>
      <c r="AF403" s="6">
        <v>1</v>
      </c>
      <c r="AG403" s="1">
        <v>43467</v>
      </c>
      <c r="AH403" s="7">
        <f t="shared" si="39"/>
        <v>43466</v>
      </c>
      <c r="AI403" s="7">
        <f t="shared" si="40"/>
        <v>43467</v>
      </c>
      <c r="AJ403" s="7" t="str">
        <f t="shared" si="41"/>
        <v>Wednesday</v>
      </c>
      <c r="AK403" s="2">
        <v>0.31659722222222225</v>
      </c>
      <c r="AL403" t="s">
        <v>33</v>
      </c>
      <c r="AM403" t="s">
        <v>34</v>
      </c>
      <c r="AN403" t="s">
        <v>35</v>
      </c>
      <c r="AO403" t="s">
        <v>27</v>
      </c>
    </row>
    <row r="404" spans="1:41" x14ac:dyDescent="0.25">
      <c r="A404" t="s">
        <v>27</v>
      </c>
      <c r="B404">
        <v>1738865</v>
      </c>
      <c r="C404" t="s">
        <v>37</v>
      </c>
      <c r="D404" t="s">
        <v>38</v>
      </c>
      <c r="E404" t="s">
        <v>39</v>
      </c>
      <c r="F404">
        <v>53211</v>
      </c>
      <c r="G404" t="s">
        <v>29</v>
      </c>
      <c r="H404" t="s">
        <v>40</v>
      </c>
      <c r="I404">
        <v>11066</v>
      </c>
      <c r="J404" t="s">
        <v>30</v>
      </c>
      <c r="K404" t="s">
        <v>75</v>
      </c>
      <c r="L404">
        <f>VLOOKUP($K404,Key!$A$1:$D$105,2,FALSE)</f>
        <v>43.063749000000001</v>
      </c>
      <c r="M404">
        <f>VLOOKUP($K404,Key!$A$1:$D$105,3,FALSE)</f>
        <v>-87.887962999999999</v>
      </c>
      <c r="N404" t="str">
        <f>VLOOKUP($K404,Key!$A$1:$D$105,4,FALSE)</f>
        <v>Milwaukee</v>
      </c>
      <c r="O404" t="s">
        <v>94</v>
      </c>
      <c r="P404">
        <f>VLOOKUP($O404,Key!$A$1:$D$105,2,FALSE)</f>
        <v>43.077359999999999</v>
      </c>
      <c r="Q404">
        <f>VLOOKUP($O404,Key!$A$1:$D$105,3,FALSE)</f>
        <v>-87.880769999999998</v>
      </c>
      <c r="R404" t="str">
        <f>VLOOKUP($O404,Key!$A$1:$D$105,4,FALSE)</f>
        <v>Milwaukee</v>
      </c>
      <c r="S404">
        <v>10</v>
      </c>
      <c r="T404">
        <v>0</v>
      </c>
      <c r="U404">
        <v>0</v>
      </c>
      <c r="V404" t="s">
        <v>33</v>
      </c>
      <c r="W404">
        <v>1</v>
      </c>
      <c r="X404">
        <v>1</v>
      </c>
      <c r="Y404">
        <v>40</v>
      </c>
      <c r="Z404" s="4">
        <v>-1</v>
      </c>
      <c r="AA404" s="1">
        <v>43467</v>
      </c>
      <c r="AB404" s="8">
        <f t="shared" si="36"/>
        <v>43466</v>
      </c>
      <c r="AC404" s="8">
        <f t="shared" si="37"/>
        <v>43467</v>
      </c>
      <c r="AD404" s="8" t="str">
        <f t="shared" si="38"/>
        <v>Wednesday</v>
      </c>
      <c r="AE404" s="2">
        <v>0.39887731481481481</v>
      </c>
      <c r="AF404" s="4">
        <v>1</v>
      </c>
      <c r="AG404" s="1">
        <v>43467</v>
      </c>
      <c r="AH404" s="8">
        <f t="shared" si="39"/>
        <v>43466</v>
      </c>
      <c r="AI404" s="8">
        <f t="shared" si="40"/>
        <v>43467</v>
      </c>
      <c r="AJ404" s="8" t="str">
        <f t="shared" si="41"/>
        <v>Wednesday</v>
      </c>
      <c r="AK404" s="2">
        <v>0.40604166666666663</v>
      </c>
      <c r="AL404" t="s">
        <v>33</v>
      </c>
      <c r="AM404" t="s">
        <v>34</v>
      </c>
      <c r="AN404" t="s">
        <v>35</v>
      </c>
      <c r="AO404" t="s">
        <v>27</v>
      </c>
    </row>
    <row r="405" spans="1:41" x14ac:dyDescent="0.25">
      <c r="A405" t="s">
        <v>27</v>
      </c>
      <c r="B405">
        <v>531225</v>
      </c>
      <c r="C405" t="s">
        <v>37</v>
      </c>
      <c r="D405" t="s">
        <v>85</v>
      </c>
      <c r="E405" t="s">
        <v>39</v>
      </c>
      <c r="F405">
        <v>53202</v>
      </c>
      <c r="G405" t="s">
        <v>29</v>
      </c>
      <c r="H405" t="s">
        <v>40</v>
      </c>
      <c r="I405">
        <v>11158</v>
      </c>
      <c r="J405" t="s">
        <v>30</v>
      </c>
      <c r="K405" t="s">
        <v>80</v>
      </c>
      <c r="L405">
        <f>VLOOKUP($K405,Key!$A$1:$D$105,2,FALSE)</f>
        <v>43.05097</v>
      </c>
      <c r="M405">
        <f>VLOOKUP($K405,Key!$A$1:$D$105,3,FALSE)</f>
        <v>-87.906440000000003</v>
      </c>
      <c r="N405" t="str">
        <f>VLOOKUP($K405,Key!$A$1:$D$105,4,FALSE)</f>
        <v>Milwaukee</v>
      </c>
      <c r="O405" t="s">
        <v>74</v>
      </c>
      <c r="P405">
        <f>VLOOKUP($O405,Key!$A$1:$D$105,2,FALSE)</f>
        <v>43.042639999999999</v>
      </c>
      <c r="Q405">
        <f>VLOOKUP($O405,Key!$A$1:$D$105,3,FALSE)</f>
        <v>-87.905680000000004</v>
      </c>
      <c r="R405" t="str">
        <f>VLOOKUP($O405,Key!$A$1:$D$105,4,FALSE)</f>
        <v>Milwaukee</v>
      </c>
      <c r="S405">
        <v>8</v>
      </c>
      <c r="T405">
        <v>0</v>
      </c>
      <c r="U405">
        <v>0</v>
      </c>
      <c r="V405" t="s">
        <v>33</v>
      </c>
      <c r="W405">
        <v>1</v>
      </c>
      <c r="X405">
        <v>1</v>
      </c>
      <c r="Y405">
        <v>40</v>
      </c>
      <c r="Z405" s="6">
        <v>-1</v>
      </c>
      <c r="AA405" s="1">
        <v>43467</v>
      </c>
      <c r="AB405" s="7">
        <f t="shared" si="36"/>
        <v>43466</v>
      </c>
      <c r="AC405" s="7">
        <f t="shared" si="37"/>
        <v>43467</v>
      </c>
      <c r="AD405" s="7" t="str">
        <f t="shared" si="38"/>
        <v>Wednesday</v>
      </c>
      <c r="AE405" s="2">
        <v>0.67486111111111102</v>
      </c>
      <c r="AF405" s="6">
        <v>1</v>
      </c>
      <c r="AG405" s="1">
        <v>43467</v>
      </c>
      <c r="AH405" s="7">
        <f t="shared" si="39"/>
        <v>43466</v>
      </c>
      <c r="AI405" s="7">
        <f t="shared" si="40"/>
        <v>43467</v>
      </c>
      <c r="AJ405" s="7" t="str">
        <f t="shared" si="41"/>
        <v>Wednesday</v>
      </c>
      <c r="AK405" s="2">
        <v>0.68016203703703704</v>
      </c>
      <c r="AL405" t="s">
        <v>33</v>
      </c>
      <c r="AM405" t="s">
        <v>34</v>
      </c>
      <c r="AN405" t="s">
        <v>35</v>
      </c>
      <c r="AO405" t="s">
        <v>27</v>
      </c>
    </row>
    <row r="406" spans="1:41" x14ac:dyDescent="0.25">
      <c r="A406" t="s">
        <v>27</v>
      </c>
      <c r="B406">
        <v>2353269</v>
      </c>
      <c r="C406" t="s">
        <v>37</v>
      </c>
      <c r="D406" t="s">
        <v>121</v>
      </c>
      <c r="E406" t="s">
        <v>39</v>
      </c>
      <c r="F406">
        <v>53202</v>
      </c>
      <c r="G406" t="s">
        <v>29</v>
      </c>
      <c r="H406" t="s">
        <v>40</v>
      </c>
      <c r="I406">
        <v>11114</v>
      </c>
      <c r="J406" t="s">
        <v>30</v>
      </c>
      <c r="K406" t="s">
        <v>58</v>
      </c>
      <c r="L406">
        <f>VLOOKUP($K406,Key!$A$1:$D$105,2,FALSE)</f>
        <v>43.052460000000004</v>
      </c>
      <c r="M406">
        <f>VLOOKUP($K406,Key!$A$1:$D$105,3,FALSE)</f>
        <v>-87.891000000000005</v>
      </c>
      <c r="N406" t="str">
        <f>VLOOKUP($K406,Key!$A$1:$D$105,4,FALSE)</f>
        <v>Milwaukee</v>
      </c>
      <c r="O406" t="s">
        <v>36</v>
      </c>
      <c r="P406">
        <f>VLOOKUP($O406,Key!$A$1:$D$105,2,FALSE)</f>
        <v>43.03886</v>
      </c>
      <c r="Q406">
        <f>VLOOKUP($O406,Key!$A$1:$D$105,3,FALSE)</f>
        <v>-87.902720000000002</v>
      </c>
      <c r="R406" t="str">
        <f>VLOOKUP($O406,Key!$A$1:$D$105,4,FALSE)</f>
        <v>Milwaukee</v>
      </c>
      <c r="S406">
        <v>11</v>
      </c>
      <c r="T406">
        <v>0</v>
      </c>
      <c r="U406">
        <v>0</v>
      </c>
      <c r="V406" t="s">
        <v>33</v>
      </c>
      <c r="W406">
        <v>0</v>
      </c>
      <c r="X406">
        <v>0</v>
      </c>
      <c r="Y406">
        <v>1</v>
      </c>
      <c r="Z406" s="4">
        <v>-1</v>
      </c>
      <c r="AA406" s="1">
        <v>43468</v>
      </c>
      <c r="AB406" s="8">
        <f t="shared" si="36"/>
        <v>43466</v>
      </c>
      <c r="AC406" s="8">
        <f t="shared" si="37"/>
        <v>43468</v>
      </c>
      <c r="AD406" s="8" t="str">
        <f t="shared" si="38"/>
        <v>Thursday</v>
      </c>
      <c r="AE406" s="2">
        <v>0.31473379629629633</v>
      </c>
      <c r="AF406" s="4">
        <v>1</v>
      </c>
      <c r="AG406" s="1">
        <v>43468</v>
      </c>
      <c r="AH406" s="8">
        <f t="shared" si="39"/>
        <v>43466</v>
      </c>
      <c r="AI406" s="8">
        <f t="shared" si="40"/>
        <v>43468</v>
      </c>
      <c r="AJ406" s="8" t="str">
        <f t="shared" si="41"/>
        <v>Thursday</v>
      </c>
      <c r="AK406" s="2">
        <v>0.3225925925925926</v>
      </c>
      <c r="AL406" t="s">
        <v>33</v>
      </c>
      <c r="AM406" t="s">
        <v>34</v>
      </c>
      <c r="AN406" t="s">
        <v>35</v>
      </c>
      <c r="AO406" t="s">
        <v>27</v>
      </c>
    </row>
    <row r="407" spans="1:41" x14ac:dyDescent="0.25">
      <c r="A407" t="s">
        <v>27</v>
      </c>
      <c r="B407">
        <v>2178477</v>
      </c>
      <c r="C407" t="s">
        <v>37</v>
      </c>
      <c r="F407">
        <v>53202</v>
      </c>
      <c r="G407" t="s">
        <v>29</v>
      </c>
      <c r="H407" t="s">
        <v>40</v>
      </c>
      <c r="I407">
        <v>12599</v>
      </c>
      <c r="J407" t="s">
        <v>30</v>
      </c>
      <c r="K407" t="s">
        <v>109</v>
      </c>
      <c r="L407">
        <f>VLOOKUP($K407,Key!$A$1:$D$105,2,FALSE)</f>
        <v>43.031480000000002</v>
      </c>
      <c r="M407">
        <f>VLOOKUP($K407,Key!$A$1:$D$105,3,FALSE)</f>
        <v>-87.908169999999998</v>
      </c>
      <c r="N407" t="str">
        <f>VLOOKUP($K407,Key!$A$1:$D$105,4,FALSE)</f>
        <v>Milwaukee</v>
      </c>
      <c r="O407" t="s">
        <v>36</v>
      </c>
      <c r="P407">
        <f>VLOOKUP($O407,Key!$A$1:$D$105,2,FALSE)</f>
        <v>43.03886</v>
      </c>
      <c r="Q407">
        <f>VLOOKUP($O407,Key!$A$1:$D$105,3,FALSE)</f>
        <v>-87.902720000000002</v>
      </c>
      <c r="R407" t="str">
        <f>VLOOKUP($O407,Key!$A$1:$D$105,4,FALSE)</f>
        <v>Milwaukee</v>
      </c>
      <c r="S407">
        <v>5</v>
      </c>
      <c r="T407">
        <v>0</v>
      </c>
      <c r="U407">
        <v>0</v>
      </c>
      <c r="V407" t="s">
        <v>33</v>
      </c>
      <c r="W407">
        <v>0</v>
      </c>
      <c r="X407">
        <v>0</v>
      </c>
      <c r="Y407">
        <v>0</v>
      </c>
      <c r="Z407" s="6">
        <v>-1</v>
      </c>
      <c r="AA407" s="1">
        <v>43469</v>
      </c>
      <c r="AB407" s="7">
        <f t="shared" si="36"/>
        <v>43466</v>
      </c>
      <c r="AC407" s="7">
        <f t="shared" si="37"/>
        <v>43469</v>
      </c>
      <c r="AD407" s="7" t="str">
        <f t="shared" si="38"/>
        <v>Friday</v>
      </c>
      <c r="AE407" s="2">
        <v>0.22701388888888888</v>
      </c>
      <c r="AF407" s="6">
        <v>1</v>
      </c>
      <c r="AG407" s="1">
        <v>43469</v>
      </c>
      <c r="AH407" s="7">
        <f t="shared" si="39"/>
        <v>43466</v>
      </c>
      <c r="AI407" s="7">
        <f t="shared" si="40"/>
        <v>43469</v>
      </c>
      <c r="AJ407" s="7" t="str">
        <f t="shared" si="41"/>
        <v>Friday</v>
      </c>
      <c r="AK407" s="2">
        <v>0.22998842592592594</v>
      </c>
      <c r="AL407" t="s">
        <v>33</v>
      </c>
      <c r="AM407" t="s">
        <v>34</v>
      </c>
      <c r="AN407" t="s">
        <v>35</v>
      </c>
      <c r="AO407" t="s">
        <v>27</v>
      </c>
    </row>
    <row r="408" spans="1:41" x14ac:dyDescent="0.25">
      <c r="A408" t="s">
        <v>27</v>
      </c>
      <c r="B408">
        <v>2044884</v>
      </c>
      <c r="C408" t="s">
        <v>37</v>
      </c>
      <c r="D408" t="s">
        <v>108</v>
      </c>
      <c r="E408" t="s">
        <v>39</v>
      </c>
      <c r="F408">
        <v>53202</v>
      </c>
      <c r="G408" t="s">
        <v>29</v>
      </c>
      <c r="H408" t="s">
        <v>91</v>
      </c>
      <c r="I408">
        <v>5540</v>
      </c>
      <c r="J408" t="s">
        <v>30</v>
      </c>
      <c r="K408" t="s">
        <v>57</v>
      </c>
      <c r="L408">
        <f>VLOOKUP($K408,Key!$A$1:$D$105,2,FALSE)</f>
        <v>43.045712999999999</v>
      </c>
      <c r="M408">
        <f>VLOOKUP($K408,Key!$A$1:$D$105,3,FALSE)</f>
        <v>-87.899756999999994</v>
      </c>
      <c r="N408" t="str">
        <f>VLOOKUP($K408,Key!$A$1:$D$105,4,FALSE)</f>
        <v>Milwaukee</v>
      </c>
      <c r="O408" t="s">
        <v>36</v>
      </c>
      <c r="P408">
        <f>VLOOKUP($O408,Key!$A$1:$D$105,2,FALSE)</f>
        <v>43.03886</v>
      </c>
      <c r="Q408">
        <f>VLOOKUP($O408,Key!$A$1:$D$105,3,FALSE)</f>
        <v>-87.902720000000002</v>
      </c>
      <c r="R408" t="str">
        <f>VLOOKUP($O408,Key!$A$1:$D$105,4,FALSE)</f>
        <v>Milwaukee</v>
      </c>
      <c r="S408">
        <v>5</v>
      </c>
      <c r="T408">
        <v>0</v>
      </c>
      <c r="U408">
        <v>0</v>
      </c>
      <c r="V408" t="s">
        <v>33</v>
      </c>
      <c r="W408">
        <v>0</v>
      </c>
      <c r="X408">
        <v>0</v>
      </c>
      <c r="Y408">
        <v>0</v>
      </c>
      <c r="Z408" s="4">
        <v>-1</v>
      </c>
      <c r="AA408" s="1">
        <v>43469</v>
      </c>
      <c r="AB408" s="8">
        <f t="shared" si="36"/>
        <v>43466</v>
      </c>
      <c r="AC408" s="8">
        <f t="shared" si="37"/>
        <v>43469</v>
      </c>
      <c r="AD408" s="8" t="str">
        <f t="shared" si="38"/>
        <v>Friday</v>
      </c>
      <c r="AE408" s="2">
        <v>0.5348842592592592</v>
      </c>
      <c r="AF408" s="4">
        <v>1</v>
      </c>
      <c r="AG408" s="1">
        <v>43469</v>
      </c>
      <c r="AH408" s="8">
        <f t="shared" si="39"/>
        <v>43466</v>
      </c>
      <c r="AI408" s="8">
        <f t="shared" si="40"/>
        <v>43469</v>
      </c>
      <c r="AJ408" s="8" t="str">
        <f t="shared" si="41"/>
        <v>Friday</v>
      </c>
      <c r="AK408" s="2">
        <v>0.53822916666666665</v>
      </c>
      <c r="AL408" t="s">
        <v>33</v>
      </c>
      <c r="AM408" t="s">
        <v>34</v>
      </c>
      <c r="AN408" t="s">
        <v>35</v>
      </c>
      <c r="AO408" t="s">
        <v>27</v>
      </c>
    </row>
    <row r="409" spans="1:41" x14ac:dyDescent="0.25">
      <c r="A409" t="s">
        <v>27</v>
      </c>
      <c r="B409">
        <v>1738865</v>
      </c>
      <c r="C409" t="s">
        <v>37</v>
      </c>
      <c r="D409" t="s">
        <v>38</v>
      </c>
      <c r="E409" t="s">
        <v>39</v>
      </c>
      <c r="F409">
        <v>53211</v>
      </c>
      <c r="G409" t="s">
        <v>29</v>
      </c>
      <c r="H409" t="s">
        <v>40</v>
      </c>
      <c r="I409">
        <v>12661</v>
      </c>
      <c r="J409" t="s">
        <v>30</v>
      </c>
      <c r="K409" t="s">
        <v>75</v>
      </c>
      <c r="L409">
        <f>VLOOKUP($K409,Key!$A$1:$D$105,2,FALSE)</f>
        <v>43.063749000000001</v>
      </c>
      <c r="M409">
        <f>VLOOKUP($K409,Key!$A$1:$D$105,3,FALSE)</f>
        <v>-87.887962999999999</v>
      </c>
      <c r="N409" t="str">
        <f>VLOOKUP($K409,Key!$A$1:$D$105,4,FALSE)</f>
        <v>Milwaukee</v>
      </c>
      <c r="O409" t="s">
        <v>70</v>
      </c>
      <c r="P409">
        <f>VLOOKUP($O409,Key!$A$1:$D$105,2,FALSE)</f>
        <v>43.074655999999997</v>
      </c>
      <c r="Q409">
        <f>VLOOKUP($O409,Key!$A$1:$D$105,3,FALSE)</f>
        <v>-87.889011999999994</v>
      </c>
      <c r="R409" t="str">
        <f>VLOOKUP($O409,Key!$A$1:$D$105,4,FALSE)</f>
        <v>Milwaukee</v>
      </c>
      <c r="S409">
        <v>6</v>
      </c>
      <c r="T409">
        <v>0</v>
      </c>
      <c r="U409">
        <v>0</v>
      </c>
      <c r="V409" t="s">
        <v>33</v>
      </c>
      <c r="W409">
        <v>0</v>
      </c>
      <c r="X409">
        <v>0</v>
      </c>
      <c r="Y409">
        <v>0</v>
      </c>
      <c r="Z409" s="6">
        <v>-1</v>
      </c>
      <c r="AA409" s="1">
        <v>43469</v>
      </c>
      <c r="AB409" s="7">
        <f t="shared" si="36"/>
        <v>43466</v>
      </c>
      <c r="AC409" s="7">
        <f t="shared" si="37"/>
        <v>43469</v>
      </c>
      <c r="AD409" s="7" t="str">
        <f t="shared" si="38"/>
        <v>Friday</v>
      </c>
      <c r="AE409" s="2">
        <v>0.54194444444444445</v>
      </c>
      <c r="AF409" s="6">
        <v>1</v>
      </c>
      <c r="AG409" s="1">
        <v>43469</v>
      </c>
      <c r="AH409" s="7">
        <f t="shared" si="39"/>
        <v>43466</v>
      </c>
      <c r="AI409" s="7">
        <f t="shared" si="40"/>
        <v>43469</v>
      </c>
      <c r="AJ409" s="7" t="str">
        <f t="shared" si="41"/>
        <v>Friday</v>
      </c>
      <c r="AK409" s="2">
        <v>0.54598379629629623</v>
      </c>
      <c r="AL409" t="s">
        <v>33</v>
      </c>
      <c r="AM409" t="s">
        <v>34</v>
      </c>
      <c r="AN409" t="s">
        <v>35</v>
      </c>
      <c r="AO409" t="s">
        <v>27</v>
      </c>
    </row>
    <row r="410" spans="1:41" x14ac:dyDescent="0.25">
      <c r="A410" t="s">
        <v>116</v>
      </c>
      <c r="B410">
        <v>2257274</v>
      </c>
      <c r="C410" t="s">
        <v>37</v>
      </c>
      <c r="D410" t="s">
        <v>38</v>
      </c>
      <c r="E410" t="s">
        <v>39</v>
      </c>
      <c r="F410">
        <v>53202</v>
      </c>
      <c r="G410" t="s">
        <v>29</v>
      </c>
      <c r="H410" t="s">
        <v>117</v>
      </c>
      <c r="I410">
        <v>12581</v>
      </c>
      <c r="J410" t="s">
        <v>30</v>
      </c>
      <c r="K410" t="s">
        <v>36</v>
      </c>
      <c r="L410">
        <f>VLOOKUP($K410,Key!$A$1:$D$105,2,FALSE)</f>
        <v>43.03886</v>
      </c>
      <c r="M410">
        <f>VLOOKUP($K410,Key!$A$1:$D$105,3,FALSE)</f>
        <v>-87.902720000000002</v>
      </c>
      <c r="N410" t="str">
        <f>VLOOKUP($K410,Key!$A$1:$D$105,4,FALSE)</f>
        <v>Milwaukee</v>
      </c>
      <c r="O410" t="s">
        <v>80</v>
      </c>
      <c r="P410">
        <f>VLOOKUP($O410,Key!$A$1:$D$105,2,FALSE)</f>
        <v>43.05097</v>
      </c>
      <c r="Q410">
        <f>VLOOKUP($O410,Key!$A$1:$D$105,3,FALSE)</f>
        <v>-87.906440000000003</v>
      </c>
      <c r="R410" t="str">
        <f>VLOOKUP($O410,Key!$A$1:$D$105,4,FALSE)</f>
        <v>Milwaukee</v>
      </c>
      <c r="S410">
        <v>5</v>
      </c>
      <c r="T410">
        <v>0</v>
      </c>
      <c r="U410">
        <v>0</v>
      </c>
      <c r="V410" t="s">
        <v>33</v>
      </c>
      <c r="W410">
        <v>0</v>
      </c>
      <c r="X410">
        <v>0</v>
      </c>
      <c r="Y410">
        <v>0</v>
      </c>
      <c r="Z410" s="4">
        <v>-1</v>
      </c>
      <c r="AA410" s="1">
        <v>43469</v>
      </c>
      <c r="AB410" s="8">
        <f t="shared" si="36"/>
        <v>43466</v>
      </c>
      <c r="AC410" s="8">
        <f t="shared" si="37"/>
        <v>43469</v>
      </c>
      <c r="AD410" s="8" t="str">
        <f t="shared" si="38"/>
        <v>Friday</v>
      </c>
      <c r="AE410" s="2">
        <v>0.73263888888888884</v>
      </c>
      <c r="AF410" s="4">
        <v>1</v>
      </c>
      <c r="AG410" s="1">
        <v>43469</v>
      </c>
      <c r="AH410" s="8">
        <f t="shared" si="39"/>
        <v>43466</v>
      </c>
      <c r="AI410" s="8">
        <f t="shared" si="40"/>
        <v>43469</v>
      </c>
      <c r="AJ410" s="8" t="str">
        <f t="shared" si="41"/>
        <v>Friday</v>
      </c>
      <c r="AK410" s="2">
        <v>0.7365856481481482</v>
      </c>
      <c r="AL410" t="s">
        <v>33</v>
      </c>
      <c r="AM410" t="s">
        <v>33</v>
      </c>
      <c r="AN410" t="s">
        <v>35</v>
      </c>
      <c r="AO410" t="s">
        <v>27</v>
      </c>
    </row>
    <row r="411" spans="1:41" x14ac:dyDescent="0.25">
      <c r="A411" t="s">
        <v>27</v>
      </c>
      <c r="B411">
        <v>1276651</v>
      </c>
      <c r="C411" t="s">
        <v>37</v>
      </c>
      <c r="D411" t="s">
        <v>38</v>
      </c>
      <c r="E411" t="s">
        <v>39</v>
      </c>
      <c r="F411">
        <v>53211</v>
      </c>
      <c r="G411" t="s">
        <v>29</v>
      </c>
      <c r="H411" t="s">
        <v>40</v>
      </c>
      <c r="I411">
        <v>5714</v>
      </c>
      <c r="J411" t="s">
        <v>30</v>
      </c>
      <c r="K411" t="s">
        <v>81</v>
      </c>
      <c r="L411">
        <f>VLOOKUP($K411,Key!$A$1:$D$105,2,FALSE)</f>
        <v>43.049230000000001</v>
      </c>
      <c r="M411">
        <f>VLOOKUP($K411,Key!$A$1:$D$105,3,FALSE)</f>
        <v>-87.911940000000001</v>
      </c>
      <c r="N411" t="str">
        <f>VLOOKUP($K411,Key!$A$1:$D$105,4,FALSE)</f>
        <v>Milwaukee</v>
      </c>
      <c r="O411" t="s">
        <v>94</v>
      </c>
      <c r="P411">
        <f>VLOOKUP($O411,Key!$A$1:$D$105,2,FALSE)</f>
        <v>43.077359999999999</v>
      </c>
      <c r="Q411">
        <f>VLOOKUP($O411,Key!$A$1:$D$105,3,FALSE)</f>
        <v>-87.880769999999998</v>
      </c>
      <c r="R411" t="str">
        <f>VLOOKUP($O411,Key!$A$1:$D$105,4,FALSE)</f>
        <v>Milwaukee</v>
      </c>
      <c r="S411">
        <v>30</v>
      </c>
      <c r="T411">
        <v>0</v>
      </c>
      <c r="U411">
        <v>0</v>
      </c>
      <c r="V411" t="s">
        <v>33</v>
      </c>
      <c r="W411">
        <v>4</v>
      </c>
      <c r="X411">
        <v>3.8</v>
      </c>
      <c r="Y411">
        <v>160</v>
      </c>
      <c r="Z411" s="6">
        <v>-1</v>
      </c>
      <c r="AA411" s="1">
        <v>43469</v>
      </c>
      <c r="AB411" s="7">
        <f t="shared" si="36"/>
        <v>43466</v>
      </c>
      <c r="AC411" s="7">
        <f t="shared" si="37"/>
        <v>43469</v>
      </c>
      <c r="AD411" s="7" t="str">
        <f t="shared" si="38"/>
        <v>Friday</v>
      </c>
      <c r="AE411" s="2">
        <v>0.75773148148148151</v>
      </c>
      <c r="AF411" s="6">
        <v>1</v>
      </c>
      <c r="AG411" s="1">
        <v>43469</v>
      </c>
      <c r="AH411" s="7">
        <f t="shared" si="39"/>
        <v>43466</v>
      </c>
      <c r="AI411" s="7">
        <f t="shared" si="40"/>
        <v>43469</v>
      </c>
      <c r="AJ411" s="7" t="str">
        <f t="shared" si="41"/>
        <v>Friday</v>
      </c>
      <c r="AK411" s="2">
        <v>0.77893518518518512</v>
      </c>
      <c r="AL411" t="s">
        <v>33</v>
      </c>
      <c r="AM411" t="s">
        <v>34</v>
      </c>
      <c r="AN411" t="s">
        <v>35</v>
      </c>
      <c r="AO411" t="s">
        <v>27</v>
      </c>
    </row>
    <row r="412" spans="1:41" x14ac:dyDescent="0.25">
      <c r="A412" t="s">
        <v>27</v>
      </c>
      <c r="B412">
        <v>1328721</v>
      </c>
      <c r="C412" t="s">
        <v>37</v>
      </c>
      <c r="D412" t="s">
        <v>38</v>
      </c>
      <c r="E412" t="s">
        <v>39</v>
      </c>
      <c r="F412">
        <v>53207</v>
      </c>
      <c r="G412" t="s">
        <v>29</v>
      </c>
      <c r="H412" t="s">
        <v>40</v>
      </c>
      <c r="I412">
        <v>12464</v>
      </c>
      <c r="J412" t="s">
        <v>30</v>
      </c>
      <c r="K412" t="s">
        <v>47</v>
      </c>
      <c r="L412">
        <f>VLOOKUP($K412,Key!$A$1:$D$105,2,FALSE)</f>
        <v>43.038600000000002</v>
      </c>
      <c r="M412">
        <f>VLOOKUP($K412,Key!$A$1:$D$105,3,FALSE)</f>
        <v>-87.912099999999995</v>
      </c>
      <c r="N412" t="str">
        <f>VLOOKUP($K412,Key!$A$1:$D$105,4,FALSE)</f>
        <v>Milwaukee</v>
      </c>
      <c r="O412" t="s">
        <v>61</v>
      </c>
      <c r="P412">
        <f>VLOOKUP($O412,Key!$A$1:$D$105,2,FALSE)</f>
        <v>43.026229999999998</v>
      </c>
      <c r="Q412">
        <f>VLOOKUP($O412,Key!$A$1:$D$105,3,FALSE)</f>
        <v>-87.912809999999993</v>
      </c>
      <c r="R412" t="str">
        <f>VLOOKUP($O412,Key!$A$1:$D$105,4,FALSE)</f>
        <v>Milwaukee</v>
      </c>
      <c r="S412">
        <v>9</v>
      </c>
      <c r="T412">
        <v>0</v>
      </c>
      <c r="U412">
        <v>0</v>
      </c>
      <c r="V412" t="s">
        <v>33</v>
      </c>
      <c r="W412">
        <v>1</v>
      </c>
      <c r="X412">
        <v>1</v>
      </c>
      <c r="Y412">
        <v>40</v>
      </c>
      <c r="Z412" s="4">
        <v>-1</v>
      </c>
      <c r="AA412" s="1">
        <v>43469</v>
      </c>
      <c r="AB412" s="8">
        <f t="shared" si="36"/>
        <v>43466</v>
      </c>
      <c r="AC412" s="8">
        <f t="shared" si="37"/>
        <v>43469</v>
      </c>
      <c r="AD412" s="8" t="str">
        <f t="shared" si="38"/>
        <v>Friday</v>
      </c>
      <c r="AE412" s="2">
        <v>0.86876157407407406</v>
      </c>
      <c r="AF412" s="4">
        <v>1</v>
      </c>
      <c r="AG412" s="1">
        <v>43469</v>
      </c>
      <c r="AH412" s="8">
        <f t="shared" si="39"/>
        <v>43466</v>
      </c>
      <c r="AI412" s="8">
        <f t="shared" si="40"/>
        <v>43469</v>
      </c>
      <c r="AJ412" s="8" t="str">
        <f t="shared" si="41"/>
        <v>Friday</v>
      </c>
      <c r="AK412" s="2">
        <v>0.87519675925925933</v>
      </c>
      <c r="AL412" t="s">
        <v>33</v>
      </c>
      <c r="AM412" t="s">
        <v>34</v>
      </c>
      <c r="AN412" t="s">
        <v>35</v>
      </c>
      <c r="AO412" t="s">
        <v>27</v>
      </c>
    </row>
    <row r="413" spans="1:41" x14ac:dyDescent="0.25">
      <c r="A413" t="s">
        <v>27</v>
      </c>
      <c r="B413">
        <v>2290385</v>
      </c>
      <c r="C413" t="s">
        <v>37</v>
      </c>
      <c r="F413">
        <v>53202</v>
      </c>
      <c r="G413" t="s">
        <v>29</v>
      </c>
      <c r="H413" t="s">
        <v>40</v>
      </c>
      <c r="I413">
        <v>5426</v>
      </c>
      <c r="J413" t="s">
        <v>30</v>
      </c>
      <c r="K413" t="s">
        <v>55</v>
      </c>
      <c r="L413">
        <f>VLOOKUP($K413,Key!$A$1:$D$105,2,FALSE)</f>
        <v>43.048200000000001</v>
      </c>
      <c r="M413">
        <f>VLOOKUP($K413,Key!$A$1:$D$105,3,FALSE)</f>
        <v>-87.900859999999994</v>
      </c>
      <c r="N413" t="str">
        <f>VLOOKUP($K413,Key!$A$1:$D$105,4,FALSE)</f>
        <v>Milwaukee</v>
      </c>
      <c r="O413" t="s">
        <v>58</v>
      </c>
      <c r="P413">
        <f>VLOOKUP($O413,Key!$A$1:$D$105,2,FALSE)</f>
        <v>43.052460000000004</v>
      </c>
      <c r="Q413">
        <f>VLOOKUP($O413,Key!$A$1:$D$105,3,FALSE)</f>
        <v>-87.891000000000005</v>
      </c>
      <c r="R413" t="str">
        <f>VLOOKUP($O413,Key!$A$1:$D$105,4,FALSE)</f>
        <v>Milwaukee</v>
      </c>
      <c r="S413">
        <v>12</v>
      </c>
      <c r="T413">
        <v>0</v>
      </c>
      <c r="U413">
        <v>0</v>
      </c>
      <c r="V413" t="s">
        <v>33</v>
      </c>
      <c r="W413">
        <v>1</v>
      </c>
      <c r="X413">
        <v>1</v>
      </c>
      <c r="Y413">
        <v>40</v>
      </c>
      <c r="Z413" s="6">
        <v>-1</v>
      </c>
      <c r="AA413" s="1">
        <v>43470</v>
      </c>
      <c r="AB413" s="7">
        <f t="shared" si="36"/>
        <v>43466</v>
      </c>
      <c r="AC413" s="7">
        <f t="shared" si="37"/>
        <v>43470</v>
      </c>
      <c r="AD413" s="7" t="str">
        <f t="shared" si="38"/>
        <v>Saturday</v>
      </c>
      <c r="AE413" s="2">
        <v>0.56719907407407411</v>
      </c>
      <c r="AF413" s="6">
        <v>1</v>
      </c>
      <c r="AG413" s="1">
        <v>43470</v>
      </c>
      <c r="AH413" s="7">
        <f t="shared" si="39"/>
        <v>43466</v>
      </c>
      <c r="AI413" s="7">
        <f t="shared" si="40"/>
        <v>43470</v>
      </c>
      <c r="AJ413" s="7" t="str">
        <f t="shared" si="41"/>
        <v>Saturday</v>
      </c>
      <c r="AK413" s="2">
        <v>0.57503472222222218</v>
      </c>
      <c r="AL413" t="s">
        <v>33</v>
      </c>
      <c r="AM413" t="s">
        <v>34</v>
      </c>
      <c r="AN413" t="s">
        <v>35</v>
      </c>
      <c r="AO413" t="s">
        <v>27</v>
      </c>
    </row>
    <row r="414" spans="1:41" x14ac:dyDescent="0.25">
      <c r="A414" t="s">
        <v>27</v>
      </c>
      <c r="B414">
        <v>2326760</v>
      </c>
      <c r="C414" t="s">
        <v>37</v>
      </c>
      <c r="D414" t="s">
        <v>108</v>
      </c>
      <c r="E414" t="s">
        <v>39</v>
      </c>
      <c r="F414">
        <v>53202</v>
      </c>
      <c r="G414" t="s">
        <v>29</v>
      </c>
      <c r="H414" t="s">
        <v>86</v>
      </c>
      <c r="I414">
        <v>11143</v>
      </c>
      <c r="J414" t="s">
        <v>30</v>
      </c>
      <c r="K414" t="s">
        <v>51</v>
      </c>
      <c r="L414">
        <f>VLOOKUP($K414,Key!$A$1:$D$105,2,FALSE)</f>
        <v>43.028709999999997</v>
      </c>
      <c r="M414">
        <f>VLOOKUP($K414,Key!$A$1:$D$105,3,FALSE)</f>
        <v>-87.9041</v>
      </c>
      <c r="N414" t="str">
        <f>VLOOKUP($K414,Key!$A$1:$D$105,4,FALSE)</f>
        <v>Milwaukee</v>
      </c>
      <c r="O414" t="s">
        <v>51</v>
      </c>
      <c r="P414">
        <f>VLOOKUP($O414,Key!$A$1:$D$105,2,FALSE)</f>
        <v>43.028709999999997</v>
      </c>
      <c r="Q414">
        <f>VLOOKUP($O414,Key!$A$1:$D$105,3,FALSE)</f>
        <v>-87.9041</v>
      </c>
      <c r="R414" t="str">
        <f>VLOOKUP($O414,Key!$A$1:$D$105,4,FALSE)</f>
        <v>Milwaukee</v>
      </c>
      <c r="S414">
        <v>5</v>
      </c>
      <c r="T414">
        <v>0</v>
      </c>
      <c r="U414">
        <v>2</v>
      </c>
      <c r="V414" t="s">
        <v>33</v>
      </c>
      <c r="W414">
        <v>0</v>
      </c>
      <c r="X414">
        <v>0</v>
      </c>
      <c r="Y414">
        <v>0</v>
      </c>
      <c r="Z414" s="4">
        <v>-1</v>
      </c>
      <c r="AA414" s="1">
        <v>43470</v>
      </c>
      <c r="AB414" s="8">
        <f t="shared" si="36"/>
        <v>43466</v>
      </c>
      <c r="AC414" s="8">
        <f t="shared" si="37"/>
        <v>43470</v>
      </c>
      <c r="AD414" s="8" t="str">
        <f t="shared" si="38"/>
        <v>Saturday</v>
      </c>
      <c r="AE414" s="2">
        <v>0.58747685185185183</v>
      </c>
      <c r="AF414" s="4">
        <v>1</v>
      </c>
      <c r="AG414" s="1">
        <v>43470</v>
      </c>
      <c r="AH414" s="8">
        <f t="shared" si="39"/>
        <v>43466</v>
      </c>
      <c r="AI414" s="8">
        <f t="shared" si="40"/>
        <v>43470</v>
      </c>
      <c r="AJ414" s="8" t="str">
        <f t="shared" si="41"/>
        <v>Saturday</v>
      </c>
      <c r="AK414" s="2">
        <v>0.59091435185185182</v>
      </c>
      <c r="AL414" t="s">
        <v>33</v>
      </c>
      <c r="AM414" t="s">
        <v>34</v>
      </c>
      <c r="AN414" t="s">
        <v>44</v>
      </c>
      <c r="AO414" t="s">
        <v>27</v>
      </c>
    </row>
    <row r="415" spans="1:41" x14ac:dyDescent="0.25">
      <c r="A415" t="s">
        <v>27</v>
      </c>
      <c r="B415">
        <v>2153461</v>
      </c>
      <c r="C415" t="s">
        <v>37</v>
      </c>
      <c r="D415" t="s">
        <v>38</v>
      </c>
      <c r="E415" t="s">
        <v>39</v>
      </c>
      <c r="F415">
        <v>53204</v>
      </c>
      <c r="G415" t="s">
        <v>29</v>
      </c>
      <c r="H415" t="s">
        <v>40</v>
      </c>
      <c r="I415">
        <v>11115</v>
      </c>
      <c r="J415" t="s">
        <v>30</v>
      </c>
      <c r="K415" t="s">
        <v>42</v>
      </c>
      <c r="L415">
        <f>VLOOKUP($K415,Key!$A$1:$D$105,2,FALSE)</f>
        <v>43.02948</v>
      </c>
      <c r="M415">
        <f>VLOOKUP($K415,Key!$A$1:$D$105,3,FALSE)</f>
        <v>-87.912819999999996</v>
      </c>
      <c r="N415" t="str">
        <f>VLOOKUP($K415,Key!$A$1:$D$105,4,FALSE)</f>
        <v>Milwaukee</v>
      </c>
      <c r="O415" t="s">
        <v>45</v>
      </c>
      <c r="P415">
        <f>VLOOKUP($O415,Key!$A$1:$D$105,2,FALSE)</f>
        <v>43.03519</v>
      </c>
      <c r="Q415">
        <f>VLOOKUP($O415,Key!$A$1:$D$105,3,FALSE)</f>
        <v>-87.907390000000007</v>
      </c>
      <c r="R415" t="str">
        <f>VLOOKUP($O415,Key!$A$1:$D$105,4,FALSE)</f>
        <v>Milwaukee</v>
      </c>
      <c r="S415">
        <v>4</v>
      </c>
      <c r="T415">
        <v>0</v>
      </c>
      <c r="U415">
        <v>0</v>
      </c>
      <c r="V415" t="s">
        <v>33</v>
      </c>
      <c r="W415">
        <v>0</v>
      </c>
      <c r="X415">
        <v>0</v>
      </c>
      <c r="Y415">
        <v>0</v>
      </c>
      <c r="Z415" s="6">
        <v>-1</v>
      </c>
      <c r="AA415" s="1">
        <v>43470</v>
      </c>
      <c r="AB415" s="7">
        <f t="shared" si="36"/>
        <v>43466</v>
      </c>
      <c r="AC415" s="7">
        <f t="shared" si="37"/>
        <v>43470</v>
      </c>
      <c r="AD415" s="7" t="str">
        <f t="shared" si="38"/>
        <v>Saturday</v>
      </c>
      <c r="AE415" s="2">
        <v>0.60106481481481489</v>
      </c>
      <c r="AF415" s="6">
        <v>1</v>
      </c>
      <c r="AG415" s="1">
        <v>43470</v>
      </c>
      <c r="AH415" s="7">
        <f t="shared" si="39"/>
        <v>43466</v>
      </c>
      <c r="AI415" s="7">
        <f t="shared" si="40"/>
        <v>43470</v>
      </c>
      <c r="AJ415" s="7" t="str">
        <f t="shared" si="41"/>
        <v>Saturday</v>
      </c>
      <c r="AK415" s="2">
        <v>0.60413194444444451</v>
      </c>
      <c r="AL415" t="s">
        <v>33</v>
      </c>
      <c r="AM415" t="s">
        <v>34</v>
      </c>
      <c r="AN415" t="s">
        <v>35</v>
      </c>
      <c r="AO415" t="s">
        <v>27</v>
      </c>
    </row>
    <row r="416" spans="1:41" x14ac:dyDescent="0.25">
      <c r="A416" t="s">
        <v>27</v>
      </c>
      <c r="B416">
        <v>1585551</v>
      </c>
      <c r="C416" t="s">
        <v>37</v>
      </c>
      <c r="D416" t="s">
        <v>38</v>
      </c>
      <c r="E416" t="s">
        <v>39</v>
      </c>
      <c r="F416">
        <v>53202</v>
      </c>
      <c r="G416" t="s">
        <v>29</v>
      </c>
      <c r="H416" t="s">
        <v>40</v>
      </c>
      <c r="I416">
        <v>11064</v>
      </c>
      <c r="J416" t="s">
        <v>30</v>
      </c>
      <c r="K416" t="s">
        <v>109</v>
      </c>
      <c r="L416">
        <f>VLOOKUP($K416,Key!$A$1:$D$105,2,FALSE)</f>
        <v>43.031480000000002</v>
      </c>
      <c r="M416">
        <f>VLOOKUP($K416,Key!$A$1:$D$105,3,FALSE)</f>
        <v>-87.908169999999998</v>
      </c>
      <c r="N416" t="str">
        <f>VLOOKUP($K416,Key!$A$1:$D$105,4,FALSE)</f>
        <v>Milwaukee</v>
      </c>
      <c r="O416" t="s">
        <v>61</v>
      </c>
      <c r="P416">
        <f>VLOOKUP($O416,Key!$A$1:$D$105,2,FALSE)</f>
        <v>43.026229999999998</v>
      </c>
      <c r="Q416">
        <f>VLOOKUP($O416,Key!$A$1:$D$105,3,FALSE)</f>
        <v>-87.912809999999993</v>
      </c>
      <c r="R416" t="str">
        <f>VLOOKUP($O416,Key!$A$1:$D$105,4,FALSE)</f>
        <v>Milwaukee</v>
      </c>
      <c r="S416">
        <v>4</v>
      </c>
      <c r="T416">
        <v>0</v>
      </c>
      <c r="U416">
        <v>0</v>
      </c>
      <c r="V416" t="s">
        <v>33</v>
      </c>
      <c r="W416">
        <v>0</v>
      </c>
      <c r="X416">
        <v>0</v>
      </c>
      <c r="Y416">
        <v>0</v>
      </c>
      <c r="Z416" s="4">
        <v>-1</v>
      </c>
      <c r="AA416" s="1">
        <v>43470</v>
      </c>
      <c r="AB416" s="8">
        <f t="shared" si="36"/>
        <v>43466</v>
      </c>
      <c r="AC416" s="8">
        <f t="shared" si="37"/>
        <v>43470</v>
      </c>
      <c r="AD416" s="8" t="str">
        <f t="shared" si="38"/>
        <v>Saturday</v>
      </c>
      <c r="AE416" s="2">
        <v>0.61478009259259259</v>
      </c>
      <c r="AF416" s="4">
        <v>1</v>
      </c>
      <c r="AG416" s="1">
        <v>43470</v>
      </c>
      <c r="AH416" s="8">
        <f t="shared" si="39"/>
        <v>43466</v>
      </c>
      <c r="AI416" s="8">
        <f t="shared" si="40"/>
        <v>43470</v>
      </c>
      <c r="AJ416" s="8" t="str">
        <f t="shared" si="41"/>
        <v>Saturday</v>
      </c>
      <c r="AK416" s="2">
        <v>0.6174074074074074</v>
      </c>
      <c r="AL416" t="s">
        <v>33</v>
      </c>
      <c r="AM416" t="s">
        <v>34</v>
      </c>
      <c r="AN416" t="s">
        <v>35</v>
      </c>
      <c r="AO416" t="s">
        <v>27</v>
      </c>
    </row>
    <row r="417" spans="1:41" x14ac:dyDescent="0.25">
      <c r="A417" t="s">
        <v>27</v>
      </c>
      <c r="B417">
        <v>1142876</v>
      </c>
      <c r="C417" t="s">
        <v>37</v>
      </c>
      <c r="D417" t="s">
        <v>38</v>
      </c>
      <c r="E417" t="s">
        <v>39</v>
      </c>
      <c r="F417">
        <v>53204</v>
      </c>
      <c r="G417" t="s">
        <v>29</v>
      </c>
      <c r="H417" t="s">
        <v>40</v>
      </c>
      <c r="I417">
        <v>12625</v>
      </c>
      <c r="J417" t="s">
        <v>30</v>
      </c>
      <c r="K417" t="s">
        <v>72</v>
      </c>
      <c r="L417">
        <f>VLOOKUP($K417,Key!$A$1:$D$105,2,FALSE)</f>
        <v>43.03913</v>
      </c>
      <c r="M417">
        <f>VLOOKUP($K417,Key!$A$1:$D$105,3,FALSE)</f>
        <v>-87.916150000000002</v>
      </c>
      <c r="N417" t="str">
        <f>VLOOKUP($K417,Key!$A$1:$D$105,4,FALSE)</f>
        <v>Milwaukee</v>
      </c>
      <c r="O417" t="s">
        <v>61</v>
      </c>
      <c r="P417">
        <f>VLOOKUP($O417,Key!$A$1:$D$105,2,FALSE)</f>
        <v>43.026229999999998</v>
      </c>
      <c r="Q417">
        <f>VLOOKUP($O417,Key!$A$1:$D$105,3,FALSE)</f>
        <v>-87.912809999999993</v>
      </c>
      <c r="R417" t="str">
        <f>VLOOKUP($O417,Key!$A$1:$D$105,4,FALSE)</f>
        <v>Milwaukee</v>
      </c>
      <c r="S417">
        <v>9</v>
      </c>
      <c r="T417">
        <v>0</v>
      </c>
      <c r="U417">
        <v>0</v>
      </c>
      <c r="V417" t="s">
        <v>33</v>
      </c>
      <c r="W417">
        <v>1</v>
      </c>
      <c r="X417">
        <v>1</v>
      </c>
      <c r="Y417">
        <v>40</v>
      </c>
      <c r="Z417" s="6">
        <v>-1</v>
      </c>
      <c r="AA417" s="1">
        <v>43470</v>
      </c>
      <c r="AB417" s="7">
        <f t="shared" si="36"/>
        <v>43466</v>
      </c>
      <c r="AC417" s="7">
        <f t="shared" si="37"/>
        <v>43470</v>
      </c>
      <c r="AD417" s="7" t="str">
        <f t="shared" si="38"/>
        <v>Saturday</v>
      </c>
      <c r="AE417" s="2">
        <v>0.92697916666666658</v>
      </c>
      <c r="AF417" s="6">
        <v>1</v>
      </c>
      <c r="AG417" s="1">
        <v>43470</v>
      </c>
      <c r="AH417" s="7">
        <f t="shared" si="39"/>
        <v>43466</v>
      </c>
      <c r="AI417" s="7">
        <f t="shared" si="40"/>
        <v>43470</v>
      </c>
      <c r="AJ417" s="7" t="str">
        <f t="shared" si="41"/>
        <v>Saturday</v>
      </c>
      <c r="AK417" s="2">
        <v>0.93314814814814817</v>
      </c>
      <c r="AL417" t="s">
        <v>33</v>
      </c>
      <c r="AM417" t="s">
        <v>34</v>
      </c>
      <c r="AN417" t="s">
        <v>35</v>
      </c>
      <c r="AO417" t="s">
        <v>27</v>
      </c>
    </row>
    <row r="418" spans="1:41" x14ac:dyDescent="0.25">
      <c r="A418" t="s">
        <v>27</v>
      </c>
      <c r="B418">
        <v>2175393</v>
      </c>
      <c r="C418" t="s">
        <v>37</v>
      </c>
      <c r="D418" t="s">
        <v>85</v>
      </c>
      <c r="E418" t="s">
        <v>39</v>
      </c>
      <c r="F418">
        <v>53212</v>
      </c>
      <c r="G418" t="s">
        <v>29</v>
      </c>
      <c r="H418" t="s">
        <v>40</v>
      </c>
      <c r="I418">
        <v>12505</v>
      </c>
      <c r="J418" t="s">
        <v>30</v>
      </c>
      <c r="K418" t="s">
        <v>118</v>
      </c>
      <c r="L418">
        <f>VLOOKUP($K418,Key!$A$1:$D$105,2,FALSE)</f>
        <v>43.056539999999998</v>
      </c>
      <c r="M418">
        <f>VLOOKUP($K418,Key!$A$1:$D$105,3,FALSE)</f>
        <v>-87.914370000000005</v>
      </c>
      <c r="N418" t="str">
        <f>VLOOKUP($K418,Key!$A$1:$D$105,4,FALSE)</f>
        <v>Milwaukee</v>
      </c>
      <c r="O418" t="s">
        <v>62</v>
      </c>
      <c r="P418">
        <f>VLOOKUP($O418,Key!$A$1:$D$105,2,FALSE)</f>
        <v>43.020020000000002</v>
      </c>
      <c r="Q418">
        <f>VLOOKUP($O418,Key!$A$1:$D$105,3,FALSE)</f>
        <v>-87.912540000000007</v>
      </c>
      <c r="R418" t="str">
        <f>VLOOKUP($O418,Key!$A$1:$D$105,4,FALSE)</f>
        <v>Milwaukee</v>
      </c>
      <c r="S418">
        <v>25</v>
      </c>
      <c r="T418">
        <v>0</v>
      </c>
      <c r="U418">
        <v>0</v>
      </c>
      <c r="V418" t="s">
        <v>33</v>
      </c>
      <c r="W418">
        <v>3</v>
      </c>
      <c r="X418">
        <v>2.9</v>
      </c>
      <c r="Y418">
        <v>120</v>
      </c>
      <c r="Z418" s="4">
        <v>-1</v>
      </c>
      <c r="AA418" s="1">
        <v>43471</v>
      </c>
      <c r="AB418" s="8">
        <f t="shared" si="36"/>
        <v>43466</v>
      </c>
      <c r="AC418" s="8">
        <f t="shared" si="37"/>
        <v>43471</v>
      </c>
      <c r="AD418" s="8" t="str">
        <f t="shared" si="38"/>
        <v>Sunday</v>
      </c>
      <c r="AE418" s="2">
        <v>0.71461805555555558</v>
      </c>
      <c r="AF418" s="4">
        <v>1</v>
      </c>
      <c r="AG418" s="1">
        <v>43471</v>
      </c>
      <c r="AH418" s="8">
        <f t="shared" si="39"/>
        <v>43466</v>
      </c>
      <c r="AI418" s="8">
        <f t="shared" si="40"/>
        <v>43471</v>
      </c>
      <c r="AJ418" s="8" t="str">
        <f t="shared" si="41"/>
        <v>Sunday</v>
      </c>
      <c r="AK418" s="2">
        <v>0.73206018518518512</v>
      </c>
      <c r="AL418" t="s">
        <v>33</v>
      </c>
      <c r="AM418" t="s">
        <v>34</v>
      </c>
      <c r="AN418" t="s">
        <v>35</v>
      </c>
      <c r="AO418" t="s">
        <v>27</v>
      </c>
    </row>
    <row r="419" spans="1:41" x14ac:dyDescent="0.25">
      <c r="A419" t="s">
        <v>27</v>
      </c>
      <c r="B419">
        <v>2123501</v>
      </c>
      <c r="C419" t="s">
        <v>37</v>
      </c>
      <c r="F419">
        <v>53217</v>
      </c>
      <c r="G419" t="s">
        <v>29</v>
      </c>
      <c r="H419" t="s">
        <v>40</v>
      </c>
      <c r="I419">
        <v>5465</v>
      </c>
      <c r="J419" t="s">
        <v>30</v>
      </c>
      <c r="K419" t="s">
        <v>58</v>
      </c>
      <c r="L419">
        <f>VLOOKUP($K419,Key!$A$1:$D$105,2,FALSE)</f>
        <v>43.052460000000004</v>
      </c>
      <c r="M419">
        <f>VLOOKUP($K419,Key!$A$1:$D$105,3,FALSE)</f>
        <v>-87.891000000000005</v>
      </c>
      <c r="N419" t="str">
        <f>VLOOKUP($K419,Key!$A$1:$D$105,4,FALSE)</f>
        <v>Milwaukee</v>
      </c>
      <c r="O419" t="s">
        <v>59</v>
      </c>
      <c r="P419">
        <f>VLOOKUP($O419,Key!$A$1:$D$105,2,FALSE)</f>
        <v>43.04804</v>
      </c>
      <c r="Q419">
        <f>VLOOKUP($O419,Key!$A$1:$D$105,3,FALSE)</f>
        <v>-87.896720000000002</v>
      </c>
      <c r="R419" t="str">
        <f>VLOOKUP($O419,Key!$A$1:$D$105,4,FALSE)</f>
        <v>Milwaukee</v>
      </c>
      <c r="S419">
        <v>3</v>
      </c>
      <c r="T419">
        <v>0</v>
      </c>
      <c r="U419">
        <v>0</v>
      </c>
      <c r="V419" t="s">
        <v>33</v>
      </c>
      <c r="W419">
        <v>0</v>
      </c>
      <c r="X419">
        <v>0</v>
      </c>
      <c r="Y419">
        <v>0</v>
      </c>
      <c r="Z419" s="6">
        <v>-1</v>
      </c>
      <c r="AA419" s="1">
        <v>43471</v>
      </c>
      <c r="AB419" s="7">
        <f t="shared" si="36"/>
        <v>43466</v>
      </c>
      <c r="AC419" s="7">
        <f t="shared" si="37"/>
        <v>43471</v>
      </c>
      <c r="AD419" s="7" t="str">
        <f t="shared" si="38"/>
        <v>Sunday</v>
      </c>
      <c r="AE419" s="2">
        <v>0.80525462962962957</v>
      </c>
      <c r="AF419" s="6">
        <v>1</v>
      </c>
      <c r="AG419" s="1">
        <v>43471</v>
      </c>
      <c r="AH419" s="7">
        <f t="shared" si="39"/>
        <v>43466</v>
      </c>
      <c r="AI419" s="7">
        <f t="shared" si="40"/>
        <v>43471</v>
      </c>
      <c r="AJ419" s="7" t="str">
        <f t="shared" si="41"/>
        <v>Sunday</v>
      </c>
      <c r="AK419" s="2">
        <v>0.80700231481481488</v>
      </c>
      <c r="AL419" t="s">
        <v>33</v>
      </c>
      <c r="AM419" t="s">
        <v>34</v>
      </c>
      <c r="AN419" t="s">
        <v>35</v>
      </c>
      <c r="AO419" t="s">
        <v>27</v>
      </c>
    </row>
    <row r="420" spans="1:41" x14ac:dyDescent="0.25">
      <c r="A420" t="s">
        <v>27</v>
      </c>
      <c r="B420">
        <v>1004235</v>
      </c>
      <c r="C420" t="s">
        <v>37</v>
      </c>
      <c r="D420" t="s">
        <v>38</v>
      </c>
      <c r="E420" t="s">
        <v>39</v>
      </c>
      <c r="F420">
        <v>53203</v>
      </c>
      <c r="G420" t="s">
        <v>29</v>
      </c>
      <c r="H420" t="s">
        <v>40</v>
      </c>
      <c r="I420">
        <v>5553</v>
      </c>
      <c r="J420" t="s">
        <v>30</v>
      </c>
      <c r="K420" t="s">
        <v>45</v>
      </c>
      <c r="L420">
        <f>VLOOKUP($K420,Key!$A$1:$D$105,2,FALSE)</f>
        <v>43.03519</v>
      </c>
      <c r="M420">
        <f>VLOOKUP($K420,Key!$A$1:$D$105,3,FALSE)</f>
        <v>-87.907390000000007</v>
      </c>
      <c r="N420" t="str">
        <f>VLOOKUP($K420,Key!$A$1:$D$105,4,FALSE)</f>
        <v>Milwaukee</v>
      </c>
      <c r="O420" t="s">
        <v>92</v>
      </c>
      <c r="P420">
        <f>VLOOKUP($O420,Key!$A$1:$D$105,2,FALSE)</f>
        <v>43.053040000000003</v>
      </c>
      <c r="Q420">
        <f>VLOOKUP($O420,Key!$A$1:$D$105,3,FALSE)</f>
        <v>-87.897660000000002</v>
      </c>
      <c r="R420" t="str">
        <f>VLOOKUP($O420,Key!$A$1:$D$105,4,FALSE)</f>
        <v>Milwaukee</v>
      </c>
      <c r="S420">
        <v>15</v>
      </c>
      <c r="T420">
        <v>0</v>
      </c>
      <c r="U420">
        <v>0</v>
      </c>
      <c r="V420" t="s">
        <v>33</v>
      </c>
      <c r="W420">
        <v>2</v>
      </c>
      <c r="X420">
        <v>1.9</v>
      </c>
      <c r="Y420">
        <v>80</v>
      </c>
      <c r="Z420" s="4">
        <v>-1</v>
      </c>
      <c r="AA420" s="1">
        <v>43472</v>
      </c>
      <c r="AB420" s="8">
        <f t="shared" si="36"/>
        <v>43466</v>
      </c>
      <c r="AC420" s="8">
        <f t="shared" si="37"/>
        <v>43472</v>
      </c>
      <c r="AD420" s="8" t="str">
        <f t="shared" si="38"/>
        <v>Monday</v>
      </c>
      <c r="AE420" s="2">
        <v>0.69651620370370371</v>
      </c>
      <c r="AF420" s="4">
        <v>1</v>
      </c>
      <c r="AG420" s="1">
        <v>43472</v>
      </c>
      <c r="AH420" s="8">
        <f t="shared" si="39"/>
        <v>43466</v>
      </c>
      <c r="AI420" s="8">
        <f t="shared" si="40"/>
        <v>43472</v>
      </c>
      <c r="AJ420" s="8" t="str">
        <f t="shared" si="41"/>
        <v>Monday</v>
      </c>
      <c r="AK420" s="2">
        <v>0.70671296296296304</v>
      </c>
      <c r="AL420" t="s">
        <v>33</v>
      </c>
      <c r="AM420" t="s">
        <v>34</v>
      </c>
      <c r="AN420" t="s">
        <v>35</v>
      </c>
      <c r="AO420" t="s">
        <v>27</v>
      </c>
    </row>
    <row r="421" spans="1:41" x14ac:dyDescent="0.25">
      <c r="A421" t="s">
        <v>27</v>
      </c>
      <c r="B421">
        <v>1815780</v>
      </c>
      <c r="C421" t="s">
        <v>37</v>
      </c>
      <c r="D421" t="s">
        <v>95</v>
      </c>
      <c r="E421" t="s">
        <v>39</v>
      </c>
      <c r="F421">
        <v>53132</v>
      </c>
      <c r="G421" t="s">
        <v>29</v>
      </c>
      <c r="H421" t="s">
        <v>40</v>
      </c>
      <c r="I421">
        <v>5587</v>
      </c>
      <c r="J421" t="s">
        <v>30</v>
      </c>
      <c r="K421" t="s">
        <v>70</v>
      </c>
      <c r="L421">
        <f>VLOOKUP($K421,Key!$A$1:$D$105,2,FALSE)</f>
        <v>43.074655999999997</v>
      </c>
      <c r="M421">
        <f>VLOOKUP($K421,Key!$A$1:$D$105,3,FALSE)</f>
        <v>-87.889011999999994</v>
      </c>
      <c r="N421" t="str">
        <f>VLOOKUP($K421,Key!$A$1:$D$105,4,FALSE)</f>
        <v>Milwaukee</v>
      </c>
      <c r="O421" t="s">
        <v>68</v>
      </c>
      <c r="P421">
        <f>VLOOKUP($O421,Key!$A$1:$D$105,2,FALSE)</f>
        <v>43.06033</v>
      </c>
      <c r="Q421">
        <f>VLOOKUP($O421,Key!$A$1:$D$105,3,FALSE)</f>
        <v>-87.89546</v>
      </c>
      <c r="R421" t="str">
        <f>VLOOKUP($O421,Key!$A$1:$D$105,4,FALSE)</f>
        <v>Milwaukee</v>
      </c>
      <c r="S421">
        <v>11</v>
      </c>
      <c r="T421">
        <v>0</v>
      </c>
      <c r="U421">
        <v>0</v>
      </c>
      <c r="V421" t="s">
        <v>33</v>
      </c>
      <c r="W421">
        <v>1</v>
      </c>
      <c r="X421">
        <v>1</v>
      </c>
      <c r="Y421">
        <v>40</v>
      </c>
      <c r="Z421" s="6">
        <v>-1</v>
      </c>
      <c r="AA421" s="1">
        <v>43472</v>
      </c>
      <c r="AB421" s="7">
        <f t="shared" si="36"/>
        <v>43466</v>
      </c>
      <c r="AC421" s="7">
        <f t="shared" si="37"/>
        <v>43472</v>
      </c>
      <c r="AD421" s="7" t="str">
        <f t="shared" si="38"/>
        <v>Monday</v>
      </c>
      <c r="AE421" s="2">
        <v>0.71598379629629638</v>
      </c>
      <c r="AF421" s="6">
        <v>1</v>
      </c>
      <c r="AG421" s="1">
        <v>43472</v>
      </c>
      <c r="AH421" s="7">
        <f t="shared" si="39"/>
        <v>43466</v>
      </c>
      <c r="AI421" s="7">
        <f t="shared" si="40"/>
        <v>43472</v>
      </c>
      <c r="AJ421" s="7" t="str">
        <f t="shared" si="41"/>
        <v>Monday</v>
      </c>
      <c r="AK421" s="2">
        <v>0.72370370370370374</v>
      </c>
      <c r="AL421" t="s">
        <v>33</v>
      </c>
      <c r="AM421" t="s">
        <v>34</v>
      </c>
      <c r="AN421" t="s">
        <v>35</v>
      </c>
      <c r="AO421" t="s">
        <v>27</v>
      </c>
    </row>
    <row r="422" spans="1:41" x14ac:dyDescent="0.25">
      <c r="A422" t="s">
        <v>27</v>
      </c>
      <c r="B422">
        <v>825934</v>
      </c>
      <c r="C422" t="s">
        <v>37</v>
      </c>
      <c r="D422" t="s">
        <v>38</v>
      </c>
      <c r="E422" t="s">
        <v>39</v>
      </c>
      <c r="F422">
        <v>53208</v>
      </c>
      <c r="G422" t="s">
        <v>29</v>
      </c>
      <c r="H422" t="s">
        <v>40</v>
      </c>
      <c r="I422">
        <v>12581</v>
      </c>
      <c r="J422" t="s">
        <v>30</v>
      </c>
      <c r="K422" t="s">
        <v>41</v>
      </c>
      <c r="L422">
        <f>VLOOKUP($K422,Key!$A$1:$D$105,2,FALSE)</f>
        <v>43.042490000000001</v>
      </c>
      <c r="M422">
        <f>VLOOKUP($K422,Key!$A$1:$D$105,3,FALSE)</f>
        <v>-87.909959999999998</v>
      </c>
      <c r="N422" t="str">
        <f>VLOOKUP($K422,Key!$A$1:$D$105,4,FALSE)</f>
        <v>Milwaukee</v>
      </c>
      <c r="O422" t="s">
        <v>80</v>
      </c>
      <c r="P422">
        <f>VLOOKUP($O422,Key!$A$1:$D$105,2,FALSE)</f>
        <v>43.05097</v>
      </c>
      <c r="Q422">
        <f>VLOOKUP($O422,Key!$A$1:$D$105,3,FALSE)</f>
        <v>-87.906440000000003</v>
      </c>
      <c r="R422" t="str">
        <f>VLOOKUP($O422,Key!$A$1:$D$105,4,FALSE)</f>
        <v>Milwaukee</v>
      </c>
      <c r="S422">
        <v>9</v>
      </c>
      <c r="T422">
        <v>0</v>
      </c>
      <c r="U422">
        <v>0</v>
      </c>
      <c r="V422" t="s">
        <v>33</v>
      </c>
      <c r="W422">
        <v>1</v>
      </c>
      <c r="X422">
        <v>1</v>
      </c>
      <c r="Y422">
        <v>40</v>
      </c>
      <c r="Z422" s="4">
        <v>-1</v>
      </c>
      <c r="AA422" s="1">
        <v>43472</v>
      </c>
      <c r="AB422" s="8">
        <f t="shared" si="36"/>
        <v>43466</v>
      </c>
      <c r="AC422" s="8">
        <f t="shared" si="37"/>
        <v>43472</v>
      </c>
      <c r="AD422" s="8" t="str">
        <f t="shared" si="38"/>
        <v>Monday</v>
      </c>
      <c r="AE422" s="2">
        <v>0.73187500000000005</v>
      </c>
      <c r="AF422" s="4">
        <v>1</v>
      </c>
      <c r="AG422" s="1">
        <v>43472</v>
      </c>
      <c r="AH422" s="8">
        <f t="shared" si="39"/>
        <v>43466</v>
      </c>
      <c r="AI422" s="8">
        <f t="shared" si="40"/>
        <v>43472</v>
      </c>
      <c r="AJ422" s="8" t="str">
        <f t="shared" si="41"/>
        <v>Monday</v>
      </c>
      <c r="AK422" s="2">
        <v>0.73749999999999993</v>
      </c>
      <c r="AL422" t="s">
        <v>33</v>
      </c>
      <c r="AM422" t="s">
        <v>34</v>
      </c>
      <c r="AN422" t="s">
        <v>35</v>
      </c>
      <c r="AO422" t="s">
        <v>27</v>
      </c>
    </row>
    <row r="423" spans="1:41" x14ac:dyDescent="0.25">
      <c r="A423" t="s">
        <v>27</v>
      </c>
      <c r="B423">
        <v>2047712</v>
      </c>
      <c r="C423" t="s">
        <v>37</v>
      </c>
      <c r="D423" t="s">
        <v>38</v>
      </c>
      <c r="E423" t="s">
        <v>39</v>
      </c>
      <c r="F423">
        <v>53204</v>
      </c>
      <c r="G423" t="s">
        <v>29</v>
      </c>
      <c r="H423" t="s">
        <v>40</v>
      </c>
      <c r="I423">
        <v>11137</v>
      </c>
      <c r="J423" t="s">
        <v>30</v>
      </c>
      <c r="K423" t="s">
        <v>52</v>
      </c>
      <c r="L423">
        <f>VLOOKUP($K423,Key!$A$1:$D$105,2,FALSE)</f>
        <v>43.037300000000002</v>
      </c>
      <c r="M423">
        <f>VLOOKUP($K423,Key!$A$1:$D$105,3,FALSE)</f>
        <v>-87.915800000000004</v>
      </c>
      <c r="N423" t="str">
        <f>VLOOKUP($K423,Key!$A$1:$D$105,4,FALSE)</f>
        <v>Milwaukee</v>
      </c>
      <c r="O423" t="s">
        <v>42</v>
      </c>
      <c r="P423">
        <f>VLOOKUP($O423,Key!$A$1:$D$105,2,FALSE)</f>
        <v>43.02948</v>
      </c>
      <c r="Q423">
        <f>VLOOKUP($O423,Key!$A$1:$D$105,3,FALSE)</f>
        <v>-87.912819999999996</v>
      </c>
      <c r="R423" t="str">
        <f>VLOOKUP($O423,Key!$A$1:$D$105,4,FALSE)</f>
        <v>Milwaukee</v>
      </c>
      <c r="S423">
        <v>5</v>
      </c>
      <c r="T423">
        <v>0</v>
      </c>
      <c r="U423">
        <v>0</v>
      </c>
      <c r="V423" t="s">
        <v>33</v>
      </c>
      <c r="W423">
        <v>0</v>
      </c>
      <c r="X423">
        <v>0</v>
      </c>
      <c r="Y423">
        <v>0</v>
      </c>
      <c r="Z423" s="6">
        <v>-1</v>
      </c>
      <c r="AA423" s="1">
        <v>43473</v>
      </c>
      <c r="AB423" s="7">
        <f t="shared" si="36"/>
        <v>43466</v>
      </c>
      <c r="AC423" s="7">
        <f t="shared" si="37"/>
        <v>43473</v>
      </c>
      <c r="AD423" s="7" t="str">
        <f t="shared" si="38"/>
        <v>Tuesday</v>
      </c>
      <c r="AE423" s="2">
        <v>0.37278935185185186</v>
      </c>
      <c r="AF423" s="6">
        <v>1</v>
      </c>
      <c r="AG423" s="1">
        <v>43473</v>
      </c>
      <c r="AH423" s="7">
        <f t="shared" si="39"/>
        <v>43466</v>
      </c>
      <c r="AI423" s="7">
        <f t="shared" si="40"/>
        <v>43473</v>
      </c>
      <c r="AJ423" s="7" t="str">
        <f t="shared" si="41"/>
        <v>Tuesday</v>
      </c>
      <c r="AK423" s="2">
        <v>0.37594907407407407</v>
      </c>
      <c r="AL423" t="s">
        <v>33</v>
      </c>
      <c r="AM423" t="s">
        <v>34</v>
      </c>
      <c r="AN423" t="s">
        <v>35</v>
      </c>
      <c r="AO423" t="s">
        <v>27</v>
      </c>
    </row>
    <row r="424" spans="1:41" x14ac:dyDescent="0.25">
      <c r="A424" t="s">
        <v>27</v>
      </c>
      <c r="B424">
        <v>1738865</v>
      </c>
      <c r="C424" t="s">
        <v>37</v>
      </c>
      <c r="D424" t="s">
        <v>38</v>
      </c>
      <c r="E424" t="s">
        <v>39</v>
      </c>
      <c r="F424">
        <v>53211</v>
      </c>
      <c r="G424" t="s">
        <v>29</v>
      </c>
      <c r="H424" t="s">
        <v>40</v>
      </c>
      <c r="I424">
        <v>5443</v>
      </c>
      <c r="J424" t="s">
        <v>30</v>
      </c>
      <c r="K424" t="s">
        <v>75</v>
      </c>
      <c r="L424">
        <f>VLOOKUP($K424,Key!$A$1:$D$105,2,FALSE)</f>
        <v>43.063749000000001</v>
      </c>
      <c r="M424">
        <f>VLOOKUP($K424,Key!$A$1:$D$105,3,FALSE)</f>
        <v>-87.887962999999999</v>
      </c>
      <c r="N424" t="str">
        <f>VLOOKUP($K424,Key!$A$1:$D$105,4,FALSE)</f>
        <v>Milwaukee</v>
      </c>
      <c r="O424" t="s">
        <v>94</v>
      </c>
      <c r="P424">
        <f>VLOOKUP($O424,Key!$A$1:$D$105,2,FALSE)</f>
        <v>43.077359999999999</v>
      </c>
      <c r="Q424">
        <f>VLOOKUP($O424,Key!$A$1:$D$105,3,FALSE)</f>
        <v>-87.880769999999998</v>
      </c>
      <c r="R424" t="str">
        <f>VLOOKUP($O424,Key!$A$1:$D$105,4,FALSE)</f>
        <v>Milwaukee</v>
      </c>
      <c r="S424">
        <v>11</v>
      </c>
      <c r="T424">
        <v>0</v>
      </c>
      <c r="U424">
        <v>0</v>
      </c>
      <c r="V424" t="s">
        <v>33</v>
      </c>
      <c r="W424">
        <v>1</v>
      </c>
      <c r="X424">
        <v>1</v>
      </c>
      <c r="Y424">
        <v>40</v>
      </c>
      <c r="Z424" s="4">
        <v>-1</v>
      </c>
      <c r="AA424" s="1">
        <v>43473</v>
      </c>
      <c r="AB424" s="8">
        <f t="shared" si="36"/>
        <v>43466</v>
      </c>
      <c r="AC424" s="8">
        <f t="shared" si="37"/>
        <v>43473</v>
      </c>
      <c r="AD424" s="8" t="str">
        <f t="shared" si="38"/>
        <v>Tuesday</v>
      </c>
      <c r="AE424" s="2">
        <v>0.4114814814814815</v>
      </c>
      <c r="AF424" s="4">
        <v>1</v>
      </c>
      <c r="AG424" s="1">
        <v>43473</v>
      </c>
      <c r="AH424" s="8">
        <f t="shared" si="39"/>
        <v>43466</v>
      </c>
      <c r="AI424" s="8">
        <f t="shared" si="40"/>
        <v>43473</v>
      </c>
      <c r="AJ424" s="8" t="str">
        <f t="shared" si="41"/>
        <v>Tuesday</v>
      </c>
      <c r="AK424" s="2">
        <v>0.41935185185185181</v>
      </c>
      <c r="AL424" t="s">
        <v>33</v>
      </c>
      <c r="AM424" t="s">
        <v>34</v>
      </c>
      <c r="AN424" t="s">
        <v>35</v>
      </c>
      <c r="AO424" t="s">
        <v>27</v>
      </c>
    </row>
    <row r="425" spans="1:41" x14ac:dyDescent="0.25">
      <c r="A425" t="s">
        <v>27</v>
      </c>
      <c r="B425">
        <v>1820874</v>
      </c>
      <c r="C425" t="s">
        <v>37</v>
      </c>
      <c r="D425" t="s">
        <v>38</v>
      </c>
      <c r="E425" t="s">
        <v>39</v>
      </c>
      <c r="F425">
        <v>53211</v>
      </c>
      <c r="G425" t="s">
        <v>29</v>
      </c>
      <c r="H425" t="s">
        <v>40</v>
      </c>
      <c r="I425">
        <v>11147</v>
      </c>
      <c r="J425" t="s">
        <v>30</v>
      </c>
      <c r="K425" t="s">
        <v>70</v>
      </c>
      <c r="L425">
        <f>VLOOKUP($K425,Key!$A$1:$D$105,2,FALSE)</f>
        <v>43.074655999999997</v>
      </c>
      <c r="M425">
        <f>VLOOKUP($K425,Key!$A$1:$D$105,3,FALSE)</f>
        <v>-87.889011999999994</v>
      </c>
      <c r="N425" t="str">
        <f>VLOOKUP($K425,Key!$A$1:$D$105,4,FALSE)</f>
        <v>Milwaukee</v>
      </c>
      <c r="O425" t="s">
        <v>69</v>
      </c>
      <c r="P425">
        <f>VLOOKUP($O425,Key!$A$1:$D$105,2,FALSE)</f>
        <v>43.081940000000003</v>
      </c>
      <c r="Q425">
        <f>VLOOKUP($O425,Key!$A$1:$D$105,3,FALSE)</f>
        <v>-87.888090000000005</v>
      </c>
      <c r="R425" t="str">
        <f>VLOOKUP($O425,Key!$A$1:$D$105,4,FALSE)</f>
        <v>Shorewood</v>
      </c>
      <c r="S425">
        <v>5</v>
      </c>
      <c r="T425">
        <v>0</v>
      </c>
      <c r="U425">
        <v>0</v>
      </c>
      <c r="V425" t="s">
        <v>33</v>
      </c>
      <c r="W425">
        <v>0</v>
      </c>
      <c r="X425">
        <v>0</v>
      </c>
      <c r="Y425">
        <v>0</v>
      </c>
      <c r="Z425" s="6">
        <v>-1</v>
      </c>
      <c r="AA425" s="1">
        <v>43473</v>
      </c>
      <c r="AB425" s="7">
        <f t="shared" si="36"/>
        <v>43466</v>
      </c>
      <c r="AC425" s="7">
        <f t="shared" si="37"/>
        <v>43473</v>
      </c>
      <c r="AD425" s="7" t="str">
        <f t="shared" si="38"/>
        <v>Tuesday</v>
      </c>
      <c r="AE425" s="2">
        <v>0.67496527777777782</v>
      </c>
      <c r="AF425" s="6">
        <v>1</v>
      </c>
      <c r="AG425" s="1">
        <v>43473</v>
      </c>
      <c r="AH425" s="7">
        <f t="shared" si="39"/>
        <v>43466</v>
      </c>
      <c r="AI425" s="7">
        <f t="shared" si="40"/>
        <v>43473</v>
      </c>
      <c r="AJ425" s="7" t="str">
        <f t="shared" si="41"/>
        <v>Tuesday</v>
      </c>
      <c r="AK425" s="2">
        <v>0.6780787037037036</v>
      </c>
      <c r="AL425" t="s">
        <v>33</v>
      </c>
      <c r="AM425" t="s">
        <v>34</v>
      </c>
      <c r="AN425" t="s">
        <v>35</v>
      </c>
      <c r="AO425" t="s">
        <v>27</v>
      </c>
    </row>
    <row r="426" spans="1:41" x14ac:dyDescent="0.25">
      <c r="A426" t="s">
        <v>27</v>
      </c>
      <c r="B426">
        <v>1709269</v>
      </c>
      <c r="C426" t="s">
        <v>37</v>
      </c>
      <c r="D426" t="s">
        <v>38</v>
      </c>
      <c r="E426" t="s">
        <v>39</v>
      </c>
      <c r="F426">
        <v>53202</v>
      </c>
      <c r="G426" t="s">
        <v>29</v>
      </c>
      <c r="H426" t="s">
        <v>86</v>
      </c>
      <c r="I426">
        <v>5551</v>
      </c>
      <c r="J426" t="s">
        <v>30</v>
      </c>
      <c r="K426" t="s">
        <v>41</v>
      </c>
      <c r="L426">
        <f>VLOOKUP($K426,Key!$A$1:$D$105,2,FALSE)</f>
        <v>43.042490000000001</v>
      </c>
      <c r="M426">
        <f>VLOOKUP($K426,Key!$A$1:$D$105,3,FALSE)</f>
        <v>-87.909959999999998</v>
      </c>
      <c r="N426" t="str">
        <f>VLOOKUP($K426,Key!$A$1:$D$105,4,FALSE)</f>
        <v>Milwaukee</v>
      </c>
      <c r="O426" t="s">
        <v>55</v>
      </c>
      <c r="P426">
        <f>VLOOKUP($O426,Key!$A$1:$D$105,2,FALSE)</f>
        <v>43.048200000000001</v>
      </c>
      <c r="Q426">
        <f>VLOOKUP($O426,Key!$A$1:$D$105,3,FALSE)</f>
        <v>-87.900859999999994</v>
      </c>
      <c r="R426" t="str">
        <f>VLOOKUP($O426,Key!$A$1:$D$105,4,FALSE)</f>
        <v>Milwaukee</v>
      </c>
      <c r="S426">
        <v>7</v>
      </c>
      <c r="T426">
        <v>0</v>
      </c>
      <c r="U426">
        <v>2</v>
      </c>
      <c r="V426" t="s">
        <v>33</v>
      </c>
      <c r="W426">
        <v>1</v>
      </c>
      <c r="X426">
        <v>1</v>
      </c>
      <c r="Y426">
        <v>40</v>
      </c>
      <c r="Z426" s="4">
        <v>-1</v>
      </c>
      <c r="AA426" s="1">
        <v>43474</v>
      </c>
      <c r="AB426" s="8">
        <f t="shared" si="36"/>
        <v>43466</v>
      </c>
      <c r="AC426" s="8">
        <f t="shared" si="37"/>
        <v>43474</v>
      </c>
      <c r="AD426" s="8" t="str">
        <f t="shared" si="38"/>
        <v>Wednesday</v>
      </c>
      <c r="AE426" s="2">
        <v>0.69525462962962958</v>
      </c>
      <c r="AF426" s="4">
        <v>1</v>
      </c>
      <c r="AG426" s="1">
        <v>43474</v>
      </c>
      <c r="AH426" s="8">
        <f t="shared" si="39"/>
        <v>43466</v>
      </c>
      <c r="AI426" s="8">
        <f t="shared" si="40"/>
        <v>43474</v>
      </c>
      <c r="AJ426" s="8" t="str">
        <f t="shared" si="41"/>
        <v>Wednesday</v>
      </c>
      <c r="AK426" s="2">
        <v>0.70028935185185182</v>
      </c>
      <c r="AL426" t="s">
        <v>33</v>
      </c>
      <c r="AM426" t="s">
        <v>34</v>
      </c>
      <c r="AN426" t="s">
        <v>35</v>
      </c>
      <c r="AO426" t="s">
        <v>27</v>
      </c>
    </row>
    <row r="427" spans="1:41" x14ac:dyDescent="0.25">
      <c r="A427" t="s">
        <v>27</v>
      </c>
      <c r="B427">
        <v>1276651</v>
      </c>
      <c r="C427" t="s">
        <v>37</v>
      </c>
      <c r="D427" t="s">
        <v>38</v>
      </c>
      <c r="E427" t="s">
        <v>39</v>
      </c>
      <c r="F427">
        <v>53211</v>
      </c>
      <c r="G427" t="s">
        <v>29</v>
      </c>
      <c r="H427" t="s">
        <v>40</v>
      </c>
      <c r="I427">
        <v>11071</v>
      </c>
      <c r="J427" t="s">
        <v>30</v>
      </c>
      <c r="K427" t="s">
        <v>81</v>
      </c>
      <c r="L427">
        <f>VLOOKUP($K427,Key!$A$1:$D$105,2,FALSE)</f>
        <v>43.049230000000001</v>
      </c>
      <c r="M427">
        <f>VLOOKUP($K427,Key!$A$1:$D$105,3,FALSE)</f>
        <v>-87.911940000000001</v>
      </c>
      <c r="N427" t="str">
        <f>VLOOKUP($K427,Key!$A$1:$D$105,4,FALSE)</f>
        <v>Milwaukee</v>
      </c>
      <c r="O427" t="s">
        <v>80</v>
      </c>
      <c r="P427">
        <f>VLOOKUP($O427,Key!$A$1:$D$105,2,FALSE)</f>
        <v>43.05097</v>
      </c>
      <c r="Q427">
        <f>VLOOKUP($O427,Key!$A$1:$D$105,3,FALSE)</f>
        <v>-87.906440000000003</v>
      </c>
      <c r="R427" t="str">
        <f>VLOOKUP($O427,Key!$A$1:$D$105,4,FALSE)</f>
        <v>Milwaukee</v>
      </c>
      <c r="S427">
        <v>4</v>
      </c>
      <c r="T427">
        <v>0</v>
      </c>
      <c r="U427">
        <v>0</v>
      </c>
      <c r="V427" t="s">
        <v>33</v>
      </c>
      <c r="W427">
        <v>0</v>
      </c>
      <c r="X427">
        <v>0</v>
      </c>
      <c r="Y427">
        <v>0</v>
      </c>
      <c r="Z427" s="6">
        <v>-1</v>
      </c>
      <c r="AA427" s="1">
        <v>43474</v>
      </c>
      <c r="AB427" s="7">
        <f t="shared" si="36"/>
        <v>43466</v>
      </c>
      <c r="AC427" s="7">
        <f t="shared" si="37"/>
        <v>43474</v>
      </c>
      <c r="AD427" s="7" t="str">
        <f t="shared" si="38"/>
        <v>Wednesday</v>
      </c>
      <c r="AE427" s="2">
        <v>0.78314814814814815</v>
      </c>
      <c r="AF427" s="6">
        <v>1</v>
      </c>
      <c r="AG427" s="1">
        <v>43474</v>
      </c>
      <c r="AH427" s="7">
        <f t="shared" si="39"/>
        <v>43466</v>
      </c>
      <c r="AI427" s="7">
        <f t="shared" si="40"/>
        <v>43474</v>
      </c>
      <c r="AJ427" s="7" t="str">
        <f t="shared" si="41"/>
        <v>Wednesday</v>
      </c>
      <c r="AK427" s="2">
        <v>0.78577546296296286</v>
      </c>
      <c r="AL427" t="s">
        <v>33</v>
      </c>
      <c r="AM427" t="s">
        <v>34</v>
      </c>
      <c r="AN427" t="s">
        <v>35</v>
      </c>
      <c r="AO427" t="s">
        <v>27</v>
      </c>
    </row>
    <row r="428" spans="1:41" x14ac:dyDescent="0.25">
      <c r="A428" t="s">
        <v>27</v>
      </c>
      <c r="B428">
        <v>1276651</v>
      </c>
      <c r="C428" t="s">
        <v>37</v>
      </c>
      <c r="D428" t="s">
        <v>38</v>
      </c>
      <c r="E428" t="s">
        <v>39</v>
      </c>
      <c r="F428">
        <v>53211</v>
      </c>
      <c r="G428" t="s">
        <v>29</v>
      </c>
      <c r="H428" t="s">
        <v>40</v>
      </c>
      <c r="I428">
        <v>11071</v>
      </c>
      <c r="J428" t="s">
        <v>30</v>
      </c>
      <c r="K428" t="s">
        <v>60</v>
      </c>
      <c r="L428">
        <f>VLOOKUP($K428,Key!$A$1:$D$105,2,FALSE)</f>
        <v>43.04824</v>
      </c>
      <c r="M428">
        <f>VLOOKUP($K428,Key!$A$1:$D$105,3,FALSE)</f>
        <v>-87.904970000000006</v>
      </c>
      <c r="N428" t="str">
        <f>VLOOKUP($K428,Key!$A$1:$D$105,4,FALSE)</f>
        <v>Milwaukee</v>
      </c>
      <c r="O428" t="s">
        <v>94</v>
      </c>
      <c r="P428">
        <f>VLOOKUP($O428,Key!$A$1:$D$105,2,FALSE)</f>
        <v>43.077359999999999</v>
      </c>
      <c r="Q428">
        <f>VLOOKUP($O428,Key!$A$1:$D$105,3,FALSE)</f>
        <v>-87.880769999999998</v>
      </c>
      <c r="R428" t="str">
        <f>VLOOKUP($O428,Key!$A$1:$D$105,4,FALSE)</f>
        <v>Milwaukee</v>
      </c>
      <c r="S428">
        <v>22</v>
      </c>
      <c r="T428">
        <v>0</v>
      </c>
      <c r="U428">
        <v>0</v>
      </c>
      <c r="V428" t="s">
        <v>33</v>
      </c>
      <c r="W428">
        <v>3</v>
      </c>
      <c r="X428">
        <v>2.9</v>
      </c>
      <c r="Y428">
        <v>120</v>
      </c>
      <c r="Z428" s="4">
        <v>-1</v>
      </c>
      <c r="AA428" s="1">
        <v>43474</v>
      </c>
      <c r="AB428" s="8">
        <f t="shared" si="36"/>
        <v>43466</v>
      </c>
      <c r="AC428" s="8">
        <f t="shared" si="37"/>
        <v>43474</v>
      </c>
      <c r="AD428" s="8" t="str">
        <f t="shared" si="38"/>
        <v>Wednesday</v>
      </c>
      <c r="AE428" s="2">
        <v>0.80826388888888889</v>
      </c>
      <c r="AF428" s="4">
        <v>1</v>
      </c>
      <c r="AG428" s="1">
        <v>43474</v>
      </c>
      <c r="AH428" s="8">
        <f t="shared" si="39"/>
        <v>43466</v>
      </c>
      <c r="AI428" s="8">
        <f t="shared" si="40"/>
        <v>43474</v>
      </c>
      <c r="AJ428" s="8" t="str">
        <f t="shared" si="41"/>
        <v>Wednesday</v>
      </c>
      <c r="AK428" s="2">
        <v>0.82313657407407403</v>
      </c>
      <c r="AL428" t="s">
        <v>33</v>
      </c>
      <c r="AM428" t="s">
        <v>34</v>
      </c>
      <c r="AN428" t="s">
        <v>35</v>
      </c>
      <c r="AO428" t="s">
        <v>27</v>
      </c>
    </row>
    <row r="429" spans="1:41" x14ac:dyDescent="0.25">
      <c r="A429" t="s">
        <v>27</v>
      </c>
      <c r="B429">
        <v>2198395</v>
      </c>
      <c r="C429" t="s">
        <v>37</v>
      </c>
      <c r="D429" t="s">
        <v>38</v>
      </c>
      <c r="E429" t="s">
        <v>39</v>
      </c>
      <c r="F429">
        <v>53211</v>
      </c>
      <c r="G429" t="s">
        <v>29</v>
      </c>
      <c r="H429" t="s">
        <v>40</v>
      </c>
      <c r="I429">
        <v>11047</v>
      </c>
      <c r="J429" t="s">
        <v>30</v>
      </c>
      <c r="K429" t="s">
        <v>71</v>
      </c>
      <c r="L429">
        <f>VLOOKUP($K429,Key!$A$1:$D$105,2,FALSE)</f>
        <v>43.074890000000003</v>
      </c>
      <c r="M429">
        <f>VLOOKUP($K429,Key!$A$1:$D$105,3,FALSE)</f>
        <v>-87.882810000000006</v>
      </c>
      <c r="N429" t="str">
        <f>VLOOKUP($K429,Key!$A$1:$D$105,4,FALSE)</f>
        <v>Milwaukee</v>
      </c>
      <c r="O429" t="s">
        <v>70</v>
      </c>
      <c r="P429">
        <f>VLOOKUP($O429,Key!$A$1:$D$105,2,FALSE)</f>
        <v>43.074655999999997</v>
      </c>
      <c r="Q429">
        <f>VLOOKUP($O429,Key!$A$1:$D$105,3,FALSE)</f>
        <v>-87.889011999999994</v>
      </c>
      <c r="R429" t="str">
        <f>VLOOKUP($O429,Key!$A$1:$D$105,4,FALSE)</f>
        <v>Milwaukee</v>
      </c>
      <c r="S429">
        <v>4</v>
      </c>
      <c r="T429">
        <v>0</v>
      </c>
      <c r="U429">
        <v>0</v>
      </c>
      <c r="V429" t="s">
        <v>33</v>
      </c>
      <c r="W429">
        <v>0</v>
      </c>
      <c r="X429">
        <v>0</v>
      </c>
      <c r="Y429">
        <v>0</v>
      </c>
      <c r="Z429" s="6">
        <v>-1</v>
      </c>
      <c r="AA429" s="1">
        <v>43474</v>
      </c>
      <c r="AB429" s="7">
        <f t="shared" si="36"/>
        <v>43466</v>
      </c>
      <c r="AC429" s="7">
        <f t="shared" si="37"/>
        <v>43474</v>
      </c>
      <c r="AD429" s="7" t="str">
        <f t="shared" si="38"/>
        <v>Wednesday</v>
      </c>
      <c r="AE429" s="2">
        <v>0.97891203703703711</v>
      </c>
      <c r="AF429" s="6">
        <v>1</v>
      </c>
      <c r="AG429" s="1">
        <v>43474</v>
      </c>
      <c r="AH429" s="7">
        <f t="shared" si="39"/>
        <v>43466</v>
      </c>
      <c r="AI429" s="7">
        <f t="shared" si="40"/>
        <v>43474</v>
      </c>
      <c r="AJ429" s="7" t="str">
        <f t="shared" si="41"/>
        <v>Wednesday</v>
      </c>
      <c r="AK429" s="2">
        <v>0.98145833333333332</v>
      </c>
      <c r="AL429" t="s">
        <v>33</v>
      </c>
      <c r="AM429" t="s">
        <v>34</v>
      </c>
      <c r="AN429" t="s">
        <v>35</v>
      </c>
      <c r="AO429" t="s">
        <v>27</v>
      </c>
    </row>
    <row r="430" spans="1:41" x14ac:dyDescent="0.25">
      <c r="A430" t="s">
        <v>27</v>
      </c>
      <c r="B430">
        <v>1738865</v>
      </c>
      <c r="C430" t="s">
        <v>37</v>
      </c>
      <c r="D430" t="s">
        <v>38</v>
      </c>
      <c r="E430" t="s">
        <v>39</v>
      </c>
      <c r="F430">
        <v>53211</v>
      </c>
      <c r="G430" t="s">
        <v>29</v>
      </c>
      <c r="H430" t="s">
        <v>40</v>
      </c>
      <c r="I430">
        <v>5466</v>
      </c>
      <c r="J430" t="s">
        <v>30</v>
      </c>
      <c r="K430" t="s">
        <v>75</v>
      </c>
      <c r="L430">
        <f>VLOOKUP($K430,Key!$A$1:$D$105,2,FALSE)</f>
        <v>43.063749000000001</v>
      </c>
      <c r="M430">
        <f>VLOOKUP($K430,Key!$A$1:$D$105,3,FALSE)</f>
        <v>-87.887962999999999</v>
      </c>
      <c r="N430" t="str">
        <f>VLOOKUP($K430,Key!$A$1:$D$105,4,FALSE)</f>
        <v>Milwaukee</v>
      </c>
      <c r="O430" t="s">
        <v>70</v>
      </c>
      <c r="P430">
        <f>VLOOKUP($O430,Key!$A$1:$D$105,2,FALSE)</f>
        <v>43.074655999999997</v>
      </c>
      <c r="Q430">
        <f>VLOOKUP($O430,Key!$A$1:$D$105,3,FALSE)</f>
        <v>-87.889011999999994</v>
      </c>
      <c r="R430" t="str">
        <f>VLOOKUP($O430,Key!$A$1:$D$105,4,FALSE)</f>
        <v>Milwaukee</v>
      </c>
      <c r="S430">
        <v>8</v>
      </c>
      <c r="T430">
        <v>0</v>
      </c>
      <c r="U430">
        <v>0</v>
      </c>
      <c r="V430" t="s">
        <v>33</v>
      </c>
      <c r="W430">
        <v>1</v>
      </c>
      <c r="X430">
        <v>1</v>
      </c>
      <c r="Y430">
        <v>40</v>
      </c>
      <c r="Z430" s="4">
        <v>-1</v>
      </c>
      <c r="AA430" s="1">
        <v>43475</v>
      </c>
      <c r="AB430" s="8">
        <f t="shared" si="36"/>
        <v>43466</v>
      </c>
      <c r="AC430" s="8">
        <f t="shared" si="37"/>
        <v>43475</v>
      </c>
      <c r="AD430" s="8" t="str">
        <f t="shared" si="38"/>
        <v>Thursday</v>
      </c>
      <c r="AE430" s="2">
        <v>0.59297453703703706</v>
      </c>
      <c r="AF430" s="4">
        <v>1</v>
      </c>
      <c r="AG430" s="1">
        <v>43475</v>
      </c>
      <c r="AH430" s="8">
        <f t="shared" si="39"/>
        <v>43466</v>
      </c>
      <c r="AI430" s="8">
        <f t="shared" si="40"/>
        <v>43475</v>
      </c>
      <c r="AJ430" s="8" t="str">
        <f t="shared" si="41"/>
        <v>Thursday</v>
      </c>
      <c r="AK430" s="2">
        <v>0.59858796296296302</v>
      </c>
      <c r="AL430" t="s">
        <v>33</v>
      </c>
      <c r="AM430" t="s">
        <v>34</v>
      </c>
      <c r="AN430" t="s">
        <v>35</v>
      </c>
      <c r="AO430" t="s">
        <v>27</v>
      </c>
    </row>
    <row r="431" spans="1:41" x14ac:dyDescent="0.25">
      <c r="A431" t="s">
        <v>27</v>
      </c>
      <c r="B431">
        <v>2224453</v>
      </c>
      <c r="C431" t="s">
        <v>37</v>
      </c>
      <c r="D431" t="s">
        <v>108</v>
      </c>
      <c r="E431" t="s">
        <v>39</v>
      </c>
      <c r="F431">
        <v>53215</v>
      </c>
      <c r="G431" t="s">
        <v>29</v>
      </c>
      <c r="H431" t="s">
        <v>40</v>
      </c>
      <c r="I431">
        <v>5517</v>
      </c>
      <c r="J431" t="s">
        <v>30</v>
      </c>
      <c r="K431" t="s">
        <v>71</v>
      </c>
      <c r="L431">
        <f>VLOOKUP($K431,Key!$A$1:$D$105,2,FALSE)</f>
        <v>43.074890000000003</v>
      </c>
      <c r="M431">
        <f>VLOOKUP($K431,Key!$A$1:$D$105,3,FALSE)</f>
        <v>-87.882810000000006</v>
      </c>
      <c r="N431" t="str">
        <f>VLOOKUP($K431,Key!$A$1:$D$105,4,FALSE)</f>
        <v>Milwaukee</v>
      </c>
      <c r="O431" t="s">
        <v>70</v>
      </c>
      <c r="P431">
        <f>VLOOKUP($O431,Key!$A$1:$D$105,2,FALSE)</f>
        <v>43.074655999999997</v>
      </c>
      <c r="Q431">
        <f>VLOOKUP($O431,Key!$A$1:$D$105,3,FALSE)</f>
        <v>-87.889011999999994</v>
      </c>
      <c r="R431" t="str">
        <f>VLOOKUP($O431,Key!$A$1:$D$105,4,FALSE)</f>
        <v>Milwaukee</v>
      </c>
      <c r="S431">
        <v>3</v>
      </c>
      <c r="T431">
        <v>0</v>
      </c>
      <c r="U431">
        <v>0</v>
      </c>
      <c r="V431" t="s">
        <v>33</v>
      </c>
      <c r="W431">
        <v>0</v>
      </c>
      <c r="X431">
        <v>0</v>
      </c>
      <c r="Y431">
        <v>0</v>
      </c>
      <c r="Z431" s="6">
        <v>-1</v>
      </c>
      <c r="AA431" s="1">
        <v>43475</v>
      </c>
      <c r="AB431" s="7">
        <f t="shared" si="36"/>
        <v>43466</v>
      </c>
      <c r="AC431" s="7">
        <f t="shared" si="37"/>
        <v>43475</v>
      </c>
      <c r="AD431" s="7" t="str">
        <f t="shared" si="38"/>
        <v>Thursday</v>
      </c>
      <c r="AE431" s="2">
        <v>0.73568287037037028</v>
      </c>
      <c r="AF431" s="6">
        <v>1</v>
      </c>
      <c r="AG431" s="1">
        <v>43475</v>
      </c>
      <c r="AH431" s="7">
        <f t="shared" si="39"/>
        <v>43466</v>
      </c>
      <c r="AI431" s="7">
        <f t="shared" si="40"/>
        <v>43475</v>
      </c>
      <c r="AJ431" s="7" t="str">
        <f t="shared" si="41"/>
        <v>Thursday</v>
      </c>
      <c r="AK431" s="2">
        <v>0.73810185185185195</v>
      </c>
      <c r="AL431" t="s">
        <v>33</v>
      </c>
      <c r="AM431" t="s">
        <v>34</v>
      </c>
      <c r="AN431" t="s">
        <v>35</v>
      </c>
      <c r="AO431" t="s">
        <v>27</v>
      </c>
    </row>
    <row r="432" spans="1:41" x14ac:dyDescent="0.25">
      <c r="A432" t="s">
        <v>27</v>
      </c>
      <c r="B432">
        <v>1312561</v>
      </c>
      <c r="C432" t="s">
        <v>37</v>
      </c>
      <c r="D432" t="s">
        <v>38</v>
      </c>
      <c r="E432" t="s">
        <v>39</v>
      </c>
      <c r="F432">
        <v>53203</v>
      </c>
      <c r="G432" t="s">
        <v>29</v>
      </c>
      <c r="H432" t="s">
        <v>40</v>
      </c>
      <c r="I432">
        <v>12475</v>
      </c>
      <c r="J432" t="s">
        <v>30</v>
      </c>
      <c r="K432" t="s">
        <v>47</v>
      </c>
      <c r="L432">
        <f>VLOOKUP($K432,Key!$A$1:$D$105,2,FALSE)</f>
        <v>43.038600000000002</v>
      </c>
      <c r="M432">
        <f>VLOOKUP($K432,Key!$A$1:$D$105,3,FALSE)</f>
        <v>-87.912099999999995</v>
      </c>
      <c r="N432" t="str">
        <f>VLOOKUP($K432,Key!$A$1:$D$105,4,FALSE)</f>
        <v>Milwaukee</v>
      </c>
      <c r="O432" t="s">
        <v>82</v>
      </c>
      <c r="P432">
        <f>VLOOKUP($O432,Key!$A$1:$D$105,2,FALSE)</f>
        <v>43.038649999999997</v>
      </c>
      <c r="Q432">
        <f>VLOOKUP($O432,Key!$A$1:$D$105,3,FALSE)</f>
        <v>-87.921930000000003</v>
      </c>
      <c r="R432" t="str">
        <f>VLOOKUP($O432,Key!$A$1:$D$105,4,FALSE)</f>
        <v>Milwaukee</v>
      </c>
      <c r="S432">
        <v>3</v>
      </c>
      <c r="T432">
        <v>0</v>
      </c>
      <c r="U432">
        <v>0</v>
      </c>
      <c r="V432" t="s">
        <v>33</v>
      </c>
      <c r="W432">
        <v>0</v>
      </c>
      <c r="X432">
        <v>0</v>
      </c>
      <c r="Y432">
        <v>0</v>
      </c>
      <c r="Z432" s="4">
        <v>-1</v>
      </c>
      <c r="AA432" s="1">
        <v>43476</v>
      </c>
      <c r="AB432" s="8">
        <f t="shared" si="36"/>
        <v>43466</v>
      </c>
      <c r="AC432" s="8">
        <f t="shared" si="37"/>
        <v>43476</v>
      </c>
      <c r="AD432" s="8" t="str">
        <f t="shared" si="38"/>
        <v>Friday</v>
      </c>
      <c r="AE432" s="2">
        <v>0.34936342592592595</v>
      </c>
      <c r="AF432" s="4">
        <v>1</v>
      </c>
      <c r="AG432" s="1">
        <v>43476</v>
      </c>
      <c r="AH432" s="8">
        <f t="shared" si="39"/>
        <v>43466</v>
      </c>
      <c r="AI432" s="8">
        <f t="shared" si="40"/>
        <v>43476</v>
      </c>
      <c r="AJ432" s="8" t="str">
        <f t="shared" si="41"/>
        <v>Friday</v>
      </c>
      <c r="AK432" s="2">
        <v>0.35182870370370373</v>
      </c>
      <c r="AL432" t="s">
        <v>33</v>
      </c>
      <c r="AM432" t="s">
        <v>34</v>
      </c>
      <c r="AN432" t="s">
        <v>35</v>
      </c>
      <c r="AO432" t="s">
        <v>27</v>
      </c>
    </row>
    <row r="433" spans="1:41" x14ac:dyDescent="0.25">
      <c r="A433" t="s">
        <v>27</v>
      </c>
      <c r="B433">
        <v>531225</v>
      </c>
      <c r="C433" t="s">
        <v>37</v>
      </c>
      <c r="D433" t="s">
        <v>85</v>
      </c>
      <c r="E433" t="s">
        <v>39</v>
      </c>
      <c r="F433">
        <v>53202</v>
      </c>
      <c r="G433" t="s">
        <v>29</v>
      </c>
      <c r="H433" t="s">
        <v>40</v>
      </c>
      <c r="I433">
        <v>5417</v>
      </c>
      <c r="J433" t="s">
        <v>30</v>
      </c>
      <c r="K433" t="s">
        <v>74</v>
      </c>
      <c r="L433">
        <f>VLOOKUP($K433,Key!$A$1:$D$105,2,FALSE)</f>
        <v>43.042639999999999</v>
      </c>
      <c r="M433">
        <f>VLOOKUP($K433,Key!$A$1:$D$105,3,FALSE)</f>
        <v>-87.905680000000004</v>
      </c>
      <c r="N433" t="str">
        <f>VLOOKUP($K433,Key!$A$1:$D$105,4,FALSE)</f>
        <v>Milwaukee</v>
      </c>
      <c r="O433" t="s">
        <v>60</v>
      </c>
      <c r="P433">
        <f>VLOOKUP($O433,Key!$A$1:$D$105,2,FALSE)</f>
        <v>43.04824</v>
      </c>
      <c r="Q433">
        <f>VLOOKUP($O433,Key!$A$1:$D$105,3,FALSE)</f>
        <v>-87.904970000000006</v>
      </c>
      <c r="R433" t="str">
        <f>VLOOKUP($O433,Key!$A$1:$D$105,4,FALSE)</f>
        <v>Milwaukee</v>
      </c>
      <c r="S433">
        <v>4</v>
      </c>
      <c r="T433">
        <v>0</v>
      </c>
      <c r="U433">
        <v>0</v>
      </c>
      <c r="V433" t="s">
        <v>33</v>
      </c>
      <c r="W433">
        <v>0</v>
      </c>
      <c r="X433">
        <v>0</v>
      </c>
      <c r="Y433">
        <v>0</v>
      </c>
      <c r="Z433" s="6">
        <v>-1</v>
      </c>
      <c r="AA433" s="1">
        <v>43476</v>
      </c>
      <c r="AB433" s="7">
        <f t="shared" si="36"/>
        <v>43466</v>
      </c>
      <c r="AC433" s="7">
        <f t="shared" si="37"/>
        <v>43476</v>
      </c>
      <c r="AD433" s="7" t="str">
        <f t="shared" si="38"/>
        <v>Friday</v>
      </c>
      <c r="AE433" s="2">
        <v>0.61122685185185188</v>
      </c>
      <c r="AF433" s="6">
        <v>1</v>
      </c>
      <c r="AG433" s="1">
        <v>43476</v>
      </c>
      <c r="AH433" s="7">
        <f t="shared" si="39"/>
        <v>43466</v>
      </c>
      <c r="AI433" s="7">
        <f t="shared" si="40"/>
        <v>43476</v>
      </c>
      <c r="AJ433" s="7" t="str">
        <f t="shared" si="41"/>
        <v>Friday</v>
      </c>
      <c r="AK433" s="2">
        <v>0.61396990740740742</v>
      </c>
      <c r="AL433" t="s">
        <v>33</v>
      </c>
      <c r="AM433" t="s">
        <v>34</v>
      </c>
      <c r="AN433" t="s">
        <v>35</v>
      </c>
      <c r="AO433" t="s">
        <v>27</v>
      </c>
    </row>
    <row r="434" spans="1:41" x14ac:dyDescent="0.25">
      <c r="A434" t="s">
        <v>27</v>
      </c>
      <c r="B434">
        <v>1312561</v>
      </c>
      <c r="C434" t="s">
        <v>37</v>
      </c>
      <c r="D434" t="s">
        <v>38</v>
      </c>
      <c r="E434" t="s">
        <v>39</v>
      </c>
      <c r="F434">
        <v>53203</v>
      </c>
      <c r="G434" t="s">
        <v>29</v>
      </c>
      <c r="H434" t="s">
        <v>40</v>
      </c>
      <c r="I434">
        <v>12475</v>
      </c>
      <c r="J434" t="s">
        <v>30</v>
      </c>
      <c r="K434" t="s">
        <v>82</v>
      </c>
      <c r="L434">
        <f>VLOOKUP($K434,Key!$A$1:$D$105,2,FALSE)</f>
        <v>43.038649999999997</v>
      </c>
      <c r="M434">
        <f>VLOOKUP($K434,Key!$A$1:$D$105,3,FALSE)</f>
        <v>-87.921930000000003</v>
      </c>
      <c r="N434" t="str">
        <f>VLOOKUP($K434,Key!$A$1:$D$105,4,FALSE)</f>
        <v>Milwaukee</v>
      </c>
      <c r="O434" t="s">
        <v>47</v>
      </c>
      <c r="P434">
        <f>VLOOKUP($O434,Key!$A$1:$D$105,2,FALSE)</f>
        <v>43.038600000000002</v>
      </c>
      <c r="Q434">
        <f>VLOOKUP($O434,Key!$A$1:$D$105,3,FALSE)</f>
        <v>-87.912099999999995</v>
      </c>
      <c r="R434" t="str">
        <f>VLOOKUP($O434,Key!$A$1:$D$105,4,FALSE)</f>
        <v>Milwaukee</v>
      </c>
      <c r="S434">
        <v>3</v>
      </c>
      <c r="T434">
        <v>0</v>
      </c>
      <c r="U434">
        <v>0</v>
      </c>
      <c r="V434" t="s">
        <v>33</v>
      </c>
      <c r="W434">
        <v>0</v>
      </c>
      <c r="X434">
        <v>0</v>
      </c>
      <c r="Y434">
        <v>0</v>
      </c>
      <c r="Z434" s="4">
        <v>-1</v>
      </c>
      <c r="AA434" s="1">
        <v>43476</v>
      </c>
      <c r="AB434" s="8">
        <f t="shared" si="36"/>
        <v>43466</v>
      </c>
      <c r="AC434" s="8">
        <f t="shared" si="37"/>
        <v>43476</v>
      </c>
      <c r="AD434" s="8" t="str">
        <f t="shared" si="38"/>
        <v>Friday</v>
      </c>
      <c r="AE434" s="2">
        <v>0.64194444444444443</v>
      </c>
      <c r="AF434" s="4">
        <v>1</v>
      </c>
      <c r="AG434" s="1">
        <v>43476</v>
      </c>
      <c r="AH434" s="8">
        <f t="shared" si="39"/>
        <v>43466</v>
      </c>
      <c r="AI434" s="8">
        <f t="shared" si="40"/>
        <v>43476</v>
      </c>
      <c r="AJ434" s="8" t="str">
        <f t="shared" si="41"/>
        <v>Friday</v>
      </c>
      <c r="AK434" s="2">
        <v>0.64403935185185179</v>
      </c>
      <c r="AL434" t="s">
        <v>33</v>
      </c>
      <c r="AM434" t="s">
        <v>34</v>
      </c>
      <c r="AN434" t="s">
        <v>35</v>
      </c>
      <c r="AO434" t="s">
        <v>27</v>
      </c>
    </row>
    <row r="435" spans="1:41" x14ac:dyDescent="0.25">
      <c r="A435" t="s">
        <v>27</v>
      </c>
      <c r="B435">
        <v>1351368</v>
      </c>
      <c r="C435" t="s">
        <v>37</v>
      </c>
      <c r="D435" t="s">
        <v>38</v>
      </c>
      <c r="E435" t="s">
        <v>39</v>
      </c>
      <c r="F435">
        <v>53202</v>
      </c>
      <c r="G435" t="s">
        <v>29</v>
      </c>
      <c r="H435" t="s">
        <v>40</v>
      </c>
      <c r="I435">
        <v>11159</v>
      </c>
      <c r="J435" t="s">
        <v>30</v>
      </c>
      <c r="K435" t="s">
        <v>89</v>
      </c>
      <c r="L435">
        <f>VLOOKUP($K435,Key!$A$1:$D$105,2,FALSE)</f>
        <v>43.040154000000001</v>
      </c>
      <c r="M435">
        <f>VLOOKUP($K435,Key!$A$1:$D$105,3,FALSE)</f>
        <v>-87.932113000000001</v>
      </c>
      <c r="N435" t="str">
        <f>VLOOKUP($K435,Key!$A$1:$D$105,4,FALSE)</f>
        <v>Milwaukee</v>
      </c>
      <c r="O435" t="s">
        <v>41</v>
      </c>
      <c r="P435">
        <f>VLOOKUP($O435,Key!$A$1:$D$105,2,FALSE)</f>
        <v>43.042490000000001</v>
      </c>
      <c r="Q435">
        <f>VLOOKUP($O435,Key!$A$1:$D$105,3,FALSE)</f>
        <v>-87.909959999999998</v>
      </c>
      <c r="R435" t="str">
        <f>VLOOKUP($O435,Key!$A$1:$D$105,4,FALSE)</f>
        <v>Milwaukee</v>
      </c>
      <c r="S435">
        <v>10</v>
      </c>
      <c r="T435">
        <v>0</v>
      </c>
      <c r="U435">
        <v>0</v>
      </c>
      <c r="V435" t="s">
        <v>33</v>
      </c>
      <c r="W435">
        <v>1</v>
      </c>
      <c r="X435">
        <v>1</v>
      </c>
      <c r="Y435">
        <v>40</v>
      </c>
      <c r="Z435" s="6">
        <v>-1</v>
      </c>
      <c r="AA435" s="1">
        <v>43476</v>
      </c>
      <c r="AB435" s="7">
        <f t="shared" si="36"/>
        <v>43466</v>
      </c>
      <c r="AC435" s="7">
        <f t="shared" si="37"/>
        <v>43476</v>
      </c>
      <c r="AD435" s="7" t="str">
        <f t="shared" si="38"/>
        <v>Friday</v>
      </c>
      <c r="AE435" s="2">
        <v>0.74460648148148145</v>
      </c>
      <c r="AF435" s="6">
        <v>1</v>
      </c>
      <c r="AG435" s="1">
        <v>43476</v>
      </c>
      <c r="AH435" s="7">
        <f t="shared" si="39"/>
        <v>43466</v>
      </c>
      <c r="AI435" s="7">
        <f t="shared" si="40"/>
        <v>43476</v>
      </c>
      <c r="AJ435" s="7" t="str">
        <f t="shared" si="41"/>
        <v>Friday</v>
      </c>
      <c r="AK435" s="2">
        <v>0.75203703703703706</v>
      </c>
      <c r="AL435" t="s">
        <v>33</v>
      </c>
      <c r="AM435" t="s">
        <v>34</v>
      </c>
      <c r="AN435" t="s">
        <v>35</v>
      </c>
      <c r="AO435" t="s">
        <v>27</v>
      </c>
    </row>
    <row r="436" spans="1:41" x14ac:dyDescent="0.25">
      <c r="A436" t="s">
        <v>27</v>
      </c>
      <c r="B436">
        <v>2123501</v>
      </c>
      <c r="C436" t="s">
        <v>37</v>
      </c>
      <c r="F436">
        <v>53217</v>
      </c>
      <c r="G436" t="s">
        <v>29</v>
      </c>
      <c r="H436" t="s">
        <v>40</v>
      </c>
      <c r="I436">
        <v>5465</v>
      </c>
      <c r="J436" t="s">
        <v>30</v>
      </c>
      <c r="K436" t="s">
        <v>59</v>
      </c>
      <c r="L436">
        <f>VLOOKUP($K436,Key!$A$1:$D$105,2,FALSE)</f>
        <v>43.04804</v>
      </c>
      <c r="M436">
        <f>VLOOKUP($K436,Key!$A$1:$D$105,3,FALSE)</f>
        <v>-87.896720000000002</v>
      </c>
      <c r="N436" t="str">
        <f>VLOOKUP($K436,Key!$A$1:$D$105,4,FALSE)</f>
        <v>Milwaukee</v>
      </c>
      <c r="O436" t="s">
        <v>58</v>
      </c>
      <c r="P436">
        <f>VLOOKUP($O436,Key!$A$1:$D$105,2,FALSE)</f>
        <v>43.052460000000004</v>
      </c>
      <c r="Q436">
        <f>VLOOKUP($O436,Key!$A$1:$D$105,3,FALSE)</f>
        <v>-87.891000000000005</v>
      </c>
      <c r="R436" t="str">
        <f>VLOOKUP($O436,Key!$A$1:$D$105,4,FALSE)</f>
        <v>Milwaukee</v>
      </c>
      <c r="S436">
        <v>3</v>
      </c>
      <c r="T436">
        <v>0</v>
      </c>
      <c r="U436">
        <v>0</v>
      </c>
      <c r="V436" t="s">
        <v>33</v>
      </c>
      <c r="W436">
        <v>0</v>
      </c>
      <c r="X436">
        <v>0</v>
      </c>
      <c r="Y436">
        <v>0</v>
      </c>
      <c r="Z436" s="4">
        <v>-1</v>
      </c>
      <c r="AA436" s="1">
        <v>43476</v>
      </c>
      <c r="AB436" s="8">
        <f t="shared" si="36"/>
        <v>43466</v>
      </c>
      <c r="AC436" s="8">
        <f t="shared" si="37"/>
        <v>43476</v>
      </c>
      <c r="AD436" s="8" t="str">
        <f t="shared" si="38"/>
        <v>Friday</v>
      </c>
      <c r="AE436" s="2">
        <v>0.75025462962962963</v>
      </c>
      <c r="AF436" s="4">
        <v>1</v>
      </c>
      <c r="AG436" s="1">
        <v>43476</v>
      </c>
      <c r="AH436" s="8">
        <f t="shared" si="39"/>
        <v>43466</v>
      </c>
      <c r="AI436" s="8">
        <f t="shared" si="40"/>
        <v>43476</v>
      </c>
      <c r="AJ436" s="8" t="str">
        <f t="shared" si="41"/>
        <v>Friday</v>
      </c>
      <c r="AK436" s="2">
        <v>0.75216435185185182</v>
      </c>
      <c r="AL436" t="s">
        <v>33</v>
      </c>
      <c r="AM436" t="s">
        <v>34</v>
      </c>
      <c r="AN436" t="s">
        <v>35</v>
      </c>
      <c r="AO436" t="s">
        <v>27</v>
      </c>
    </row>
    <row r="437" spans="1:41" x14ac:dyDescent="0.25">
      <c r="A437" t="s">
        <v>27</v>
      </c>
      <c r="B437">
        <v>1738865</v>
      </c>
      <c r="C437" t="s">
        <v>37</v>
      </c>
      <c r="D437" t="s">
        <v>38</v>
      </c>
      <c r="E437" t="s">
        <v>39</v>
      </c>
      <c r="F437">
        <v>53211</v>
      </c>
      <c r="G437" t="s">
        <v>29</v>
      </c>
      <c r="H437" t="s">
        <v>40</v>
      </c>
      <c r="I437">
        <v>11126</v>
      </c>
      <c r="J437" t="s">
        <v>30</v>
      </c>
      <c r="K437" t="s">
        <v>75</v>
      </c>
      <c r="L437">
        <f>VLOOKUP($K437,Key!$A$1:$D$105,2,FALSE)</f>
        <v>43.063749000000001</v>
      </c>
      <c r="M437">
        <f>VLOOKUP($K437,Key!$A$1:$D$105,3,FALSE)</f>
        <v>-87.887962999999999</v>
      </c>
      <c r="N437" t="str">
        <f>VLOOKUP($K437,Key!$A$1:$D$105,4,FALSE)</f>
        <v>Milwaukee</v>
      </c>
      <c r="O437" t="s">
        <v>68</v>
      </c>
      <c r="P437">
        <f>VLOOKUP($O437,Key!$A$1:$D$105,2,FALSE)</f>
        <v>43.06033</v>
      </c>
      <c r="Q437">
        <f>VLOOKUP($O437,Key!$A$1:$D$105,3,FALSE)</f>
        <v>-87.89546</v>
      </c>
      <c r="R437" t="str">
        <f>VLOOKUP($O437,Key!$A$1:$D$105,4,FALSE)</f>
        <v>Milwaukee</v>
      </c>
      <c r="S437">
        <v>6</v>
      </c>
      <c r="T437">
        <v>0</v>
      </c>
      <c r="U437">
        <v>0</v>
      </c>
      <c r="V437" t="s">
        <v>33</v>
      </c>
      <c r="W437">
        <v>0</v>
      </c>
      <c r="X437">
        <v>0</v>
      </c>
      <c r="Y437">
        <v>0</v>
      </c>
      <c r="Z437" s="6">
        <v>-1</v>
      </c>
      <c r="AA437" s="1">
        <v>43477</v>
      </c>
      <c r="AB437" s="7">
        <f t="shared" si="36"/>
        <v>43466</v>
      </c>
      <c r="AC437" s="7">
        <f t="shared" si="37"/>
        <v>43477</v>
      </c>
      <c r="AD437" s="7" t="str">
        <f t="shared" si="38"/>
        <v>Saturday</v>
      </c>
      <c r="AE437" s="2">
        <v>0.39359953703703704</v>
      </c>
      <c r="AF437" s="6">
        <v>1</v>
      </c>
      <c r="AG437" s="1">
        <v>43477</v>
      </c>
      <c r="AH437" s="7">
        <f t="shared" si="39"/>
        <v>43466</v>
      </c>
      <c r="AI437" s="7">
        <f t="shared" si="40"/>
        <v>43477</v>
      </c>
      <c r="AJ437" s="7" t="str">
        <f t="shared" si="41"/>
        <v>Saturday</v>
      </c>
      <c r="AK437" s="2">
        <v>0.3973842592592593</v>
      </c>
      <c r="AL437" t="s">
        <v>33</v>
      </c>
      <c r="AM437" t="s">
        <v>34</v>
      </c>
      <c r="AN437" t="s">
        <v>35</v>
      </c>
      <c r="AO437" t="s">
        <v>27</v>
      </c>
    </row>
    <row r="438" spans="1:41" x14ac:dyDescent="0.25">
      <c r="A438" t="s">
        <v>27</v>
      </c>
      <c r="B438">
        <v>1164700</v>
      </c>
      <c r="C438" t="s">
        <v>37</v>
      </c>
      <c r="D438" t="s">
        <v>38</v>
      </c>
      <c r="E438" t="s">
        <v>39</v>
      </c>
      <c r="F438">
        <v>53202</v>
      </c>
      <c r="G438" t="s">
        <v>29</v>
      </c>
      <c r="H438" t="s">
        <v>40</v>
      </c>
      <c r="I438">
        <v>12631</v>
      </c>
      <c r="J438" t="s">
        <v>30</v>
      </c>
      <c r="K438" t="s">
        <v>67</v>
      </c>
      <c r="L438">
        <f>VLOOKUP($K438,Key!$A$1:$D$105,2,FALSE)</f>
        <v>43.060250000000003</v>
      </c>
      <c r="M438">
        <f>VLOOKUP($K438,Key!$A$1:$D$105,3,FALSE)</f>
        <v>-87.892169999999993</v>
      </c>
      <c r="N438" t="str">
        <f>VLOOKUP($K438,Key!$A$1:$D$105,4,FALSE)</f>
        <v>Milwaukee</v>
      </c>
      <c r="O438" t="s">
        <v>97</v>
      </c>
      <c r="P438">
        <f>VLOOKUP($O438,Key!$A$1:$D$105,2,FALSE)</f>
        <v>43.069021999999997</v>
      </c>
      <c r="Q438">
        <f>VLOOKUP($O438,Key!$A$1:$D$105,3,FALSE)</f>
        <v>-87.887940999999998</v>
      </c>
      <c r="R438" t="str">
        <f>VLOOKUP($O438,Key!$A$1:$D$105,4,FALSE)</f>
        <v>Milwaukee</v>
      </c>
      <c r="S438">
        <v>74</v>
      </c>
      <c r="T438">
        <v>0</v>
      </c>
      <c r="U438">
        <v>3</v>
      </c>
      <c r="V438" t="s">
        <v>33</v>
      </c>
      <c r="W438">
        <v>11</v>
      </c>
      <c r="X438">
        <v>10.5</v>
      </c>
      <c r="Y438">
        <v>440</v>
      </c>
      <c r="Z438" s="4">
        <v>-1</v>
      </c>
      <c r="AA438" s="1">
        <v>43477</v>
      </c>
      <c r="AB438" s="8">
        <f t="shared" si="36"/>
        <v>43466</v>
      </c>
      <c r="AC438" s="8">
        <f t="shared" si="37"/>
        <v>43477</v>
      </c>
      <c r="AD438" s="8" t="str">
        <f t="shared" si="38"/>
        <v>Saturday</v>
      </c>
      <c r="AE438" s="2">
        <v>0.77201388888888889</v>
      </c>
      <c r="AF438" s="4">
        <v>1</v>
      </c>
      <c r="AG438" s="1">
        <v>43477</v>
      </c>
      <c r="AH438" s="8">
        <f t="shared" si="39"/>
        <v>43466</v>
      </c>
      <c r="AI438" s="8">
        <f t="shared" si="40"/>
        <v>43477</v>
      </c>
      <c r="AJ438" s="8" t="str">
        <f t="shared" si="41"/>
        <v>Saturday</v>
      </c>
      <c r="AK438" s="2">
        <v>0.82320601851851849</v>
      </c>
      <c r="AL438" t="s">
        <v>34</v>
      </c>
      <c r="AM438" t="s">
        <v>34</v>
      </c>
      <c r="AN438" t="s">
        <v>35</v>
      </c>
      <c r="AO438" t="s">
        <v>27</v>
      </c>
    </row>
    <row r="439" spans="1:41" x14ac:dyDescent="0.25">
      <c r="A439" t="s">
        <v>27</v>
      </c>
      <c r="B439">
        <v>1726821</v>
      </c>
      <c r="C439" t="s">
        <v>37</v>
      </c>
      <c r="D439" t="s">
        <v>38</v>
      </c>
      <c r="E439" t="s">
        <v>39</v>
      </c>
      <c r="F439">
        <v>53211</v>
      </c>
      <c r="G439" t="s">
        <v>29</v>
      </c>
      <c r="H439" t="s">
        <v>40</v>
      </c>
      <c r="I439">
        <v>5456</v>
      </c>
      <c r="J439" t="s">
        <v>30</v>
      </c>
      <c r="K439" t="s">
        <v>100</v>
      </c>
      <c r="L439">
        <f>VLOOKUP($K439,Key!$A$1:$D$105,2,FALSE)</f>
        <v>43.04562</v>
      </c>
      <c r="M439">
        <f>VLOOKUP($K439,Key!$A$1:$D$105,3,FALSE)</f>
        <v>-87.923900000000003</v>
      </c>
      <c r="N439" t="str">
        <f>VLOOKUP($K439,Key!$A$1:$D$105,4,FALSE)</f>
        <v>Milwaukee</v>
      </c>
      <c r="O439" t="s">
        <v>75</v>
      </c>
      <c r="P439">
        <f>VLOOKUP($O439,Key!$A$1:$D$105,2,FALSE)</f>
        <v>43.063749000000001</v>
      </c>
      <c r="Q439">
        <f>VLOOKUP($O439,Key!$A$1:$D$105,3,FALSE)</f>
        <v>-87.887962999999999</v>
      </c>
      <c r="R439" t="str">
        <f>VLOOKUP($O439,Key!$A$1:$D$105,4,FALSE)</f>
        <v>Milwaukee</v>
      </c>
      <c r="S439">
        <v>21</v>
      </c>
      <c r="T439">
        <v>0</v>
      </c>
      <c r="U439">
        <v>0</v>
      </c>
      <c r="V439" t="s">
        <v>33</v>
      </c>
      <c r="W439">
        <v>3</v>
      </c>
      <c r="X439">
        <v>2.9</v>
      </c>
      <c r="Y439">
        <v>120</v>
      </c>
      <c r="Z439" s="6">
        <v>-1</v>
      </c>
      <c r="AA439" s="1">
        <v>43477</v>
      </c>
      <c r="AB439" s="7">
        <f t="shared" si="36"/>
        <v>43466</v>
      </c>
      <c r="AC439" s="7">
        <f t="shared" si="37"/>
        <v>43477</v>
      </c>
      <c r="AD439" s="7" t="str">
        <f t="shared" si="38"/>
        <v>Saturday</v>
      </c>
      <c r="AE439" s="2">
        <v>0.89644675925925921</v>
      </c>
      <c r="AF439" s="6">
        <v>1</v>
      </c>
      <c r="AG439" s="1">
        <v>43477</v>
      </c>
      <c r="AH439" s="7">
        <f t="shared" si="39"/>
        <v>43466</v>
      </c>
      <c r="AI439" s="7">
        <f t="shared" si="40"/>
        <v>43477</v>
      </c>
      <c r="AJ439" s="7" t="str">
        <f t="shared" si="41"/>
        <v>Saturday</v>
      </c>
      <c r="AK439" s="2">
        <v>0.91109953703703705</v>
      </c>
      <c r="AL439" t="s">
        <v>33</v>
      </c>
      <c r="AM439" t="s">
        <v>34</v>
      </c>
      <c r="AN439" t="s">
        <v>35</v>
      </c>
      <c r="AO439" t="s">
        <v>27</v>
      </c>
    </row>
    <row r="440" spans="1:41" x14ac:dyDescent="0.25">
      <c r="A440" t="s">
        <v>27</v>
      </c>
      <c r="B440">
        <v>2233311</v>
      </c>
      <c r="C440" t="s">
        <v>37</v>
      </c>
      <c r="D440" t="s">
        <v>38</v>
      </c>
      <c r="E440" t="s">
        <v>39</v>
      </c>
      <c r="F440">
        <v>53202</v>
      </c>
      <c r="G440" t="s">
        <v>29</v>
      </c>
      <c r="H440" t="s">
        <v>40</v>
      </c>
      <c r="I440">
        <v>11140</v>
      </c>
      <c r="J440" t="s">
        <v>30</v>
      </c>
      <c r="K440" t="s">
        <v>59</v>
      </c>
      <c r="L440">
        <f>VLOOKUP($K440,Key!$A$1:$D$105,2,FALSE)</f>
        <v>43.04804</v>
      </c>
      <c r="M440">
        <f>VLOOKUP($K440,Key!$A$1:$D$105,3,FALSE)</f>
        <v>-87.896720000000002</v>
      </c>
      <c r="N440" t="str">
        <f>VLOOKUP($K440,Key!$A$1:$D$105,4,FALSE)</f>
        <v>Milwaukee</v>
      </c>
      <c r="O440" t="s">
        <v>52</v>
      </c>
      <c r="P440">
        <f>VLOOKUP($O440,Key!$A$1:$D$105,2,FALSE)</f>
        <v>43.037300000000002</v>
      </c>
      <c r="Q440">
        <f>VLOOKUP($O440,Key!$A$1:$D$105,3,FALSE)</f>
        <v>-87.915800000000004</v>
      </c>
      <c r="R440" t="str">
        <f>VLOOKUP($O440,Key!$A$1:$D$105,4,FALSE)</f>
        <v>Milwaukee</v>
      </c>
      <c r="S440">
        <v>14</v>
      </c>
      <c r="T440">
        <v>0</v>
      </c>
      <c r="U440">
        <v>0</v>
      </c>
      <c r="V440" t="s">
        <v>33</v>
      </c>
      <c r="W440">
        <v>2</v>
      </c>
      <c r="X440">
        <v>1.9</v>
      </c>
      <c r="Y440">
        <v>80</v>
      </c>
      <c r="Z440" s="4">
        <v>-1</v>
      </c>
      <c r="AA440" s="1">
        <v>43478</v>
      </c>
      <c r="AB440" s="8">
        <f t="shared" si="36"/>
        <v>43466</v>
      </c>
      <c r="AC440" s="8">
        <f t="shared" si="37"/>
        <v>43478</v>
      </c>
      <c r="AD440" s="8" t="str">
        <f t="shared" si="38"/>
        <v>Sunday</v>
      </c>
      <c r="AE440" s="2">
        <v>0.21201388888888886</v>
      </c>
      <c r="AF440" s="4">
        <v>1</v>
      </c>
      <c r="AG440" s="1">
        <v>43478</v>
      </c>
      <c r="AH440" s="8">
        <f t="shared" si="39"/>
        <v>43466</v>
      </c>
      <c r="AI440" s="8">
        <f t="shared" si="40"/>
        <v>43478</v>
      </c>
      <c r="AJ440" s="8" t="str">
        <f t="shared" si="41"/>
        <v>Sunday</v>
      </c>
      <c r="AK440" s="2">
        <v>0.22164351851851852</v>
      </c>
      <c r="AL440" t="s">
        <v>33</v>
      </c>
      <c r="AM440" t="s">
        <v>34</v>
      </c>
      <c r="AN440" t="s">
        <v>35</v>
      </c>
      <c r="AO440" t="s">
        <v>27</v>
      </c>
    </row>
    <row r="441" spans="1:41" x14ac:dyDescent="0.25">
      <c r="A441" t="s">
        <v>27</v>
      </c>
      <c r="B441">
        <v>1804229</v>
      </c>
      <c r="C441" t="s">
        <v>37</v>
      </c>
      <c r="D441" t="s">
        <v>108</v>
      </c>
      <c r="E441" t="s">
        <v>39</v>
      </c>
      <c r="F441">
        <v>53211</v>
      </c>
      <c r="G441" t="s">
        <v>29</v>
      </c>
      <c r="H441" t="s">
        <v>40</v>
      </c>
      <c r="I441">
        <v>989</v>
      </c>
      <c r="J441" t="s">
        <v>30</v>
      </c>
      <c r="K441" t="s">
        <v>79</v>
      </c>
      <c r="L441">
        <f>VLOOKUP($K441,Key!$A$1:$D$105,2,FALSE)</f>
        <v>43.078530000000001</v>
      </c>
      <c r="M441">
        <f>VLOOKUP($K441,Key!$A$1:$D$105,3,FALSE)</f>
        <v>-87.882620000000003</v>
      </c>
      <c r="N441" t="str">
        <f>VLOOKUP($K441,Key!$A$1:$D$105,4,FALSE)</f>
        <v>Milwaukee</v>
      </c>
      <c r="O441" t="s">
        <v>70</v>
      </c>
      <c r="P441">
        <f>VLOOKUP($O441,Key!$A$1:$D$105,2,FALSE)</f>
        <v>43.074655999999997</v>
      </c>
      <c r="Q441">
        <f>VLOOKUP($O441,Key!$A$1:$D$105,3,FALSE)</f>
        <v>-87.889011999999994</v>
      </c>
      <c r="R441" t="str">
        <f>VLOOKUP($O441,Key!$A$1:$D$105,4,FALSE)</f>
        <v>Milwaukee</v>
      </c>
      <c r="S441">
        <v>5</v>
      </c>
      <c r="T441">
        <v>0</v>
      </c>
      <c r="U441">
        <v>0</v>
      </c>
      <c r="V441" t="s">
        <v>33</v>
      </c>
      <c r="W441">
        <v>0</v>
      </c>
      <c r="X441">
        <v>0</v>
      </c>
      <c r="Y441">
        <v>0</v>
      </c>
      <c r="Z441" s="6">
        <v>-1</v>
      </c>
      <c r="AA441" s="1">
        <v>43478</v>
      </c>
      <c r="AB441" s="7">
        <f t="shared" si="36"/>
        <v>43466</v>
      </c>
      <c r="AC441" s="7">
        <f t="shared" si="37"/>
        <v>43478</v>
      </c>
      <c r="AD441" s="7" t="str">
        <f t="shared" si="38"/>
        <v>Sunday</v>
      </c>
      <c r="AE441" s="2">
        <v>0.54650462962962965</v>
      </c>
      <c r="AF441" s="6">
        <v>1</v>
      </c>
      <c r="AG441" s="1">
        <v>43478</v>
      </c>
      <c r="AH441" s="7">
        <f t="shared" si="39"/>
        <v>43466</v>
      </c>
      <c r="AI441" s="7">
        <f t="shared" si="40"/>
        <v>43478</v>
      </c>
      <c r="AJ441" s="7" t="str">
        <f t="shared" si="41"/>
        <v>Sunday</v>
      </c>
      <c r="AK441" s="2">
        <v>0.54974537037037041</v>
      </c>
      <c r="AL441" t="s">
        <v>33</v>
      </c>
      <c r="AM441" t="s">
        <v>34</v>
      </c>
      <c r="AN441" t="s">
        <v>35</v>
      </c>
      <c r="AO441" t="s">
        <v>27</v>
      </c>
    </row>
    <row r="442" spans="1:41" x14ac:dyDescent="0.25">
      <c r="A442" t="s">
        <v>27</v>
      </c>
      <c r="B442">
        <v>2297507</v>
      </c>
      <c r="C442" t="s">
        <v>37</v>
      </c>
      <c r="D442" t="s">
        <v>96</v>
      </c>
      <c r="E442" t="s">
        <v>39</v>
      </c>
      <c r="F442">
        <v>53211</v>
      </c>
      <c r="G442" t="s">
        <v>29</v>
      </c>
      <c r="H442" t="s">
        <v>40</v>
      </c>
      <c r="I442">
        <v>11081</v>
      </c>
      <c r="J442" t="s">
        <v>30</v>
      </c>
      <c r="K442" t="s">
        <v>79</v>
      </c>
      <c r="L442">
        <f>VLOOKUP($K442,Key!$A$1:$D$105,2,FALSE)</f>
        <v>43.078530000000001</v>
      </c>
      <c r="M442">
        <f>VLOOKUP($K442,Key!$A$1:$D$105,3,FALSE)</f>
        <v>-87.882620000000003</v>
      </c>
      <c r="N442" t="str">
        <f>VLOOKUP($K442,Key!$A$1:$D$105,4,FALSE)</f>
        <v>Milwaukee</v>
      </c>
      <c r="O442" t="s">
        <v>69</v>
      </c>
      <c r="P442">
        <f>VLOOKUP($O442,Key!$A$1:$D$105,2,FALSE)</f>
        <v>43.081940000000003</v>
      </c>
      <c r="Q442">
        <f>VLOOKUP($O442,Key!$A$1:$D$105,3,FALSE)</f>
        <v>-87.888090000000005</v>
      </c>
      <c r="R442" t="str">
        <f>VLOOKUP($O442,Key!$A$1:$D$105,4,FALSE)</f>
        <v>Shorewood</v>
      </c>
      <c r="S442">
        <v>8</v>
      </c>
      <c r="T442">
        <v>0</v>
      </c>
      <c r="U442">
        <v>0</v>
      </c>
      <c r="V442" t="s">
        <v>33</v>
      </c>
      <c r="W442">
        <v>1</v>
      </c>
      <c r="X442">
        <v>1</v>
      </c>
      <c r="Y442">
        <v>40</v>
      </c>
      <c r="Z442" s="4">
        <v>-1</v>
      </c>
      <c r="AA442" s="1">
        <v>43478</v>
      </c>
      <c r="AB442" s="8">
        <f t="shared" si="36"/>
        <v>43466</v>
      </c>
      <c r="AC442" s="8">
        <f t="shared" si="37"/>
        <v>43478</v>
      </c>
      <c r="AD442" s="8" t="str">
        <f t="shared" si="38"/>
        <v>Sunday</v>
      </c>
      <c r="AE442" s="2">
        <v>0.63928240740740738</v>
      </c>
      <c r="AF442" s="4">
        <v>1</v>
      </c>
      <c r="AG442" s="1">
        <v>43478</v>
      </c>
      <c r="AH442" s="8">
        <f t="shared" si="39"/>
        <v>43466</v>
      </c>
      <c r="AI442" s="8">
        <f t="shared" si="40"/>
        <v>43478</v>
      </c>
      <c r="AJ442" s="8" t="str">
        <f t="shared" si="41"/>
        <v>Sunday</v>
      </c>
      <c r="AK442" s="2">
        <v>0.64473379629629635</v>
      </c>
      <c r="AL442" t="s">
        <v>33</v>
      </c>
      <c r="AM442" t="s">
        <v>34</v>
      </c>
      <c r="AN442" t="s">
        <v>35</v>
      </c>
      <c r="AO442" t="s">
        <v>27</v>
      </c>
    </row>
    <row r="443" spans="1:41" x14ac:dyDescent="0.25">
      <c r="A443" t="s">
        <v>27</v>
      </c>
      <c r="B443">
        <v>1738865</v>
      </c>
      <c r="C443" t="s">
        <v>37</v>
      </c>
      <c r="D443" t="s">
        <v>38</v>
      </c>
      <c r="E443" t="s">
        <v>39</v>
      </c>
      <c r="F443">
        <v>53211</v>
      </c>
      <c r="G443" t="s">
        <v>29</v>
      </c>
      <c r="H443" t="s">
        <v>40</v>
      </c>
      <c r="I443">
        <v>76</v>
      </c>
      <c r="J443" t="s">
        <v>30</v>
      </c>
      <c r="K443" t="s">
        <v>94</v>
      </c>
      <c r="L443">
        <f>VLOOKUP($K443,Key!$A$1:$D$105,2,FALSE)</f>
        <v>43.077359999999999</v>
      </c>
      <c r="M443">
        <f>VLOOKUP($K443,Key!$A$1:$D$105,3,FALSE)</f>
        <v>-87.880769999999998</v>
      </c>
      <c r="N443" t="str">
        <f>VLOOKUP($K443,Key!$A$1:$D$105,4,FALSE)</f>
        <v>Milwaukee</v>
      </c>
      <c r="O443" t="s">
        <v>94</v>
      </c>
      <c r="P443">
        <f>VLOOKUP($O443,Key!$A$1:$D$105,2,FALSE)</f>
        <v>43.077359999999999</v>
      </c>
      <c r="Q443">
        <f>VLOOKUP($O443,Key!$A$1:$D$105,3,FALSE)</f>
        <v>-87.880769999999998</v>
      </c>
      <c r="R443" t="str">
        <f>VLOOKUP($O443,Key!$A$1:$D$105,4,FALSE)</f>
        <v>Milwaukee</v>
      </c>
      <c r="S443">
        <v>3</v>
      </c>
      <c r="T443">
        <v>0</v>
      </c>
      <c r="U443">
        <v>0</v>
      </c>
      <c r="V443" t="s">
        <v>33</v>
      </c>
      <c r="W443">
        <v>0</v>
      </c>
      <c r="X443">
        <v>0</v>
      </c>
      <c r="Y443">
        <v>0</v>
      </c>
      <c r="Z443" s="6">
        <v>-1</v>
      </c>
      <c r="AA443" s="1">
        <v>43478</v>
      </c>
      <c r="AB443" s="7">
        <f t="shared" si="36"/>
        <v>43466</v>
      </c>
      <c r="AC443" s="7">
        <f t="shared" si="37"/>
        <v>43478</v>
      </c>
      <c r="AD443" s="7" t="str">
        <f t="shared" si="38"/>
        <v>Sunday</v>
      </c>
      <c r="AE443" s="2">
        <v>0.73465277777777782</v>
      </c>
      <c r="AF443" s="6">
        <v>1</v>
      </c>
      <c r="AG443" s="1">
        <v>43478</v>
      </c>
      <c r="AH443" s="7">
        <f t="shared" si="39"/>
        <v>43466</v>
      </c>
      <c r="AI443" s="7">
        <f t="shared" si="40"/>
        <v>43478</v>
      </c>
      <c r="AJ443" s="7" t="str">
        <f t="shared" si="41"/>
        <v>Sunday</v>
      </c>
      <c r="AK443" s="2">
        <v>0.73614583333333339</v>
      </c>
      <c r="AL443" t="s">
        <v>33</v>
      </c>
      <c r="AM443" t="s">
        <v>34</v>
      </c>
      <c r="AN443" t="s">
        <v>44</v>
      </c>
      <c r="AO443" t="s">
        <v>27</v>
      </c>
    </row>
    <row r="444" spans="1:41" x14ac:dyDescent="0.25">
      <c r="A444" t="s">
        <v>27</v>
      </c>
      <c r="B444">
        <v>2248900</v>
      </c>
      <c r="C444" t="s">
        <v>37</v>
      </c>
      <c r="D444" t="s">
        <v>114</v>
      </c>
      <c r="E444" t="s">
        <v>39</v>
      </c>
      <c r="F444">
        <v>53202</v>
      </c>
      <c r="G444" t="s">
        <v>29</v>
      </c>
      <c r="H444" t="s">
        <v>40</v>
      </c>
      <c r="I444">
        <v>12649</v>
      </c>
      <c r="J444" t="s">
        <v>30</v>
      </c>
      <c r="K444" t="s">
        <v>71</v>
      </c>
      <c r="L444">
        <f>VLOOKUP($K444,Key!$A$1:$D$105,2,FALSE)</f>
        <v>43.074890000000003</v>
      </c>
      <c r="M444">
        <f>VLOOKUP($K444,Key!$A$1:$D$105,3,FALSE)</f>
        <v>-87.882810000000006</v>
      </c>
      <c r="N444" t="str">
        <f>VLOOKUP($K444,Key!$A$1:$D$105,4,FALSE)</f>
        <v>Milwaukee</v>
      </c>
      <c r="O444" t="s">
        <v>68</v>
      </c>
      <c r="P444">
        <f>VLOOKUP($O444,Key!$A$1:$D$105,2,FALSE)</f>
        <v>43.06033</v>
      </c>
      <c r="Q444">
        <f>VLOOKUP($O444,Key!$A$1:$D$105,3,FALSE)</f>
        <v>-87.89546</v>
      </c>
      <c r="R444" t="str">
        <f>VLOOKUP($O444,Key!$A$1:$D$105,4,FALSE)</f>
        <v>Milwaukee</v>
      </c>
      <c r="S444">
        <v>11</v>
      </c>
      <c r="T444">
        <v>0</v>
      </c>
      <c r="U444">
        <v>0</v>
      </c>
      <c r="V444" t="s">
        <v>33</v>
      </c>
      <c r="W444">
        <v>1</v>
      </c>
      <c r="X444">
        <v>1</v>
      </c>
      <c r="Y444">
        <v>40</v>
      </c>
      <c r="Z444" s="4">
        <v>-1</v>
      </c>
      <c r="AA444" s="1">
        <v>43479</v>
      </c>
      <c r="AB444" s="8">
        <f t="shared" si="36"/>
        <v>43466</v>
      </c>
      <c r="AC444" s="8">
        <f t="shared" si="37"/>
        <v>43479</v>
      </c>
      <c r="AD444" s="8" t="str">
        <f t="shared" si="38"/>
        <v>Monday</v>
      </c>
      <c r="AE444" s="2">
        <v>0.55523148148148149</v>
      </c>
      <c r="AF444" s="4">
        <v>1</v>
      </c>
      <c r="AG444" s="1">
        <v>43479</v>
      </c>
      <c r="AH444" s="8">
        <f t="shared" si="39"/>
        <v>43466</v>
      </c>
      <c r="AI444" s="8">
        <f t="shared" si="40"/>
        <v>43479</v>
      </c>
      <c r="AJ444" s="8" t="str">
        <f t="shared" si="41"/>
        <v>Monday</v>
      </c>
      <c r="AK444" s="2">
        <v>0.56289351851851854</v>
      </c>
      <c r="AL444" t="s">
        <v>33</v>
      </c>
      <c r="AM444" t="s">
        <v>34</v>
      </c>
      <c r="AN444" t="s">
        <v>35</v>
      </c>
      <c r="AO444" t="s">
        <v>27</v>
      </c>
    </row>
    <row r="445" spans="1:41" x14ac:dyDescent="0.25">
      <c r="A445" t="s">
        <v>27</v>
      </c>
      <c r="B445">
        <v>531225</v>
      </c>
      <c r="C445" t="s">
        <v>37</v>
      </c>
      <c r="D445" t="s">
        <v>85</v>
      </c>
      <c r="E445" t="s">
        <v>39</v>
      </c>
      <c r="F445">
        <v>53202</v>
      </c>
      <c r="G445" t="s">
        <v>29</v>
      </c>
      <c r="H445" t="s">
        <v>40</v>
      </c>
      <c r="I445">
        <v>5424</v>
      </c>
      <c r="J445" t="s">
        <v>30</v>
      </c>
      <c r="K445" t="s">
        <v>74</v>
      </c>
      <c r="L445">
        <f>VLOOKUP($K445,Key!$A$1:$D$105,2,FALSE)</f>
        <v>43.042639999999999</v>
      </c>
      <c r="M445">
        <f>VLOOKUP($K445,Key!$A$1:$D$105,3,FALSE)</f>
        <v>-87.905680000000004</v>
      </c>
      <c r="N445" t="str">
        <f>VLOOKUP($K445,Key!$A$1:$D$105,4,FALSE)</f>
        <v>Milwaukee</v>
      </c>
      <c r="O445" t="s">
        <v>43</v>
      </c>
      <c r="P445">
        <f>VLOOKUP($O445,Key!$A$1:$D$105,2,FALSE)</f>
        <v>43.038580000000003</v>
      </c>
      <c r="Q445">
        <f>VLOOKUP($O445,Key!$A$1:$D$105,3,FALSE)</f>
        <v>-87.90934</v>
      </c>
      <c r="R445" t="str">
        <f>VLOOKUP($O445,Key!$A$1:$D$105,4,FALSE)</f>
        <v>Milwaukee</v>
      </c>
      <c r="S445">
        <v>3</v>
      </c>
      <c r="T445">
        <v>0</v>
      </c>
      <c r="U445">
        <v>0</v>
      </c>
      <c r="V445" t="s">
        <v>33</v>
      </c>
      <c r="W445">
        <v>0</v>
      </c>
      <c r="X445">
        <v>0</v>
      </c>
      <c r="Y445">
        <v>0</v>
      </c>
      <c r="Z445" s="6">
        <v>-1</v>
      </c>
      <c r="AA445" s="1">
        <v>43479</v>
      </c>
      <c r="AB445" s="7">
        <f t="shared" si="36"/>
        <v>43466</v>
      </c>
      <c r="AC445" s="7">
        <f t="shared" si="37"/>
        <v>43479</v>
      </c>
      <c r="AD445" s="7" t="str">
        <f t="shared" si="38"/>
        <v>Monday</v>
      </c>
      <c r="AE445" s="2">
        <v>0.72432870370370372</v>
      </c>
      <c r="AF445" s="6">
        <v>1</v>
      </c>
      <c r="AG445" s="1">
        <v>43479</v>
      </c>
      <c r="AH445" s="7">
        <f t="shared" si="39"/>
        <v>43466</v>
      </c>
      <c r="AI445" s="7">
        <f t="shared" si="40"/>
        <v>43479</v>
      </c>
      <c r="AJ445" s="7" t="str">
        <f t="shared" si="41"/>
        <v>Monday</v>
      </c>
      <c r="AK445" s="2">
        <v>0.727025462962963</v>
      </c>
      <c r="AL445" t="s">
        <v>33</v>
      </c>
      <c r="AM445" t="s">
        <v>34</v>
      </c>
      <c r="AN445" t="s">
        <v>35</v>
      </c>
      <c r="AO445" t="s">
        <v>27</v>
      </c>
    </row>
    <row r="446" spans="1:41" x14ac:dyDescent="0.25">
      <c r="A446" t="s">
        <v>27</v>
      </c>
      <c r="B446">
        <v>1328721</v>
      </c>
      <c r="C446" t="s">
        <v>37</v>
      </c>
      <c r="D446" t="s">
        <v>38</v>
      </c>
      <c r="E446" t="s">
        <v>39</v>
      </c>
      <c r="F446">
        <v>53207</v>
      </c>
      <c r="G446" t="s">
        <v>29</v>
      </c>
      <c r="H446" t="s">
        <v>40</v>
      </c>
      <c r="I446">
        <v>5508</v>
      </c>
      <c r="J446" t="s">
        <v>30</v>
      </c>
      <c r="K446" t="s">
        <v>61</v>
      </c>
      <c r="L446">
        <f>VLOOKUP($K446,Key!$A$1:$D$105,2,FALSE)</f>
        <v>43.026229999999998</v>
      </c>
      <c r="M446">
        <f>VLOOKUP($K446,Key!$A$1:$D$105,3,FALSE)</f>
        <v>-87.912809999999993</v>
      </c>
      <c r="N446" t="str">
        <f>VLOOKUP($K446,Key!$A$1:$D$105,4,FALSE)</f>
        <v>Milwaukee</v>
      </c>
      <c r="O446" t="s">
        <v>54</v>
      </c>
      <c r="P446">
        <f>VLOOKUP($O446,Key!$A$1:$D$105,2,FALSE)</f>
        <v>43.004728999999998</v>
      </c>
      <c r="Q446">
        <f>VLOOKUP($O446,Key!$A$1:$D$105,3,FALSE)</f>
        <v>-87.905463999999995</v>
      </c>
      <c r="R446" t="str">
        <f>VLOOKUP($O446,Key!$A$1:$D$105,4,FALSE)</f>
        <v>Milwaukee</v>
      </c>
      <c r="S446">
        <v>34</v>
      </c>
      <c r="T446">
        <v>0</v>
      </c>
      <c r="U446">
        <v>0</v>
      </c>
      <c r="V446" t="s">
        <v>33</v>
      </c>
      <c r="W446">
        <v>5</v>
      </c>
      <c r="X446">
        <v>4.8</v>
      </c>
      <c r="Y446">
        <v>200</v>
      </c>
      <c r="Z446" s="4">
        <v>-1</v>
      </c>
      <c r="AA446" s="1">
        <v>43479</v>
      </c>
      <c r="AB446" s="8">
        <f t="shared" si="36"/>
        <v>43466</v>
      </c>
      <c r="AC446" s="8">
        <f t="shared" si="37"/>
        <v>43479</v>
      </c>
      <c r="AD446" s="8" t="str">
        <f t="shared" si="38"/>
        <v>Monday</v>
      </c>
      <c r="AE446" s="2">
        <v>0.72802083333333334</v>
      </c>
      <c r="AF446" s="4">
        <v>1</v>
      </c>
      <c r="AG446" s="1">
        <v>43479</v>
      </c>
      <c r="AH446" s="8">
        <f t="shared" si="39"/>
        <v>43466</v>
      </c>
      <c r="AI446" s="8">
        <f t="shared" si="40"/>
        <v>43479</v>
      </c>
      <c r="AJ446" s="8" t="str">
        <f t="shared" si="41"/>
        <v>Monday</v>
      </c>
      <c r="AK446" s="2">
        <v>0.75202546296296291</v>
      </c>
      <c r="AL446" t="s">
        <v>34</v>
      </c>
      <c r="AM446" t="s">
        <v>34</v>
      </c>
      <c r="AN446" t="s">
        <v>35</v>
      </c>
      <c r="AO446" t="s">
        <v>27</v>
      </c>
    </row>
    <row r="447" spans="1:41" x14ac:dyDescent="0.25">
      <c r="A447" t="s">
        <v>116</v>
      </c>
      <c r="B447">
        <v>2257274</v>
      </c>
      <c r="C447" t="s">
        <v>37</v>
      </c>
      <c r="D447" t="s">
        <v>38</v>
      </c>
      <c r="E447" t="s">
        <v>39</v>
      </c>
      <c r="F447">
        <v>53202</v>
      </c>
      <c r="G447" t="s">
        <v>29</v>
      </c>
      <c r="H447" t="s">
        <v>117</v>
      </c>
      <c r="I447">
        <v>967</v>
      </c>
      <c r="J447" t="s">
        <v>30</v>
      </c>
      <c r="K447" t="s">
        <v>36</v>
      </c>
      <c r="L447">
        <f>VLOOKUP($K447,Key!$A$1:$D$105,2,FALSE)</f>
        <v>43.03886</v>
      </c>
      <c r="M447">
        <f>VLOOKUP($K447,Key!$A$1:$D$105,3,FALSE)</f>
        <v>-87.902720000000002</v>
      </c>
      <c r="N447" t="str">
        <f>VLOOKUP($K447,Key!$A$1:$D$105,4,FALSE)</f>
        <v>Milwaukee</v>
      </c>
      <c r="O447" t="s">
        <v>80</v>
      </c>
      <c r="P447">
        <f>VLOOKUP($O447,Key!$A$1:$D$105,2,FALSE)</f>
        <v>43.05097</v>
      </c>
      <c r="Q447">
        <f>VLOOKUP($O447,Key!$A$1:$D$105,3,FALSE)</f>
        <v>-87.906440000000003</v>
      </c>
      <c r="R447" t="str">
        <f>VLOOKUP($O447,Key!$A$1:$D$105,4,FALSE)</f>
        <v>Milwaukee</v>
      </c>
      <c r="S447">
        <v>6</v>
      </c>
      <c r="T447">
        <v>0</v>
      </c>
      <c r="U447">
        <v>0</v>
      </c>
      <c r="V447" t="s">
        <v>33</v>
      </c>
      <c r="W447">
        <v>0</v>
      </c>
      <c r="X447">
        <v>0</v>
      </c>
      <c r="Y447">
        <v>0</v>
      </c>
      <c r="Z447" s="6">
        <v>-1</v>
      </c>
      <c r="AA447" s="1">
        <v>43479</v>
      </c>
      <c r="AB447" s="7">
        <f t="shared" si="36"/>
        <v>43466</v>
      </c>
      <c r="AC447" s="7">
        <f t="shared" si="37"/>
        <v>43479</v>
      </c>
      <c r="AD447" s="7" t="str">
        <f t="shared" si="38"/>
        <v>Monday</v>
      </c>
      <c r="AE447" s="2">
        <v>0.76633101851851848</v>
      </c>
      <c r="AF447" s="6">
        <v>1</v>
      </c>
      <c r="AG447" s="1">
        <v>43479</v>
      </c>
      <c r="AH447" s="7">
        <f t="shared" si="39"/>
        <v>43466</v>
      </c>
      <c r="AI447" s="7">
        <f t="shared" si="40"/>
        <v>43479</v>
      </c>
      <c r="AJ447" s="7" t="str">
        <f t="shared" si="41"/>
        <v>Monday</v>
      </c>
      <c r="AK447" s="2">
        <v>0.77064814814814808</v>
      </c>
      <c r="AL447" t="s">
        <v>33</v>
      </c>
      <c r="AM447" t="s">
        <v>33</v>
      </c>
      <c r="AN447" t="s">
        <v>35</v>
      </c>
      <c r="AO447" t="s">
        <v>27</v>
      </c>
    </row>
    <row r="448" spans="1:41" x14ac:dyDescent="0.25">
      <c r="A448" t="s">
        <v>27</v>
      </c>
      <c r="B448">
        <v>536063</v>
      </c>
      <c r="C448" t="s">
        <v>37</v>
      </c>
      <c r="D448" t="s">
        <v>38</v>
      </c>
      <c r="E448" t="s">
        <v>39</v>
      </c>
      <c r="F448">
        <v>53212</v>
      </c>
      <c r="G448" t="s">
        <v>29</v>
      </c>
      <c r="H448" t="s">
        <v>40</v>
      </c>
      <c r="I448">
        <v>99</v>
      </c>
      <c r="J448" t="s">
        <v>30</v>
      </c>
      <c r="K448" t="s">
        <v>56</v>
      </c>
      <c r="L448">
        <f>VLOOKUP($K448,Key!$A$1:$D$105,2,FALSE)</f>
        <v>43.05847</v>
      </c>
      <c r="M448">
        <f>VLOOKUP($K448,Key!$A$1:$D$105,3,FALSE)</f>
        <v>-87.898079999999993</v>
      </c>
      <c r="N448" t="str">
        <f>VLOOKUP($K448,Key!$A$1:$D$105,4,FALSE)</f>
        <v>Milwaukee</v>
      </c>
      <c r="O448" t="s">
        <v>56</v>
      </c>
      <c r="P448">
        <f>VLOOKUP($O448,Key!$A$1:$D$105,2,FALSE)</f>
        <v>43.05847</v>
      </c>
      <c r="Q448">
        <f>VLOOKUP($O448,Key!$A$1:$D$105,3,FALSE)</f>
        <v>-87.898079999999993</v>
      </c>
      <c r="R448" t="str">
        <f>VLOOKUP($O448,Key!$A$1:$D$105,4,FALSE)</f>
        <v>Milwaukee</v>
      </c>
      <c r="S448">
        <v>1</v>
      </c>
      <c r="T448">
        <v>0</v>
      </c>
      <c r="U448">
        <v>0</v>
      </c>
      <c r="V448" t="s">
        <v>33</v>
      </c>
      <c r="W448">
        <v>0</v>
      </c>
      <c r="X448">
        <v>0</v>
      </c>
      <c r="Y448">
        <v>0</v>
      </c>
      <c r="Z448" s="4">
        <v>-1</v>
      </c>
      <c r="AA448" s="1">
        <v>43480</v>
      </c>
      <c r="AB448" s="8">
        <f t="shared" si="36"/>
        <v>43466</v>
      </c>
      <c r="AC448" s="8">
        <f t="shared" si="37"/>
        <v>43480</v>
      </c>
      <c r="AD448" s="8" t="str">
        <f t="shared" si="38"/>
        <v>Tuesday</v>
      </c>
      <c r="AE448" s="2">
        <v>0.29833333333333334</v>
      </c>
      <c r="AF448" s="4">
        <v>1</v>
      </c>
      <c r="AG448" s="1">
        <v>43480</v>
      </c>
      <c r="AH448" s="8">
        <f t="shared" si="39"/>
        <v>43466</v>
      </c>
      <c r="AI448" s="8">
        <f t="shared" si="40"/>
        <v>43480</v>
      </c>
      <c r="AJ448" s="8" t="str">
        <f t="shared" si="41"/>
        <v>Tuesday</v>
      </c>
      <c r="AK448" s="2">
        <v>0.2986226851851852</v>
      </c>
      <c r="AL448" t="s">
        <v>33</v>
      </c>
      <c r="AM448" t="s">
        <v>34</v>
      </c>
      <c r="AN448" t="s">
        <v>44</v>
      </c>
      <c r="AO448" t="s">
        <v>27</v>
      </c>
    </row>
    <row r="449" spans="1:41" x14ac:dyDescent="0.25">
      <c r="A449" t="s">
        <v>27</v>
      </c>
      <c r="B449">
        <v>1312561</v>
      </c>
      <c r="C449" t="s">
        <v>37</v>
      </c>
      <c r="D449" t="s">
        <v>38</v>
      </c>
      <c r="E449" t="s">
        <v>39</v>
      </c>
      <c r="F449">
        <v>53203</v>
      </c>
      <c r="G449" t="s">
        <v>29</v>
      </c>
      <c r="H449" t="s">
        <v>40</v>
      </c>
      <c r="I449">
        <v>12547</v>
      </c>
      <c r="J449" t="s">
        <v>30</v>
      </c>
      <c r="K449" t="s">
        <v>47</v>
      </c>
      <c r="L449">
        <f>VLOOKUP($K449,Key!$A$1:$D$105,2,FALSE)</f>
        <v>43.038600000000002</v>
      </c>
      <c r="M449">
        <f>VLOOKUP($K449,Key!$A$1:$D$105,3,FALSE)</f>
        <v>-87.912099999999995</v>
      </c>
      <c r="N449" t="str">
        <f>VLOOKUP($K449,Key!$A$1:$D$105,4,FALSE)</f>
        <v>Milwaukee</v>
      </c>
      <c r="O449" t="s">
        <v>82</v>
      </c>
      <c r="P449">
        <f>VLOOKUP($O449,Key!$A$1:$D$105,2,FALSE)</f>
        <v>43.038649999999997</v>
      </c>
      <c r="Q449">
        <f>VLOOKUP($O449,Key!$A$1:$D$105,3,FALSE)</f>
        <v>-87.921930000000003</v>
      </c>
      <c r="R449" t="str">
        <f>VLOOKUP($O449,Key!$A$1:$D$105,4,FALSE)</f>
        <v>Milwaukee</v>
      </c>
      <c r="S449">
        <v>4</v>
      </c>
      <c r="T449">
        <v>0</v>
      </c>
      <c r="U449">
        <v>0</v>
      </c>
      <c r="V449" t="s">
        <v>33</v>
      </c>
      <c r="W449">
        <v>0</v>
      </c>
      <c r="X449">
        <v>0</v>
      </c>
      <c r="Y449">
        <v>0</v>
      </c>
      <c r="Z449" s="6">
        <v>-1</v>
      </c>
      <c r="AA449" s="1">
        <v>43480</v>
      </c>
      <c r="AB449" s="7">
        <f t="shared" ref="AB449:AB512" si="42">DATE(YEAR(AA449), MONTH(AA449), 1)</f>
        <v>43466</v>
      </c>
      <c r="AC449" s="7">
        <f t="shared" ref="AC449:AC512" si="43">AA449</f>
        <v>43480</v>
      </c>
      <c r="AD449" s="7" t="str">
        <f t="shared" ref="AD449:AD512" si="44">TEXT(AC449,"dddd")</f>
        <v>Tuesday</v>
      </c>
      <c r="AE449" s="2">
        <v>0.34914351851851855</v>
      </c>
      <c r="AF449" s="6">
        <v>1</v>
      </c>
      <c r="AG449" s="1">
        <v>43480</v>
      </c>
      <c r="AH449" s="7">
        <f t="shared" ref="AH449:AH512" si="45">DATE(YEAR(AG449), MONTH(AG449), 1)</f>
        <v>43466</v>
      </c>
      <c r="AI449" s="7">
        <f t="shared" ref="AI449:AI512" si="46">AG449</f>
        <v>43480</v>
      </c>
      <c r="AJ449" s="7" t="str">
        <f t="shared" ref="AJ449:AJ512" si="47">TEXT(AI449,"dddd")</f>
        <v>Tuesday</v>
      </c>
      <c r="AK449" s="2">
        <v>0.3517939814814815</v>
      </c>
      <c r="AL449" t="s">
        <v>33</v>
      </c>
      <c r="AM449" t="s">
        <v>34</v>
      </c>
      <c r="AN449" t="s">
        <v>35</v>
      </c>
      <c r="AO449" t="s">
        <v>27</v>
      </c>
    </row>
    <row r="450" spans="1:41" x14ac:dyDescent="0.25">
      <c r="A450" t="s">
        <v>27</v>
      </c>
      <c r="B450">
        <v>1730248</v>
      </c>
      <c r="C450" t="s">
        <v>37</v>
      </c>
      <c r="D450" t="s">
        <v>85</v>
      </c>
      <c r="E450" t="s">
        <v>39</v>
      </c>
      <c r="F450">
        <v>53207</v>
      </c>
      <c r="G450" t="s">
        <v>29</v>
      </c>
      <c r="H450" t="s">
        <v>40</v>
      </c>
      <c r="I450">
        <v>12504</v>
      </c>
      <c r="J450" t="s">
        <v>30</v>
      </c>
      <c r="K450" t="s">
        <v>60</v>
      </c>
      <c r="L450">
        <f>VLOOKUP($K450,Key!$A$1:$D$105,2,FALSE)</f>
        <v>43.04824</v>
      </c>
      <c r="M450">
        <f>VLOOKUP($K450,Key!$A$1:$D$105,3,FALSE)</f>
        <v>-87.904970000000006</v>
      </c>
      <c r="N450" t="str">
        <f>VLOOKUP($K450,Key!$A$1:$D$105,4,FALSE)</f>
        <v>Milwaukee</v>
      </c>
      <c r="O450" t="s">
        <v>41</v>
      </c>
      <c r="P450">
        <f>VLOOKUP($O450,Key!$A$1:$D$105,2,FALSE)</f>
        <v>43.042490000000001</v>
      </c>
      <c r="Q450">
        <f>VLOOKUP($O450,Key!$A$1:$D$105,3,FALSE)</f>
        <v>-87.909959999999998</v>
      </c>
      <c r="R450" t="str">
        <f>VLOOKUP($O450,Key!$A$1:$D$105,4,FALSE)</f>
        <v>Milwaukee</v>
      </c>
      <c r="S450">
        <v>4</v>
      </c>
      <c r="T450">
        <v>0</v>
      </c>
      <c r="U450">
        <v>0</v>
      </c>
      <c r="V450" t="s">
        <v>33</v>
      </c>
      <c r="W450">
        <v>0</v>
      </c>
      <c r="X450">
        <v>0</v>
      </c>
      <c r="Y450">
        <v>0</v>
      </c>
      <c r="Z450" s="4">
        <v>-1</v>
      </c>
      <c r="AA450" s="1">
        <v>43480</v>
      </c>
      <c r="AB450" s="8">
        <f t="shared" si="42"/>
        <v>43466</v>
      </c>
      <c r="AC450" s="8">
        <f t="shared" si="43"/>
        <v>43480</v>
      </c>
      <c r="AD450" s="8" t="str">
        <f t="shared" si="44"/>
        <v>Tuesday</v>
      </c>
      <c r="AE450" s="2">
        <v>0.35454861111111113</v>
      </c>
      <c r="AF450" s="4">
        <v>1</v>
      </c>
      <c r="AG450" s="1">
        <v>43480</v>
      </c>
      <c r="AH450" s="8">
        <f t="shared" si="45"/>
        <v>43466</v>
      </c>
      <c r="AI450" s="8">
        <f t="shared" si="46"/>
        <v>43480</v>
      </c>
      <c r="AJ450" s="8" t="str">
        <f t="shared" si="47"/>
        <v>Tuesday</v>
      </c>
      <c r="AK450" s="2">
        <v>0.3574074074074074</v>
      </c>
      <c r="AL450" t="s">
        <v>33</v>
      </c>
      <c r="AM450" t="s">
        <v>34</v>
      </c>
      <c r="AN450" t="s">
        <v>35</v>
      </c>
      <c r="AO450" t="s">
        <v>27</v>
      </c>
    </row>
    <row r="451" spans="1:41" x14ac:dyDescent="0.25">
      <c r="A451" t="s">
        <v>27</v>
      </c>
      <c r="B451">
        <v>1915786</v>
      </c>
      <c r="C451" t="s">
        <v>37</v>
      </c>
      <c r="D451" t="s">
        <v>38</v>
      </c>
      <c r="E451" t="s">
        <v>39</v>
      </c>
      <c r="F451">
        <v>53202</v>
      </c>
      <c r="G451" t="s">
        <v>29</v>
      </c>
      <c r="H451" t="s">
        <v>40</v>
      </c>
      <c r="I451">
        <v>168</v>
      </c>
      <c r="J451" t="s">
        <v>30</v>
      </c>
      <c r="K451" t="s">
        <v>56</v>
      </c>
      <c r="L451">
        <f>VLOOKUP($K451,Key!$A$1:$D$105,2,FALSE)</f>
        <v>43.05847</v>
      </c>
      <c r="M451">
        <f>VLOOKUP($K451,Key!$A$1:$D$105,3,FALSE)</f>
        <v>-87.898079999999993</v>
      </c>
      <c r="N451" t="str">
        <f>VLOOKUP($K451,Key!$A$1:$D$105,4,FALSE)</f>
        <v>Milwaukee</v>
      </c>
      <c r="O451" t="s">
        <v>77</v>
      </c>
      <c r="P451">
        <f>VLOOKUP($O451,Key!$A$1:$D$105,2,FALSE)</f>
        <v>43.052549999999997</v>
      </c>
      <c r="Q451">
        <f>VLOOKUP($O451,Key!$A$1:$D$105,3,FALSE)</f>
        <v>-87.909329999999997</v>
      </c>
      <c r="R451" t="str">
        <f>VLOOKUP($O451,Key!$A$1:$D$105,4,FALSE)</f>
        <v>Milwaukee</v>
      </c>
      <c r="S451">
        <v>4</v>
      </c>
      <c r="T451">
        <v>0</v>
      </c>
      <c r="U451">
        <v>0</v>
      </c>
      <c r="V451" t="s">
        <v>33</v>
      </c>
      <c r="W451">
        <v>0</v>
      </c>
      <c r="X451">
        <v>0</v>
      </c>
      <c r="Y451">
        <v>0</v>
      </c>
      <c r="Z451" s="6">
        <v>-1</v>
      </c>
      <c r="AA451" s="1">
        <v>43480</v>
      </c>
      <c r="AB451" s="7">
        <f t="shared" si="42"/>
        <v>43466</v>
      </c>
      <c r="AC451" s="7">
        <f t="shared" si="43"/>
        <v>43480</v>
      </c>
      <c r="AD451" s="7" t="str">
        <f t="shared" si="44"/>
        <v>Tuesday</v>
      </c>
      <c r="AE451" s="2">
        <v>0.40870370370370374</v>
      </c>
      <c r="AF451" s="6">
        <v>1</v>
      </c>
      <c r="AG451" s="1">
        <v>43480</v>
      </c>
      <c r="AH451" s="7">
        <f t="shared" si="45"/>
        <v>43466</v>
      </c>
      <c r="AI451" s="7">
        <f t="shared" si="46"/>
        <v>43480</v>
      </c>
      <c r="AJ451" s="7" t="str">
        <f t="shared" si="47"/>
        <v>Tuesday</v>
      </c>
      <c r="AK451" s="2">
        <v>0.41166666666666668</v>
      </c>
      <c r="AL451" t="s">
        <v>33</v>
      </c>
      <c r="AM451" t="s">
        <v>34</v>
      </c>
      <c r="AN451" t="s">
        <v>35</v>
      </c>
      <c r="AO451" t="s">
        <v>27</v>
      </c>
    </row>
    <row r="452" spans="1:41" x14ac:dyDescent="0.25">
      <c r="A452" t="s">
        <v>27</v>
      </c>
      <c r="B452">
        <v>2070494</v>
      </c>
      <c r="C452" t="s">
        <v>37</v>
      </c>
      <c r="D452" t="s">
        <v>38</v>
      </c>
      <c r="E452" t="s">
        <v>39</v>
      </c>
      <c r="F452">
        <v>53215</v>
      </c>
      <c r="G452" t="s">
        <v>29</v>
      </c>
      <c r="H452" t="s">
        <v>40</v>
      </c>
      <c r="I452">
        <v>5517</v>
      </c>
      <c r="J452" t="s">
        <v>30</v>
      </c>
      <c r="K452" t="s">
        <v>71</v>
      </c>
      <c r="L452">
        <f>VLOOKUP($K452,Key!$A$1:$D$105,2,FALSE)</f>
        <v>43.074890000000003</v>
      </c>
      <c r="M452">
        <f>VLOOKUP($K452,Key!$A$1:$D$105,3,FALSE)</f>
        <v>-87.882810000000006</v>
      </c>
      <c r="N452" t="str">
        <f>VLOOKUP($K452,Key!$A$1:$D$105,4,FALSE)</f>
        <v>Milwaukee</v>
      </c>
      <c r="O452" t="s">
        <v>70</v>
      </c>
      <c r="P452">
        <f>VLOOKUP($O452,Key!$A$1:$D$105,2,FALSE)</f>
        <v>43.074655999999997</v>
      </c>
      <c r="Q452">
        <f>VLOOKUP($O452,Key!$A$1:$D$105,3,FALSE)</f>
        <v>-87.889011999999994</v>
      </c>
      <c r="R452" t="str">
        <f>VLOOKUP($O452,Key!$A$1:$D$105,4,FALSE)</f>
        <v>Milwaukee</v>
      </c>
      <c r="S452">
        <v>2</v>
      </c>
      <c r="T452">
        <v>0</v>
      </c>
      <c r="U452">
        <v>0</v>
      </c>
      <c r="V452" t="s">
        <v>33</v>
      </c>
      <c r="W452">
        <v>0</v>
      </c>
      <c r="X452">
        <v>0</v>
      </c>
      <c r="Y452">
        <v>0</v>
      </c>
      <c r="Z452" s="4">
        <v>-1</v>
      </c>
      <c r="AA452" s="1">
        <v>43480</v>
      </c>
      <c r="AB452" s="8">
        <f t="shared" si="42"/>
        <v>43466</v>
      </c>
      <c r="AC452" s="8">
        <f t="shared" si="43"/>
        <v>43480</v>
      </c>
      <c r="AD452" s="8" t="str">
        <f t="shared" si="44"/>
        <v>Tuesday</v>
      </c>
      <c r="AE452" s="2">
        <v>0.44516203703703705</v>
      </c>
      <c r="AF452" s="4">
        <v>1</v>
      </c>
      <c r="AG452" s="1">
        <v>43480</v>
      </c>
      <c r="AH452" s="8">
        <f t="shared" si="45"/>
        <v>43466</v>
      </c>
      <c r="AI452" s="8">
        <f t="shared" si="46"/>
        <v>43480</v>
      </c>
      <c r="AJ452" s="8" t="str">
        <f t="shared" si="47"/>
        <v>Tuesday</v>
      </c>
      <c r="AK452" s="2">
        <v>0.44707175925925924</v>
      </c>
      <c r="AL452" t="s">
        <v>33</v>
      </c>
      <c r="AM452" t="s">
        <v>34</v>
      </c>
      <c r="AN452" t="s">
        <v>35</v>
      </c>
      <c r="AO452" t="s">
        <v>27</v>
      </c>
    </row>
    <row r="453" spans="1:41" x14ac:dyDescent="0.25">
      <c r="A453" t="s">
        <v>27</v>
      </c>
      <c r="B453">
        <v>1659202</v>
      </c>
      <c r="C453" t="s">
        <v>37</v>
      </c>
      <c r="D453" t="s">
        <v>38</v>
      </c>
      <c r="E453" t="s">
        <v>39</v>
      </c>
      <c r="F453">
        <v>53202</v>
      </c>
      <c r="G453" t="s">
        <v>29</v>
      </c>
      <c r="H453" t="s">
        <v>40</v>
      </c>
      <c r="I453">
        <v>12540</v>
      </c>
      <c r="J453" t="s">
        <v>30</v>
      </c>
      <c r="K453" t="s">
        <v>36</v>
      </c>
      <c r="L453">
        <f>VLOOKUP($K453,Key!$A$1:$D$105,2,FALSE)</f>
        <v>43.03886</v>
      </c>
      <c r="M453">
        <f>VLOOKUP($K453,Key!$A$1:$D$105,3,FALSE)</f>
        <v>-87.902720000000002</v>
      </c>
      <c r="N453" t="str">
        <f>VLOOKUP($K453,Key!$A$1:$D$105,4,FALSE)</f>
        <v>Milwaukee</v>
      </c>
      <c r="O453" t="s">
        <v>80</v>
      </c>
      <c r="P453">
        <f>VLOOKUP($O453,Key!$A$1:$D$105,2,FALSE)</f>
        <v>43.05097</v>
      </c>
      <c r="Q453">
        <f>VLOOKUP($O453,Key!$A$1:$D$105,3,FALSE)</f>
        <v>-87.906440000000003</v>
      </c>
      <c r="R453" t="str">
        <f>VLOOKUP($O453,Key!$A$1:$D$105,4,FALSE)</f>
        <v>Milwaukee</v>
      </c>
      <c r="S453">
        <v>7</v>
      </c>
      <c r="T453">
        <v>0</v>
      </c>
      <c r="U453">
        <v>0</v>
      </c>
      <c r="V453" t="s">
        <v>33</v>
      </c>
      <c r="W453">
        <v>1</v>
      </c>
      <c r="X453">
        <v>1</v>
      </c>
      <c r="Y453">
        <v>40</v>
      </c>
      <c r="Z453" s="6">
        <v>-1</v>
      </c>
      <c r="AA453" s="1">
        <v>43480</v>
      </c>
      <c r="AB453" s="7">
        <f t="shared" si="42"/>
        <v>43466</v>
      </c>
      <c r="AC453" s="7">
        <f t="shared" si="43"/>
        <v>43480</v>
      </c>
      <c r="AD453" s="7" t="str">
        <f t="shared" si="44"/>
        <v>Tuesday</v>
      </c>
      <c r="AE453" s="2">
        <v>0.69859953703703714</v>
      </c>
      <c r="AF453" s="6">
        <v>1</v>
      </c>
      <c r="AG453" s="1">
        <v>43480</v>
      </c>
      <c r="AH453" s="7">
        <f t="shared" si="45"/>
        <v>43466</v>
      </c>
      <c r="AI453" s="7">
        <f t="shared" si="46"/>
        <v>43480</v>
      </c>
      <c r="AJ453" s="7" t="str">
        <f t="shared" si="47"/>
        <v>Tuesday</v>
      </c>
      <c r="AK453" s="2">
        <v>0.7033449074074074</v>
      </c>
      <c r="AL453" t="s">
        <v>33</v>
      </c>
      <c r="AM453" t="s">
        <v>34</v>
      </c>
      <c r="AN453" t="s">
        <v>35</v>
      </c>
      <c r="AO453" t="s">
        <v>27</v>
      </c>
    </row>
    <row r="454" spans="1:41" x14ac:dyDescent="0.25">
      <c r="A454" t="s">
        <v>27</v>
      </c>
      <c r="B454">
        <v>2224453</v>
      </c>
      <c r="C454" t="s">
        <v>37</v>
      </c>
      <c r="D454" t="s">
        <v>108</v>
      </c>
      <c r="E454" t="s">
        <v>39</v>
      </c>
      <c r="F454">
        <v>53215</v>
      </c>
      <c r="G454" t="s">
        <v>29</v>
      </c>
      <c r="H454" t="s">
        <v>40</v>
      </c>
      <c r="I454">
        <v>12667</v>
      </c>
      <c r="J454" t="s">
        <v>30</v>
      </c>
      <c r="K454" t="s">
        <v>71</v>
      </c>
      <c r="L454">
        <f>VLOOKUP($K454,Key!$A$1:$D$105,2,FALSE)</f>
        <v>43.074890000000003</v>
      </c>
      <c r="M454">
        <f>VLOOKUP($K454,Key!$A$1:$D$105,3,FALSE)</f>
        <v>-87.882810000000006</v>
      </c>
      <c r="N454" t="str">
        <f>VLOOKUP($K454,Key!$A$1:$D$105,4,FALSE)</f>
        <v>Milwaukee</v>
      </c>
      <c r="O454" t="s">
        <v>97</v>
      </c>
      <c r="P454">
        <f>VLOOKUP($O454,Key!$A$1:$D$105,2,FALSE)</f>
        <v>43.069021999999997</v>
      </c>
      <c r="Q454">
        <f>VLOOKUP($O454,Key!$A$1:$D$105,3,FALSE)</f>
        <v>-87.887940999999998</v>
      </c>
      <c r="R454" t="str">
        <f>VLOOKUP($O454,Key!$A$1:$D$105,4,FALSE)</f>
        <v>Milwaukee</v>
      </c>
      <c r="S454">
        <v>7</v>
      </c>
      <c r="T454">
        <v>0</v>
      </c>
      <c r="U454">
        <v>0</v>
      </c>
      <c r="V454" t="s">
        <v>33</v>
      </c>
      <c r="W454">
        <v>1</v>
      </c>
      <c r="X454">
        <v>1</v>
      </c>
      <c r="Y454">
        <v>40</v>
      </c>
      <c r="Z454" s="4">
        <v>-1</v>
      </c>
      <c r="AA454" s="1">
        <v>43480</v>
      </c>
      <c r="AB454" s="8">
        <f t="shared" si="42"/>
        <v>43466</v>
      </c>
      <c r="AC454" s="8">
        <f t="shared" si="43"/>
        <v>43480</v>
      </c>
      <c r="AD454" s="8" t="str">
        <f t="shared" si="44"/>
        <v>Tuesday</v>
      </c>
      <c r="AE454" s="2">
        <v>0.73174768518518529</v>
      </c>
      <c r="AF454" s="4">
        <v>1</v>
      </c>
      <c r="AG454" s="1">
        <v>43480</v>
      </c>
      <c r="AH454" s="8">
        <f t="shared" si="45"/>
        <v>43466</v>
      </c>
      <c r="AI454" s="8">
        <f t="shared" si="46"/>
        <v>43480</v>
      </c>
      <c r="AJ454" s="8" t="str">
        <f t="shared" si="47"/>
        <v>Tuesday</v>
      </c>
      <c r="AK454" s="2">
        <v>0.7362037037037038</v>
      </c>
      <c r="AL454" t="s">
        <v>33</v>
      </c>
      <c r="AM454" t="s">
        <v>34</v>
      </c>
      <c r="AN454" t="s">
        <v>35</v>
      </c>
      <c r="AO454" t="s">
        <v>27</v>
      </c>
    </row>
    <row r="455" spans="1:41" x14ac:dyDescent="0.25">
      <c r="A455" t="s">
        <v>27</v>
      </c>
      <c r="B455">
        <v>1863430</v>
      </c>
      <c r="C455" t="s">
        <v>37</v>
      </c>
      <c r="D455" t="s">
        <v>38</v>
      </c>
      <c r="E455" t="s">
        <v>39</v>
      </c>
      <c r="F455">
        <v>53202</v>
      </c>
      <c r="G455" t="s">
        <v>29</v>
      </c>
      <c r="H455" t="s">
        <v>86</v>
      </c>
      <c r="I455">
        <v>11070</v>
      </c>
      <c r="J455" t="s">
        <v>30</v>
      </c>
      <c r="K455" t="s">
        <v>100</v>
      </c>
      <c r="L455">
        <f>VLOOKUP($K455,Key!$A$1:$D$105,2,FALSE)</f>
        <v>43.04562</v>
      </c>
      <c r="M455">
        <f>VLOOKUP($K455,Key!$A$1:$D$105,3,FALSE)</f>
        <v>-87.923900000000003</v>
      </c>
      <c r="N455" t="str">
        <f>VLOOKUP($K455,Key!$A$1:$D$105,4,FALSE)</f>
        <v>Milwaukee</v>
      </c>
      <c r="O455" t="s">
        <v>84</v>
      </c>
      <c r="P455">
        <f>VLOOKUP($O455,Key!$A$1:$D$105,2,FALSE)</f>
        <v>43.054830000000003</v>
      </c>
      <c r="Q455">
        <f>VLOOKUP($O455,Key!$A$1:$D$105,3,FALSE)</f>
        <v>-87.91874</v>
      </c>
      <c r="R455" t="str">
        <f>VLOOKUP($O455,Key!$A$1:$D$105,4,FALSE)</f>
        <v>Milwaukee</v>
      </c>
      <c r="S455">
        <v>7</v>
      </c>
      <c r="T455">
        <v>0</v>
      </c>
      <c r="U455">
        <v>2</v>
      </c>
      <c r="V455" t="s">
        <v>33</v>
      </c>
      <c r="W455">
        <v>1</v>
      </c>
      <c r="X455">
        <v>1</v>
      </c>
      <c r="Y455">
        <v>40</v>
      </c>
      <c r="Z455" s="6">
        <v>-1</v>
      </c>
      <c r="AA455" s="1">
        <v>43481</v>
      </c>
      <c r="AB455" s="7">
        <f t="shared" si="42"/>
        <v>43466</v>
      </c>
      <c r="AC455" s="7">
        <f t="shared" si="43"/>
        <v>43481</v>
      </c>
      <c r="AD455" s="7" t="str">
        <f t="shared" si="44"/>
        <v>Wednesday</v>
      </c>
      <c r="AE455" s="2">
        <v>0.37204861111111115</v>
      </c>
      <c r="AF455" s="6">
        <v>1</v>
      </c>
      <c r="AG455" s="1">
        <v>43481</v>
      </c>
      <c r="AH455" s="7">
        <f t="shared" si="45"/>
        <v>43466</v>
      </c>
      <c r="AI455" s="7">
        <f t="shared" si="46"/>
        <v>43481</v>
      </c>
      <c r="AJ455" s="7" t="str">
        <f t="shared" si="47"/>
        <v>Wednesday</v>
      </c>
      <c r="AK455" s="2">
        <v>0.37702546296296297</v>
      </c>
      <c r="AL455" t="s">
        <v>33</v>
      </c>
      <c r="AM455" t="s">
        <v>34</v>
      </c>
      <c r="AN455" t="s">
        <v>35</v>
      </c>
      <c r="AO455" t="s">
        <v>27</v>
      </c>
    </row>
    <row r="456" spans="1:41" x14ac:dyDescent="0.25">
      <c r="A456" t="s">
        <v>27</v>
      </c>
      <c r="B456">
        <v>2237245</v>
      </c>
      <c r="C456" t="s">
        <v>37</v>
      </c>
      <c r="D456" t="s">
        <v>38</v>
      </c>
      <c r="E456" t="s">
        <v>39</v>
      </c>
      <c r="F456">
        <v>53211</v>
      </c>
      <c r="G456" t="s">
        <v>29</v>
      </c>
      <c r="H456" t="s">
        <v>40</v>
      </c>
      <c r="I456">
        <v>12669</v>
      </c>
      <c r="J456" t="s">
        <v>30</v>
      </c>
      <c r="K456" t="s">
        <v>93</v>
      </c>
      <c r="L456">
        <f>VLOOKUP($K456,Key!$A$1:$D$105,2,FALSE)</f>
        <v>43.060786</v>
      </c>
      <c r="M456">
        <f>VLOOKUP($K456,Key!$A$1:$D$105,3,FALSE)</f>
        <v>-87.883825999999999</v>
      </c>
      <c r="N456" t="str">
        <f>VLOOKUP($K456,Key!$A$1:$D$105,4,FALSE)</f>
        <v>Milwaukee</v>
      </c>
      <c r="O456" t="s">
        <v>68</v>
      </c>
      <c r="P456">
        <f>VLOOKUP($O456,Key!$A$1:$D$105,2,FALSE)</f>
        <v>43.06033</v>
      </c>
      <c r="Q456">
        <f>VLOOKUP($O456,Key!$A$1:$D$105,3,FALSE)</f>
        <v>-87.89546</v>
      </c>
      <c r="R456" t="str">
        <f>VLOOKUP($O456,Key!$A$1:$D$105,4,FALSE)</f>
        <v>Milwaukee</v>
      </c>
      <c r="S456">
        <v>3</v>
      </c>
      <c r="T456">
        <v>0</v>
      </c>
      <c r="U456">
        <v>0</v>
      </c>
      <c r="V456" t="s">
        <v>33</v>
      </c>
      <c r="W456">
        <v>0</v>
      </c>
      <c r="X456">
        <v>0</v>
      </c>
      <c r="Y456">
        <v>0</v>
      </c>
      <c r="Z456" s="4">
        <v>-1</v>
      </c>
      <c r="AA456" s="1">
        <v>43481</v>
      </c>
      <c r="AB456" s="8">
        <f t="shared" si="42"/>
        <v>43466</v>
      </c>
      <c r="AC456" s="8">
        <f t="shared" si="43"/>
        <v>43481</v>
      </c>
      <c r="AD456" s="8" t="str">
        <f t="shared" si="44"/>
        <v>Wednesday</v>
      </c>
      <c r="AE456" s="2">
        <v>0.53978009259259252</v>
      </c>
      <c r="AF456" s="4">
        <v>1</v>
      </c>
      <c r="AG456" s="1">
        <v>43481</v>
      </c>
      <c r="AH456" s="8">
        <f t="shared" si="45"/>
        <v>43466</v>
      </c>
      <c r="AI456" s="8">
        <f t="shared" si="46"/>
        <v>43481</v>
      </c>
      <c r="AJ456" s="8" t="str">
        <f t="shared" si="47"/>
        <v>Wednesday</v>
      </c>
      <c r="AK456" s="2">
        <v>0.54190972222222222</v>
      </c>
      <c r="AL456" t="s">
        <v>33</v>
      </c>
      <c r="AM456" t="s">
        <v>34</v>
      </c>
      <c r="AN456" t="s">
        <v>35</v>
      </c>
      <c r="AO456" t="s">
        <v>27</v>
      </c>
    </row>
    <row r="457" spans="1:41" x14ac:dyDescent="0.25">
      <c r="A457" t="s">
        <v>27</v>
      </c>
      <c r="B457">
        <v>2224317</v>
      </c>
      <c r="C457" t="s">
        <v>37</v>
      </c>
      <c r="D457" t="s">
        <v>38</v>
      </c>
      <c r="E457" t="s">
        <v>39</v>
      </c>
      <c r="F457">
        <v>53202</v>
      </c>
      <c r="G457" t="s">
        <v>29</v>
      </c>
      <c r="H457" t="s">
        <v>40</v>
      </c>
      <c r="I457">
        <v>5456</v>
      </c>
      <c r="J457" t="s">
        <v>30</v>
      </c>
      <c r="K457" t="s">
        <v>94</v>
      </c>
      <c r="L457">
        <f>VLOOKUP($K457,Key!$A$1:$D$105,2,FALSE)</f>
        <v>43.077359999999999</v>
      </c>
      <c r="M457">
        <f>VLOOKUP($K457,Key!$A$1:$D$105,3,FALSE)</f>
        <v>-87.880769999999998</v>
      </c>
      <c r="N457" t="str">
        <f>VLOOKUP($K457,Key!$A$1:$D$105,4,FALSE)</f>
        <v>Milwaukee</v>
      </c>
      <c r="O457" t="s">
        <v>97</v>
      </c>
      <c r="P457">
        <f>VLOOKUP($O457,Key!$A$1:$D$105,2,FALSE)</f>
        <v>43.069021999999997</v>
      </c>
      <c r="Q457">
        <f>VLOOKUP($O457,Key!$A$1:$D$105,3,FALSE)</f>
        <v>-87.887940999999998</v>
      </c>
      <c r="R457" t="str">
        <f>VLOOKUP($O457,Key!$A$1:$D$105,4,FALSE)</f>
        <v>Milwaukee</v>
      </c>
      <c r="S457">
        <v>12</v>
      </c>
      <c r="T457">
        <v>0</v>
      </c>
      <c r="U457">
        <v>0</v>
      </c>
      <c r="V457" t="s">
        <v>33</v>
      </c>
      <c r="W457">
        <v>1</v>
      </c>
      <c r="X457">
        <v>1</v>
      </c>
      <c r="Y457">
        <v>40</v>
      </c>
      <c r="Z457" s="6">
        <v>-1</v>
      </c>
      <c r="AA457" s="1">
        <v>43481</v>
      </c>
      <c r="AB457" s="7">
        <f t="shared" si="42"/>
        <v>43466</v>
      </c>
      <c r="AC457" s="7">
        <f t="shared" si="43"/>
        <v>43481</v>
      </c>
      <c r="AD457" s="7" t="str">
        <f t="shared" si="44"/>
        <v>Wednesday</v>
      </c>
      <c r="AE457" s="2">
        <v>0.74289351851851848</v>
      </c>
      <c r="AF457" s="6">
        <v>1</v>
      </c>
      <c r="AG457" s="1">
        <v>43481</v>
      </c>
      <c r="AH457" s="7">
        <f t="shared" si="45"/>
        <v>43466</v>
      </c>
      <c r="AI457" s="7">
        <f t="shared" si="46"/>
        <v>43481</v>
      </c>
      <c r="AJ457" s="7" t="str">
        <f t="shared" si="47"/>
        <v>Wednesday</v>
      </c>
      <c r="AK457" s="2">
        <v>0.75086805555555547</v>
      </c>
      <c r="AL457" t="s">
        <v>33</v>
      </c>
      <c r="AM457" t="s">
        <v>34</v>
      </c>
      <c r="AN457" t="s">
        <v>35</v>
      </c>
      <c r="AO457" t="s">
        <v>27</v>
      </c>
    </row>
    <row r="458" spans="1:41" x14ac:dyDescent="0.25">
      <c r="A458" t="s">
        <v>27</v>
      </c>
      <c r="B458">
        <v>2284220</v>
      </c>
      <c r="C458" t="s">
        <v>37</v>
      </c>
      <c r="D458" t="s">
        <v>108</v>
      </c>
      <c r="E458" t="s">
        <v>39</v>
      </c>
      <c r="F458">
        <v>53202</v>
      </c>
      <c r="G458" t="s">
        <v>29</v>
      </c>
      <c r="H458" t="s">
        <v>40</v>
      </c>
      <c r="I458">
        <v>12457</v>
      </c>
      <c r="J458" t="s">
        <v>30</v>
      </c>
      <c r="K458" t="s">
        <v>68</v>
      </c>
      <c r="L458">
        <f>VLOOKUP($K458,Key!$A$1:$D$105,2,FALSE)</f>
        <v>43.06033</v>
      </c>
      <c r="M458">
        <f>VLOOKUP($K458,Key!$A$1:$D$105,3,FALSE)</f>
        <v>-87.89546</v>
      </c>
      <c r="N458" t="str">
        <f>VLOOKUP($K458,Key!$A$1:$D$105,4,FALSE)</f>
        <v>Milwaukee</v>
      </c>
      <c r="O458" t="s">
        <v>115</v>
      </c>
      <c r="P458">
        <f>VLOOKUP($O458,Key!$A$1:$D$105,2,FALSE)</f>
        <v>43.058619999999998</v>
      </c>
      <c r="Q458">
        <f>VLOOKUP($O458,Key!$A$1:$D$105,3,FALSE)</f>
        <v>-87.885319999999993</v>
      </c>
      <c r="R458" t="str">
        <f>VLOOKUP($O458,Key!$A$1:$D$105,4,FALSE)</f>
        <v>Milwaukee</v>
      </c>
      <c r="S458">
        <v>6</v>
      </c>
      <c r="T458">
        <v>0</v>
      </c>
      <c r="U458">
        <v>0</v>
      </c>
      <c r="V458" t="s">
        <v>33</v>
      </c>
      <c r="W458">
        <v>0</v>
      </c>
      <c r="X458">
        <v>0</v>
      </c>
      <c r="Y458">
        <v>0</v>
      </c>
      <c r="Z458" s="4">
        <v>-1</v>
      </c>
      <c r="AA458" s="1">
        <v>43481</v>
      </c>
      <c r="AB458" s="8">
        <f t="shared" si="42"/>
        <v>43466</v>
      </c>
      <c r="AC458" s="8">
        <f t="shared" si="43"/>
        <v>43481</v>
      </c>
      <c r="AD458" s="8" t="str">
        <f t="shared" si="44"/>
        <v>Wednesday</v>
      </c>
      <c r="AE458" s="2">
        <v>0.76817129629629621</v>
      </c>
      <c r="AF458" s="4">
        <v>1</v>
      </c>
      <c r="AG458" s="1">
        <v>43481</v>
      </c>
      <c r="AH458" s="8">
        <f t="shared" si="45"/>
        <v>43466</v>
      </c>
      <c r="AI458" s="8">
        <f t="shared" si="46"/>
        <v>43481</v>
      </c>
      <c r="AJ458" s="8" t="str">
        <f t="shared" si="47"/>
        <v>Wednesday</v>
      </c>
      <c r="AK458" s="2">
        <v>0.7727546296296296</v>
      </c>
      <c r="AL458" t="s">
        <v>33</v>
      </c>
      <c r="AM458" t="s">
        <v>34</v>
      </c>
      <c r="AN458" t="s">
        <v>35</v>
      </c>
      <c r="AO458" t="s">
        <v>27</v>
      </c>
    </row>
    <row r="459" spans="1:41" x14ac:dyDescent="0.25">
      <c r="A459" t="s">
        <v>27</v>
      </c>
      <c r="B459">
        <v>1915786</v>
      </c>
      <c r="C459" t="s">
        <v>37</v>
      </c>
      <c r="D459" t="s">
        <v>38</v>
      </c>
      <c r="E459" t="s">
        <v>39</v>
      </c>
      <c r="F459">
        <v>53202</v>
      </c>
      <c r="G459" t="s">
        <v>29</v>
      </c>
      <c r="H459" t="s">
        <v>40</v>
      </c>
      <c r="I459">
        <v>12607</v>
      </c>
      <c r="J459" t="s">
        <v>30</v>
      </c>
      <c r="K459" t="s">
        <v>92</v>
      </c>
      <c r="L459">
        <f>VLOOKUP($K459,Key!$A$1:$D$105,2,FALSE)</f>
        <v>43.053040000000003</v>
      </c>
      <c r="M459">
        <f>VLOOKUP($K459,Key!$A$1:$D$105,3,FALSE)</f>
        <v>-87.897660000000002</v>
      </c>
      <c r="N459" t="str">
        <f>VLOOKUP($K459,Key!$A$1:$D$105,4,FALSE)</f>
        <v>Milwaukee</v>
      </c>
      <c r="O459" t="s">
        <v>32</v>
      </c>
      <c r="P459">
        <f>VLOOKUP($O459,Key!$A$1:$D$105,2,FALSE)</f>
        <v>43.040349999999997</v>
      </c>
      <c r="Q459">
        <f>VLOOKUP($O459,Key!$A$1:$D$105,3,FALSE)</f>
        <v>-87.920760000000001</v>
      </c>
      <c r="R459" t="str">
        <f>VLOOKUP($O459,Key!$A$1:$D$105,4,FALSE)</f>
        <v>Milwaukee</v>
      </c>
      <c r="S459">
        <v>10</v>
      </c>
      <c r="T459">
        <v>0</v>
      </c>
      <c r="U459">
        <v>0</v>
      </c>
      <c r="V459" t="s">
        <v>33</v>
      </c>
      <c r="W459">
        <v>1</v>
      </c>
      <c r="X459">
        <v>1</v>
      </c>
      <c r="Y459">
        <v>40</v>
      </c>
      <c r="Z459" s="6">
        <v>-1</v>
      </c>
      <c r="AA459" s="1">
        <v>43482</v>
      </c>
      <c r="AB459" s="7">
        <f t="shared" si="42"/>
        <v>43466</v>
      </c>
      <c r="AC459" s="7">
        <f t="shared" si="43"/>
        <v>43482</v>
      </c>
      <c r="AD459" s="7" t="str">
        <f t="shared" si="44"/>
        <v>Thursday</v>
      </c>
      <c r="AE459" s="2">
        <v>0.36387731481481483</v>
      </c>
      <c r="AF459" s="6">
        <v>1</v>
      </c>
      <c r="AG459" s="1">
        <v>43482</v>
      </c>
      <c r="AH459" s="7">
        <f t="shared" si="45"/>
        <v>43466</v>
      </c>
      <c r="AI459" s="7">
        <f t="shared" si="46"/>
        <v>43482</v>
      </c>
      <c r="AJ459" s="7" t="str">
        <f t="shared" si="47"/>
        <v>Thursday</v>
      </c>
      <c r="AK459" s="2">
        <v>0.37016203703703704</v>
      </c>
      <c r="AL459" t="s">
        <v>33</v>
      </c>
      <c r="AM459" t="s">
        <v>34</v>
      </c>
      <c r="AN459" t="s">
        <v>35</v>
      </c>
      <c r="AO459" t="s">
        <v>27</v>
      </c>
    </row>
    <row r="460" spans="1:41" x14ac:dyDescent="0.25">
      <c r="A460" t="s">
        <v>27</v>
      </c>
      <c r="B460">
        <v>2339331</v>
      </c>
      <c r="C460" t="s">
        <v>37</v>
      </c>
      <c r="D460" t="s">
        <v>38</v>
      </c>
      <c r="E460" t="s">
        <v>39</v>
      </c>
      <c r="F460">
        <v>53202</v>
      </c>
      <c r="G460" t="s">
        <v>29</v>
      </c>
      <c r="H460" t="s">
        <v>40</v>
      </c>
      <c r="I460">
        <v>982</v>
      </c>
      <c r="J460" t="s">
        <v>30</v>
      </c>
      <c r="K460" t="s">
        <v>71</v>
      </c>
      <c r="L460">
        <f>VLOOKUP($K460,Key!$A$1:$D$105,2,FALSE)</f>
        <v>43.074890000000003</v>
      </c>
      <c r="M460">
        <f>VLOOKUP($K460,Key!$A$1:$D$105,3,FALSE)</f>
        <v>-87.882810000000006</v>
      </c>
      <c r="N460" t="str">
        <f>VLOOKUP($K460,Key!$A$1:$D$105,4,FALSE)</f>
        <v>Milwaukee</v>
      </c>
      <c r="O460" t="s">
        <v>55</v>
      </c>
      <c r="P460">
        <f>VLOOKUP($O460,Key!$A$1:$D$105,2,FALSE)</f>
        <v>43.048200000000001</v>
      </c>
      <c r="Q460">
        <f>VLOOKUP($O460,Key!$A$1:$D$105,3,FALSE)</f>
        <v>-87.900859999999994</v>
      </c>
      <c r="R460" t="str">
        <f>VLOOKUP($O460,Key!$A$1:$D$105,4,FALSE)</f>
        <v>Milwaukee</v>
      </c>
      <c r="S460">
        <v>15</v>
      </c>
      <c r="T460">
        <v>0</v>
      </c>
      <c r="U460">
        <v>0</v>
      </c>
      <c r="V460" t="s">
        <v>33</v>
      </c>
      <c r="W460">
        <v>2</v>
      </c>
      <c r="X460">
        <v>1.9</v>
      </c>
      <c r="Y460">
        <v>80</v>
      </c>
      <c r="Z460" s="4">
        <v>-1</v>
      </c>
      <c r="AA460" s="1">
        <v>43482</v>
      </c>
      <c r="AB460" s="8">
        <f t="shared" si="42"/>
        <v>43466</v>
      </c>
      <c r="AC460" s="8">
        <f t="shared" si="43"/>
        <v>43482</v>
      </c>
      <c r="AD460" s="8" t="str">
        <f t="shared" si="44"/>
        <v>Thursday</v>
      </c>
      <c r="AE460" s="2">
        <v>0.63591435185185186</v>
      </c>
      <c r="AF460" s="4">
        <v>1</v>
      </c>
      <c r="AG460" s="1">
        <v>43482</v>
      </c>
      <c r="AH460" s="8">
        <f t="shared" si="45"/>
        <v>43466</v>
      </c>
      <c r="AI460" s="8">
        <f t="shared" si="46"/>
        <v>43482</v>
      </c>
      <c r="AJ460" s="8" t="str">
        <f t="shared" si="47"/>
        <v>Thursday</v>
      </c>
      <c r="AK460" s="2">
        <v>0.64621527777777776</v>
      </c>
      <c r="AL460" t="s">
        <v>33</v>
      </c>
      <c r="AM460" t="s">
        <v>34</v>
      </c>
      <c r="AN460" t="s">
        <v>35</v>
      </c>
      <c r="AO460" t="s">
        <v>27</v>
      </c>
    </row>
    <row r="461" spans="1:41" x14ac:dyDescent="0.25">
      <c r="A461" t="s">
        <v>27</v>
      </c>
      <c r="B461">
        <v>1760317</v>
      </c>
      <c r="C461" t="s">
        <v>37</v>
      </c>
      <c r="D461" t="s">
        <v>38</v>
      </c>
      <c r="E461" t="s">
        <v>39</v>
      </c>
      <c r="F461">
        <v>53204</v>
      </c>
      <c r="G461" t="s">
        <v>29</v>
      </c>
      <c r="H461" t="s">
        <v>40</v>
      </c>
      <c r="I461">
        <v>32</v>
      </c>
      <c r="J461" t="s">
        <v>30</v>
      </c>
      <c r="K461" t="s">
        <v>42</v>
      </c>
      <c r="L461">
        <f>VLOOKUP($K461,Key!$A$1:$D$105,2,FALSE)</f>
        <v>43.02948</v>
      </c>
      <c r="M461">
        <f>VLOOKUP($K461,Key!$A$1:$D$105,3,FALSE)</f>
        <v>-87.912819999999996</v>
      </c>
      <c r="N461" t="str">
        <f>VLOOKUP($K461,Key!$A$1:$D$105,4,FALSE)</f>
        <v>Milwaukee</v>
      </c>
      <c r="O461" t="s">
        <v>42</v>
      </c>
      <c r="P461">
        <f>VLOOKUP($O461,Key!$A$1:$D$105,2,FALSE)</f>
        <v>43.02948</v>
      </c>
      <c r="Q461">
        <f>VLOOKUP($O461,Key!$A$1:$D$105,3,FALSE)</f>
        <v>-87.912819999999996</v>
      </c>
      <c r="R461" t="str">
        <f>VLOOKUP($O461,Key!$A$1:$D$105,4,FALSE)</f>
        <v>Milwaukee</v>
      </c>
      <c r="S461">
        <v>0</v>
      </c>
      <c r="T461">
        <v>0</v>
      </c>
      <c r="U461">
        <v>0</v>
      </c>
      <c r="V461" t="s">
        <v>33</v>
      </c>
      <c r="W461">
        <v>0</v>
      </c>
      <c r="X461">
        <v>0</v>
      </c>
      <c r="Y461">
        <v>0</v>
      </c>
      <c r="Z461" s="6">
        <v>-1</v>
      </c>
      <c r="AA461" s="1">
        <v>43482</v>
      </c>
      <c r="AB461" s="7">
        <f t="shared" si="42"/>
        <v>43466</v>
      </c>
      <c r="AC461" s="7">
        <f t="shared" si="43"/>
        <v>43482</v>
      </c>
      <c r="AD461" s="7" t="str">
        <f t="shared" si="44"/>
        <v>Thursday</v>
      </c>
      <c r="AE461" s="2">
        <v>0.64105324074074077</v>
      </c>
      <c r="AF461" s="6">
        <v>1</v>
      </c>
      <c r="AG461" s="1">
        <v>43482</v>
      </c>
      <c r="AH461" s="7">
        <f t="shared" si="45"/>
        <v>43466</v>
      </c>
      <c r="AI461" s="7">
        <f t="shared" si="46"/>
        <v>43482</v>
      </c>
      <c r="AJ461" s="7" t="str">
        <f t="shared" si="47"/>
        <v>Thursday</v>
      </c>
      <c r="AK461" s="2">
        <v>0.64133101851851848</v>
      </c>
      <c r="AL461" t="s">
        <v>33</v>
      </c>
      <c r="AM461" t="s">
        <v>34</v>
      </c>
      <c r="AN461" t="s">
        <v>44</v>
      </c>
      <c r="AO461" t="s">
        <v>27</v>
      </c>
    </row>
    <row r="462" spans="1:41" x14ac:dyDescent="0.25">
      <c r="A462" t="s">
        <v>116</v>
      </c>
      <c r="B462">
        <v>2257274</v>
      </c>
      <c r="C462" t="s">
        <v>37</v>
      </c>
      <c r="D462" t="s">
        <v>38</v>
      </c>
      <c r="E462" t="s">
        <v>39</v>
      </c>
      <c r="F462">
        <v>53202</v>
      </c>
      <c r="G462" t="s">
        <v>29</v>
      </c>
      <c r="H462" t="s">
        <v>117</v>
      </c>
      <c r="I462">
        <v>12680</v>
      </c>
      <c r="J462" t="s">
        <v>30</v>
      </c>
      <c r="K462" t="s">
        <v>36</v>
      </c>
      <c r="L462">
        <f>VLOOKUP($K462,Key!$A$1:$D$105,2,FALSE)</f>
        <v>43.03886</v>
      </c>
      <c r="M462">
        <f>VLOOKUP($K462,Key!$A$1:$D$105,3,FALSE)</f>
        <v>-87.902720000000002</v>
      </c>
      <c r="N462" t="str">
        <f>VLOOKUP($K462,Key!$A$1:$D$105,4,FALSE)</f>
        <v>Milwaukee</v>
      </c>
      <c r="O462" t="s">
        <v>80</v>
      </c>
      <c r="P462">
        <f>VLOOKUP($O462,Key!$A$1:$D$105,2,FALSE)</f>
        <v>43.05097</v>
      </c>
      <c r="Q462">
        <f>VLOOKUP($O462,Key!$A$1:$D$105,3,FALSE)</f>
        <v>-87.906440000000003</v>
      </c>
      <c r="R462" t="str">
        <f>VLOOKUP($O462,Key!$A$1:$D$105,4,FALSE)</f>
        <v>Milwaukee</v>
      </c>
      <c r="S462">
        <v>7</v>
      </c>
      <c r="T462">
        <v>0</v>
      </c>
      <c r="U462">
        <v>0</v>
      </c>
      <c r="V462" t="s">
        <v>33</v>
      </c>
      <c r="W462">
        <v>1</v>
      </c>
      <c r="X462">
        <v>1</v>
      </c>
      <c r="Y462">
        <v>40</v>
      </c>
      <c r="Z462" s="4">
        <v>-1</v>
      </c>
      <c r="AA462" s="1">
        <v>43482</v>
      </c>
      <c r="AB462" s="8">
        <f t="shared" si="42"/>
        <v>43466</v>
      </c>
      <c r="AC462" s="8">
        <f t="shared" si="43"/>
        <v>43482</v>
      </c>
      <c r="AD462" s="8" t="str">
        <f t="shared" si="44"/>
        <v>Thursday</v>
      </c>
      <c r="AE462" s="2">
        <v>0.72699074074074066</v>
      </c>
      <c r="AF462" s="4">
        <v>1</v>
      </c>
      <c r="AG462" s="1">
        <v>43482</v>
      </c>
      <c r="AH462" s="8">
        <f t="shared" si="45"/>
        <v>43466</v>
      </c>
      <c r="AI462" s="8">
        <f t="shared" si="46"/>
        <v>43482</v>
      </c>
      <c r="AJ462" s="8" t="str">
        <f t="shared" si="47"/>
        <v>Thursday</v>
      </c>
      <c r="AK462" s="2">
        <v>0.73137731481481483</v>
      </c>
      <c r="AL462" t="s">
        <v>33</v>
      </c>
      <c r="AM462" t="s">
        <v>33</v>
      </c>
      <c r="AN462" t="s">
        <v>35</v>
      </c>
      <c r="AO462" t="s">
        <v>27</v>
      </c>
    </row>
    <row r="463" spans="1:41" x14ac:dyDescent="0.25">
      <c r="A463" t="s">
        <v>27</v>
      </c>
      <c r="B463">
        <v>999116</v>
      </c>
      <c r="C463" t="s">
        <v>37</v>
      </c>
      <c r="D463" t="s">
        <v>85</v>
      </c>
      <c r="E463" t="s">
        <v>39</v>
      </c>
      <c r="F463">
        <v>53202</v>
      </c>
      <c r="G463" t="s">
        <v>29</v>
      </c>
      <c r="H463" t="s">
        <v>40</v>
      </c>
      <c r="I463">
        <v>5441</v>
      </c>
      <c r="J463" t="s">
        <v>30</v>
      </c>
      <c r="K463" t="s">
        <v>65</v>
      </c>
      <c r="L463">
        <f>VLOOKUP($K463,Key!$A$1:$D$105,2,FALSE)</f>
        <v>43.066893999999998</v>
      </c>
      <c r="M463">
        <f>VLOOKUP($K463,Key!$A$1:$D$105,3,FALSE)</f>
        <v>-87.877936000000005</v>
      </c>
      <c r="N463" t="str">
        <f>VLOOKUP($K463,Key!$A$1:$D$105,4,FALSE)</f>
        <v>Milwaukee</v>
      </c>
      <c r="O463" t="s">
        <v>115</v>
      </c>
      <c r="P463">
        <f>VLOOKUP($O463,Key!$A$1:$D$105,2,FALSE)</f>
        <v>43.058619999999998</v>
      </c>
      <c r="Q463">
        <f>VLOOKUP($O463,Key!$A$1:$D$105,3,FALSE)</f>
        <v>-87.885319999999993</v>
      </c>
      <c r="R463" t="str">
        <f>VLOOKUP($O463,Key!$A$1:$D$105,4,FALSE)</f>
        <v>Milwaukee</v>
      </c>
      <c r="S463">
        <v>7</v>
      </c>
      <c r="T463">
        <v>0</v>
      </c>
      <c r="U463">
        <v>0</v>
      </c>
      <c r="V463" t="s">
        <v>33</v>
      </c>
      <c r="W463">
        <v>1</v>
      </c>
      <c r="X463">
        <v>1</v>
      </c>
      <c r="Y463">
        <v>40</v>
      </c>
      <c r="Z463" s="6">
        <v>-1</v>
      </c>
      <c r="AA463" s="1">
        <v>43482</v>
      </c>
      <c r="AB463" s="7">
        <f t="shared" si="42"/>
        <v>43466</v>
      </c>
      <c r="AC463" s="7">
        <f t="shared" si="43"/>
        <v>43482</v>
      </c>
      <c r="AD463" s="7" t="str">
        <f t="shared" si="44"/>
        <v>Thursday</v>
      </c>
      <c r="AE463" s="2">
        <v>0.7400578703703703</v>
      </c>
      <c r="AF463" s="6">
        <v>1</v>
      </c>
      <c r="AG463" s="1">
        <v>43482</v>
      </c>
      <c r="AH463" s="7">
        <f t="shared" si="45"/>
        <v>43466</v>
      </c>
      <c r="AI463" s="7">
        <f t="shared" si="46"/>
        <v>43482</v>
      </c>
      <c r="AJ463" s="7" t="str">
        <f t="shared" si="47"/>
        <v>Thursday</v>
      </c>
      <c r="AK463" s="2">
        <v>0.74446759259259254</v>
      </c>
      <c r="AL463" t="s">
        <v>33</v>
      </c>
      <c r="AM463" t="s">
        <v>34</v>
      </c>
      <c r="AN463" t="s">
        <v>35</v>
      </c>
      <c r="AO463" t="s">
        <v>27</v>
      </c>
    </row>
    <row r="464" spans="1:41" x14ac:dyDescent="0.25">
      <c r="A464" t="s">
        <v>27</v>
      </c>
      <c r="B464">
        <v>2132080</v>
      </c>
      <c r="C464" t="s">
        <v>37</v>
      </c>
      <c r="D464" t="s">
        <v>38</v>
      </c>
      <c r="E464" t="s">
        <v>39</v>
      </c>
      <c r="F464">
        <v>53233</v>
      </c>
      <c r="G464" t="s">
        <v>29</v>
      </c>
      <c r="H464" t="s">
        <v>40</v>
      </c>
      <c r="I464">
        <v>11057</v>
      </c>
      <c r="J464" t="s">
        <v>30</v>
      </c>
      <c r="K464" t="s">
        <v>100</v>
      </c>
      <c r="L464">
        <f>VLOOKUP($K464,Key!$A$1:$D$105,2,FALSE)</f>
        <v>43.04562</v>
      </c>
      <c r="M464">
        <f>VLOOKUP($K464,Key!$A$1:$D$105,3,FALSE)</f>
        <v>-87.923900000000003</v>
      </c>
      <c r="N464" t="str">
        <f>VLOOKUP($K464,Key!$A$1:$D$105,4,FALSE)</f>
        <v>Milwaukee</v>
      </c>
      <c r="O464" t="s">
        <v>41</v>
      </c>
      <c r="P464">
        <f>VLOOKUP($O464,Key!$A$1:$D$105,2,FALSE)</f>
        <v>43.042490000000001</v>
      </c>
      <c r="Q464">
        <f>VLOOKUP($O464,Key!$A$1:$D$105,3,FALSE)</f>
        <v>-87.909959999999998</v>
      </c>
      <c r="R464" t="str">
        <f>VLOOKUP($O464,Key!$A$1:$D$105,4,FALSE)</f>
        <v>Milwaukee</v>
      </c>
      <c r="S464">
        <v>7</v>
      </c>
      <c r="T464">
        <v>0</v>
      </c>
      <c r="U464">
        <v>0</v>
      </c>
      <c r="V464" t="s">
        <v>33</v>
      </c>
      <c r="W464">
        <v>1</v>
      </c>
      <c r="X464">
        <v>1</v>
      </c>
      <c r="Y464">
        <v>40</v>
      </c>
      <c r="Z464" s="4">
        <v>-1</v>
      </c>
      <c r="AA464" s="1">
        <v>43483</v>
      </c>
      <c r="AB464" s="8">
        <f t="shared" si="42"/>
        <v>43466</v>
      </c>
      <c r="AC464" s="8">
        <f t="shared" si="43"/>
        <v>43483</v>
      </c>
      <c r="AD464" s="8" t="str">
        <f t="shared" si="44"/>
        <v>Friday</v>
      </c>
      <c r="AE464" s="2">
        <v>0.34902777777777777</v>
      </c>
      <c r="AF464" s="4">
        <v>1</v>
      </c>
      <c r="AG464" s="1">
        <v>43483</v>
      </c>
      <c r="AH464" s="8">
        <f t="shared" si="45"/>
        <v>43466</v>
      </c>
      <c r="AI464" s="8">
        <f t="shared" si="46"/>
        <v>43483</v>
      </c>
      <c r="AJ464" s="8" t="str">
        <f t="shared" si="47"/>
        <v>Friday</v>
      </c>
      <c r="AK464" s="2">
        <v>0.3538425925925926</v>
      </c>
      <c r="AL464" t="s">
        <v>33</v>
      </c>
      <c r="AM464" t="s">
        <v>34</v>
      </c>
      <c r="AN464" t="s">
        <v>35</v>
      </c>
      <c r="AO464" t="s">
        <v>27</v>
      </c>
    </row>
    <row r="465" spans="1:41" x14ac:dyDescent="0.25">
      <c r="A465" t="s">
        <v>27</v>
      </c>
      <c r="B465">
        <v>2070494</v>
      </c>
      <c r="C465" t="s">
        <v>37</v>
      </c>
      <c r="D465" t="s">
        <v>38</v>
      </c>
      <c r="E465" t="s">
        <v>39</v>
      </c>
      <c r="F465">
        <v>53215</v>
      </c>
      <c r="G465" t="s">
        <v>29</v>
      </c>
      <c r="H465" t="s">
        <v>40</v>
      </c>
      <c r="I465">
        <v>11081</v>
      </c>
      <c r="J465" t="s">
        <v>30</v>
      </c>
      <c r="K465" t="s">
        <v>70</v>
      </c>
      <c r="L465">
        <f>VLOOKUP($K465,Key!$A$1:$D$105,2,FALSE)</f>
        <v>43.074655999999997</v>
      </c>
      <c r="M465">
        <f>VLOOKUP($K465,Key!$A$1:$D$105,3,FALSE)</f>
        <v>-87.889011999999994</v>
      </c>
      <c r="N465" t="str">
        <f>VLOOKUP($K465,Key!$A$1:$D$105,4,FALSE)</f>
        <v>Milwaukee</v>
      </c>
      <c r="O465" t="s">
        <v>71</v>
      </c>
      <c r="P465">
        <f>VLOOKUP($O465,Key!$A$1:$D$105,2,FALSE)</f>
        <v>43.074890000000003</v>
      </c>
      <c r="Q465">
        <f>VLOOKUP($O465,Key!$A$1:$D$105,3,FALSE)</f>
        <v>-87.882810000000006</v>
      </c>
      <c r="R465" t="str">
        <f>VLOOKUP($O465,Key!$A$1:$D$105,4,FALSE)</f>
        <v>Milwaukee</v>
      </c>
      <c r="S465">
        <v>2</v>
      </c>
      <c r="T465">
        <v>0</v>
      </c>
      <c r="U465">
        <v>0</v>
      </c>
      <c r="V465" t="s">
        <v>33</v>
      </c>
      <c r="W465">
        <v>0</v>
      </c>
      <c r="X465">
        <v>0</v>
      </c>
      <c r="Y465">
        <v>0</v>
      </c>
      <c r="Z465" s="6">
        <v>-1</v>
      </c>
      <c r="AA465" s="1">
        <v>43483</v>
      </c>
      <c r="AB465" s="7">
        <f t="shared" si="42"/>
        <v>43466</v>
      </c>
      <c r="AC465" s="7">
        <f t="shared" si="43"/>
        <v>43483</v>
      </c>
      <c r="AD465" s="7" t="str">
        <f t="shared" si="44"/>
        <v>Friday</v>
      </c>
      <c r="AE465" s="2">
        <v>0.42184027777777783</v>
      </c>
      <c r="AF465" s="6">
        <v>1</v>
      </c>
      <c r="AG465" s="1">
        <v>43483</v>
      </c>
      <c r="AH465" s="7">
        <f t="shared" si="45"/>
        <v>43466</v>
      </c>
      <c r="AI465" s="7">
        <f t="shared" si="46"/>
        <v>43483</v>
      </c>
      <c r="AJ465" s="7" t="str">
        <f t="shared" si="47"/>
        <v>Friday</v>
      </c>
      <c r="AK465" s="2">
        <v>0.42343749999999997</v>
      </c>
      <c r="AL465" t="s">
        <v>33</v>
      </c>
      <c r="AM465" t="s">
        <v>34</v>
      </c>
      <c r="AN465" t="s">
        <v>35</v>
      </c>
      <c r="AO465" t="s">
        <v>27</v>
      </c>
    </row>
    <row r="466" spans="1:41" x14ac:dyDescent="0.25">
      <c r="A466" t="s">
        <v>27</v>
      </c>
      <c r="B466">
        <v>2284220</v>
      </c>
      <c r="C466" t="s">
        <v>37</v>
      </c>
      <c r="D466" t="s">
        <v>108</v>
      </c>
      <c r="E466" t="s">
        <v>39</v>
      </c>
      <c r="F466">
        <v>53202</v>
      </c>
      <c r="G466" t="s">
        <v>29</v>
      </c>
      <c r="H466" t="s">
        <v>40</v>
      </c>
      <c r="I466">
        <v>12526</v>
      </c>
      <c r="J466" t="s">
        <v>30</v>
      </c>
      <c r="K466" t="s">
        <v>56</v>
      </c>
      <c r="L466">
        <f>VLOOKUP($K466,Key!$A$1:$D$105,2,FALSE)</f>
        <v>43.05847</v>
      </c>
      <c r="M466">
        <f>VLOOKUP($K466,Key!$A$1:$D$105,3,FALSE)</f>
        <v>-87.898079999999993</v>
      </c>
      <c r="N466" t="str">
        <f>VLOOKUP($K466,Key!$A$1:$D$105,4,FALSE)</f>
        <v>Milwaukee</v>
      </c>
      <c r="O466" t="s">
        <v>115</v>
      </c>
      <c r="P466">
        <f>VLOOKUP($O466,Key!$A$1:$D$105,2,FALSE)</f>
        <v>43.058619999999998</v>
      </c>
      <c r="Q466">
        <f>VLOOKUP($O466,Key!$A$1:$D$105,3,FALSE)</f>
        <v>-87.885319999999993</v>
      </c>
      <c r="R466" t="str">
        <f>VLOOKUP($O466,Key!$A$1:$D$105,4,FALSE)</f>
        <v>Milwaukee</v>
      </c>
      <c r="S466">
        <v>9</v>
      </c>
      <c r="T466">
        <v>0</v>
      </c>
      <c r="U466">
        <v>0</v>
      </c>
      <c r="V466" t="s">
        <v>33</v>
      </c>
      <c r="W466">
        <v>1</v>
      </c>
      <c r="X466">
        <v>1</v>
      </c>
      <c r="Y466">
        <v>40</v>
      </c>
      <c r="Z466" s="4">
        <v>-1</v>
      </c>
      <c r="AA466" s="1">
        <v>43483</v>
      </c>
      <c r="AB466" s="8">
        <f t="shared" si="42"/>
        <v>43466</v>
      </c>
      <c r="AC466" s="8">
        <f t="shared" si="43"/>
        <v>43483</v>
      </c>
      <c r="AD466" s="8" t="str">
        <f t="shared" si="44"/>
        <v>Friday</v>
      </c>
      <c r="AE466" s="2">
        <v>0.63565972222222222</v>
      </c>
      <c r="AF466" s="4">
        <v>1</v>
      </c>
      <c r="AG466" s="1">
        <v>43483</v>
      </c>
      <c r="AH466" s="8">
        <f t="shared" si="45"/>
        <v>43466</v>
      </c>
      <c r="AI466" s="8">
        <f t="shared" si="46"/>
        <v>43483</v>
      </c>
      <c r="AJ466" s="8" t="str">
        <f t="shared" si="47"/>
        <v>Friday</v>
      </c>
      <c r="AK466" s="2">
        <v>0.64185185185185178</v>
      </c>
      <c r="AL466" t="s">
        <v>33</v>
      </c>
      <c r="AM466" t="s">
        <v>34</v>
      </c>
      <c r="AN466" t="s">
        <v>35</v>
      </c>
      <c r="AO466" t="s">
        <v>27</v>
      </c>
    </row>
    <row r="467" spans="1:41" x14ac:dyDescent="0.25">
      <c r="A467" t="s">
        <v>27</v>
      </c>
      <c r="B467">
        <v>2237245</v>
      </c>
      <c r="C467" t="s">
        <v>37</v>
      </c>
      <c r="D467" t="s">
        <v>38</v>
      </c>
      <c r="E467" t="s">
        <v>39</v>
      </c>
      <c r="F467">
        <v>53211</v>
      </c>
      <c r="G467" t="s">
        <v>29</v>
      </c>
      <c r="H467" t="s">
        <v>40</v>
      </c>
      <c r="I467">
        <v>5550</v>
      </c>
      <c r="J467" t="s">
        <v>30</v>
      </c>
      <c r="K467" t="s">
        <v>68</v>
      </c>
      <c r="L467">
        <f>VLOOKUP($K467,Key!$A$1:$D$105,2,FALSE)</f>
        <v>43.06033</v>
      </c>
      <c r="M467">
        <f>VLOOKUP($K467,Key!$A$1:$D$105,3,FALSE)</f>
        <v>-87.89546</v>
      </c>
      <c r="N467" t="str">
        <f>VLOOKUP($K467,Key!$A$1:$D$105,4,FALSE)</f>
        <v>Milwaukee</v>
      </c>
      <c r="O467" t="s">
        <v>93</v>
      </c>
      <c r="P467">
        <f>VLOOKUP($O467,Key!$A$1:$D$105,2,FALSE)</f>
        <v>43.060786</v>
      </c>
      <c r="Q467">
        <f>VLOOKUP($O467,Key!$A$1:$D$105,3,FALSE)</f>
        <v>-87.883825999999999</v>
      </c>
      <c r="R467" t="str">
        <f>VLOOKUP($O467,Key!$A$1:$D$105,4,FALSE)</f>
        <v>Milwaukee</v>
      </c>
      <c r="S467">
        <v>7</v>
      </c>
      <c r="T467">
        <v>0</v>
      </c>
      <c r="U467">
        <v>0</v>
      </c>
      <c r="V467" t="s">
        <v>33</v>
      </c>
      <c r="W467">
        <v>1</v>
      </c>
      <c r="X467">
        <v>1</v>
      </c>
      <c r="Y467">
        <v>40</v>
      </c>
      <c r="Z467" s="6">
        <v>-1</v>
      </c>
      <c r="AA467" s="1">
        <v>43484</v>
      </c>
      <c r="AB467" s="7">
        <f t="shared" si="42"/>
        <v>43466</v>
      </c>
      <c r="AC467" s="7">
        <f t="shared" si="43"/>
        <v>43484</v>
      </c>
      <c r="AD467" s="7" t="str">
        <f t="shared" si="44"/>
        <v>Saturday</v>
      </c>
      <c r="AE467" s="2">
        <v>0.53984953703703698</v>
      </c>
      <c r="AF467" s="6">
        <v>1</v>
      </c>
      <c r="AG467" s="1">
        <v>43484</v>
      </c>
      <c r="AH467" s="7">
        <f t="shared" si="45"/>
        <v>43466</v>
      </c>
      <c r="AI467" s="7">
        <f t="shared" si="46"/>
        <v>43484</v>
      </c>
      <c r="AJ467" s="7" t="str">
        <f t="shared" si="47"/>
        <v>Saturday</v>
      </c>
      <c r="AK467" s="2">
        <v>0.54450231481481481</v>
      </c>
      <c r="AL467" t="s">
        <v>33</v>
      </c>
      <c r="AM467" t="s">
        <v>34</v>
      </c>
      <c r="AN467" t="s">
        <v>35</v>
      </c>
      <c r="AO467" t="s">
        <v>27</v>
      </c>
    </row>
    <row r="468" spans="1:41" x14ac:dyDescent="0.25">
      <c r="A468" t="s">
        <v>27</v>
      </c>
      <c r="B468">
        <v>1915786</v>
      </c>
      <c r="C468" t="s">
        <v>37</v>
      </c>
      <c r="D468" t="s">
        <v>38</v>
      </c>
      <c r="E468" t="s">
        <v>39</v>
      </c>
      <c r="F468">
        <v>53202</v>
      </c>
      <c r="G468" t="s">
        <v>29</v>
      </c>
      <c r="H468" t="s">
        <v>40</v>
      </c>
      <c r="I468">
        <v>99</v>
      </c>
      <c r="J468" t="s">
        <v>30</v>
      </c>
      <c r="K468" t="s">
        <v>56</v>
      </c>
      <c r="L468">
        <f>VLOOKUP($K468,Key!$A$1:$D$105,2,FALSE)</f>
        <v>43.05847</v>
      </c>
      <c r="M468">
        <f>VLOOKUP($K468,Key!$A$1:$D$105,3,FALSE)</f>
        <v>-87.898079999999993</v>
      </c>
      <c r="N468" t="str">
        <f>VLOOKUP($K468,Key!$A$1:$D$105,4,FALSE)</f>
        <v>Milwaukee</v>
      </c>
      <c r="O468" t="s">
        <v>32</v>
      </c>
      <c r="P468">
        <f>VLOOKUP($O468,Key!$A$1:$D$105,2,FALSE)</f>
        <v>43.040349999999997</v>
      </c>
      <c r="Q468">
        <f>VLOOKUP($O468,Key!$A$1:$D$105,3,FALSE)</f>
        <v>-87.920760000000001</v>
      </c>
      <c r="R468" t="str">
        <f>VLOOKUP($O468,Key!$A$1:$D$105,4,FALSE)</f>
        <v>Milwaukee</v>
      </c>
      <c r="S468">
        <v>13</v>
      </c>
      <c r="T468">
        <v>0</v>
      </c>
      <c r="U468">
        <v>0</v>
      </c>
      <c r="V468" t="s">
        <v>33</v>
      </c>
      <c r="W468">
        <v>1</v>
      </c>
      <c r="X468">
        <v>1</v>
      </c>
      <c r="Y468">
        <v>40</v>
      </c>
      <c r="Z468" s="4">
        <v>-1</v>
      </c>
      <c r="AA468" s="1">
        <v>43487</v>
      </c>
      <c r="AB468" s="8">
        <f t="shared" si="42"/>
        <v>43466</v>
      </c>
      <c r="AC468" s="8">
        <f t="shared" si="43"/>
        <v>43487</v>
      </c>
      <c r="AD468" s="8" t="str">
        <f t="shared" si="44"/>
        <v>Tuesday</v>
      </c>
      <c r="AE468" s="2">
        <v>0.3649189814814815</v>
      </c>
      <c r="AF468" s="4">
        <v>1</v>
      </c>
      <c r="AG468" s="1">
        <v>43487</v>
      </c>
      <c r="AH468" s="8">
        <f t="shared" si="45"/>
        <v>43466</v>
      </c>
      <c r="AI468" s="8">
        <f t="shared" si="46"/>
        <v>43487</v>
      </c>
      <c r="AJ468" s="8" t="str">
        <f t="shared" si="47"/>
        <v>Tuesday</v>
      </c>
      <c r="AK468" s="2">
        <v>0.37385416666666665</v>
      </c>
      <c r="AL468" t="s">
        <v>33</v>
      </c>
      <c r="AM468" t="s">
        <v>34</v>
      </c>
      <c r="AN468" t="s">
        <v>35</v>
      </c>
      <c r="AO468" t="s">
        <v>27</v>
      </c>
    </row>
    <row r="469" spans="1:41" x14ac:dyDescent="0.25">
      <c r="A469" t="s">
        <v>27</v>
      </c>
      <c r="B469">
        <v>717793</v>
      </c>
      <c r="C469" t="s">
        <v>37</v>
      </c>
      <c r="D469" t="s">
        <v>38</v>
      </c>
      <c r="E469" t="s">
        <v>39</v>
      </c>
      <c r="F469">
        <v>53202</v>
      </c>
      <c r="G469" t="s">
        <v>29</v>
      </c>
      <c r="H469" t="s">
        <v>40</v>
      </c>
      <c r="I469">
        <v>3</v>
      </c>
      <c r="J469" t="s">
        <v>30</v>
      </c>
      <c r="K469" t="s">
        <v>43</v>
      </c>
      <c r="L469">
        <f>VLOOKUP($K469,Key!$A$1:$D$105,2,FALSE)</f>
        <v>43.038580000000003</v>
      </c>
      <c r="M469">
        <f>VLOOKUP($K469,Key!$A$1:$D$105,3,FALSE)</f>
        <v>-87.90934</v>
      </c>
      <c r="N469" t="str">
        <f>VLOOKUP($K469,Key!$A$1:$D$105,4,FALSE)</f>
        <v>Milwaukee</v>
      </c>
      <c r="O469" t="s">
        <v>45</v>
      </c>
      <c r="P469">
        <f>VLOOKUP($O469,Key!$A$1:$D$105,2,FALSE)</f>
        <v>43.03519</v>
      </c>
      <c r="Q469">
        <f>VLOOKUP($O469,Key!$A$1:$D$105,3,FALSE)</f>
        <v>-87.907390000000007</v>
      </c>
      <c r="R469" t="str">
        <f>VLOOKUP($O469,Key!$A$1:$D$105,4,FALSE)</f>
        <v>Milwaukee</v>
      </c>
      <c r="S469">
        <v>5</v>
      </c>
      <c r="T469">
        <v>0</v>
      </c>
      <c r="U469">
        <v>0</v>
      </c>
      <c r="V469" t="s">
        <v>33</v>
      </c>
      <c r="W469">
        <v>0</v>
      </c>
      <c r="X469">
        <v>0</v>
      </c>
      <c r="Y469">
        <v>0</v>
      </c>
      <c r="Z469" s="6">
        <v>-1</v>
      </c>
      <c r="AA469" s="1">
        <v>43487</v>
      </c>
      <c r="AB469" s="7">
        <f t="shared" si="42"/>
        <v>43466</v>
      </c>
      <c r="AC469" s="7">
        <f t="shared" si="43"/>
        <v>43487</v>
      </c>
      <c r="AD469" s="7" t="str">
        <f t="shared" si="44"/>
        <v>Tuesday</v>
      </c>
      <c r="AE469" s="2">
        <v>0.41701388888888885</v>
      </c>
      <c r="AF469" s="6">
        <v>1</v>
      </c>
      <c r="AG469" s="1">
        <v>43487</v>
      </c>
      <c r="AH469" s="7">
        <f t="shared" si="45"/>
        <v>43466</v>
      </c>
      <c r="AI469" s="7">
        <f t="shared" si="46"/>
        <v>43487</v>
      </c>
      <c r="AJ469" s="7" t="str">
        <f t="shared" si="47"/>
        <v>Tuesday</v>
      </c>
      <c r="AK469" s="2">
        <v>0.42018518518518522</v>
      </c>
      <c r="AL469" t="s">
        <v>33</v>
      </c>
      <c r="AM469" t="s">
        <v>34</v>
      </c>
      <c r="AN469" t="s">
        <v>35</v>
      </c>
      <c r="AO469" t="s">
        <v>27</v>
      </c>
    </row>
    <row r="470" spans="1:41" x14ac:dyDescent="0.25">
      <c r="A470" t="s">
        <v>27</v>
      </c>
      <c r="B470">
        <v>2070494</v>
      </c>
      <c r="C470" t="s">
        <v>37</v>
      </c>
      <c r="D470" t="s">
        <v>38</v>
      </c>
      <c r="E470" t="s">
        <v>39</v>
      </c>
      <c r="F470">
        <v>53215</v>
      </c>
      <c r="G470" t="s">
        <v>29</v>
      </c>
      <c r="H470" t="s">
        <v>40</v>
      </c>
      <c r="I470">
        <v>11081</v>
      </c>
      <c r="J470" t="s">
        <v>30</v>
      </c>
      <c r="K470" t="s">
        <v>70</v>
      </c>
      <c r="L470">
        <f>VLOOKUP($K470,Key!$A$1:$D$105,2,FALSE)</f>
        <v>43.074655999999997</v>
      </c>
      <c r="M470">
        <f>VLOOKUP($K470,Key!$A$1:$D$105,3,FALSE)</f>
        <v>-87.889011999999994</v>
      </c>
      <c r="N470" t="str">
        <f>VLOOKUP($K470,Key!$A$1:$D$105,4,FALSE)</f>
        <v>Milwaukee</v>
      </c>
      <c r="O470" t="s">
        <v>71</v>
      </c>
      <c r="P470">
        <f>VLOOKUP($O470,Key!$A$1:$D$105,2,FALSE)</f>
        <v>43.074890000000003</v>
      </c>
      <c r="Q470">
        <f>VLOOKUP($O470,Key!$A$1:$D$105,3,FALSE)</f>
        <v>-87.882810000000006</v>
      </c>
      <c r="R470" t="str">
        <f>VLOOKUP($O470,Key!$A$1:$D$105,4,FALSE)</f>
        <v>Milwaukee</v>
      </c>
      <c r="S470">
        <v>7</v>
      </c>
      <c r="T470">
        <v>0</v>
      </c>
      <c r="U470">
        <v>0</v>
      </c>
      <c r="V470" t="s">
        <v>33</v>
      </c>
      <c r="W470">
        <v>1</v>
      </c>
      <c r="X470">
        <v>1</v>
      </c>
      <c r="Y470">
        <v>40</v>
      </c>
      <c r="Z470" s="4">
        <v>-1</v>
      </c>
      <c r="AA470" s="1">
        <v>43487</v>
      </c>
      <c r="AB470" s="8">
        <f t="shared" si="42"/>
        <v>43466</v>
      </c>
      <c r="AC470" s="8">
        <f t="shared" si="43"/>
        <v>43487</v>
      </c>
      <c r="AD470" s="8" t="str">
        <f t="shared" si="44"/>
        <v>Tuesday</v>
      </c>
      <c r="AE470" s="2">
        <v>0.52189814814814817</v>
      </c>
      <c r="AF470" s="4">
        <v>1</v>
      </c>
      <c r="AG470" s="1">
        <v>43487</v>
      </c>
      <c r="AH470" s="8">
        <f t="shared" si="45"/>
        <v>43466</v>
      </c>
      <c r="AI470" s="8">
        <f t="shared" si="46"/>
        <v>43487</v>
      </c>
      <c r="AJ470" s="8" t="str">
        <f t="shared" si="47"/>
        <v>Tuesday</v>
      </c>
      <c r="AK470" s="2">
        <v>0.52694444444444444</v>
      </c>
      <c r="AL470" t="s">
        <v>33</v>
      </c>
      <c r="AM470" t="s">
        <v>34</v>
      </c>
      <c r="AN470" t="s">
        <v>35</v>
      </c>
      <c r="AO470" t="s">
        <v>27</v>
      </c>
    </row>
    <row r="471" spans="1:41" x14ac:dyDescent="0.25">
      <c r="A471" t="s">
        <v>27</v>
      </c>
      <c r="B471">
        <v>1312561</v>
      </c>
      <c r="C471" t="s">
        <v>37</v>
      </c>
      <c r="D471" t="s">
        <v>38</v>
      </c>
      <c r="E471" t="s">
        <v>39</v>
      </c>
      <c r="F471">
        <v>53203</v>
      </c>
      <c r="G471" t="s">
        <v>29</v>
      </c>
      <c r="H471" t="s">
        <v>40</v>
      </c>
      <c r="I471">
        <v>5424</v>
      </c>
      <c r="J471" t="s">
        <v>30</v>
      </c>
      <c r="K471" t="s">
        <v>82</v>
      </c>
      <c r="L471">
        <f>VLOOKUP($K471,Key!$A$1:$D$105,2,FALSE)</f>
        <v>43.038649999999997</v>
      </c>
      <c r="M471">
        <f>VLOOKUP($K471,Key!$A$1:$D$105,3,FALSE)</f>
        <v>-87.921930000000003</v>
      </c>
      <c r="N471" t="str">
        <f>VLOOKUP($K471,Key!$A$1:$D$105,4,FALSE)</f>
        <v>Milwaukee</v>
      </c>
      <c r="O471" t="s">
        <v>47</v>
      </c>
      <c r="P471">
        <f>VLOOKUP($O471,Key!$A$1:$D$105,2,FALSE)</f>
        <v>43.038600000000002</v>
      </c>
      <c r="Q471">
        <f>VLOOKUP($O471,Key!$A$1:$D$105,3,FALSE)</f>
        <v>-87.912099999999995</v>
      </c>
      <c r="R471" t="str">
        <f>VLOOKUP($O471,Key!$A$1:$D$105,4,FALSE)</f>
        <v>Milwaukee</v>
      </c>
      <c r="S471">
        <v>4</v>
      </c>
      <c r="T471">
        <v>0</v>
      </c>
      <c r="U471">
        <v>0</v>
      </c>
      <c r="V471" t="s">
        <v>33</v>
      </c>
      <c r="W471">
        <v>0</v>
      </c>
      <c r="X471">
        <v>0</v>
      </c>
      <c r="Y471">
        <v>0</v>
      </c>
      <c r="Z471" s="6">
        <v>-1</v>
      </c>
      <c r="AA471" s="1">
        <v>43489</v>
      </c>
      <c r="AB471" s="7">
        <f t="shared" si="42"/>
        <v>43466</v>
      </c>
      <c r="AC471" s="7">
        <f t="shared" si="43"/>
        <v>43489</v>
      </c>
      <c r="AD471" s="7" t="str">
        <f t="shared" si="44"/>
        <v>Thursday</v>
      </c>
      <c r="AE471" s="2">
        <v>0.66342592592592597</v>
      </c>
      <c r="AF471" s="6">
        <v>1</v>
      </c>
      <c r="AG471" s="1">
        <v>43489</v>
      </c>
      <c r="AH471" s="7">
        <f t="shared" si="45"/>
        <v>43466</v>
      </c>
      <c r="AI471" s="7">
        <f t="shared" si="46"/>
        <v>43489</v>
      </c>
      <c r="AJ471" s="7" t="str">
        <f t="shared" si="47"/>
        <v>Thursday</v>
      </c>
      <c r="AK471" s="2">
        <v>0.66623842592592586</v>
      </c>
      <c r="AL471" t="s">
        <v>33</v>
      </c>
      <c r="AM471" t="s">
        <v>34</v>
      </c>
      <c r="AN471" t="s">
        <v>35</v>
      </c>
      <c r="AO471" t="s">
        <v>27</v>
      </c>
    </row>
    <row r="472" spans="1:41" x14ac:dyDescent="0.25">
      <c r="A472" t="s">
        <v>27</v>
      </c>
      <c r="B472">
        <v>2237245</v>
      </c>
      <c r="C472" t="s">
        <v>37</v>
      </c>
      <c r="D472" t="s">
        <v>38</v>
      </c>
      <c r="E472" t="s">
        <v>39</v>
      </c>
      <c r="F472">
        <v>53211</v>
      </c>
      <c r="G472" t="s">
        <v>29</v>
      </c>
      <c r="H472" t="s">
        <v>40</v>
      </c>
      <c r="I472">
        <v>12550</v>
      </c>
      <c r="J472" t="s">
        <v>30</v>
      </c>
      <c r="K472" t="s">
        <v>71</v>
      </c>
      <c r="L472">
        <f>VLOOKUP($K472,Key!$A$1:$D$105,2,FALSE)</f>
        <v>43.074890000000003</v>
      </c>
      <c r="M472">
        <f>VLOOKUP($K472,Key!$A$1:$D$105,3,FALSE)</f>
        <v>-87.882810000000006</v>
      </c>
      <c r="N472" t="str">
        <f>VLOOKUP($K472,Key!$A$1:$D$105,4,FALSE)</f>
        <v>Milwaukee</v>
      </c>
      <c r="O472" t="s">
        <v>68</v>
      </c>
      <c r="P472">
        <f>VLOOKUP($O472,Key!$A$1:$D$105,2,FALSE)</f>
        <v>43.06033</v>
      </c>
      <c r="Q472">
        <f>VLOOKUP($O472,Key!$A$1:$D$105,3,FALSE)</f>
        <v>-87.89546</v>
      </c>
      <c r="R472" t="str">
        <f>VLOOKUP($O472,Key!$A$1:$D$105,4,FALSE)</f>
        <v>Milwaukee</v>
      </c>
      <c r="S472">
        <v>10</v>
      </c>
      <c r="T472">
        <v>0</v>
      </c>
      <c r="U472">
        <v>0</v>
      </c>
      <c r="V472" t="s">
        <v>33</v>
      </c>
      <c r="W472">
        <v>1</v>
      </c>
      <c r="X472">
        <v>1</v>
      </c>
      <c r="Y472">
        <v>40</v>
      </c>
      <c r="Z472" s="4">
        <v>-1</v>
      </c>
      <c r="AA472" s="1">
        <v>43489</v>
      </c>
      <c r="AB472" s="8">
        <f t="shared" si="42"/>
        <v>43466</v>
      </c>
      <c r="AC472" s="8">
        <f t="shared" si="43"/>
        <v>43489</v>
      </c>
      <c r="AD472" s="8" t="str">
        <f t="shared" si="44"/>
        <v>Thursday</v>
      </c>
      <c r="AE472" s="2">
        <v>0.84675925925925932</v>
      </c>
      <c r="AF472" s="4">
        <v>1</v>
      </c>
      <c r="AG472" s="1">
        <v>43489</v>
      </c>
      <c r="AH472" s="8">
        <f t="shared" si="45"/>
        <v>43466</v>
      </c>
      <c r="AI472" s="8">
        <f t="shared" si="46"/>
        <v>43489</v>
      </c>
      <c r="AJ472" s="8" t="str">
        <f t="shared" si="47"/>
        <v>Thursday</v>
      </c>
      <c r="AK472" s="2">
        <v>0.85355324074074079</v>
      </c>
      <c r="AL472" t="s">
        <v>33</v>
      </c>
      <c r="AM472" t="s">
        <v>34</v>
      </c>
      <c r="AN472" t="s">
        <v>35</v>
      </c>
      <c r="AO472" t="s">
        <v>27</v>
      </c>
    </row>
    <row r="473" spans="1:41" x14ac:dyDescent="0.25">
      <c r="A473" t="s">
        <v>27</v>
      </c>
      <c r="B473">
        <v>1915786</v>
      </c>
      <c r="C473" t="s">
        <v>37</v>
      </c>
      <c r="D473" t="s">
        <v>38</v>
      </c>
      <c r="E473" t="s">
        <v>39</v>
      </c>
      <c r="F473">
        <v>53202</v>
      </c>
      <c r="G473" t="s">
        <v>29</v>
      </c>
      <c r="H473" t="s">
        <v>40</v>
      </c>
      <c r="I473">
        <v>13</v>
      </c>
      <c r="J473" t="s">
        <v>30</v>
      </c>
      <c r="K473" t="s">
        <v>32</v>
      </c>
      <c r="L473">
        <f>VLOOKUP($K473,Key!$A$1:$D$105,2,FALSE)</f>
        <v>43.040349999999997</v>
      </c>
      <c r="M473">
        <f>VLOOKUP($K473,Key!$A$1:$D$105,3,FALSE)</f>
        <v>-87.920760000000001</v>
      </c>
      <c r="N473" t="str">
        <f>VLOOKUP($K473,Key!$A$1:$D$105,4,FALSE)</f>
        <v>Milwaukee</v>
      </c>
      <c r="O473" t="s">
        <v>32</v>
      </c>
      <c r="P473">
        <f>VLOOKUP($O473,Key!$A$1:$D$105,2,FALSE)</f>
        <v>43.040349999999997</v>
      </c>
      <c r="Q473">
        <f>VLOOKUP($O473,Key!$A$1:$D$105,3,FALSE)</f>
        <v>-87.920760000000001</v>
      </c>
      <c r="R473" t="str">
        <f>VLOOKUP($O473,Key!$A$1:$D$105,4,FALSE)</f>
        <v>Milwaukee</v>
      </c>
      <c r="S473">
        <v>0</v>
      </c>
      <c r="T473">
        <v>0</v>
      </c>
      <c r="U473">
        <v>0</v>
      </c>
      <c r="V473" t="s">
        <v>33</v>
      </c>
      <c r="W473">
        <v>0</v>
      </c>
      <c r="X473">
        <v>0</v>
      </c>
      <c r="Y473">
        <v>0</v>
      </c>
      <c r="Z473" s="6">
        <v>-1</v>
      </c>
      <c r="AA473" s="1">
        <v>43490</v>
      </c>
      <c r="AB473" s="7">
        <f t="shared" si="42"/>
        <v>43466</v>
      </c>
      <c r="AC473" s="7">
        <f t="shared" si="43"/>
        <v>43490</v>
      </c>
      <c r="AD473" s="7" t="str">
        <f t="shared" si="44"/>
        <v>Friday</v>
      </c>
      <c r="AE473" s="2">
        <v>0.45788194444444441</v>
      </c>
      <c r="AF473" s="6">
        <v>1</v>
      </c>
      <c r="AG473" s="1">
        <v>43490</v>
      </c>
      <c r="AH473" s="7">
        <f t="shared" si="45"/>
        <v>43466</v>
      </c>
      <c r="AI473" s="7">
        <f t="shared" si="46"/>
        <v>43490</v>
      </c>
      <c r="AJ473" s="7" t="str">
        <f t="shared" si="47"/>
        <v>Friday</v>
      </c>
      <c r="AK473" s="2">
        <v>0.45817129629629627</v>
      </c>
      <c r="AL473" t="s">
        <v>33</v>
      </c>
      <c r="AM473" t="s">
        <v>34</v>
      </c>
      <c r="AN473" t="s">
        <v>44</v>
      </c>
      <c r="AO473" t="s">
        <v>27</v>
      </c>
    </row>
    <row r="474" spans="1:41" x14ac:dyDescent="0.25">
      <c r="A474" t="s">
        <v>27</v>
      </c>
      <c r="B474">
        <v>2237245</v>
      </c>
      <c r="C474" t="s">
        <v>37</v>
      </c>
      <c r="D474" t="s">
        <v>38</v>
      </c>
      <c r="E474" t="s">
        <v>39</v>
      </c>
      <c r="F474">
        <v>53211</v>
      </c>
      <c r="G474" t="s">
        <v>29</v>
      </c>
      <c r="H474" t="s">
        <v>40</v>
      </c>
      <c r="I474">
        <v>11121</v>
      </c>
      <c r="J474" t="s">
        <v>30</v>
      </c>
      <c r="K474" t="s">
        <v>75</v>
      </c>
      <c r="L474">
        <f>VLOOKUP($K474,Key!$A$1:$D$105,2,FALSE)</f>
        <v>43.063749000000001</v>
      </c>
      <c r="M474">
        <f>VLOOKUP($K474,Key!$A$1:$D$105,3,FALSE)</f>
        <v>-87.887962999999999</v>
      </c>
      <c r="N474" t="str">
        <f>VLOOKUP($K474,Key!$A$1:$D$105,4,FALSE)</f>
        <v>Milwaukee</v>
      </c>
      <c r="O474" t="s">
        <v>73</v>
      </c>
      <c r="P474">
        <f>VLOOKUP($O474,Key!$A$1:$D$105,2,FALSE)</f>
        <v>43.089460000000003</v>
      </c>
      <c r="Q474">
        <f>VLOOKUP($O474,Key!$A$1:$D$105,3,FALSE)</f>
        <v>-87.895219999999995</v>
      </c>
      <c r="R474" t="str">
        <f>VLOOKUP($O474,Key!$A$1:$D$105,4,FALSE)</f>
        <v>Shorewood</v>
      </c>
      <c r="S474">
        <v>13</v>
      </c>
      <c r="T474">
        <v>0</v>
      </c>
      <c r="U474">
        <v>0</v>
      </c>
      <c r="V474" t="s">
        <v>33</v>
      </c>
      <c r="W474">
        <v>1</v>
      </c>
      <c r="X474">
        <v>1</v>
      </c>
      <c r="Y474">
        <v>40</v>
      </c>
      <c r="Z474" s="4">
        <v>-1</v>
      </c>
      <c r="AA474" s="1">
        <v>43491</v>
      </c>
      <c r="AB474" s="8">
        <f t="shared" si="42"/>
        <v>43466</v>
      </c>
      <c r="AC474" s="8">
        <f t="shared" si="43"/>
        <v>43491</v>
      </c>
      <c r="AD474" s="8" t="str">
        <f t="shared" si="44"/>
        <v>Saturday</v>
      </c>
      <c r="AE474" s="2">
        <v>0.59821759259259266</v>
      </c>
      <c r="AF474" s="4">
        <v>1</v>
      </c>
      <c r="AG474" s="1">
        <v>43491</v>
      </c>
      <c r="AH474" s="8">
        <f t="shared" si="45"/>
        <v>43466</v>
      </c>
      <c r="AI474" s="8">
        <f t="shared" si="46"/>
        <v>43491</v>
      </c>
      <c r="AJ474" s="8" t="str">
        <f t="shared" si="47"/>
        <v>Saturday</v>
      </c>
      <c r="AK474" s="2">
        <v>0.60744212962962962</v>
      </c>
      <c r="AL474" t="s">
        <v>33</v>
      </c>
      <c r="AM474" t="s">
        <v>34</v>
      </c>
      <c r="AN474" t="s">
        <v>35</v>
      </c>
      <c r="AO474" t="s">
        <v>27</v>
      </c>
    </row>
    <row r="475" spans="1:41" x14ac:dyDescent="0.25">
      <c r="A475" t="s">
        <v>27</v>
      </c>
      <c r="B475">
        <v>2375315</v>
      </c>
      <c r="C475" t="s">
        <v>37</v>
      </c>
      <c r="D475" t="s">
        <v>38</v>
      </c>
      <c r="E475" t="s">
        <v>39</v>
      </c>
      <c r="F475">
        <v>53202</v>
      </c>
      <c r="G475" t="s">
        <v>29</v>
      </c>
      <c r="H475" t="s">
        <v>91</v>
      </c>
      <c r="I475">
        <v>11143</v>
      </c>
      <c r="J475" t="s">
        <v>30</v>
      </c>
      <c r="K475" t="s">
        <v>51</v>
      </c>
      <c r="L475">
        <f>VLOOKUP($K475,Key!$A$1:$D$105,2,FALSE)</f>
        <v>43.028709999999997</v>
      </c>
      <c r="M475">
        <f>VLOOKUP($K475,Key!$A$1:$D$105,3,FALSE)</f>
        <v>-87.9041</v>
      </c>
      <c r="N475" t="str">
        <f>VLOOKUP($K475,Key!$A$1:$D$105,4,FALSE)</f>
        <v>Milwaukee</v>
      </c>
      <c r="O475" t="s">
        <v>51</v>
      </c>
      <c r="P475">
        <f>VLOOKUP($O475,Key!$A$1:$D$105,2,FALSE)</f>
        <v>43.028709999999997</v>
      </c>
      <c r="Q475">
        <f>VLOOKUP($O475,Key!$A$1:$D$105,3,FALSE)</f>
        <v>-87.9041</v>
      </c>
      <c r="R475" t="str">
        <f>VLOOKUP($O475,Key!$A$1:$D$105,4,FALSE)</f>
        <v>Milwaukee</v>
      </c>
      <c r="S475">
        <v>64</v>
      </c>
      <c r="T475">
        <v>0</v>
      </c>
      <c r="U475">
        <v>0</v>
      </c>
      <c r="V475" t="s">
        <v>33</v>
      </c>
      <c r="W475">
        <v>9</v>
      </c>
      <c r="X475">
        <v>8.6</v>
      </c>
      <c r="Y475">
        <v>360</v>
      </c>
      <c r="Z475" s="6">
        <v>-1</v>
      </c>
      <c r="AA475" s="1">
        <v>43470</v>
      </c>
      <c r="AB475" s="7">
        <f t="shared" si="42"/>
        <v>43466</v>
      </c>
      <c r="AC475" s="7">
        <f t="shared" si="43"/>
        <v>43470</v>
      </c>
      <c r="AD475" s="7" t="str">
        <f t="shared" si="44"/>
        <v>Saturday</v>
      </c>
      <c r="AE475" s="2">
        <v>0.60120370370370368</v>
      </c>
      <c r="AF475" s="6">
        <v>1</v>
      </c>
      <c r="AG475" s="1">
        <v>43470</v>
      </c>
      <c r="AH475" s="7">
        <f t="shared" si="45"/>
        <v>43466</v>
      </c>
      <c r="AI475" s="7">
        <f t="shared" si="46"/>
        <v>43470</v>
      </c>
      <c r="AJ475" s="7" t="str">
        <f t="shared" si="47"/>
        <v>Saturday</v>
      </c>
      <c r="AK475" s="2">
        <v>0.64532407407407411</v>
      </c>
      <c r="AL475" t="s">
        <v>34</v>
      </c>
      <c r="AM475" t="s">
        <v>34</v>
      </c>
      <c r="AN475" t="s">
        <v>44</v>
      </c>
      <c r="AO475" t="s">
        <v>27</v>
      </c>
    </row>
    <row r="476" spans="1:41" x14ac:dyDescent="0.25">
      <c r="A476" t="s">
        <v>27</v>
      </c>
      <c r="B476">
        <v>1351368</v>
      </c>
      <c r="C476" t="s">
        <v>37</v>
      </c>
      <c r="D476" t="s">
        <v>38</v>
      </c>
      <c r="E476" t="s">
        <v>39</v>
      </c>
      <c r="F476">
        <v>53202</v>
      </c>
      <c r="G476" t="s">
        <v>29</v>
      </c>
      <c r="H476" t="s">
        <v>40</v>
      </c>
      <c r="I476">
        <v>11106</v>
      </c>
      <c r="J476" t="s">
        <v>30</v>
      </c>
      <c r="K476" t="s">
        <v>65</v>
      </c>
      <c r="L476">
        <f>VLOOKUP($K476,Key!$A$1:$D$105,2,FALSE)</f>
        <v>43.066893999999998</v>
      </c>
      <c r="M476">
        <f>VLOOKUP($K476,Key!$A$1:$D$105,3,FALSE)</f>
        <v>-87.877936000000005</v>
      </c>
      <c r="N476" t="str">
        <f>VLOOKUP($K476,Key!$A$1:$D$105,4,FALSE)</f>
        <v>Milwaukee</v>
      </c>
      <c r="O476" t="s">
        <v>93</v>
      </c>
      <c r="P476">
        <f>VLOOKUP($O476,Key!$A$1:$D$105,2,FALSE)</f>
        <v>43.060786</v>
      </c>
      <c r="Q476">
        <f>VLOOKUP($O476,Key!$A$1:$D$105,3,FALSE)</f>
        <v>-87.883825999999999</v>
      </c>
      <c r="R476" t="str">
        <f>VLOOKUP($O476,Key!$A$1:$D$105,4,FALSE)</f>
        <v>Milwaukee</v>
      </c>
      <c r="S476">
        <v>5</v>
      </c>
      <c r="T476">
        <v>0</v>
      </c>
      <c r="U476">
        <v>0</v>
      </c>
      <c r="V476" t="s">
        <v>33</v>
      </c>
      <c r="W476">
        <v>0</v>
      </c>
      <c r="X476">
        <v>0</v>
      </c>
      <c r="Y476">
        <v>0</v>
      </c>
      <c r="Z476" s="4">
        <v>-1</v>
      </c>
      <c r="AA476" s="1">
        <v>43466</v>
      </c>
      <c r="AB476" s="8">
        <f t="shared" si="42"/>
        <v>43466</v>
      </c>
      <c r="AC476" s="8">
        <f t="shared" si="43"/>
        <v>43466</v>
      </c>
      <c r="AD476" s="8" t="str">
        <f t="shared" si="44"/>
        <v>Tuesday</v>
      </c>
      <c r="AE476" s="2">
        <v>0.64105324074074077</v>
      </c>
      <c r="AF476" s="4">
        <v>1</v>
      </c>
      <c r="AG476" s="1">
        <v>43466</v>
      </c>
      <c r="AH476" s="8">
        <f t="shared" si="45"/>
        <v>43466</v>
      </c>
      <c r="AI476" s="8">
        <f t="shared" si="46"/>
        <v>43466</v>
      </c>
      <c r="AJ476" s="8" t="str">
        <f t="shared" si="47"/>
        <v>Tuesday</v>
      </c>
      <c r="AK476" s="2">
        <v>0.64498842592592587</v>
      </c>
      <c r="AL476" t="s">
        <v>33</v>
      </c>
      <c r="AM476" t="s">
        <v>34</v>
      </c>
      <c r="AN476" t="s">
        <v>35</v>
      </c>
      <c r="AO476" t="s">
        <v>27</v>
      </c>
    </row>
    <row r="477" spans="1:41" x14ac:dyDescent="0.25">
      <c r="A477" t="s">
        <v>27</v>
      </c>
      <c r="B477">
        <v>2279831</v>
      </c>
      <c r="C477" t="s">
        <v>37</v>
      </c>
      <c r="D477" t="s">
        <v>38</v>
      </c>
      <c r="E477" t="s">
        <v>39</v>
      </c>
      <c r="F477">
        <v>53202</v>
      </c>
      <c r="G477" t="s">
        <v>29</v>
      </c>
      <c r="H477" t="s">
        <v>40</v>
      </c>
      <c r="I477">
        <v>12628</v>
      </c>
      <c r="J477" t="s">
        <v>30</v>
      </c>
      <c r="K477" t="s">
        <v>74</v>
      </c>
      <c r="L477">
        <f>VLOOKUP($K477,Key!$A$1:$D$105,2,FALSE)</f>
        <v>43.042639999999999</v>
      </c>
      <c r="M477">
        <f>VLOOKUP($K477,Key!$A$1:$D$105,3,FALSE)</f>
        <v>-87.905680000000004</v>
      </c>
      <c r="N477" t="str">
        <f>VLOOKUP($K477,Key!$A$1:$D$105,4,FALSE)</f>
        <v>Milwaukee</v>
      </c>
      <c r="O477" t="s">
        <v>92</v>
      </c>
      <c r="P477">
        <f>VLOOKUP($O477,Key!$A$1:$D$105,2,FALSE)</f>
        <v>43.053040000000003</v>
      </c>
      <c r="Q477">
        <f>VLOOKUP($O477,Key!$A$1:$D$105,3,FALSE)</f>
        <v>-87.897660000000002</v>
      </c>
      <c r="R477" t="str">
        <f>VLOOKUP($O477,Key!$A$1:$D$105,4,FALSE)</f>
        <v>Milwaukee</v>
      </c>
      <c r="S477">
        <v>13</v>
      </c>
      <c r="T477">
        <v>0</v>
      </c>
      <c r="U477">
        <v>0</v>
      </c>
      <c r="V477" t="s">
        <v>33</v>
      </c>
      <c r="W477">
        <v>1</v>
      </c>
      <c r="X477">
        <v>1</v>
      </c>
      <c r="Y477">
        <v>40</v>
      </c>
      <c r="Z477" s="6">
        <v>-1</v>
      </c>
      <c r="AA477" s="1">
        <v>43466</v>
      </c>
      <c r="AB477" s="7">
        <f t="shared" si="42"/>
        <v>43466</v>
      </c>
      <c r="AC477" s="7">
        <f t="shared" si="43"/>
        <v>43466</v>
      </c>
      <c r="AD477" s="7" t="str">
        <f t="shared" si="44"/>
        <v>Tuesday</v>
      </c>
      <c r="AE477" s="2">
        <v>0.88927083333333334</v>
      </c>
      <c r="AF477" s="6">
        <v>1</v>
      </c>
      <c r="AG477" s="1">
        <v>43466</v>
      </c>
      <c r="AH477" s="7">
        <f t="shared" si="45"/>
        <v>43466</v>
      </c>
      <c r="AI477" s="7">
        <f t="shared" si="46"/>
        <v>43466</v>
      </c>
      <c r="AJ477" s="7" t="str">
        <f t="shared" si="47"/>
        <v>Tuesday</v>
      </c>
      <c r="AK477" s="2">
        <v>0.89829861111111109</v>
      </c>
      <c r="AL477" t="s">
        <v>33</v>
      </c>
      <c r="AM477" t="s">
        <v>34</v>
      </c>
      <c r="AN477" t="s">
        <v>35</v>
      </c>
      <c r="AO477" t="s">
        <v>27</v>
      </c>
    </row>
    <row r="478" spans="1:41" x14ac:dyDescent="0.25">
      <c r="A478" t="s">
        <v>27</v>
      </c>
      <c r="B478">
        <v>1358672</v>
      </c>
      <c r="C478" t="s">
        <v>37</v>
      </c>
      <c r="D478" t="s">
        <v>38</v>
      </c>
      <c r="E478" t="s">
        <v>127</v>
      </c>
      <c r="F478">
        <v>53211</v>
      </c>
      <c r="G478" t="s">
        <v>29</v>
      </c>
      <c r="H478" t="s">
        <v>40</v>
      </c>
      <c r="I478">
        <v>12458</v>
      </c>
      <c r="J478" t="s">
        <v>30</v>
      </c>
      <c r="K478" t="s">
        <v>70</v>
      </c>
      <c r="L478">
        <f>VLOOKUP($K478,Key!$A$1:$D$105,2,FALSE)</f>
        <v>43.074655999999997</v>
      </c>
      <c r="M478">
        <f>VLOOKUP($K478,Key!$A$1:$D$105,3,FALSE)</f>
        <v>-87.889011999999994</v>
      </c>
      <c r="N478" t="str">
        <f>VLOOKUP($K478,Key!$A$1:$D$105,4,FALSE)</f>
        <v>Milwaukee</v>
      </c>
      <c r="O478" t="s">
        <v>43</v>
      </c>
      <c r="P478">
        <f>VLOOKUP($O478,Key!$A$1:$D$105,2,FALSE)</f>
        <v>43.038580000000003</v>
      </c>
      <c r="Q478">
        <f>VLOOKUP($O478,Key!$A$1:$D$105,3,FALSE)</f>
        <v>-87.90934</v>
      </c>
      <c r="R478" t="str">
        <f>VLOOKUP($O478,Key!$A$1:$D$105,4,FALSE)</f>
        <v>Milwaukee</v>
      </c>
      <c r="S478">
        <v>20</v>
      </c>
      <c r="T478">
        <v>0</v>
      </c>
      <c r="U478">
        <v>0</v>
      </c>
      <c r="V478" t="s">
        <v>33</v>
      </c>
      <c r="W478">
        <v>3</v>
      </c>
      <c r="X478">
        <v>2.9</v>
      </c>
      <c r="Y478">
        <v>120</v>
      </c>
      <c r="Z478" s="4">
        <v>-1</v>
      </c>
      <c r="AA478" s="1">
        <v>43467</v>
      </c>
      <c r="AB478" s="8">
        <f t="shared" si="42"/>
        <v>43466</v>
      </c>
      <c r="AC478" s="8">
        <f t="shared" si="43"/>
        <v>43467</v>
      </c>
      <c r="AD478" s="8" t="str">
        <f t="shared" si="44"/>
        <v>Wednesday</v>
      </c>
      <c r="AE478" s="2">
        <v>4.2245370370370371E-3</v>
      </c>
      <c r="AF478" s="4">
        <v>1</v>
      </c>
      <c r="AG478" s="1">
        <v>43467</v>
      </c>
      <c r="AH478" s="8">
        <f t="shared" si="45"/>
        <v>43466</v>
      </c>
      <c r="AI478" s="8">
        <f t="shared" si="46"/>
        <v>43467</v>
      </c>
      <c r="AJ478" s="8" t="str">
        <f t="shared" si="47"/>
        <v>Wednesday</v>
      </c>
      <c r="AK478" s="2">
        <v>1.8692129629629631E-2</v>
      </c>
      <c r="AL478" t="s">
        <v>33</v>
      </c>
      <c r="AM478" t="s">
        <v>34</v>
      </c>
      <c r="AN478" t="s">
        <v>35</v>
      </c>
      <c r="AO478" t="s">
        <v>27</v>
      </c>
    </row>
    <row r="479" spans="1:41" x14ac:dyDescent="0.25">
      <c r="A479" t="s">
        <v>27</v>
      </c>
      <c r="B479">
        <v>1335322</v>
      </c>
      <c r="C479" t="s">
        <v>37</v>
      </c>
      <c r="D479" t="s">
        <v>38</v>
      </c>
      <c r="E479" t="s">
        <v>39</v>
      </c>
      <c r="F479">
        <v>53202</v>
      </c>
      <c r="G479" t="s">
        <v>29</v>
      </c>
      <c r="H479" t="s">
        <v>40</v>
      </c>
      <c r="I479">
        <v>5495</v>
      </c>
      <c r="J479" t="s">
        <v>30</v>
      </c>
      <c r="K479" t="s">
        <v>58</v>
      </c>
      <c r="L479">
        <f>VLOOKUP($K479,Key!$A$1:$D$105,2,FALSE)</f>
        <v>43.052460000000004</v>
      </c>
      <c r="M479">
        <f>VLOOKUP($K479,Key!$A$1:$D$105,3,FALSE)</f>
        <v>-87.891000000000005</v>
      </c>
      <c r="N479" t="str">
        <f>VLOOKUP($K479,Key!$A$1:$D$105,4,FALSE)</f>
        <v>Milwaukee</v>
      </c>
      <c r="O479" t="s">
        <v>60</v>
      </c>
      <c r="P479">
        <f>VLOOKUP($O479,Key!$A$1:$D$105,2,FALSE)</f>
        <v>43.04824</v>
      </c>
      <c r="Q479">
        <f>VLOOKUP($O479,Key!$A$1:$D$105,3,FALSE)</f>
        <v>-87.904970000000006</v>
      </c>
      <c r="R479" t="str">
        <f>VLOOKUP($O479,Key!$A$1:$D$105,4,FALSE)</f>
        <v>Milwaukee</v>
      </c>
      <c r="S479">
        <v>7</v>
      </c>
      <c r="T479">
        <v>0</v>
      </c>
      <c r="U479">
        <v>0</v>
      </c>
      <c r="V479" t="s">
        <v>33</v>
      </c>
      <c r="W479">
        <v>1</v>
      </c>
      <c r="X479">
        <v>1</v>
      </c>
      <c r="Y479">
        <v>40</v>
      </c>
      <c r="Z479" s="6">
        <v>-1</v>
      </c>
      <c r="AA479" s="1">
        <v>43467</v>
      </c>
      <c r="AB479" s="7">
        <f t="shared" si="42"/>
        <v>43466</v>
      </c>
      <c r="AC479" s="7">
        <f t="shared" si="43"/>
        <v>43467</v>
      </c>
      <c r="AD479" s="7" t="str">
        <f t="shared" si="44"/>
        <v>Wednesday</v>
      </c>
      <c r="AE479" s="2">
        <v>0.80668981481481483</v>
      </c>
      <c r="AF479" s="6">
        <v>1</v>
      </c>
      <c r="AG479" s="1">
        <v>43467</v>
      </c>
      <c r="AH479" s="7">
        <f t="shared" si="45"/>
        <v>43466</v>
      </c>
      <c r="AI479" s="7">
        <f t="shared" si="46"/>
        <v>43467</v>
      </c>
      <c r="AJ479" s="7" t="str">
        <f t="shared" si="47"/>
        <v>Wednesday</v>
      </c>
      <c r="AK479" s="2">
        <v>0.81123842592592599</v>
      </c>
      <c r="AL479" t="s">
        <v>33</v>
      </c>
      <c r="AM479" t="s">
        <v>34</v>
      </c>
      <c r="AN479" t="s">
        <v>35</v>
      </c>
      <c r="AO479" t="s">
        <v>27</v>
      </c>
    </row>
    <row r="480" spans="1:41" x14ac:dyDescent="0.25">
      <c r="A480" t="s">
        <v>27</v>
      </c>
      <c r="B480">
        <v>2178477</v>
      </c>
      <c r="C480" t="s">
        <v>37</v>
      </c>
      <c r="F480">
        <v>53202</v>
      </c>
      <c r="G480" t="s">
        <v>29</v>
      </c>
      <c r="H480" t="s">
        <v>40</v>
      </c>
      <c r="I480">
        <v>12559</v>
      </c>
      <c r="J480" t="s">
        <v>30</v>
      </c>
      <c r="K480" t="s">
        <v>109</v>
      </c>
      <c r="L480">
        <f>VLOOKUP($K480,Key!$A$1:$D$105,2,FALSE)</f>
        <v>43.031480000000002</v>
      </c>
      <c r="M480">
        <f>VLOOKUP($K480,Key!$A$1:$D$105,3,FALSE)</f>
        <v>-87.908169999999998</v>
      </c>
      <c r="N480" t="str">
        <f>VLOOKUP($K480,Key!$A$1:$D$105,4,FALSE)</f>
        <v>Milwaukee</v>
      </c>
      <c r="O480" t="s">
        <v>36</v>
      </c>
      <c r="P480">
        <f>VLOOKUP($O480,Key!$A$1:$D$105,2,FALSE)</f>
        <v>43.03886</v>
      </c>
      <c r="Q480">
        <f>VLOOKUP($O480,Key!$A$1:$D$105,3,FALSE)</f>
        <v>-87.902720000000002</v>
      </c>
      <c r="R480" t="str">
        <f>VLOOKUP($O480,Key!$A$1:$D$105,4,FALSE)</f>
        <v>Milwaukee</v>
      </c>
      <c r="S480">
        <v>5</v>
      </c>
      <c r="T480">
        <v>0</v>
      </c>
      <c r="U480">
        <v>0</v>
      </c>
      <c r="V480" t="s">
        <v>33</v>
      </c>
      <c r="W480">
        <v>0</v>
      </c>
      <c r="X480">
        <v>0</v>
      </c>
      <c r="Y480">
        <v>0</v>
      </c>
      <c r="Z480" s="4">
        <v>-1</v>
      </c>
      <c r="AA480" s="1">
        <v>43468</v>
      </c>
      <c r="AB480" s="8">
        <f t="shared" si="42"/>
        <v>43466</v>
      </c>
      <c r="AC480" s="8">
        <f t="shared" si="43"/>
        <v>43468</v>
      </c>
      <c r="AD480" s="8" t="str">
        <f t="shared" si="44"/>
        <v>Thursday</v>
      </c>
      <c r="AE480" s="2">
        <v>0.2505324074074074</v>
      </c>
      <c r="AF480" s="4">
        <v>1</v>
      </c>
      <c r="AG480" s="1">
        <v>43468</v>
      </c>
      <c r="AH480" s="8">
        <f t="shared" si="45"/>
        <v>43466</v>
      </c>
      <c r="AI480" s="8">
        <f t="shared" si="46"/>
        <v>43468</v>
      </c>
      <c r="AJ480" s="8" t="str">
        <f t="shared" si="47"/>
        <v>Thursday</v>
      </c>
      <c r="AK480" s="2">
        <v>0.25391203703703702</v>
      </c>
      <c r="AL480" t="s">
        <v>33</v>
      </c>
      <c r="AM480" t="s">
        <v>34</v>
      </c>
      <c r="AN480" t="s">
        <v>35</v>
      </c>
      <c r="AO480" t="s">
        <v>27</v>
      </c>
    </row>
    <row r="481" spans="1:41" x14ac:dyDescent="0.25">
      <c r="A481" t="s">
        <v>27</v>
      </c>
      <c r="B481">
        <v>1312561</v>
      </c>
      <c r="C481" t="s">
        <v>37</v>
      </c>
      <c r="D481" t="s">
        <v>38</v>
      </c>
      <c r="E481" t="s">
        <v>39</v>
      </c>
      <c r="F481">
        <v>53203</v>
      </c>
      <c r="G481" t="s">
        <v>29</v>
      </c>
      <c r="H481" t="s">
        <v>40</v>
      </c>
      <c r="I481">
        <v>5453</v>
      </c>
      <c r="J481" t="s">
        <v>30</v>
      </c>
      <c r="K481" t="s">
        <v>47</v>
      </c>
      <c r="L481">
        <f>VLOOKUP($K481,Key!$A$1:$D$105,2,FALSE)</f>
        <v>43.038600000000002</v>
      </c>
      <c r="M481">
        <f>VLOOKUP($K481,Key!$A$1:$D$105,3,FALSE)</f>
        <v>-87.912099999999995</v>
      </c>
      <c r="N481" t="str">
        <f>VLOOKUP($K481,Key!$A$1:$D$105,4,FALSE)</f>
        <v>Milwaukee</v>
      </c>
      <c r="O481" t="s">
        <v>82</v>
      </c>
      <c r="P481">
        <f>VLOOKUP($O481,Key!$A$1:$D$105,2,FALSE)</f>
        <v>43.038649999999997</v>
      </c>
      <c r="Q481">
        <f>VLOOKUP($O481,Key!$A$1:$D$105,3,FALSE)</f>
        <v>-87.921930000000003</v>
      </c>
      <c r="R481" t="str">
        <f>VLOOKUP($O481,Key!$A$1:$D$105,4,FALSE)</f>
        <v>Milwaukee</v>
      </c>
      <c r="S481">
        <v>4</v>
      </c>
      <c r="T481">
        <v>0</v>
      </c>
      <c r="U481">
        <v>0</v>
      </c>
      <c r="V481" t="s">
        <v>33</v>
      </c>
      <c r="W481">
        <v>0</v>
      </c>
      <c r="X481">
        <v>0</v>
      </c>
      <c r="Y481">
        <v>0</v>
      </c>
      <c r="Z481" s="6">
        <v>-1</v>
      </c>
      <c r="AA481" s="1">
        <v>43468</v>
      </c>
      <c r="AB481" s="7">
        <f t="shared" si="42"/>
        <v>43466</v>
      </c>
      <c r="AC481" s="7">
        <f t="shared" si="43"/>
        <v>43468</v>
      </c>
      <c r="AD481" s="7" t="str">
        <f t="shared" si="44"/>
        <v>Thursday</v>
      </c>
      <c r="AE481" s="2">
        <v>0.35114583333333332</v>
      </c>
      <c r="AF481" s="6">
        <v>1</v>
      </c>
      <c r="AG481" s="1">
        <v>43468</v>
      </c>
      <c r="AH481" s="7">
        <f t="shared" si="45"/>
        <v>43466</v>
      </c>
      <c r="AI481" s="7">
        <f t="shared" si="46"/>
        <v>43468</v>
      </c>
      <c r="AJ481" s="7" t="str">
        <f t="shared" si="47"/>
        <v>Thursday</v>
      </c>
      <c r="AK481" s="2">
        <v>0.35409722222222223</v>
      </c>
      <c r="AL481" t="s">
        <v>33</v>
      </c>
      <c r="AM481" t="s">
        <v>34</v>
      </c>
      <c r="AN481" t="s">
        <v>35</v>
      </c>
      <c r="AO481" t="s">
        <v>27</v>
      </c>
    </row>
    <row r="482" spans="1:41" x14ac:dyDescent="0.25">
      <c r="A482" t="s">
        <v>27</v>
      </c>
      <c r="B482">
        <v>2353269</v>
      </c>
      <c r="C482" t="s">
        <v>37</v>
      </c>
      <c r="D482" t="s">
        <v>121</v>
      </c>
      <c r="E482" t="s">
        <v>39</v>
      </c>
      <c r="F482">
        <v>53202</v>
      </c>
      <c r="G482" t="s">
        <v>29</v>
      </c>
      <c r="H482" t="s">
        <v>40</v>
      </c>
      <c r="I482">
        <v>34</v>
      </c>
      <c r="J482" t="s">
        <v>30</v>
      </c>
      <c r="K482" t="s">
        <v>36</v>
      </c>
      <c r="L482">
        <f>VLOOKUP($K482,Key!$A$1:$D$105,2,FALSE)</f>
        <v>43.03886</v>
      </c>
      <c r="M482">
        <f>VLOOKUP($K482,Key!$A$1:$D$105,3,FALSE)</f>
        <v>-87.902720000000002</v>
      </c>
      <c r="N482" t="str">
        <f>VLOOKUP($K482,Key!$A$1:$D$105,4,FALSE)</f>
        <v>Milwaukee</v>
      </c>
      <c r="O482" t="s">
        <v>58</v>
      </c>
      <c r="P482">
        <f>VLOOKUP($O482,Key!$A$1:$D$105,2,FALSE)</f>
        <v>43.052460000000004</v>
      </c>
      <c r="Q482">
        <f>VLOOKUP($O482,Key!$A$1:$D$105,3,FALSE)</f>
        <v>-87.891000000000005</v>
      </c>
      <c r="R482" t="str">
        <f>VLOOKUP($O482,Key!$A$1:$D$105,4,FALSE)</f>
        <v>Milwaukee</v>
      </c>
      <c r="S482">
        <v>13</v>
      </c>
      <c r="T482">
        <v>0</v>
      </c>
      <c r="U482">
        <v>0</v>
      </c>
      <c r="V482" t="s">
        <v>33</v>
      </c>
      <c r="W482">
        <v>0</v>
      </c>
      <c r="X482">
        <v>0</v>
      </c>
      <c r="Y482">
        <v>0</v>
      </c>
      <c r="Z482" s="4">
        <v>-1</v>
      </c>
      <c r="AA482" s="1">
        <v>43469</v>
      </c>
      <c r="AB482" s="8">
        <f t="shared" si="42"/>
        <v>43466</v>
      </c>
      <c r="AC482" s="8">
        <f t="shared" si="43"/>
        <v>43469</v>
      </c>
      <c r="AD482" s="8" t="str">
        <f t="shared" si="44"/>
        <v>Friday</v>
      </c>
      <c r="AE482" s="2">
        <v>0.70968749999999992</v>
      </c>
      <c r="AF482" s="4">
        <v>1</v>
      </c>
      <c r="AG482" s="1">
        <v>43469</v>
      </c>
      <c r="AH482" s="8">
        <f t="shared" si="45"/>
        <v>43466</v>
      </c>
      <c r="AI482" s="8">
        <f t="shared" si="46"/>
        <v>43469</v>
      </c>
      <c r="AJ482" s="8" t="str">
        <f t="shared" si="47"/>
        <v>Friday</v>
      </c>
      <c r="AK482" s="2">
        <v>0.71854166666666675</v>
      </c>
      <c r="AL482" t="s">
        <v>33</v>
      </c>
      <c r="AM482" t="s">
        <v>34</v>
      </c>
      <c r="AN482" t="s">
        <v>35</v>
      </c>
      <c r="AO482" t="s">
        <v>27</v>
      </c>
    </row>
    <row r="483" spans="1:41" x14ac:dyDescent="0.25">
      <c r="A483" t="s">
        <v>27</v>
      </c>
      <c r="B483">
        <v>2284220</v>
      </c>
      <c r="C483" t="s">
        <v>37</v>
      </c>
      <c r="D483" t="s">
        <v>108</v>
      </c>
      <c r="E483" t="s">
        <v>39</v>
      </c>
      <c r="F483">
        <v>53202</v>
      </c>
      <c r="G483" t="s">
        <v>29</v>
      </c>
      <c r="H483" t="s">
        <v>40</v>
      </c>
      <c r="I483">
        <v>12552</v>
      </c>
      <c r="J483" t="s">
        <v>30</v>
      </c>
      <c r="K483" t="s">
        <v>115</v>
      </c>
      <c r="L483">
        <f>VLOOKUP($K483,Key!$A$1:$D$105,2,FALSE)</f>
        <v>43.058619999999998</v>
      </c>
      <c r="M483">
        <f>VLOOKUP($K483,Key!$A$1:$D$105,3,FALSE)</f>
        <v>-87.885319999999993</v>
      </c>
      <c r="N483" t="str">
        <f>VLOOKUP($K483,Key!$A$1:$D$105,4,FALSE)</f>
        <v>Milwaukee</v>
      </c>
      <c r="O483" t="s">
        <v>73</v>
      </c>
      <c r="P483">
        <f>VLOOKUP($O483,Key!$A$1:$D$105,2,FALSE)</f>
        <v>43.089460000000003</v>
      </c>
      <c r="Q483">
        <f>VLOOKUP($O483,Key!$A$1:$D$105,3,FALSE)</f>
        <v>-87.895219999999995</v>
      </c>
      <c r="R483" t="str">
        <f>VLOOKUP($O483,Key!$A$1:$D$105,4,FALSE)</f>
        <v>Shorewood</v>
      </c>
      <c r="S483">
        <v>15</v>
      </c>
      <c r="T483">
        <v>0</v>
      </c>
      <c r="U483">
        <v>0</v>
      </c>
      <c r="V483" t="s">
        <v>33</v>
      </c>
      <c r="W483">
        <v>2</v>
      </c>
      <c r="X483">
        <v>1.9</v>
      </c>
      <c r="Y483">
        <v>80</v>
      </c>
      <c r="Z483" s="6">
        <v>-1</v>
      </c>
      <c r="AA483" s="1">
        <v>43469</v>
      </c>
      <c r="AB483" s="7">
        <f t="shared" si="42"/>
        <v>43466</v>
      </c>
      <c r="AC483" s="7">
        <f t="shared" si="43"/>
        <v>43469</v>
      </c>
      <c r="AD483" s="7" t="str">
        <f t="shared" si="44"/>
        <v>Friday</v>
      </c>
      <c r="AE483" s="2">
        <v>0.72439814814814818</v>
      </c>
      <c r="AF483" s="6">
        <v>1</v>
      </c>
      <c r="AG483" s="1">
        <v>43469</v>
      </c>
      <c r="AH483" s="7">
        <f t="shared" si="45"/>
        <v>43466</v>
      </c>
      <c r="AI483" s="7">
        <f t="shared" si="46"/>
        <v>43469</v>
      </c>
      <c r="AJ483" s="7" t="str">
        <f t="shared" si="47"/>
        <v>Friday</v>
      </c>
      <c r="AK483" s="2">
        <v>0.73494212962962957</v>
      </c>
      <c r="AL483" t="s">
        <v>33</v>
      </c>
      <c r="AM483" t="s">
        <v>34</v>
      </c>
      <c r="AN483" t="s">
        <v>35</v>
      </c>
      <c r="AO483" t="s">
        <v>27</v>
      </c>
    </row>
    <row r="484" spans="1:41" x14ac:dyDescent="0.25">
      <c r="A484" t="s">
        <v>27</v>
      </c>
      <c r="B484">
        <v>583361</v>
      </c>
      <c r="C484" t="s">
        <v>37</v>
      </c>
      <c r="D484" t="s">
        <v>38</v>
      </c>
      <c r="E484" t="s">
        <v>39</v>
      </c>
      <c r="F484">
        <v>53202</v>
      </c>
      <c r="G484" t="s">
        <v>29</v>
      </c>
      <c r="H484" t="s">
        <v>40</v>
      </c>
      <c r="I484">
        <v>5503</v>
      </c>
      <c r="J484" t="s">
        <v>30</v>
      </c>
      <c r="K484" t="s">
        <v>74</v>
      </c>
      <c r="L484">
        <f>VLOOKUP($K484,Key!$A$1:$D$105,2,FALSE)</f>
        <v>43.042639999999999</v>
      </c>
      <c r="M484">
        <f>VLOOKUP($K484,Key!$A$1:$D$105,3,FALSE)</f>
        <v>-87.905680000000004</v>
      </c>
      <c r="N484" t="str">
        <f>VLOOKUP($K484,Key!$A$1:$D$105,4,FALSE)</f>
        <v>Milwaukee</v>
      </c>
      <c r="O484" t="s">
        <v>41</v>
      </c>
      <c r="P484">
        <f>VLOOKUP($O484,Key!$A$1:$D$105,2,FALSE)</f>
        <v>43.042490000000001</v>
      </c>
      <c r="Q484">
        <f>VLOOKUP($O484,Key!$A$1:$D$105,3,FALSE)</f>
        <v>-87.909959999999998</v>
      </c>
      <c r="R484" t="str">
        <f>VLOOKUP($O484,Key!$A$1:$D$105,4,FALSE)</f>
        <v>Milwaukee</v>
      </c>
      <c r="S484">
        <v>3</v>
      </c>
      <c r="T484">
        <v>0</v>
      </c>
      <c r="U484">
        <v>0</v>
      </c>
      <c r="V484" t="s">
        <v>33</v>
      </c>
      <c r="W484">
        <v>0</v>
      </c>
      <c r="X484">
        <v>0</v>
      </c>
      <c r="Y484">
        <v>0</v>
      </c>
      <c r="Z484" s="4">
        <v>-1</v>
      </c>
      <c r="AA484" s="1">
        <v>43469</v>
      </c>
      <c r="AB484" s="8">
        <f t="shared" si="42"/>
        <v>43466</v>
      </c>
      <c r="AC484" s="8">
        <f t="shared" si="43"/>
        <v>43469</v>
      </c>
      <c r="AD484" s="8" t="str">
        <f t="shared" si="44"/>
        <v>Friday</v>
      </c>
      <c r="AE484" s="2">
        <v>0.72697916666666673</v>
      </c>
      <c r="AF484" s="4">
        <v>1</v>
      </c>
      <c r="AG484" s="1">
        <v>43469</v>
      </c>
      <c r="AH484" s="8">
        <f t="shared" si="45"/>
        <v>43466</v>
      </c>
      <c r="AI484" s="8">
        <f t="shared" si="46"/>
        <v>43469</v>
      </c>
      <c r="AJ484" s="8" t="str">
        <f t="shared" si="47"/>
        <v>Friday</v>
      </c>
      <c r="AK484" s="2">
        <v>0.72872685185185182</v>
      </c>
      <c r="AL484" t="s">
        <v>33</v>
      </c>
      <c r="AM484" t="s">
        <v>34</v>
      </c>
      <c r="AN484" t="s">
        <v>35</v>
      </c>
      <c r="AO484" t="s">
        <v>27</v>
      </c>
    </row>
    <row r="485" spans="1:41" x14ac:dyDescent="0.25">
      <c r="A485" t="s">
        <v>27</v>
      </c>
      <c r="B485">
        <v>915465</v>
      </c>
      <c r="C485" t="s">
        <v>37</v>
      </c>
      <c r="D485" t="s">
        <v>38</v>
      </c>
      <c r="E485" t="s">
        <v>39</v>
      </c>
      <c r="F485">
        <v>53202</v>
      </c>
      <c r="G485" t="s">
        <v>29</v>
      </c>
      <c r="H485" t="s">
        <v>40</v>
      </c>
      <c r="I485">
        <v>11084</v>
      </c>
      <c r="J485" t="s">
        <v>30</v>
      </c>
      <c r="K485" t="s">
        <v>55</v>
      </c>
      <c r="L485">
        <f>VLOOKUP($K485,Key!$A$1:$D$105,2,FALSE)</f>
        <v>43.048200000000001</v>
      </c>
      <c r="M485">
        <f>VLOOKUP($K485,Key!$A$1:$D$105,3,FALSE)</f>
        <v>-87.900859999999994</v>
      </c>
      <c r="N485" t="str">
        <f>VLOOKUP($K485,Key!$A$1:$D$105,4,FALSE)</f>
        <v>Milwaukee</v>
      </c>
      <c r="O485" t="s">
        <v>41</v>
      </c>
      <c r="P485">
        <f>VLOOKUP($O485,Key!$A$1:$D$105,2,FALSE)</f>
        <v>43.042490000000001</v>
      </c>
      <c r="Q485">
        <f>VLOOKUP($O485,Key!$A$1:$D$105,3,FALSE)</f>
        <v>-87.909959999999998</v>
      </c>
      <c r="R485" t="str">
        <f>VLOOKUP($O485,Key!$A$1:$D$105,4,FALSE)</f>
        <v>Milwaukee</v>
      </c>
      <c r="S485">
        <v>6</v>
      </c>
      <c r="T485">
        <v>0</v>
      </c>
      <c r="U485">
        <v>0</v>
      </c>
      <c r="V485" t="s">
        <v>33</v>
      </c>
      <c r="W485">
        <v>0</v>
      </c>
      <c r="X485">
        <v>0</v>
      </c>
      <c r="Y485">
        <v>0</v>
      </c>
      <c r="Z485" s="6">
        <v>-1</v>
      </c>
      <c r="AA485" s="1">
        <v>43469</v>
      </c>
      <c r="AB485" s="7">
        <f t="shared" si="42"/>
        <v>43466</v>
      </c>
      <c r="AC485" s="7">
        <f t="shared" si="43"/>
        <v>43469</v>
      </c>
      <c r="AD485" s="7" t="str">
        <f t="shared" si="44"/>
        <v>Friday</v>
      </c>
      <c r="AE485" s="2">
        <v>0.76814814814814814</v>
      </c>
      <c r="AF485" s="6">
        <v>1</v>
      </c>
      <c r="AG485" s="1">
        <v>43469</v>
      </c>
      <c r="AH485" s="7">
        <f t="shared" si="45"/>
        <v>43466</v>
      </c>
      <c r="AI485" s="7">
        <f t="shared" si="46"/>
        <v>43469</v>
      </c>
      <c r="AJ485" s="7" t="str">
        <f t="shared" si="47"/>
        <v>Friday</v>
      </c>
      <c r="AK485" s="2">
        <v>0.77228009259259256</v>
      </c>
      <c r="AL485" t="s">
        <v>33</v>
      </c>
      <c r="AM485" t="s">
        <v>34</v>
      </c>
      <c r="AN485" t="s">
        <v>35</v>
      </c>
      <c r="AO485" t="s">
        <v>27</v>
      </c>
    </row>
    <row r="486" spans="1:41" x14ac:dyDescent="0.25">
      <c r="A486" t="s">
        <v>27</v>
      </c>
      <c r="B486">
        <v>2284220</v>
      </c>
      <c r="C486" t="s">
        <v>37</v>
      </c>
      <c r="D486" t="s">
        <v>108</v>
      </c>
      <c r="E486" t="s">
        <v>39</v>
      </c>
      <c r="F486">
        <v>53202</v>
      </c>
      <c r="G486" t="s">
        <v>29</v>
      </c>
      <c r="H486" t="s">
        <v>40</v>
      </c>
      <c r="I486">
        <v>12552</v>
      </c>
      <c r="J486" t="s">
        <v>30</v>
      </c>
      <c r="K486" t="s">
        <v>73</v>
      </c>
      <c r="L486">
        <f>VLOOKUP($K486,Key!$A$1:$D$105,2,FALSE)</f>
        <v>43.089460000000003</v>
      </c>
      <c r="M486">
        <f>VLOOKUP($K486,Key!$A$1:$D$105,3,FALSE)</f>
        <v>-87.895219999999995</v>
      </c>
      <c r="N486" t="str">
        <f>VLOOKUP($K486,Key!$A$1:$D$105,4,FALSE)</f>
        <v>Shorewood</v>
      </c>
      <c r="O486" t="s">
        <v>115</v>
      </c>
      <c r="P486">
        <f>VLOOKUP($O486,Key!$A$1:$D$105,2,FALSE)</f>
        <v>43.058619999999998</v>
      </c>
      <c r="Q486">
        <f>VLOOKUP($O486,Key!$A$1:$D$105,3,FALSE)</f>
        <v>-87.885319999999993</v>
      </c>
      <c r="R486" t="str">
        <f>VLOOKUP($O486,Key!$A$1:$D$105,4,FALSE)</f>
        <v>Milwaukee</v>
      </c>
      <c r="S486">
        <v>18</v>
      </c>
      <c r="T486">
        <v>0</v>
      </c>
      <c r="U486">
        <v>0</v>
      </c>
      <c r="V486" t="s">
        <v>33</v>
      </c>
      <c r="W486">
        <v>2</v>
      </c>
      <c r="X486">
        <v>1.9</v>
      </c>
      <c r="Y486">
        <v>80</v>
      </c>
      <c r="Z486" s="4">
        <v>-1</v>
      </c>
      <c r="AA486" s="1">
        <v>43469</v>
      </c>
      <c r="AB486" s="8">
        <f t="shared" si="42"/>
        <v>43466</v>
      </c>
      <c r="AC486" s="8">
        <f t="shared" si="43"/>
        <v>43469</v>
      </c>
      <c r="AD486" s="8" t="str">
        <f t="shared" si="44"/>
        <v>Friday</v>
      </c>
      <c r="AE486" s="2">
        <v>0.77402777777777787</v>
      </c>
      <c r="AF486" s="4">
        <v>1</v>
      </c>
      <c r="AG486" s="1">
        <v>43469</v>
      </c>
      <c r="AH486" s="8">
        <f t="shared" si="45"/>
        <v>43466</v>
      </c>
      <c r="AI486" s="8">
        <f t="shared" si="46"/>
        <v>43469</v>
      </c>
      <c r="AJ486" s="8" t="str">
        <f t="shared" si="47"/>
        <v>Friday</v>
      </c>
      <c r="AK486" s="2">
        <v>0.78636574074074073</v>
      </c>
      <c r="AL486" t="s">
        <v>33</v>
      </c>
      <c r="AM486" t="s">
        <v>34</v>
      </c>
      <c r="AN486" t="s">
        <v>35</v>
      </c>
      <c r="AO486" t="s">
        <v>27</v>
      </c>
    </row>
    <row r="487" spans="1:41" x14ac:dyDescent="0.25">
      <c r="A487" t="s">
        <v>27</v>
      </c>
      <c r="B487">
        <v>1224715</v>
      </c>
      <c r="C487" t="s">
        <v>37</v>
      </c>
      <c r="D487" t="s">
        <v>38</v>
      </c>
      <c r="E487" t="s">
        <v>39</v>
      </c>
      <c r="F487">
        <v>53212</v>
      </c>
      <c r="G487" t="s">
        <v>29</v>
      </c>
      <c r="H487" t="s">
        <v>40</v>
      </c>
      <c r="I487">
        <v>5469</v>
      </c>
      <c r="J487" t="s">
        <v>30</v>
      </c>
      <c r="K487" t="s">
        <v>31</v>
      </c>
      <c r="L487">
        <f>VLOOKUP($K487,Key!$A$1:$D$105,2,FALSE)</f>
        <v>43.038719999999998</v>
      </c>
      <c r="M487">
        <f>VLOOKUP($K487,Key!$A$1:$D$105,3,FALSE)</f>
        <v>-87.905339999999995</v>
      </c>
      <c r="N487" t="str">
        <f>VLOOKUP($K487,Key!$A$1:$D$105,4,FALSE)</f>
        <v>Milwaukee</v>
      </c>
      <c r="O487" t="s">
        <v>56</v>
      </c>
      <c r="P487">
        <f>VLOOKUP($O487,Key!$A$1:$D$105,2,FALSE)</f>
        <v>43.05847</v>
      </c>
      <c r="Q487">
        <f>VLOOKUP($O487,Key!$A$1:$D$105,3,FALSE)</f>
        <v>-87.898079999999993</v>
      </c>
      <c r="R487" t="str">
        <f>VLOOKUP($O487,Key!$A$1:$D$105,4,FALSE)</f>
        <v>Milwaukee</v>
      </c>
      <c r="S487">
        <v>11</v>
      </c>
      <c r="T487">
        <v>0</v>
      </c>
      <c r="U487">
        <v>0</v>
      </c>
      <c r="V487" t="s">
        <v>33</v>
      </c>
      <c r="W487">
        <v>1</v>
      </c>
      <c r="X487">
        <v>1</v>
      </c>
      <c r="Y487">
        <v>40</v>
      </c>
      <c r="Z487" s="6">
        <v>-1</v>
      </c>
      <c r="AA487" s="1">
        <v>43470</v>
      </c>
      <c r="AB487" s="7">
        <f t="shared" si="42"/>
        <v>43466</v>
      </c>
      <c r="AC487" s="7">
        <f t="shared" si="43"/>
        <v>43470</v>
      </c>
      <c r="AD487" s="7" t="str">
        <f t="shared" si="44"/>
        <v>Saturday</v>
      </c>
      <c r="AE487" s="2">
        <v>0.4105671296296296</v>
      </c>
      <c r="AF487" s="6">
        <v>1</v>
      </c>
      <c r="AG487" s="1">
        <v>43470</v>
      </c>
      <c r="AH487" s="7">
        <f t="shared" si="45"/>
        <v>43466</v>
      </c>
      <c r="AI487" s="7">
        <f t="shared" si="46"/>
        <v>43470</v>
      </c>
      <c r="AJ487" s="7" t="str">
        <f t="shared" si="47"/>
        <v>Saturday</v>
      </c>
      <c r="AK487" s="2">
        <v>0.41846064814814815</v>
      </c>
      <c r="AL487" t="s">
        <v>33</v>
      </c>
      <c r="AM487" t="s">
        <v>34</v>
      </c>
      <c r="AN487" t="s">
        <v>35</v>
      </c>
      <c r="AO487" t="s">
        <v>27</v>
      </c>
    </row>
    <row r="488" spans="1:41" x14ac:dyDescent="0.25">
      <c r="A488" t="s">
        <v>27</v>
      </c>
      <c r="B488">
        <v>2201704</v>
      </c>
      <c r="C488" t="s">
        <v>37</v>
      </c>
      <c r="D488" t="s">
        <v>85</v>
      </c>
      <c r="E488" t="s">
        <v>39</v>
      </c>
      <c r="F488">
        <v>53211</v>
      </c>
      <c r="G488" t="s">
        <v>29</v>
      </c>
      <c r="H488" t="s">
        <v>40</v>
      </c>
      <c r="I488">
        <v>5436</v>
      </c>
      <c r="J488" t="s">
        <v>30</v>
      </c>
      <c r="K488" t="s">
        <v>71</v>
      </c>
      <c r="L488">
        <f>VLOOKUP($K488,Key!$A$1:$D$105,2,FALSE)</f>
        <v>43.074890000000003</v>
      </c>
      <c r="M488">
        <f>VLOOKUP($K488,Key!$A$1:$D$105,3,FALSE)</f>
        <v>-87.882810000000006</v>
      </c>
      <c r="N488" t="str">
        <f>VLOOKUP($K488,Key!$A$1:$D$105,4,FALSE)</f>
        <v>Milwaukee</v>
      </c>
      <c r="O488" t="s">
        <v>97</v>
      </c>
      <c r="P488">
        <f>VLOOKUP($O488,Key!$A$1:$D$105,2,FALSE)</f>
        <v>43.069021999999997</v>
      </c>
      <c r="Q488">
        <f>VLOOKUP($O488,Key!$A$1:$D$105,3,FALSE)</f>
        <v>-87.887940999999998</v>
      </c>
      <c r="R488" t="str">
        <f>VLOOKUP($O488,Key!$A$1:$D$105,4,FALSE)</f>
        <v>Milwaukee</v>
      </c>
      <c r="S488">
        <v>4</v>
      </c>
      <c r="T488">
        <v>0</v>
      </c>
      <c r="U488">
        <v>0</v>
      </c>
      <c r="V488" t="s">
        <v>33</v>
      </c>
      <c r="W488">
        <v>0</v>
      </c>
      <c r="X488">
        <v>0</v>
      </c>
      <c r="Y488">
        <v>0</v>
      </c>
      <c r="Z488" s="4">
        <v>-1</v>
      </c>
      <c r="AA488" s="1">
        <v>43470</v>
      </c>
      <c r="AB488" s="8">
        <f t="shared" si="42"/>
        <v>43466</v>
      </c>
      <c r="AC488" s="8">
        <f t="shared" si="43"/>
        <v>43470</v>
      </c>
      <c r="AD488" s="8" t="str">
        <f t="shared" si="44"/>
        <v>Saturday</v>
      </c>
      <c r="AE488" s="2">
        <v>0.4462268518518519</v>
      </c>
      <c r="AF488" s="4">
        <v>1</v>
      </c>
      <c r="AG488" s="1">
        <v>43470</v>
      </c>
      <c r="AH488" s="8">
        <f t="shared" si="45"/>
        <v>43466</v>
      </c>
      <c r="AI488" s="8">
        <f t="shared" si="46"/>
        <v>43470</v>
      </c>
      <c r="AJ488" s="8" t="str">
        <f t="shared" si="47"/>
        <v>Saturday</v>
      </c>
      <c r="AK488" s="2">
        <v>0.44924768518518521</v>
      </c>
      <c r="AL488" t="s">
        <v>33</v>
      </c>
      <c r="AM488" t="s">
        <v>34</v>
      </c>
      <c r="AN488" t="s">
        <v>35</v>
      </c>
      <c r="AO488" t="s">
        <v>27</v>
      </c>
    </row>
    <row r="489" spans="1:41" x14ac:dyDescent="0.25">
      <c r="A489" t="s">
        <v>27</v>
      </c>
      <c r="B489">
        <v>2044884</v>
      </c>
      <c r="C489" t="s">
        <v>37</v>
      </c>
      <c r="D489" t="s">
        <v>108</v>
      </c>
      <c r="E489" t="s">
        <v>39</v>
      </c>
      <c r="F489">
        <v>53202</v>
      </c>
      <c r="G489" t="s">
        <v>29</v>
      </c>
      <c r="H489" t="s">
        <v>91</v>
      </c>
      <c r="I489">
        <v>11138</v>
      </c>
      <c r="J489" t="s">
        <v>30</v>
      </c>
      <c r="K489" t="s">
        <v>57</v>
      </c>
      <c r="L489">
        <f>VLOOKUP($K489,Key!$A$1:$D$105,2,FALSE)</f>
        <v>43.045712999999999</v>
      </c>
      <c r="M489">
        <f>VLOOKUP($K489,Key!$A$1:$D$105,3,FALSE)</f>
        <v>-87.899756999999994</v>
      </c>
      <c r="N489" t="str">
        <f>VLOOKUP($K489,Key!$A$1:$D$105,4,FALSE)</f>
        <v>Milwaukee</v>
      </c>
      <c r="O489" t="s">
        <v>43</v>
      </c>
      <c r="P489">
        <f>VLOOKUP($O489,Key!$A$1:$D$105,2,FALSE)</f>
        <v>43.038580000000003</v>
      </c>
      <c r="Q489">
        <f>VLOOKUP($O489,Key!$A$1:$D$105,3,FALSE)</f>
        <v>-87.90934</v>
      </c>
      <c r="R489" t="str">
        <f>VLOOKUP($O489,Key!$A$1:$D$105,4,FALSE)</f>
        <v>Milwaukee</v>
      </c>
      <c r="S489">
        <v>6</v>
      </c>
      <c r="T489">
        <v>0</v>
      </c>
      <c r="U489">
        <v>0</v>
      </c>
      <c r="V489" t="s">
        <v>33</v>
      </c>
      <c r="W489">
        <v>0</v>
      </c>
      <c r="X489">
        <v>0</v>
      </c>
      <c r="Y489">
        <v>0</v>
      </c>
      <c r="Z489" s="6">
        <v>-1</v>
      </c>
      <c r="AA489" s="1">
        <v>43470</v>
      </c>
      <c r="AB489" s="7">
        <f t="shared" si="42"/>
        <v>43466</v>
      </c>
      <c r="AC489" s="7">
        <f t="shared" si="43"/>
        <v>43470</v>
      </c>
      <c r="AD489" s="7" t="str">
        <f t="shared" si="44"/>
        <v>Saturday</v>
      </c>
      <c r="AE489" s="2">
        <v>0.48523148148148149</v>
      </c>
      <c r="AF489" s="6">
        <v>1</v>
      </c>
      <c r="AG489" s="1">
        <v>43470</v>
      </c>
      <c r="AH489" s="7">
        <f t="shared" si="45"/>
        <v>43466</v>
      </c>
      <c r="AI489" s="7">
        <f t="shared" si="46"/>
        <v>43470</v>
      </c>
      <c r="AJ489" s="7" t="str">
        <f t="shared" si="47"/>
        <v>Saturday</v>
      </c>
      <c r="AK489" s="2">
        <v>0.48914351851851851</v>
      </c>
      <c r="AL489" t="s">
        <v>33</v>
      </c>
      <c r="AM489" t="s">
        <v>34</v>
      </c>
      <c r="AN489" t="s">
        <v>35</v>
      </c>
      <c r="AO489" t="s">
        <v>27</v>
      </c>
    </row>
    <row r="490" spans="1:41" x14ac:dyDescent="0.25">
      <c r="A490" t="s">
        <v>27</v>
      </c>
      <c r="B490">
        <v>583361</v>
      </c>
      <c r="C490" t="s">
        <v>37</v>
      </c>
      <c r="D490" t="s">
        <v>38</v>
      </c>
      <c r="E490" t="s">
        <v>39</v>
      </c>
      <c r="F490">
        <v>53202</v>
      </c>
      <c r="G490" t="s">
        <v>29</v>
      </c>
      <c r="H490" t="s">
        <v>40</v>
      </c>
      <c r="I490">
        <v>12700</v>
      </c>
      <c r="J490" t="s">
        <v>30</v>
      </c>
      <c r="K490" t="s">
        <v>115</v>
      </c>
      <c r="L490">
        <f>VLOOKUP($K490,Key!$A$1:$D$105,2,FALSE)</f>
        <v>43.058619999999998</v>
      </c>
      <c r="M490">
        <f>VLOOKUP($K490,Key!$A$1:$D$105,3,FALSE)</f>
        <v>-87.885319999999993</v>
      </c>
      <c r="N490" t="str">
        <f>VLOOKUP($K490,Key!$A$1:$D$105,4,FALSE)</f>
        <v>Milwaukee</v>
      </c>
      <c r="O490" t="s">
        <v>92</v>
      </c>
      <c r="P490">
        <f>VLOOKUP($O490,Key!$A$1:$D$105,2,FALSE)</f>
        <v>43.053040000000003</v>
      </c>
      <c r="Q490">
        <f>VLOOKUP($O490,Key!$A$1:$D$105,3,FALSE)</f>
        <v>-87.897660000000002</v>
      </c>
      <c r="R490" t="str">
        <f>VLOOKUP($O490,Key!$A$1:$D$105,4,FALSE)</f>
        <v>Milwaukee</v>
      </c>
      <c r="S490">
        <v>10</v>
      </c>
      <c r="T490">
        <v>0</v>
      </c>
      <c r="U490">
        <v>0</v>
      </c>
      <c r="V490" t="s">
        <v>33</v>
      </c>
      <c r="W490">
        <v>1</v>
      </c>
      <c r="X490">
        <v>1</v>
      </c>
      <c r="Y490">
        <v>40</v>
      </c>
      <c r="Z490" s="4">
        <v>-1</v>
      </c>
      <c r="AA490" s="1">
        <v>43470</v>
      </c>
      <c r="AB490" s="8">
        <f t="shared" si="42"/>
        <v>43466</v>
      </c>
      <c r="AC490" s="8">
        <f t="shared" si="43"/>
        <v>43470</v>
      </c>
      <c r="AD490" s="8" t="str">
        <f t="shared" si="44"/>
        <v>Saturday</v>
      </c>
      <c r="AE490" s="2">
        <v>0.64339120370370373</v>
      </c>
      <c r="AF490" s="4">
        <v>1</v>
      </c>
      <c r="AG490" s="1">
        <v>43470</v>
      </c>
      <c r="AH490" s="8">
        <f t="shared" si="45"/>
        <v>43466</v>
      </c>
      <c r="AI490" s="8">
        <f t="shared" si="46"/>
        <v>43470</v>
      </c>
      <c r="AJ490" s="8" t="str">
        <f t="shared" si="47"/>
        <v>Saturday</v>
      </c>
      <c r="AK490" s="2">
        <v>0.65033564814814815</v>
      </c>
      <c r="AL490" t="s">
        <v>33</v>
      </c>
      <c r="AM490" t="s">
        <v>34</v>
      </c>
      <c r="AN490" t="s">
        <v>35</v>
      </c>
      <c r="AO490" t="s">
        <v>27</v>
      </c>
    </row>
    <row r="491" spans="1:41" x14ac:dyDescent="0.25">
      <c r="A491" t="s">
        <v>27</v>
      </c>
      <c r="B491">
        <v>1355542</v>
      </c>
      <c r="C491" t="s">
        <v>37</v>
      </c>
      <c r="D491" t="s">
        <v>38</v>
      </c>
      <c r="E491" t="s">
        <v>39</v>
      </c>
      <c r="F491">
        <v>53202</v>
      </c>
      <c r="G491" t="s">
        <v>29</v>
      </c>
      <c r="H491" t="s">
        <v>40</v>
      </c>
      <c r="I491">
        <v>11065</v>
      </c>
      <c r="J491" t="s">
        <v>30</v>
      </c>
      <c r="K491" t="s">
        <v>92</v>
      </c>
      <c r="L491">
        <f>VLOOKUP($K491,Key!$A$1:$D$105,2,FALSE)</f>
        <v>43.053040000000003</v>
      </c>
      <c r="M491">
        <f>VLOOKUP($K491,Key!$A$1:$D$105,3,FALSE)</f>
        <v>-87.897660000000002</v>
      </c>
      <c r="N491" t="str">
        <f>VLOOKUP($K491,Key!$A$1:$D$105,4,FALSE)</f>
        <v>Milwaukee</v>
      </c>
      <c r="O491" t="s">
        <v>60</v>
      </c>
      <c r="P491">
        <f>VLOOKUP($O491,Key!$A$1:$D$105,2,FALSE)</f>
        <v>43.04824</v>
      </c>
      <c r="Q491">
        <f>VLOOKUP($O491,Key!$A$1:$D$105,3,FALSE)</f>
        <v>-87.904970000000006</v>
      </c>
      <c r="R491" t="str">
        <f>VLOOKUP($O491,Key!$A$1:$D$105,4,FALSE)</f>
        <v>Milwaukee</v>
      </c>
      <c r="S491">
        <v>40</v>
      </c>
      <c r="T491">
        <v>0</v>
      </c>
      <c r="U491">
        <v>0</v>
      </c>
      <c r="V491" t="s">
        <v>33</v>
      </c>
      <c r="W491">
        <v>5</v>
      </c>
      <c r="X491">
        <v>4.8</v>
      </c>
      <c r="Y491">
        <v>200</v>
      </c>
      <c r="Z491" s="6">
        <v>-1</v>
      </c>
      <c r="AA491" s="1">
        <v>43470</v>
      </c>
      <c r="AB491" s="7">
        <f t="shared" si="42"/>
        <v>43466</v>
      </c>
      <c r="AC491" s="7">
        <f t="shared" si="43"/>
        <v>43470</v>
      </c>
      <c r="AD491" s="7" t="str">
        <f t="shared" si="44"/>
        <v>Saturday</v>
      </c>
      <c r="AE491" s="2">
        <v>0.68401620370370375</v>
      </c>
      <c r="AF491" s="6">
        <v>1</v>
      </c>
      <c r="AG491" s="1">
        <v>43470</v>
      </c>
      <c r="AH491" s="7">
        <f t="shared" si="45"/>
        <v>43466</v>
      </c>
      <c r="AI491" s="7">
        <f t="shared" si="46"/>
        <v>43470</v>
      </c>
      <c r="AJ491" s="7" t="str">
        <f t="shared" si="47"/>
        <v>Saturday</v>
      </c>
      <c r="AK491" s="2">
        <v>0.71111111111111114</v>
      </c>
      <c r="AL491" t="s">
        <v>34</v>
      </c>
      <c r="AM491" t="s">
        <v>34</v>
      </c>
      <c r="AN491" t="s">
        <v>35</v>
      </c>
      <c r="AO491" t="s">
        <v>27</v>
      </c>
    </row>
    <row r="492" spans="1:41" x14ac:dyDescent="0.25">
      <c r="A492" t="s">
        <v>116</v>
      </c>
      <c r="B492">
        <v>2257274</v>
      </c>
      <c r="C492" t="s">
        <v>37</v>
      </c>
      <c r="D492" t="s">
        <v>38</v>
      </c>
      <c r="E492" t="s">
        <v>39</v>
      </c>
      <c r="F492">
        <v>53202</v>
      </c>
      <c r="G492" t="s">
        <v>29</v>
      </c>
      <c r="H492" t="s">
        <v>117</v>
      </c>
      <c r="I492">
        <v>12647</v>
      </c>
      <c r="J492" t="s">
        <v>30</v>
      </c>
      <c r="K492" t="s">
        <v>80</v>
      </c>
      <c r="L492">
        <f>VLOOKUP($K492,Key!$A$1:$D$105,2,FALSE)</f>
        <v>43.05097</v>
      </c>
      <c r="M492">
        <f>VLOOKUP($K492,Key!$A$1:$D$105,3,FALSE)</f>
        <v>-87.906440000000003</v>
      </c>
      <c r="N492" t="str">
        <f>VLOOKUP($K492,Key!$A$1:$D$105,4,FALSE)</f>
        <v>Milwaukee</v>
      </c>
      <c r="O492" t="s">
        <v>80</v>
      </c>
      <c r="P492">
        <f>VLOOKUP($O492,Key!$A$1:$D$105,2,FALSE)</f>
        <v>43.05097</v>
      </c>
      <c r="Q492">
        <f>VLOOKUP($O492,Key!$A$1:$D$105,3,FALSE)</f>
        <v>-87.906440000000003</v>
      </c>
      <c r="R492" t="str">
        <f>VLOOKUP($O492,Key!$A$1:$D$105,4,FALSE)</f>
        <v>Milwaukee</v>
      </c>
      <c r="S492">
        <v>2</v>
      </c>
      <c r="T492">
        <v>0</v>
      </c>
      <c r="U492">
        <v>0</v>
      </c>
      <c r="V492" t="s">
        <v>33</v>
      </c>
      <c r="W492">
        <v>0</v>
      </c>
      <c r="X492">
        <v>0</v>
      </c>
      <c r="Y492">
        <v>0</v>
      </c>
      <c r="Z492" s="4">
        <v>-1</v>
      </c>
      <c r="AA492" s="1">
        <v>43472</v>
      </c>
      <c r="AB492" s="8">
        <f t="shared" si="42"/>
        <v>43466</v>
      </c>
      <c r="AC492" s="8">
        <f t="shared" si="43"/>
        <v>43472</v>
      </c>
      <c r="AD492" s="8" t="str">
        <f t="shared" si="44"/>
        <v>Monday</v>
      </c>
      <c r="AE492" s="2">
        <v>0.37092592592592594</v>
      </c>
      <c r="AF492" s="4">
        <v>1</v>
      </c>
      <c r="AG492" s="1">
        <v>43472</v>
      </c>
      <c r="AH492" s="8">
        <f t="shared" si="45"/>
        <v>43466</v>
      </c>
      <c r="AI492" s="8">
        <f t="shared" si="46"/>
        <v>43472</v>
      </c>
      <c r="AJ492" s="8" t="str">
        <f t="shared" si="47"/>
        <v>Monday</v>
      </c>
      <c r="AK492" s="2">
        <v>0.37280092592592595</v>
      </c>
      <c r="AL492" t="s">
        <v>33</v>
      </c>
      <c r="AM492" t="s">
        <v>33</v>
      </c>
      <c r="AN492" t="s">
        <v>44</v>
      </c>
      <c r="AO492" t="s">
        <v>27</v>
      </c>
    </row>
    <row r="493" spans="1:41" x14ac:dyDescent="0.25">
      <c r="A493" t="s">
        <v>27</v>
      </c>
      <c r="B493">
        <v>2047712</v>
      </c>
      <c r="C493" t="s">
        <v>37</v>
      </c>
      <c r="D493" t="s">
        <v>38</v>
      </c>
      <c r="E493" t="s">
        <v>39</v>
      </c>
      <c r="F493">
        <v>53204</v>
      </c>
      <c r="G493" t="s">
        <v>29</v>
      </c>
      <c r="H493" t="s">
        <v>40</v>
      </c>
      <c r="I493">
        <v>11139</v>
      </c>
      <c r="J493" t="s">
        <v>30</v>
      </c>
      <c r="K493" t="s">
        <v>56</v>
      </c>
      <c r="L493">
        <f>VLOOKUP($K493,Key!$A$1:$D$105,2,FALSE)</f>
        <v>43.05847</v>
      </c>
      <c r="M493">
        <f>VLOOKUP($K493,Key!$A$1:$D$105,3,FALSE)</f>
        <v>-87.898079999999993</v>
      </c>
      <c r="N493" t="str">
        <f>VLOOKUP($K493,Key!$A$1:$D$105,4,FALSE)</f>
        <v>Milwaukee</v>
      </c>
      <c r="O493" t="s">
        <v>72</v>
      </c>
      <c r="P493">
        <f>VLOOKUP($O493,Key!$A$1:$D$105,2,FALSE)</f>
        <v>43.03913</v>
      </c>
      <c r="Q493">
        <f>VLOOKUP($O493,Key!$A$1:$D$105,3,FALSE)</f>
        <v>-87.916150000000002</v>
      </c>
      <c r="R493" t="str">
        <f>VLOOKUP($O493,Key!$A$1:$D$105,4,FALSE)</f>
        <v>Milwaukee</v>
      </c>
      <c r="S493">
        <v>14</v>
      </c>
      <c r="T493">
        <v>0</v>
      </c>
      <c r="U493">
        <v>0</v>
      </c>
      <c r="V493" t="s">
        <v>33</v>
      </c>
      <c r="W493">
        <v>2</v>
      </c>
      <c r="X493">
        <v>1.9</v>
      </c>
      <c r="Y493">
        <v>80</v>
      </c>
      <c r="Z493" s="6">
        <v>-1</v>
      </c>
      <c r="AA493" s="1">
        <v>43472</v>
      </c>
      <c r="AB493" s="7">
        <f t="shared" si="42"/>
        <v>43466</v>
      </c>
      <c r="AC493" s="7">
        <f t="shared" si="43"/>
        <v>43472</v>
      </c>
      <c r="AD493" s="7" t="str">
        <f t="shared" si="44"/>
        <v>Monday</v>
      </c>
      <c r="AE493" s="2">
        <v>0.82924768518518521</v>
      </c>
      <c r="AF493" s="6">
        <v>1</v>
      </c>
      <c r="AG493" s="1">
        <v>43472</v>
      </c>
      <c r="AH493" s="7">
        <f t="shared" si="45"/>
        <v>43466</v>
      </c>
      <c r="AI493" s="7">
        <f t="shared" si="46"/>
        <v>43472</v>
      </c>
      <c r="AJ493" s="7" t="str">
        <f t="shared" si="47"/>
        <v>Monday</v>
      </c>
      <c r="AK493" s="2">
        <v>0.83914351851851843</v>
      </c>
      <c r="AL493" t="s">
        <v>33</v>
      </c>
      <c r="AM493" t="s">
        <v>34</v>
      </c>
      <c r="AN493" t="s">
        <v>35</v>
      </c>
      <c r="AO493" t="s">
        <v>27</v>
      </c>
    </row>
    <row r="494" spans="1:41" x14ac:dyDescent="0.25">
      <c r="A494" t="s">
        <v>27</v>
      </c>
      <c r="B494">
        <v>2284220</v>
      </c>
      <c r="C494" t="s">
        <v>37</v>
      </c>
      <c r="D494" t="s">
        <v>108</v>
      </c>
      <c r="E494" t="s">
        <v>39</v>
      </c>
      <c r="F494">
        <v>53202</v>
      </c>
      <c r="G494" t="s">
        <v>29</v>
      </c>
      <c r="H494" t="s">
        <v>40</v>
      </c>
      <c r="I494">
        <v>5475</v>
      </c>
      <c r="J494" t="s">
        <v>30</v>
      </c>
      <c r="K494" t="s">
        <v>56</v>
      </c>
      <c r="L494">
        <f>VLOOKUP($K494,Key!$A$1:$D$105,2,FALSE)</f>
        <v>43.05847</v>
      </c>
      <c r="M494">
        <f>VLOOKUP($K494,Key!$A$1:$D$105,3,FALSE)</f>
        <v>-87.898079999999993</v>
      </c>
      <c r="N494" t="str">
        <f>VLOOKUP($K494,Key!$A$1:$D$105,4,FALSE)</f>
        <v>Milwaukee</v>
      </c>
      <c r="O494" t="s">
        <v>115</v>
      </c>
      <c r="P494">
        <f>VLOOKUP($O494,Key!$A$1:$D$105,2,FALSE)</f>
        <v>43.058619999999998</v>
      </c>
      <c r="Q494">
        <f>VLOOKUP($O494,Key!$A$1:$D$105,3,FALSE)</f>
        <v>-87.885319999999993</v>
      </c>
      <c r="R494" t="str">
        <f>VLOOKUP($O494,Key!$A$1:$D$105,4,FALSE)</f>
        <v>Milwaukee</v>
      </c>
      <c r="S494">
        <v>6</v>
      </c>
      <c r="T494">
        <v>0</v>
      </c>
      <c r="U494">
        <v>0</v>
      </c>
      <c r="V494" t="s">
        <v>33</v>
      </c>
      <c r="W494">
        <v>0</v>
      </c>
      <c r="X494">
        <v>0</v>
      </c>
      <c r="Y494">
        <v>0</v>
      </c>
      <c r="Z494" s="4">
        <v>-1</v>
      </c>
      <c r="AA494" s="1">
        <v>43472</v>
      </c>
      <c r="AB494" s="8">
        <f t="shared" si="42"/>
        <v>43466</v>
      </c>
      <c r="AC494" s="8">
        <f t="shared" si="43"/>
        <v>43472</v>
      </c>
      <c r="AD494" s="8" t="str">
        <f t="shared" si="44"/>
        <v>Monday</v>
      </c>
      <c r="AE494" s="2">
        <v>0.86229166666666668</v>
      </c>
      <c r="AF494" s="4">
        <v>1</v>
      </c>
      <c r="AG494" s="1">
        <v>43472</v>
      </c>
      <c r="AH494" s="8">
        <f t="shared" si="45"/>
        <v>43466</v>
      </c>
      <c r="AI494" s="8">
        <f t="shared" si="46"/>
        <v>43472</v>
      </c>
      <c r="AJ494" s="8" t="str">
        <f t="shared" si="47"/>
        <v>Monday</v>
      </c>
      <c r="AK494" s="2">
        <v>0.86629629629629623</v>
      </c>
      <c r="AL494" t="s">
        <v>33</v>
      </c>
      <c r="AM494" t="s">
        <v>34</v>
      </c>
      <c r="AN494" t="s">
        <v>35</v>
      </c>
      <c r="AO494" t="s">
        <v>27</v>
      </c>
    </row>
    <row r="495" spans="1:41" x14ac:dyDescent="0.25">
      <c r="A495" t="s">
        <v>27</v>
      </c>
      <c r="B495">
        <v>1312561</v>
      </c>
      <c r="C495" t="s">
        <v>37</v>
      </c>
      <c r="D495" t="s">
        <v>38</v>
      </c>
      <c r="E495" t="s">
        <v>39</v>
      </c>
      <c r="F495">
        <v>53203</v>
      </c>
      <c r="G495" t="s">
        <v>29</v>
      </c>
      <c r="H495" t="s">
        <v>40</v>
      </c>
      <c r="I495">
        <v>12475</v>
      </c>
      <c r="J495" t="s">
        <v>30</v>
      </c>
      <c r="K495" t="s">
        <v>47</v>
      </c>
      <c r="L495">
        <f>VLOOKUP($K495,Key!$A$1:$D$105,2,FALSE)</f>
        <v>43.038600000000002</v>
      </c>
      <c r="M495">
        <f>VLOOKUP($K495,Key!$A$1:$D$105,3,FALSE)</f>
        <v>-87.912099999999995</v>
      </c>
      <c r="N495" t="str">
        <f>VLOOKUP($K495,Key!$A$1:$D$105,4,FALSE)</f>
        <v>Milwaukee</v>
      </c>
      <c r="O495" t="s">
        <v>82</v>
      </c>
      <c r="P495">
        <f>VLOOKUP($O495,Key!$A$1:$D$105,2,FALSE)</f>
        <v>43.038649999999997</v>
      </c>
      <c r="Q495">
        <f>VLOOKUP($O495,Key!$A$1:$D$105,3,FALSE)</f>
        <v>-87.921930000000003</v>
      </c>
      <c r="R495" t="str">
        <f>VLOOKUP($O495,Key!$A$1:$D$105,4,FALSE)</f>
        <v>Milwaukee</v>
      </c>
      <c r="S495">
        <v>5</v>
      </c>
      <c r="T495">
        <v>0</v>
      </c>
      <c r="U495">
        <v>0</v>
      </c>
      <c r="V495" t="s">
        <v>33</v>
      </c>
      <c r="W495">
        <v>0</v>
      </c>
      <c r="X495">
        <v>0</v>
      </c>
      <c r="Y495">
        <v>0</v>
      </c>
      <c r="Z495" s="6">
        <v>-1</v>
      </c>
      <c r="AA495" s="1">
        <v>43473</v>
      </c>
      <c r="AB495" s="7">
        <f t="shared" si="42"/>
        <v>43466</v>
      </c>
      <c r="AC495" s="7">
        <f t="shared" si="43"/>
        <v>43473</v>
      </c>
      <c r="AD495" s="7" t="str">
        <f t="shared" si="44"/>
        <v>Tuesday</v>
      </c>
      <c r="AE495" s="2">
        <v>0.35938657407407404</v>
      </c>
      <c r="AF495" s="6">
        <v>1</v>
      </c>
      <c r="AG495" s="1">
        <v>43473</v>
      </c>
      <c r="AH495" s="7">
        <f t="shared" si="45"/>
        <v>43466</v>
      </c>
      <c r="AI495" s="7">
        <f t="shared" si="46"/>
        <v>43473</v>
      </c>
      <c r="AJ495" s="7" t="str">
        <f t="shared" si="47"/>
        <v>Tuesday</v>
      </c>
      <c r="AK495" s="2">
        <v>0.36267361111111113</v>
      </c>
      <c r="AL495" t="s">
        <v>33</v>
      </c>
      <c r="AM495" t="s">
        <v>34</v>
      </c>
      <c r="AN495" t="s">
        <v>35</v>
      </c>
      <c r="AO495" t="s">
        <v>27</v>
      </c>
    </row>
    <row r="496" spans="1:41" x14ac:dyDescent="0.25">
      <c r="A496" t="s">
        <v>27</v>
      </c>
      <c r="B496">
        <v>2339291</v>
      </c>
      <c r="C496" t="s">
        <v>37</v>
      </c>
      <c r="D496" t="s">
        <v>96</v>
      </c>
      <c r="E496" t="s">
        <v>39</v>
      </c>
      <c r="F496">
        <v>53211</v>
      </c>
      <c r="G496" t="s">
        <v>29</v>
      </c>
      <c r="H496" t="s">
        <v>40</v>
      </c>
      <c r="I496">
        <v>344</v>
      </c>
      <c r="J496" t="s">
        <v>30</v>
      </c>
      <c r="K496" t="s">
        <v>79</v>
      </c>
      <c r="L496">
        <f>VLOOKUP($K496,Key!$A$1:$D$105,2,FALSE)</f>
        <v>43.078530000000001</v>
      </c>
      <c r="M496">
        <f>VLOOKUP($K496,Key!$A$1:$D$105,3,FALSE)</f>
        <v>-87.882620000000003</v>
      </c>
      <c r="N496" t="str">
        <f>VLOOKUP($K496,Key!$A$1:$D$105,4,FALSE)</f>
        <v>Milwaukee</v>
      </c>
      <c r="O496" t="s">
        <v>64</v>
      </c>
      <c r="P496">
        <f>VLOOKUP($O496,Key!$A$1:$D$105,2,FALSE)</f>
        <v>43.08755</v>
      </c>
      <c r="Q496">
        <f>VLOOKUP($O496,Key!$A$1:$D$105,3,FALSE)</f>
        <v>-87.887680000000003</v>
      </c>
      <c r="R496" t="str">
        <f>VLOOKUP($O496,Key!$A$1:$D$105,4,FALSE)</f>
        <v>Shorewood</v>
      </c>
      <c r="S496">
        <v>8</v>
      </c>
      <c r="T496">
        <v>0</v>
      </c>
      <c r="U496">
        <v>0</v>
      </c>
      <c r="V496" t="s">
        <v>33</v>
      </c>
      <c r="W496">
        <v>1</v>
      </c>
      <c r="X496">
        <v>1</v>
      </c>
      <c r="Y496">
        <v>40</v>
      </c>
      <c r="Z496" s="4">
        <v>-1</v>
      </c>
      <c r="AA496" s="1">
        <v>43473</v>
      </c>
      <c r="AB496" s="8">
        <f t="shared" si="42"/>
        <v>43466</v>
      </c>
      <c r="AC496" s="8">
        <f t="shared" si="43"/>
        <v>43473</v>
      </c>
      <c r="AD496" s="8" t="str">
        <f t="shared" si="44"/>
        <v>Tuesday</v>
      </c>
      <c r="AE496" s="2">
        <v>0.44026620370370373</v>
      </c>
      <c r="AF496" s="4">
        <v>1</v>
      </c>
      <c r="AG496" s="1">
        <v>43473</v>
      </c>
      <c r="AH496" s="8">
        <f t="shared" si="45"/>
        <v>43466</v>
      </c>
      <c r="AI496" s="8">
        <f t="shared" si="46"/>
        <v>43473</v>
      </c>
      <c r="AJ496" s="8" t="str">
        <f t="shared" si="47"/>
        <v>Tuesday</v>
      </c>
      <c r="AK496" s="2">
        <v>0.44524305555555554</v>
      </c>
      <c r="AL496" t="s">
        <v>33</v>
      </c>
      <c r="AM496" t="s">
        <v>34</v>
      </c>
      <c r="AN496" t="s">
        <v>35</v>
      </c>
      <c r="AO496" t="s">
        <v>27</v>
      </c>
    </row>
    <row r="497" spans="1:41" x14ac:dyDescent="0.25">
      <c r="A497" t="s">
        <v>27</v>
      </c>
      <c r="B497">
        <v>1659202</v>
      </c>
      <c r="C497" t="s">
        <v>37</v>
      </c>
      <c r="D497" t="s">
        <v>38</v>
      </c>
      <c r="E497" t="s">
        <v>39</v>
      </c>
      <c r="F497">
        <v>53202</v>
      </c>
      <c r="G497" t="s">
        <v>29</v>
      </c>
      <c r="H497" t="s">
        <v>40</v>
      </c>
      <c r="I497">
        <v>12581</v>
      </c>
      <c r="J497" t="s">
        <v>30</v>
      </c>
      <c r="K497" t="s">
        <v>80</v>
      </c>
      <c r="L497">
        <f>VLOOKUP($K497,Key!$A$1:$D$105,2,FALSE)</f>
        <v>43.05097</v>
      </c>
      <c r="M497">
        <f>VLOOKUP($K497,Key!$A$1:$D$105,3,FALSE)</f>
        <v>-87.906440000000003</v>
      </c>
      <c r="N497" t="str">
        <f>VLOOKUP($K497,Key!$A$1:$D$105,4,FALSE)</f>
        <v>Milwaukee</v>
      </c>
      <c r="O497" t="s">
        <v>36</v>
      </c>
      <c r="P497">
        <f>VLOOKUP($O497,Key!$A$1:$D$105,2,FALSE)</f>
        <v>43.03886</v>
      </c>
      <c r="Q497">
        <f>VLOOKUP($O497,Key!$A$1:$D$105,3,FALSE)</f>
        <v>-87.902720000000002</v>
      </c>
      <c r="R497" t="str">
        <f>VLOOKUP($O497,Key!$A$1:$D$105,4,FALSE)</f>
        <v>Milwaukee</v>
      </c>
      <c r="S497">
        <v>10</v>
      </c>
      <c r="T497">
        <v>0</v>
      </c>
      <c r="U497">
        <v>0</v>
      </c>
      <c r="V497" t="s">
        <v>33</v>
      </c>
      <c r="W497">
        <v>1</v>
      </c>
      <c r="X497">
        <v>1</v>
      </c>
      <c r="Y497">
        <v>40</v>
      </c>
      <c r="Z497" s="6">
        <v>-1</v>
      </c>
      <c r="AA497" s="1">
        <v>43473</v>
      </c>
      <c r="AB497" s="7">
        <f t="shared" si="42"/>
        <v>43466</v>
      </c>
      <c r="AC497" s="7">
        <f t="shared" si="43"/>
        <v>43473</v>
      </c>
      <c r="AD497" s="7" t="str">
        <f t="shared" si="44"/>
        <v>Tuesday</v>
      </c>
      <c r="AE497" s="2">
        <v>0.54631944444444447</v>
      </c>
      <c r="AF497" s="6">
        <v>1</v>
      </c>
      <c r="AG497" s="1">
        <v>43473</v>
      </c>
      <c r="AH497" s="7">
        <f t="shared" si="45"/>
        <v>43466</v>
      </c>
      <c r="AI497" s="7">
        <f t="shared" si="46"/>
        <v>43473</v>
      </c>
      <c r="AJ497" s="7" t="str">
        <f t="shared" si="47"/>
        <v>Tuesday</v>
      </c>
      <c r="AK497" s="2">
        <v>0.55290509259259257</v>
      </c>
      <c r="AL497" t="s">
        <v>33</v>
      </c>
      <c r="AM497" t="s">
        <v>34</v>
      </c>
      <c r="AN497" t="s">
        <v>35</v>
      </c>
      <c r="AO497" t="s">
        <v>27</v>
      </c>
    </row>
    <row r="498" spans="1:41" x14ac:dyDescent="0.25">
      <c r="A498" t="s">
        <v>27</v>
      </c>
      <c r="B498">
        <v>1730248</v>
      </c>
      <c r="C498" t="s">
        <v>37</v>
      </c>
      <c r="D498" t="s">
        <v>85</v>
      </c>
      <c r="E498" t="s">
        <v>39</v>
      </c>
      <c r="F498">
        <v>53207</v>
      </c>
      <c r="G498" t="s">
        <v>29</v>
      </c>
      <c r="H498" t="s">
        <v>40</v>
      </c>
      <c r="I498">
        <v>12504</v>
      </c>
      <c r="J498" t="s">
        <v>30</v>
      </c>
      <c r="K498" t="s">
        <v>41</v>
      </c>
      <c r="L498">
        <f>VLOOKUP($K498,Key!$A$1:$D$105,2,FALSE)</f>
        <v>43.042490000000001</v>
      </c>
      <c r="M498">
        <f>VLOOKUP($K498,Key!$A$1:$D$105,3,FALSE)</f>
        <v>-87.909959999999998</v>
      </c>
      <c r="N498" t="str">
        <f>VLOOKUP($K498,Key!$A$1:$D$105,4,FALSE)</f>
        <v>Milwaukee</v>
      </c>
      <c r="O498" t="s">
        <v>100</v>
      </c>
      <c r="P498">
        <f>VLOOKUP($O498,Key!$A$1:$D$105,2,FALSE)</f>
        <v>43.04562</v>
      </c>
      <c r="Q498">
        <f>VLOOKUP($O498,Key!$A$1:$D$105,3,FALSE)</f>
        <v>-87.923900000000003</v>
      </c>
      <c r="R498" t="str">
        <f>VLOOKUP($O498,Key!$A$1:$D$105,4,FALSE)</f>
        <v>Milwaukee</v>
      </c>
      <c r="S498">
        <v>8</v>
      </c>
      <c r="T498">
        <v>0</v>
      </c>
      <c r="U498">
        <v>0</v>
      </c>
      <c r="V498" t="s">
        <v>33</v>
      </c>
      <c r="W498">
        <v>1</v>
      </c>
      <c r="X498">
        <v>1</v>
      </c>
      <c r="Y498">
        <v>40</v>
      </c>
      <c r="Z498" s="4">
        <v>-1</v>
      </c>
      <c r="AA498" s="1">
        <v>43473</v>
      </c>
      <c r="AB498" s="8">
        <f t="shared" si="42"/>
        <v>43466</v>
      </c>
      <c r="AC498" s="8">
        <f t="shared" si="43"/>
        <v>43473</v>
      </c>
      <c r="AD498" s="8" t="str">
        <f t="shared" si="44"/>
        <v>Tuesday</v>
      </c>
      <c r="AE498" s="2">
        <v>0.6615509259259259</v>
      </c>
      <c r="AF498" s="4">
        <v>1</v>
      </c>
      <c r="AG498" s="1">
        <v>43473</v>
      </c>
      <c r="AH498" s="8">
        <f t="shared" si="45"/>
        <v>43466</v>
      </c>
      <c r="AI498" s="8">
        <f t="shared" si="46"/>
        <v>43473</v>
      </c>
      <c r="AJ498" s="8" t="str">
        <f t="shared" si="47"/>
        <v>Tuesday</v>
      </c>
      <c r="AK498" s="2">
        <v>0.66717592592592589</v>
      </c>
      <c r="AL498" t="s">
        <v>33</v>
      </c>
      <c r="AM498" t="s">
        <v>34</v>
      </c>
      <c r="AN498" t="s">
        <v>35</v>
      </c>
      <c r="AO498" t="s">
        <v>27</v>
      </c>
    </row>
    <row r="499" spans="1:41" x14ac:dyDescent="0.25">
      <c r="A499" t="s">
        <v>27</v>
      </c>
      <c r="B499">
        <v>2224317</v>
      </c>
      <c r="C499" t="s">
        <v>37</v>
      </c>
      <c r="D499" t="s">
        <v>38</v>
      </c>
      <c r="E499" t="s">
        <v>39</v>
      </c>
      <c r="F499">
        <v>53202</v>
      </c>
      <c r="G499" t="s">
        <v>29</v>
      </c>
      <c r="H499" t="s">
        <v>40</v>
      </c>
      <c r="I499">
        <v>12480</v>
      </c>
      <c r="J499" t="s">
        <v>30</v>
      </c>
      <c r="K499" t="s">
        <v>94</v>
      </c>
      <c r="L499">
        <f>VLOOKUP($K499,Key!$A$1:$D$105,2,FALSE)</f>
        <v>43.077359999999999</v>
      </c>
      <c r="M499">
        <f>VLOOKUP($K499,Key!$A$1:$D$105,3,FALSE)</f>
        <v>-87.880769999999998</v>
      </c>
      <c r="N499" t="str">
        <f>VLOOKUP($K499,Key!$A$1:$D$105,4,FALSE)</f>
        <v>Milwaukee</v>
      </c>
      <c r="O499" t="s">
        <v>97</v>
      </c>
      <c r="P499">
        <f>VLOOKUP($O499,Key!$A$1:$D$105,2,FALSE)</f>
        <v>43.069021999999997</v>
      </c>
      <c r="Q499">
        <f>VLOOKUP($O499,Key!$A$1:$D$105,3,FALSE)</f>
        <v>-87.887940999999998</v>
      </c>
      <c r="R499" t="str">
        <f>VLOOKUP($O499,Key!$A$1:$D$105,4,FALSE)</f>
        <v>Milwaukee</v>
      </c>
      <c r="S499">
        <v>6</v>
      </c>
      <c r="T499">
        <v>0</v>
      </c>
      <c r="U499">
        <v>0</v>
      </c>
      <c r="V499" t="s">
        <v>33</v>
      </c>
      <c r="W499">
        <v>0</v>
      </c>
      <c r="X499">
        <v>0</v>
      </c>
      <c r="Y499">
        <v>0</v>
      </c>
      <c r="Z499" s="6">
        <v>-1</v>
      </c>
      <c r="AA499" s="1">
        <v>43473</v>
      </c>
      <c r="AB499" s="7">
        <f t="shared" si="42"/>
        <v>43466</v>
      </c>
      <c r="AC499" s="7">
        <f t="shared" si="43"/>
        <v>43473</v>
      </c>
      <c r="AD499" s="7" t="str">
        <f t="shared" si="44"/>
        <v>Tuesday</v>
      </c>
      <c r="AE499" s="2">
        <v>0.71760416666666671</v>
      </c>
      <c r="AF499" s="6">
        <v>1</v>
      </c>
      <c r="AG499" s="1">
        <v>43473</v>
      </c>
      <c r="AH499" s="7">
        <f t="shared" si="45"/>
        <v>43466</v>
      </c>
      <c r="AI499" s="7">
        <f t="shared" si="46"/>
        <v>43473</v>
      </c>
      <c r="AJ499" s="7" t="str">
        <f t="shared" si="47"/>
        <v>Tuesday</v>
      </c>
      <c r="AK499" s="2">
        <v>0.72160879629629626</v>
      </c>
      <c r="AL499" t="s">
        <v>33</v>
      </c>
      <c r="AM499" t="s">
        <v>34</v>
      </c>
      <c r="AN499" t="s">
        <v>35</v>
      </c>
      <c r="AO499" t="s">
        <v>27</v>
      </c>
    </row>
    <row r="500" spans="1:41" x14ac:dyDescent="0.25">
      <c r="A500" t="s">
        <v>27</v>
      </c>
      <c r="B500">
        <v>1312561</v>
      </c>
      <c r="C500" t="s">
        <v>37</v>
      </c>
      <c r="D500" t="s">
        <v>38</v>
      </c>
      <c r="E500" t="s">
        <v>39</v>
      </c>
      <c r="F500">
        <v>53203</v>
      </c>
      <c r="G500" t="s">
        <v>29</v>
      </c>
      <c r="H500" t="s">
        <v>40</v>
      </c>
      <c r="I500">
        <v>12475</v>
      </c>
      <c r="J500" t="s">
        <v>30</v>
      </c>
      <c r="K500" t="s">
        <v>47</v>
      </c>
      <c r="L500">
        <f>VLOOKUP($K500,Key!$A$1:$D$105,2,FALSE)</f>
        <v>43.038600000000002</v>
      </c>
      <c r="M500">
        <f>VLOOKUP($K500,Key!$A$1:$D$105,3,FALSE)</f>
        <v>-87.912099999999995</v>
      </c>
      <c r="N500" t="str">
        <f>VLOOKUP($K500,Key!$A$1:$D$105,4,FALSE)</f>
        <v>Milwaukee</v>
      </c>
      <c r="O500" t="s">
        <v>82</v>
      </c>
      <c r="P500">
        <f>VLOOKUP($O500,Key!$A$1:$D$105,2,FALSE)</f>
        <v>43.038649999999997</v>
      </c>
      <c r="Q500">
        <f>VLOOKUP($O500,Key!$A$1:$D$105,3,FALSE)</f>
        <v>-87.921930000000003</v>
      </c>
      <c r="R500" t="str">
        <f>VLOOKUP($O500,Key!$A$1:$D$105,4,FALSE)</f>
        <v>Milwaukee</v>
      </c>
      <c r="S500">
        <v>5</v>
      </c>
      <c r="T500">
        <v>0</v>
      </c>
      <c r="U500">
        <v>0</v>
      </c>
      <c r="V500" t="s">
        <v>33</v>
      </c>
      <c r="W500">
        <v>0</v>
      </c>
      <c r="X500">
        <v>0</v>
      </c>
      <c r="Y500">
        <v>0</v>
      </c>
      <c r="Z500" s="4">
        <v>-1</v>
      </c>
      <c r="AA500" s="1">
        <v>43474</v>
      </c>
      <c r="AB500" s="8">
        <f t="shared" si="42"/>
        <v>43466</v>
      </c>
      <c r="AC500" s="8">
        <f t="shared" si="43"/>
        <v>43474</v>
      </c>
      <c r="AD500" s="8" t="str">
        <f t="shared" si="44"/>
        <v>Wednesday</v>
      </c>
      <c r="AE500" s="2">
        <v>0.34942129629629631</v>
      </c>
      <c r="AF500" s="4">
        <v>1</v>
      </c>
      <c r="AG500" s="1">
        <v>43474</v>
      </c>
      <c r="AH500" s="8">
        <f t="shared" si="45"/>
        <v>43466</v>
      </c>
      <c r="AI500" s="8">
        <f t="shared" si="46"/>
        <v>43474</v>
      </c>
      <c r="AJ500" s="8" t="str">
        <f t="shared" si="47"/>
        <v>Wednesday</v>
      </c>
      <c r="AK500" s="2">
        <v>0.35289351851851852</v>
      </c>
      <c r="AL500" t="s">
        <v>33</v>
      </c>
      <c r="AM500" t="s">
        <v>34</v>
      </c>
      <c r="AN500" t="s">
        <v>35</v>
      </c>
      <c r="AO500" t="s">
        <v>27</v>
      </c>
    </row>
    <row r="501" spans="1:41" x14ac:dyDescent="0.25">
      <c r="A501" t="s">
        <v>27</v>
      </c>
      <c r="B501">
        <v>1328721</v>
      </c>
      <c r="C501" t="s">
        <v>37</v>
      </c>
      <c r="D501" t="s">
        <v>38</v>
      </c>
      <c r="E501" t="s">
        <v>39</v>
      </c>
      <c r="F501">
        <v>53207</v>
      </c>
      <c r="G501" t="s">
        <v>29</v>
      </c>
      <c r="H501" t="s">
        <v>40</v>
      </c>
      <c r="I501">
        <v>11064</v>
      </c>
      <c r="J501" t="s">
        <v>30</v>
      </c>
      <c r="K501" t="s">
        <v>78</v>
      </c>
      <c r="L501">
        <f>VLOOKUP($K501,Key!$A$1:$D$105,2,FALSE)</f>
        <v>43.041646999999998</v>
      </c>
      <c r="M501">
        <f>VLOOKUP($K501,Key!$A$1:$D$105,3,FALSE)</f>
        <v>-87.927257999999995</v>
      </c>
      <c r="N501" t="str">
        <f>VLOOKUP($K501,Key!$A$1:$D$105,4,FALSE)</f>
        <v>Milwaukee</v>
      </c>
      <c r="O501" t="s">
        <v>61</v>
      </c>
      <c r="P501">
        <f>VLOOKUP($O501,Key!$A$1:$D$105,2,FALSE)</f>
        <v>43.026229999999998</v>
      </c>
      <c r="Q501">
        <f>VLOOKUP($O501,Key!$A$1:$D$105,3,FALSE)</f>
        <v>-87.912809999999993</v>
      </c>
      <c r="R501" t="str">
        <f>VLOOKUP($O501,Key!$A$1:$D$105,4,FALSE)</f>
        <v>Milwaukee</v>
      </c>
      <c r="S501">
        <v>10</v>
      </c>
      <c r="T501">
        <v>0</v>
      </c>
      <c r="U501">
        <v>0</v>
      </c>
      <c r="V501" t="s">
        <v>33</v>
      </c>
      <c r="W501">
        <v>1</v>
      </c>
      <c r="X501">
        <v>1</v>
      </c>
      <c r="Y501">
        <v>40</v>
      </c>
      <c r="Z501" s="6">
        <v>-1</v>
      </c>
      <c r="AA501" s="1">
        <v>43474</v>
      </c>
      <c r="AB501" s="7">
        <f t="shared" si="42"/>
        <v>43466</v>
      </c>
      <c r="AC501" s="7">
        <f t="shared" si="43"/>
        <v>43474</v>
      </c>
      <c r="AD501" s="7" t="str">
        <f t="shared" si="44"/>
        <v>Wednesday</v>
      </c>
      <c r="AE501" s="2">
        <v>0.41774305555555552</v>
      </c>
      <c r="AF501" s="6">
        <v>1</v>
      </c>
      <c r="AG501" s="1">
        <v>43474</v>
      </c>
      <c r="AH501" s="7">
        <f t="shared" si="45"/>
        <v>43466</v>
      </c>
      <c r="AI501" s="7">
        <f t="shared" si="46"/>
        <v>43474</v>
      </c>
      <c r="AJ501" s="7" t="str">
        <f t="shared" si="47"/>
        <v>Wednesday</v>
      </c>
      <c r="AK501" s="2">
        <v>0.42486111111111113</v>
      </c>
      <c r="AL501" t="s">
        <v>33</v>
      </c>
      <c r="AM501" t="s">
        <v>34</v>
      </c>
      <c r="AN501" t="s">
        <v>35</v>
      </c>
      <c r="AO501" t="s">
        <v>27</v>
      </c>
    </row>
    <row r="502" spans="1:41" x14ac:dyDescent="0.25">
      <c r="A502" t="s">
        <v>27</v>
      </c>
      <c r="B502">
        <v>1276651</v>
      </c>
      <c r="C502" t="s">
        <v>37</v>
      </c>
      <c r="D502" t="s">
        <v>38</v>
      </c>
      <c r="E502" t="s">
        <v>39</v>
      </c>
      <c r="F502">
        <v>53211</v>
      </c>
      <c r="G502" t="s">
        <v>29</v>
      </c>
      <c r="H502" t="s">
        <v>40</v>
      </c>
      <c r="I502">
        <v>5458</v>
      </c>
      <c r="J502" t="s">
        <v>30</v>
      </c>
      <c r="K502" t="s">
        <v>81</v>
      </c>
      <c r="L502">
        <f>VLOOKUP($K502,Key!$A$1:$D$105,2,FALSE)</f>
        <v>43.049230000000001</v>
      </c>
      <c r="M502">
        <f>VLOOKUP($K502,Key!$A$1:$D$105,3,FALSE)</f>
        <v>-87.911940000000001</v>
      </c>
      <c r="N502" t="str">
        <f>VLOOKUP($K502,Key!$A$1:$D$105,4,FALSE)</f>
        <v>Milwaukee</v>
      </c>
      <c r="O502" t="s">
        <v>81</v>
      </c>
      <c r="P502">
        <f>VLOOKUP($O502,Key!$A$1:$D$105,2,FALSE)</f>
        <v>43.049230000000001</v>
      </c>
      <c r="Q502">
        <f>VLOOKUP($O502,Key!$A$1:$D$105,3,FALSE)</f>
        <v>-87.911940000000001</v>
      </c>
      <c r="R502" t="str">
        <f>VLOOKUP($O502,Key!$A$1:$D$105,4,FALSE)</f>
        <v>Milwaukee</v>
      </c>
      <c r="S502">
        <v>0</v>
      </c>
      <c r="T502">
        <v>0</v>
      </c>
      <c r="U502">
        <v>0</v>
      </c>
      <c r="V502" t="s">
        <v>33</v>
      </c>
      <c r="W502">
        <v>0</v>
      </c>
      <c r="X502">
        <v>0</v>
      </c>
      <c r="Y502">
        <v>0</v>
      </c>
      <c r="Z502" s="4">
        <v>-1</v>
      </c>
      <c r="AA502" s="1">
        <v>43474</v>
      </c>
      <c r="AB502" s="8">
        <f t="shared" si="42"/>
        <v>43466</v>
      </c>
      <c r="AC502" s="8">
        <f t="shared" si="43"/>
        <v>43474</v>
      </c>
      <c r="AD502" s="8" t="str">
        <f t="shared" si="44"/>
        <v>Wednesday</v>
      </c>
      <c r="AE502" s="2">
        <v>0.78266203703703707</v>
      </c>
      <c r="AF502" s="4">
        <v>1</v>
      </c>
      <c r="AG502" s="1">
        <v>43474</v>
      </c>
      <c r="AH502" s="8">
        <f t="shared" si="45"/>
        <v>43466</v>
      </c>
      <c r="AI502" s="8">
        <f t="shared" si="46"/>
        <v>43474</v>
      </c>
      <c r="AJ502" s="8" t="str">
        <f t="shared" si="47"/>
        <v>Wednesday</v>
      </c>
      <c r="AK502" s="2">
        <v>0.78293981481481489</v>
      </c>
      <c r="AL502" t="s">
        <v>33</v>
      </c>
      <c r="AM502" t="s">
        <v>34</v>
      </c>
      <c r="AN502" t="s">
        <v>44</v>
      </c>
      <c r="AO502" t="s">
        <v>27</v>
      </c>
    </row>
    <row r="503" spans="1:41" x14ac:dyDescent="0.25">
      <c r="A503" t="s">
        <v>27</v>
      </c>
      <c r="B503">
        <v>1276651</v>
      </c>
      <c r="C503" t="s">
        <v>37</v>
      </c>
      <c r="D503" t="s">
        <v>38</v>
      </c>
      <c r="E503" t="s">
        <v>39</v>
      </c>
      <c r="F503">
        <v>53211</v>
      </c>
      <c r="G503" t="s">
        <v>29</v>
      </c>
      <c r="H503" t="s">
        <v>40</v>
      </c>
      <c r="I503">
        <v>11071</v>
      </c>
      <c r="J503" t="s">
        <v>30</v>
      </c>
      <c r="K503" t="s">
        <v>80</v>
      </c>
      <c r="L503">
        <f>VLOOKUP($K503,Key!$A$1:$D$105,2,FALSE)</f>
        <v>43.05097</v>
      </c>
      <c r="M503">
        <f>VLOOKUP($K503,Key!$A$1:$D$105,3,FALSE)</f>
        <v>-87.906440000000003</v>
      </c>
      <c r="N503" t="str">
        <f>VLOOKUP($K503,Key!$A$1:$D$105,4,FALSE)</f>
        <v>Milwaukee</v>
      </c>
      <c r="O503" t="s">
        <v>60</v>
      </c>
      <c r="P503">
        <f>VLOOKUP($O503,Key!$A$1:$D$105,2,FALSE)</f>
        <v>43.04824</v>
      </c>
      <c r="Q503">
        <f>VLOOKUP($O503,Key!$A$1:$D$105,3,FALSE)</f>
        <v>-87.904970000000006</v>
      </c>
      <c r="R503" t="str">
        <f>VLOOKUP($O503,Key!$A$1:$D$105,4,FALSE)</f>
        <v>Milwaukee</v>
      </c>
      <c r="S503">
        <v>4</v>
      </c>
      <c r="T503">
        <v>0</v>
      </c>
      <c r="U503">
        <v>0</v>
      </c>
      <c r="V503" t="s">
        <v>33</v>
      </c>
      <c r="W503">
        <v>0</v>
      </c>
      <c r="X503">
        <v>0</v>
      </c>
      <c r="Y503">
        <v>0</v>
      </c>
      <c r="Z503" s="6">
        <v>-1</v>
      </c>
      <c r="AA503" s="1">
        <v>43474</v>
      </c>
      <c r="AB503" s="7">
        <f t="shared" si="42"/>
        <v>43466</v>
      </c>
      <c r="AC503" s="7">
        <f t="shared" si="43"/>
        <v>43474</v>
      </c>
      <c r="AD503" s="7" t="str">
        <f t="shared" si="44"/>
        <v>Wednesday</v>
      </c>
      <c r="AE503" s="2">
        <v>0.79567129629629629</v>
      </c>
      <c r="AF503" s="6">
        <v>1</v>
      </c>
      <c r="AG503" s="1">
        <v>43474</v>
      </c>
      <c r="AH503" s="7">
        <f t="shared" si="45"/>
        <v>43466</v>
      </c>
      <c r="AI503" s="7">
        <f t="shared" si="46"/>
        <v>43474</v>
      </c>
      <c r="AJ503" s="7" t="str">
        <f t="shared" si="47"/>
        <v>Wednesday</v>
      </c>
      <c r="AK503" s="2">
        <v>0.79828703703703707</v>
      </c>
      <c r="AL503" t="s">
        <v>33</v>
      </c>
      <c r="AM503" t="s">
        <v>34</v>
      </c>
      <c r="AN503" t="s">
        <v>35</v>
      </c>
      <c r="AO503" t="s">
        <v>27</v>
      </c>
    </row>
    <row r="504" spans="1:41" x14ac:dyDescent="0.25">
      <c r="A504" t="s">
        <v>27</v>
      </c>
      <c r="B504">
        <v>1953716</v>
      </c>
      <c r="C504" t="s">
        <v>37</v>
      </c>
      <c r="D504" t="s">
        <v>132</v>
      </c>
      <c r="E504" t="s">
        <v>133</v>
      </c>
      <c r="F504">
        <v>6840</v>
      </c>
      <c r="G504" t="s">
        <v>29</v>
      </c>
      <c r="H504" t="s">
        <v>40</v>
      </c>
      <c r="I504">
        <v>5577</v>
      </c>
      <c r="J504" t="s">
        <v>30</v>
      </c>
      <c r="K504" t="s">
        <v>109</v>
      </c>
      <c r="L504">
        <f>VLOOKUP($K504,Key!$A$1:$D$105,2,FALSE)</f>
        <v>43.031480000000002</v>
      </c>
      <c r="M504">
        <f>VLOOKUP($K504,Key!$A$1:$D$105,3,FALSE)</f>
        <v>-87.908169999999998</v>
      </c>
      <c r="N504" t="str">
        <f>VLOOKUP($K504,Key!$A$1:$D$105,4,FALSE)</f>
        <v>Milwaukee</v>
      </c>
      <c r="O504" t="s">
        <v>123</v>
      </c>
      <c r="P504">
        <f>VLOOKUP($O504,Key!$A$1:$D$105,2,FALSE)</f>
        <v>43.026470000000003</v>
      </c>
      <c r="Q504">
        <f>VLOOKUP($O504,Key!$A$1:$D$105,3,FALSE)</f>
        <v>-87.918040000000005</v>
      </c>
      <c r="R504" t="str">
        <f>VLOOKUP($O504,Key!$A$1:$D$105,4,FALSE)</f>
        <v>Milwaukee</v>
      </c>
      <c r="S504">
        <v>6</v>
      </c>
      <c r="T504">
        <v>0</v>
      </c>
      <c r="U504">
        <v>0</v>
      </c>
      <c r="V504" t="s">
        <v>33</v>
      </c>
      <c r="W504">
        <v>0</v>
      </c>
      <c r="X504">
        <v>0</v>
      </c>
      <c r="Y504">
        <v>0</v>
      </c>
      <c r="Z504" s="4">
        <v>-1</v>
      </c>
      <c r="AA504" s="1">
        <v>43475</v>
      </c>
      <c r="AB504" s="8">
        <f t="shared" si="42"/>
        <v>43466</v>
      </c>
      <c r="AC504" s="8">
        <f t="shared" si="43"/>
        <v>43475</v>
      </c>
      <c r="AD504" s="8" t="str">
        <f t="shared" si="44"/>
        <v>Thursday</v>
      </c>
      <c r="AE504" s="2">
        <v>1.4479166666666668E-2</v>
      </c>
      <c r="AF504" s="4">
        <v>1</v>
      </c>
      <c r="AG504" s="1">
        <v>43475</v>
      </c>
      <c r="AH504" s="8">
        <f t="shared" si="45"/>
        <v>43466</v>
      </c>
      <c r="AI504" s="8">
        <f t="shared" si="46"/>
        <v>43475</v>
      </c>
      <c r="AJ504" s="8" t="str">
        <f t="shared" si="47"/>
        <v>Thursday</v>
      </c>
      <c r="AK504" s="2">
        <v>1.8368055555555554E-2</v>
      </c>
      <c r="AL504" t="s">
        <v>33</v>
      </c>
      <c r="AM504" t="s">
        <v>34</v>
      </c>
      <c r="AN504" t="s">
        <v>35</v>
      </c>
      <c r="AO504" t="s">
        <v>27</v>
      </c>
    </row>
    <row r="505" spans="1:41" x14ac:dyDescent="0.25">
      <c r="A505" t="s">
        <v>27</v>
      </c>
      <c r="B505">
        <v>2178477</v>
      </c>
      <c r="C505" t="s">
        <v>37</v>
      </c>
      <c r="F505">
        <v>53202</v>
      </c>
      <c r="G505" t="s">
        <v>29</v>
      </c>
      <c r="H505" t="s">
        <v>40</v>
      </c>
      <c r="I505">
        <v>5476</v>
      </c>
      <c r="J505" t="s">
        <v>30</v>
      </c>
      <c r="K505" t="s">
        <v>109</v>
      </c>
      <c r="L505">
        <f>VLOOKUP($K505,Key!$A$1:$D$105,2,FALSE)</f>
        <v>43.031480000000002</v>
      </c>
      <c r="M505">
        <f>VLOOKUP($K505,Key!$A$1:$D$105,3,FALSE)</f>
        <v>-87.908169999999998</v>
      </c>
      <c r="N505" t="str">
        <f>VLOOKUP($K505,Key!$A$1:$D$105,4,FALSE)</f>
        <v>Milwaukee</v>
      </c>
      <c r="O505" t="s">
        <v>36</v>
      </c>
      <c r="P505">
        <f>VLOOKUP($O505,Key!$A$1:$D$105,2,FALSE)</f>
        <v>43.03886</v>
      </c>
      <c r="Q505">
        <f>VLOOKUP($O505,Key!$A$1:$D$105,3,FALSE)</f>
        <v>-87.902720000000002</v>
      </c>
      <c r="R505" t="str">
        <f>VLOOKUP($O505,Key!$A$1:$D$105,4,FALSE)</f>
        <v>Milwaukee</v>
      </c>
      <c r="S505">
        <v>5</v>
      </c>
      <c r="T505">
        <v>0</v>
      </c>
      <c r="U505">
        <v>0</v>
      </c>
      <c r="V505" t="s">
        <v>33</v>
      </c>
      <c r="W505">
        <v>0</v>
      </c>
      <c r="X505">
        <v>0</v>
      </c>
      <c r="Y505">
        <v>0</v>
      </c>
      <c r="Z505" s="6">
        <v>-1</v>
      </c>
      <c r="AA505" s="1">
        <v>43475</v>
      </c>
      <c r="AB505" s="7">
        <f t="shared" si="42"/>
        <v>43466</v>
      </c>
      <c r="AC505" s="7">
        <f t="shared" si="43"/>
        <v>43475</v>
      </c>
      <c r="AD505" s="7" t="str">
        <f t="shared" si="44"/>
        <v>Thursday</v>
      </c>
      <c r="AE505" s="2">
        <v>0.25049768518518517</v>
      </c>
      <c r="AF505" s="6">
        <v>1</v>
      </c>
      <c r="AG505" s="1">
        <v>43475</v>
      </c>
      <c r="AH505" s="7">
        <f t="shared" si="45"/>
        <v>43466</v>
      </c>
      <c r="AI505" s="7">
        <f t="shared" si="46"/>
        <v>43475</v>
      </c>
      <c r="AJ505" s="7" t="str">
        <f t="shared" si="47"/>
        <v>Thursday</v>
      </c>
      <c r="AK505" s="2">
        <v>0.25409722222222225</v>
      </c>
      <c r="AL505" t="s">
        <v>33</v>
      </c>
      <c r="AM505" t="s">
        <v>34</v>
      </c>
      <c r="AN505" t="s">
        <v>35</v>
      </c>
      <c r="AO505" t="s">
        <v>27</v>
      </c>
    </row>
    <row r="506" spans="1:41" x14ac:dyDescent="0.25">
      <c r="A506" t="s">
        <v>27</v>
      </c>
      <c r="B506">
        <v>1312561</v>
      </c>
      <c r="C506" t="s">
        <v>37</v>
      </c>
      <c r="D506" t="s">
        <v>38</v>
      </c>
      <c r="E506" t="s">
        <v>39</v>
      </c>
      <c r="F506">
        <v>53203</v>
      </c>
      <c r="G506" t="s">
        <v>29</v>
      </c>
      <c r="H506" t="s">
        <v>40</v>
      </c>
      <c r="I506">
        <v>12475</v>
      </c>
      <c r="J506" t="s">
        <v>30</v>
      </c>
      <c r="K506" t="s">
        <v>47</v>
      </c>
      <c r="L506">
        <f>VLOOKUP($K506,Key!$A$1:$D$105,2,FALSE)</f>
        <v>43.038600000000002</v>
      </c>
      <c r="M506">
        <f>VLOOKUP($K506,Key!$A$1:$D$105,3,FALSE)</f>
        <v>-87.912099999999995</v>
      </c>
      <c r="N506" t="str">
        <f>VLOOKUP($K506,Key!$A$1:$D$105,4,FALSE)</f>
        <v>Milwaukee</v>
      </c>
      <c r="O506" t="s">
        <v>82</v>
      </c>
      <c r="P506">
        <f>VLOOKUP($O506,Key!$A$1:$D$105,2,FALSE)</f>
        <v>43.038649999999997</v>
      </c>
      <c r="Q506">
        <f>VLOOKUP($O506,Key!$A$1:$D$105,3,FALSE)</f>
        <v>-87.921930000000003</v>
      </c>
      <c r="R506" t="str">
        <f>VLOOKUP($O506,Key!$A$1:$D$105,4,FALSE)</f>
        <v>Milwaukee</v>
      </c>
      <c r="S506">
        <v>4</v>
      </c>
      <c r="T506">
        <v>0</v>
      </c>
      <c r="U506">
        <v>0</v>
      </c>
      <c r="V506" t="s">
        <v>33</v>
      </c>
      <c r="W506">
        <v>0</v>
      </c>
      <c r="X506">
        <v>0</v>
      </c>
      <c r="Y506">
        <v>0</v>
      </c>
      <c r="Z506" s="4">
        <v>-1</v>
      </c>
      <c r="AA506" s="1">
        <v>43475</v>
      </c>
      <c r="AB506" s="8">
        <f t="shared" si="42"/>
        <v>43466</v>
      </c>
      <c r="AC506" s="8">
        <f t="shared" si="43"/>
        <v>43475</v>
      </c>
      <c r="AD506" s="8" t="str">
        <f t="shared" si="44"/>
        <v>Thursday</v>
      </c>
      <c r="AE506" s="2">
        <v>0.34908564814814813</v>
      </c>
      <c r="AF506" s="4">
        <v>1</v>
      </c>
      <c r="AG506" s="1">
        <v>43475</v>
      </c>
      <c r="AH506" s="8">
        <f t="shared" si="45"/>
        <v>43466</v>
      </c>
      <c r="AI506" s="8">
        <f t="shared" si="46"/>
        <v>43475</v>
      </c>
      <c r="AJ506" s="8" t="str">
        <f t="shared" si="47"/>
        <v>Thursday</v>
      </c>
      <c r="AK506" s="2">
        <v>0.35167824074074078</v>
      </c>
      <c r="AL506" t="s">
        <v>33</v>
      </c>
      <c r="AM506" t="s">
        <v>34</v>
      </c>
      <c r="AN506" t="s">
        <v>35</v>
      </c>
      <c r="AO506" t="s">
        <v>27</v>
      </c>
    </row>
    <row r="507" spans="1:41" x14ac:dyDescent="0.25">
      <c r="A507" t="s">
        <v>27</v>
      </c>
      <c r="B507">
        <v>1863430</v>
      </c>
      <c r="C507" t="s">
        <v>37</v>
      </c>
      <c r="D507" t="s">
        <v>38</v>
      </c>
      <c r="E507" t="s">
        <v>39</v>
      </c>
      <c r="F507">
        <v>53202</v>
      </c>
      <c r="G507" t="s">
        <v>29</v>
      </c>
      <c r="H507" t="s">
        <v>86</v>
      </c>
      <c r="I507">
        <v>198</v>
      </c>
      <c r="J507" t="s">
        <v>30</v>
      </c>
      <c r="K507" t="s">
        <v>57</v>
      </c>
      <c r="L507">
        <f>VLOOKUP($K507,Key!$A$1:$D$105,2,FALSE)</f>
        <v>43.045712999999999</v>
      </c>
      <c r="M507">
        <f>VLOOKUP($K507,Key!$A$1:$D$105,3,FALSE)</f>
        <v>-87.899756999999994</v>
      </c>
      <c r="N507" t="str">
        <f>VLOOKUP($K507,Key!$A$1:$D$105,4,FALSE)</f>
        <v>Milwaukee</v>
      </c>
      <c r="O507" t="s">
        <v>62</v>
      </c>
      <c r="P507">
        <f>VLOOKUP($O507,Key!$A$1:$D$105,2,FALSE)</f>
        <v>43.020020000000002</v>
      </c>
      <c r="Q507">
        <f>VLOOKUP($O507,Key!$A$1:$D$105,3,FALSE)</f>
        <v>-87.912540000000007</v>
      </c>
      <c r="R507" t="str">
        <f>VLOOKUP($O507,Key!$A$1:$D$105,4,FALSE)</f>
        <v>Milwaukee</v>
      </c>
      <c r="S507">
        <v>14</v>
      </c>
      <c r="T507">
        <v>0</v>
      </c>
      <c r="U507">
        <v>2</v>
      </c>
      <c r="V507" t="s">
        <v>33</v>
      </c>
      <c r="W507">
        <v>2</v>
      </c>
      <c r="X507">
        <v>1.9</v>
      </c>
      <c r="Y507">
        <v>80</v>
      </c>
      <c r="Z507" s="6">
        <v>-1</v>
      </c>
      <c r="AA507" s="1">
        <v>43475</v>
      </c>
      <c r="AB507" s="7">
        <f t="shared" si="42"/>
        <v>43466</v>
      </c>
      <c r="AC507" s="7">
        <f t="shared" si="43"/>
        <v>43475</v>
      </c>
      <c r="AD507" s="7" t="str">
        <f t="shared" si="44"/>
        <v>Thursday</v>
      </c>
      <c r="AE507" s="2">
        <v>0.74593750000000003</v>
      </c>
      <c r="AF507" s="6">
        <v>1</v>
      </c>
      <c r="AG507" s="1">
        <v>43475</v>
      </c>
      <c r="AH507" s="7">
        <f t="shared" si="45"/>
        <v>43466</v>
      </c>
      <c r="AI507" s="7">
        <f t="shared" si="46"/>
        <v>43475</v>
      </c>
      <c r="AJ507" s="7" t="str">
        <f t="shared" si="47"/>
        <v>Thursday</v>
      </c>
      <c r="AK507" s="2">
        <v>0.75606481481481491</v>
      </c>
      <c r="AL507" t="s">
        <v>33</v>
      </c>
      <c r="AM507" t="s">
        <v>34</v>
      </c>
      <c r="AN507" t="s">
        <v>35</v>
      </c>
      <c r="AO507" t="s">
        <v>27</v>
      </c>
    </row>
    <row r="508" spans="1:41" x14ac:dyDescent="0.25">
      <c r="A508" t="s">
        <v>27</v>
      </c>
      <c r="B508">
        <v>1659202</v>
      </c>
      <c r="C508" t="s">
        <v>37</v>
      </c>
      <c r="D508" t="s">
        <v>38</v>
      </c>
      <c r="E508" t="s">
        <v>39</v>
      </c>
      <c r="F508">
        <v>53202</v>
      </c>
      <c r="G508" t="s">
        <v>29</v>
      </c>
      <c r="H508" t="s">
        <v>40</v>
      </c>
      <c r="I508">
        <v>12581</v>
      </c>
      <c r="J508" t="s">
        <v>30</v>
      </c>
      <c r="K508" t="s">
        <v>36</v>
      </c>
      <c r="L508">
        <f>VLOOKUP($K508,Key!$A$1:$D$105,2,FALSE)</f>
        <v>43.03886</v>
      </c>
      <c r="M508">
        <f>VLOOKUP($K508,Key!$A$1:$D$105,3,FALSE)</f>
        <v>-87.902720000000002</v>
      </c>
      <c r="N508" t="str">
        <f>VLOOKUP($K508,Key!$A$1:$D$105,4,FALSE)</f>
        <v>Milwaukee</v>
      </c>
      <c r="O508" t="s">
        <v>57</v>
      </c>
      <c r="P508">
        <f>VLOOKUP($O508,Key!$A$1:$D$105,2,FALSE)</f>
        <v>43.045712999999999</v>
      </c>
      <c r="Q508">
        <f>VLOOKUP($O508,Key!$A$1:$D$105,3,FALSE)</f>
        <v>-87.899756999999994</v>
      </c>
      <c r="R508" t="str">
        <f>VLOOKUP($O508,Key!$A$1:$D$105,4,FALSE)</f>
        <v>Milwaukee</v>
      </c>
      <c r="S508">
        <v>5</v>
      </c>
      <c r="T508">
        <v>0</v>
      </c>
      <c r="U508">
        <v>0</v>
      </c>
      <c r="V508" t="s">
        <v>33</v>
      </c>
      <c r="W508">
        <v>0</v>
      </c>
      <c r="X508">
        <v>0</v>
      </c>
      <c r="Y508">
        <v>0</v>
      </c>
      <c r="Z508" s="4">
        <v>-1</v>
      </c>
      <c r="AA508" s="1">
        <v>43476</v>
      </c>
      <c r="AB508" s="8">
        <f t="shared" si="42"/>
        <v>43466</v>
      </c>
      <c r="AC508" s="8">
        <f t="shared" si="43"/>
        <v>43476</v>
      </c>
      <c r="AD508" s="8" t="str">
        <f t="shared" si="44"/>
        <v>Friday</v>
      </c>
      <c r="AE508" s="2">
        <v>0.66244212962962956</v>
      </c>
      <c r="AF508" s="4">
        <v>1</v>
      </c>
      <c r="AG508" s="1">
        <v>43476</v>
      </c>
      <c r="AH508" s="8">
        <f t="shared" si="45"/>
        <v>43466</v>
      </c>
      <c r="AI508" s="8">
        <f t="shared" si="46"/>
        <v>43476</v>
      </c>
      <c r="AJ508" s="8" t="str">
        <f t="shared" si="47"/>
        <v>Friday</v>
      </c>
      <c r="AK508" s="2">
        <v>0.66591435185185188</v>
      </c>
      <c r="AL508" t="s">
        <v>33</v>
      </c>
      <c r="AM508" t="s">
        <v>34</v>
      </c>
      <c r="AN508" t="s">
        <v>35</v>
      </c>
      <c r="AO508" t="s">
        <v>27</v>
      </c>
    </row>
    <row r="509" spans="1:41" x14ac:dyDescent="0.25">
      <c r="A509" t="s">
        <v>27</v>
      </c>
      <c r="B509">
        <v>2123501</v>
      </c>
      <c r="C509" t="s">
        <v>37</v>
      </c>
      <c r="F509">
        <v>53217</v>
      </c>
      <c r="G509" t="s">
        <v>29</v>
      </c>
      <c r="H509" t="s">
        <v>40</v>
      </c>
      <c r="I509">
        <v>11140</v>
      </c>
      <c r="J509" t="s">
        <v>30</v>
      </c>
      <c r="K509" t="s">
        <v>58</v>
      </c>
      <c r="L509">
        <f>VLOOKUP($K509,Key!$A$1:$D$105,2,FALSE)</f>
        <v>43.052460000000004</v>
      </c>
      <c r="M509">
        <f>VLOOKUP($K509,Key!$A$1:$D$105,3,FALSE)</f>
        <v>-87.891000000000005</v>
      </c>
      <c r="N509" t="str">
        <f>VLOOKUP($K509,Key!$A$1:$D$105,4,FALSE)</f>
        <v>Milwaukee</v>
      </c>
      <c r="O509" t="s">
        <v>59</v>
      </c>
      <c r="P509">
        <f>VLOOKUP($O509,Key!$A$1:$D$105,2,FALSE)</f>
        <v>43.04804</v>
      </c>
      <c r="Q509">
        <f>VLOOKUP($O509,Key!$A$1:$D$105,3,FALSE)</f>
        <v>-87.896720000000002</v>
      </c>
      <c r="R509" t="str">
        <f>VLOOKUP($O509,Key!$A$1:$D$105,4,FALSE)</f>
        <v>Milwaukee</v>
      </c>
      <c r="S509">
        <v>4</v>
      </c>
      <c r="T509">
        <v>0</v>
      </c>
      <c r="U509">
        <v>0</v>
      </c>
      <c r="V509" t="s">
        <v>33</v>
      </c>
      <c r="W509">
        <v>0</v>
      </c>
      <c r="X509">
        <v>0</v>
      </c>
      <c r="Y509">
        <v>0</v>
      </c>
      <c r="Z509" s="6">
        <v>-1</v>
      </c>
      <c r="AA509" s="1">
        <v>43476</v>
      </c>
      <c r="AB509" s="7">
        <f t="shared" si="42"/>
        <v>43466</v>
      </c>
      <c r="AC509" s="7">
        <f t="shared" si="43"/>
        <v>43476</v>
      </c>
      <c r="AD509" s="7" t="str">
        <f t="shared" si="44"/>
        <v>Friday</v>
      </c>
      <c r="AE509" s="2">
        <v>0.85121527777777783</v>
      </c>
      <c r="AF509" s="6">
        <v>1</v>
      </c>
      <c r="AG509" s="1">
        <v>43476</v>
      </c>
      <c r="AH509" s="7">
        <f t="shared" si="45"/>
        <v>43466</v>
      </c>
      <c r="AI509" s="7">
        <f t="shared" si="46"/>
        <v>43476</v>
      </c>
      <c r="AJ509" s="7" t="str">
        <f t="shared" si="47"/>
        <v>Friday</v>
      </c>
      <c r="AK509" s="2">
        <v>0.85361111111111121</v>
      </c>
      <c r="AL509" t="s">
        <v>33</v>
      </c>
      <c r="AM509" t="s">
        <v>34</v>
      </c>
      <c r="AN509" t="s">
        <v>35</v>
      </c>
      <c r="AO509" t="s">
        <v>27</v>
      </c>
    </row>
    <row r="510" spans="1:41" x14ac:dyDescent="0.25">
      <c r="A510" t="s">
        <v>27</v>
      </c>
      <c r="B510">
        <v>2030100</v>
      </c>
      <c r="C510" t="s">
        <v>37</v>
      </c>
      <c r="D510" t="s">
        <v>96</v>
      </c>
      <c r="E510" t="s">
        <v>39</v>
      </c>
      <c r="F510">
        <v>53211</v>
      </c>
      <c r="G510" t="s">
        <v>29</v>
      </c>
      <c r="H510" t="s">
        <v>40</v>
      </c>
      <c r="I510">
        <v>5569</v>
      </c>
      <c r="J510" t="s">
        <v>30</v>
      </c>
      <c r="K510" t="s">
        <v>92</v>
      </c>
      <c r="L510">
        <f>VLOOKUP($K510,Key!$A$1:$D$105,2,FALSE)</f>
        <v>43.053040000000003</v>
      </c>
      <c r="M510">
        <f>VLOOKUP($K510,Key!$A$1:$D$105,3,FALSE)</f>
        <v>-87.897660000000002</v>
      </c>
      <c r="N510" t="str">
        <f>VLOOKUP($K510,Key!$A$1:$D$105,4,FALSE)</f>
        <v>Milwaukee</v>
      </c>
      <c r="O510" t="s">
        <v>54</v>
      </c>
      <c r="P510">
        <f>VLOOKUP($O510,Key!$A$1:$D$105,2,FALSE)</f>
        <v>43.004728999999998</v>
      </c>
      <c r="Q510">
        <f>VLOOKUP($O510,Key!$A$1:$D$105,3,FALSE)</f>
        <v>-87.905463999999995</v>
      </c>
      <c r="R510" t="str">
        <f>VLOOKUP($O510,Key!$A$1:$D$105,4,FALSE)</f>
        <v>Milwaukee</v>
      </c>
      <c r="S510">
        <v>33</v>
      </c>
      <c r="T510">
        <v>0</v>
      </c>
      <c r="U510">
        <v>0</v>
      </c>
      <c r="V510" t="s">
        <v>33</v>
      </c>
      <c r="W510">
        <v>4</v>
      </c>
      <c r="X510">
        <v>3.8</v>
      </c>
      <c r="Y510">
        <v>160</v>
      </c>
      <c r="Z510" s="4">
        <v>-1</v>
      </c>
      <c r="AA510" s="1">
        <v>43477</v>
      </c>
      <c r="AB510" s="8">
        <f t="shared" si="42"/>
        <v>43466</v>
      </c>
      <c r="AC510" s="8">
        <f t="shared" si="43"/>
        <v>43477</v>
      </c>
      <c r="AD510" s="8" t="str">
        <f t="shared" si="44"/>
        <v>Saturday</v>
      </c>
      <c r="AE510" s="2">
        <v>0.51273148148148151</v>
      </c>
      <c r="AF510" s="4">
        <v>1</v>
      </c>
      <c r="AG510" s="1">
        <v>43477</v>
      </c>
      <c r="AH510" s="8">
        <f t="shared" si="45"/>
        <v>43466</v>
      </c>
      <c r="AI510" s="8">
        <f t="shared" si="46"/>
        <v>43477</v>
      </c>
      <c r="AJ510" s="8" t="str">
        <f t="shared" si="47"/>
        <v>Saturday</v>
      </c>
      <c r="AK510" s="2">
        <v>0.53582175925925923</v>
      </c>
      <c r="AL510" t="s">
        <v>34</v>
      </c>
      <c r="AM510" t="s">
        <v>34</v>
      </c>
      <c r="AN510" t="s">
        <v>35</v>
      </c>
      <c r="AO510" t="s">
        <v>27</v>
      </c>
    </row>
    <row r="511" spans="1:41" x14ac:dyDescent="0.25">
      <c r="A511" t="s">
        <v>27</v>
      </c>
      <c r="B511">
        <v>1730248</v>
      </c>
      <c r="C511" t="s">
        <v>37</v>
      </c>
      <c r="D511" t="s">
        <v>85</v>
      </c>
      <c r="E511" t="s">
        <v>39</v>
      </c>
      <c r="F511">
        <v>53207</v>
      </c>
      <c r="G511" t="s">
        <v>29</v>
      </c>
      <c r="H511" t="s">
        <v>40</v>
      </c>
      <c r="I511">
        <v>12647</v>
      </c>
      <c r="J511" t="s">
        <v>30</v>
      </c>
      <c r="K511" t="s">
        <v>80</v>
      </c>
      <c r="L511">
        <f>VLOOKUP($K511,Key!$A$1:$D$105,2,FALSE)</f>
        <v>43.05097</v>
      </c>
      <c r="M511">
        <f>VLOOKUP($K511,Key!$A$1:$D$105,3,FALSE)</f>
        <v>-87.906440000000003</v>
      </c>
      <c r="N511" t="str">
        <f>VLOOKUP($K511,Key!$A$1:$D$105,4,FALSE)</f>
        <v>Milwaukee</v>
      </c>
      <c r="O511" t="s">
        <v>76</v>
      </c>
      <c r="P511">
        <f>VLOOKUP($O511,Key!$A$1:$D$105,2,FALSE)</f>
        <v>43.05536</v>
      </c>
      <c r="Q511">
        <f>VLOOKUP($O511,Key!$A$1:$D$105,3,FALSE)</f>
        <v>-87.90504</v>
      </c>
      <c r="R511" t="str">
        <f>VLOOKUP($O511,Key!$A$1:$D$105,4,FALSE)</f>
        <v>Milwaukee</v>
      </c>
      <c r="S511">
        <v>3</v>
      </c>
      <c r="T511">
        <v>0</v>
      </c>
      <c r="U511">
        <v>0</v>
      </c>
      <c r="V511" t="s">
        <v>33</v>
      </c>
      <c r="W511">
        <v>0</v>
      </c>
      <c r="X511">
        <v>0</v>
      </c>
      <c r="Y511">
        <v>0</v>
      </c>
      <c r="Z511" s="6">
        <v>-1</v>
      </c>
      <c r="AA511" s="1">
        <v>43477</v>
      </c>
      <c r="AB511" s="7">
        <f t="shared" si="42"/>
        <v>43466</v>
      </c>
      <c r="AC511" s="7">
        <f t="shared" si="43"/>
        <v>43477</v>
      </c>
      <c r="AD511" s="7" t="str">
        <f t="shared" si="44"/>
        <v>Saturday</v>
      </c>
      <c r="AE511" s="2">
        <v>0.62020833333333336</v>
      </c>
      <c r="AF511" s="6">
        <v>1</v>
      </c>
      <c r="AG511" s="1">
        <v>43477</v>
      </c>
      <c r="AH511" s="7">
        <f t="shared" si="45"/>
        <v>43466</v>
      </c>
      <c r="AI511" s="7">
        <f t="shared" si="46"/>
        <v>43477</v>
      </c>
      <c r="AJ511" s="7" t="str">
        <f t="shared" si="47"/>
        <v>Saturday</v>
      </c>
      <c r="AK511" s="2">
        <v>0.62234953703703699</v>
      </c>
      <c r="AL511" t="s">
        <v>33</v>
      </c>
      <c r="AM511" t="s">
        <v>34</v>
      </c>
      <c r="AN511" t="s">
        <v>35</v>
      </c>
      <c r="AO511" t="s">
        <v>27</v>
      </c>
    </row>
    <row r="512" spans="1:41" x14ac:dyDescent="0.25">
      <c r="A512" t="s">
        <v>27</v>
      </c>
      <c r="B512">
        <v>2256938</v>
      </c>
      <c r="C512" t="s">
        <v>37</v>
      </c>
      <c r="D512" t="s">
        <v>38</v>
      </c>
      <c r="E512" t="s">
        <v>39</v>
      </c>
      <c r="F512">
        <v>53211</v>
      </c>
      <c r="G512" t="s">
        <v>29</v>
      </c>
      <c r="H512" t="s">
        <v>40</v>
      </c>
      <c r="I512">
        <v>76</v>
      </c>
      <c r="J512" t="s">
        <v>30</v>
      </c>
      <c r="K512" t="s">
        <v>75</v>
      </c>
      <c r="L512">
        <f>VLOOKUP($K512,Key!$A$1:$D$105,2,FALSE)</f>
        <v>43.063749000000001</v>
      </c>
      <c r="M512">
        <f>VLOOKUP($K512,Key!$A$1:$D$105,3,FALSE)</f>
        <v>-87.887962999999999</v>
      </c>
      <c r="N512" t="str">
        <f>VLOOKUP($K512,Key!$A$1:$D$105,4,FALSE)</f>
        <v>Milwaukee</v>
      </c>
      <c r="O512" t="s">
        <v>94</v>
      </c>
      <c r="P512">
        <f>VLOOKUP($O512,Key!$A$1:$D$105,2,FALSE)</f>
        <v>43.077359999999999</v>
      </c>
      <c r="Q512">
        <f>VLOOKUP($O512,Key!$A$1:$D$105,3,FALSE)</f>
        <v>-87.880769999999998</v>
      </c>
      <c r="R512" t="str">
        <f>VLOOKUP($O512,Key!$A$1:$D$105,4,FALSE)</f>
        <v>Milwaukee</v>
      </c>
      <c r="S512">
        <v>16</v>
      </c>
      <c r="T512">
        <v>0</v>
      </c>
      <c r="U512">
        <v>0</v>
      </c>
      <c r="V512" t="s">
        <v>33</v>
      </c>
      <c r="W512">
        <v>2</v>
      </c>
      <c r="X512">
        <v>1.9</v>
      </c>
      <c r="Y512">
        <v>80</v>
      </c>
      <c r="Z512" s="4">
        <v>-1</v>
      </c>
      <c r="AA512" s="1">
        <v>43477</v>
      </c>
      <c r="AB512" s="8">
        <f t="shared" si="42"/>
        <v>43466</v>
      </c>
      <c r="AC512" s="8">
        <f t="shared" si="43"/>
        <v>43477</v>
      </c>
      <c r="AD512" s="8" t="str">
        <f t="shared" si="44"/>
        <v>Saturday</v>
      </c>
      <c r="AE512" s="2">
        <v>0.63998842592592597</v>
      </c>
      <c r="AF512" s="4">
        <v>1</v>
      </c>
      <c r="AG512" s="1">
        <v>43477</v>
      </c>
      <c r="AH512" s="8">
        <f t="shared" si="45"/>
        <v>43466</v>
      </c>
      <c r="AI512" s="8">
        <f t="shared" si="46"/>
        <v>43477</v>
      </c>
      <c r="AJ512" s="8" t="str">
        <f t="shared" si="47"/>
        <v>Saturday</v>
      </c>
      <c r="AK512" s="2">
        <v>0.65115740740740746</v>
      </c>
      <c r="AL512" t="s">
        <v>33</v>
      </c>
      <c r="AM512" t="s">
        <v>34</v>
      </c>
      <c r="AN512" t="s">
        <v>35</v>
      </c>
      <c r="AO512" t="s">
        <v>27</v>
      </c>
    </row>
    <row r="513" spans="1:41" x14ac:dyDescent="0.25">
      <c r="A513" t="s">
        <v>27</v>
      </c>
      <c r="B513">
        <v>2050512</v>
      </c>
      <c r="C513" t="s">
        <v>37</v>
      </c>
      <c r="F513">
        <v>60137</v>
      </c>
      <c r="G513" t="s">
        <v>29</v>
      </c>
      <c r="H513" t="s">
        <v>86</v>
      </c>
      <c r="I513">
        <v>42</v>
      </c>
      <c r="J513" t="s">
        <v>30</v>
      </c>
      <c r="K513" t="s">
        <v>100</v>
      </c>
      <c r="L513">
        <f>VLOOKUP($K513,Key!$A$1:$D$105,2,FALSE)</f>
        <v>43.04562</v>
      </c>
      <c r="M513">
        <f>VLOOKUP($K513,Key!$A$1:$D$105,3,FALSE)</f>
        <v>-87.923900000000003</v>
      </c>
      <c r="N513" t="str">
        <f>VLOOKUP($K513,Key!$A$1:$D$105,4,FALSE)</f>
        <v>Milwaukee</v>
      </c>
      <c r="O513" t="s">
        <v>78</v>
      </c>
      <c r="P513">
        <f>VLOOKUP($O513,Key!$A$1:$D$105,2,FALSE)</f>
        <v>43.041646999999998</v>
      </c>
      <c r="Q513">
        <f>VLOOKUP($O513,Key!$A$1:$D$105,3,FALSE)</f>
        <v>-87.927257999999995</v>
      </c>
      <c r="R513" t="str">
        <f>VLOOKUP($O513,Key!$A$1:$D$105,4,FALSE)</f>
        <v>Milwaukee</v>
      </c>
      <c r="S513">
        <v>2</v>
      </c>
      <c r="T513">
        <v>0</v>
      </c>
      <c r="U513">
        <v>0</v>
      </c>
      <c r="V513" t="s">
        <v>33</v>
      </c>
      <c r="W513">
        <v>0</v>
      </c>
      <c r="X513">
        <v>0</v>
      </c>
      <c r="Y513">
        <v>0</v>
      </c>
      <c r="Z513" s="6">
        <v>-1</v>
      </c>
      <c r="AA513" s="1">
        <v>43477</v>
      </c>
      <c r="AB513" s="7">
        <f t="shared" ref="AB513:AB576" si="48">DATE(YEAR(AA513), MONTH(AA513), 1)</f>
        <v>43466</v>
      </c>
      <c r="AC513" s="7">
        <f t="shared" ref="AC513:AC576" si="49">AA513</f>
        <v>43477</v>
      </c>
      <c r="AD513" s="7" t="str">
        <f t="shared" ref="AD513:AD576" si="50">TEXT(AC513,"dddd")</f>
        <v>Saturday</v>
      </c>
      <c r="AE513" s="2">
        <v>0.66253472222222221</v>
      </c>
      <c r="AF513" s="6">
        <v>1</v>
      </c>
      <c r="AG513" s="1">
        <v>43477</v>
      </c>
      <c r="AH513" s="7">
        <f t="shared" ref="AH513:AH576" si="51">DATE(YEAR(AG513), MONTH(AG513), 1)</f>
        <v>43466</v>
      </c>
      <c r="AI513" s="7">
        <f t="shared" ref="AI513:AI576" si="52">AG513</f>
        <v>43477</v>
      </c>
      <c r="AJ513" s="7" t="str">
        <f t="shared" ref="AJ513:AJ576" si="53">TEXT(AI513,"dddd")</f>
        <v>Saturday</v>
      </c>
      <c r="AK513" s="2">
        <v>0.66447916666666662</v>
      </c>
      <c r="AL513" t="s">
        <v>33</v>
      </c>
      <c r="AM513" t="s">
        <v>34</v>
      </c>
      <c r="AN513" t="s">
        <v>35</v>
      </c>
      <c r="AO513" t="s">
        <v>27</v>
      </c>
    </row>
    <row r="514" spans="1:41" x14ac:dyDescent="0.25">
      <c r="A514" t="s">
        <v>27</v>
      </c>
      <c r="B514">
        <v>1397248</v>
      </c>
      <c r="C514" t="s">
        <v>37</v>
      </c>
      <c r="D514" t="s">
        <v>38</v>
      </c>
      <c r="E514" t="s">
        <v>39</v>
      </c>
      <c r="F514">
        <v>53211</v>
      </c>
      <c r="G514" t="s">
        <v>29</v>
      </c>
      <c r="H514" t="s">
        <v>40</v>
      </c>
      <c r="I514">
        <v>344</v>
      </c>
      <c r="J514" t="s">
        <v>30</v>
      </c>
      <c r="K514" t="s">
        <v>64</v>
      </c>
      <c r="L514">
        <f>VLOOKUP($K514,Key!$A$1:$D$105,2,FALSE)</f>
        <v>43.08755</v>
      </c>
      <c r="M514">
        <f>VLOOKUP($K514,Key!$A$1:$D$105,3,FALSE)</f>
        <v>-87.887680000000003</v>
      </c>
      <c r="N514" t="str">
        <f>VLOOKUP($K514,Key!$A$1:$D$105,4,FALSE)</f>
        <v>Shorewood</v>
      </c>
      <c r="O514" t="s">
        <v>69</v>
      </c>
      <c r="P514">
        <f>VLOOKUP($O514,Key!$A$1:$D$105,2,FALSE)</f>
        <v>43.081940000000003</v>
      </c>
      <c r="Q514">
        <f>VLOOKUP($O514,Key!$A$1:$D$105,3,FALSE)</f>
        <v>-87.888090000000005</v>
      </c>
      <c r="R514" t="str">
        <f>VLOOKUP($O514,Key!$A$1:$D$105,4,FALSE)</f>
        <v>Shorewood</v>
      </c>
      <c r="S514">
        <v>3</v>
      </c>
      <c r="T514">
        <v>0</v>
      </c>
      <c r="U514">
        <v>0</v>
      </c>
      <c r="V514" t="s">
        <v>33</v>
      </c>
      <c r="W514">
        <v>0</v>
      </c>
      <c r="X514">
        <v>0</v>
      </c>
      <c r="Y514">
        <v>0</v>
      </c>
      <c r="Z514" s="4">
        <v>-1</v>
      </c>
      <c r="AA514" s="1">
        <v>43478</v>
      </c>
      <c r="AB514" s="8">
        <f t="shared" si="48"/>
        <v>43466</v>
      </c>
      <c r="AC514" s="8">
        <f t="shared" si="49"/>
        <v>43478</v>
      </c>
      <c r="AD514" s="8" t="str">
        <f t="shared" si="50"/>
        <v>Sunday</v>
      </c>
      <c r="AE514" s="2">
        <v>0.57027777777777777</v>
      </c>
      <c r="AF514" s="4">
        <v>1</v>
      </c>
      <c r="AG514" s="1">
        <v>43478</v>
      </c>
      <c r="AH514" s="8">
        <f t="shared" si="51"/>
        <v>43466</v>
      </c>
      <c r="AI514" s="8">
        <f t="shared" si="52"/>
        <v>43478</v>
      </c>
      <c r="AJ514" s="8" t="str">
        <f t="shared" si="53"/>
        <v>Sunday</v>
      </c>
      <c r="AK514" s="2">
        <v>0.57233796296296291</v>
      </c>
      <c r="AL514" t="s">
        <v>33</v>
      </c>
      <c r="AM514" t="s">
        <v>34</v>
      </c>
      <c r="AN514" t="s">
        <v>35</v>
      </c>
      <c r="AO514" t="s">
        <v>27</v>
      </c>
    </row>
    <row r="515" spans="1:41" x14ac:dyDescent="0.25">
      <c r="A515" t="s">
        <v>27</v>
      </c>
      <c r="B515">
        <v>1738865</v>
      </c>
      <c r="C515" t="s">
        <v>37</v>
      </c>
      <c r="D515" t="s">
        <v>38</v>
      </c>
      <c r="E515" t="s">
        <v>39</v>
      </c>
      <c r="F515">
        <v>53211</v>
      </c>
      <c r="G515" t="s">
        <v>29</v>
      </c>
      <c r="H515" t="s">
        <v>40</v>
      </c>
      <c r="I515">
        <v>11000</v>
      </c>
      <c r="J515" t="s">
        <v>30</v>
      </c>
      <c r="K515" t="s">
        <v>94</v>
      </c>
      <c r="L515">
        <f>VLOOKUP($K515,Key!$A$1:$D$105,2,FALSE)</f>
        <v>43.077359999999999</v>
      </c>
      <c r="M515">
        <f>VLOOKUP($K515,Key!$A$1:$D$105,3,FALSE)</f>
        <v>-87.880769999999998</v>
      </c>
      <c r="N515" t="str">
        <f>VLOOKUP($K515,Key!$A$1:$D$105,4,FALSE)</f>
        <v>Milwaukee</v>
      </c>
      <c r="O515" t="s">
        <v>93</v>
      </c>
      <c r="P515">
        <f>VLOOKUP($O515,Key!$A$1:$D$105,2,FALSE)</f>
        <v>43.060786</v>
      </c>
      <c r="Q515">
        <f>VLOOKUP($O515,Key!$A$1:$D$105,3,FALSE)</f>
        <v>-87.883825999999999</v>
      </c>
      <c r="R515" t="str">
        <f>VLOOKUP($O515,Key!$A$1:$D$105,4,FALSE)</f>
        <v>Milwaukee</v>
      </c>
      <c r="S515">
        <v>13</v>
      </c>
      <c r="T515">
        <v>0</v>
      </c>
      <c r="U515">
        <v>0</v>
      </c>
      <c r="V515" t="s">
        <v>33</v>
      </c>
      <c r="W515">
        <v>1</v>
      </c>
      <c r="X515">
        <v>1</v>
      </c>
      <c r="Y515">
        <v>40</v>
      </c>
      <c r="Z515" s="6">
        <v>-1</v>
      </c>
      <c r="AA515" s="1">
        <v>43478</v>
      </c>
      <c r="AB515" s="7">
        <f t="shared" si="48"/>
        <v>43466</v>
      </c>
      <c r="AC515" s="7">
        <f t="shared" si="49"/>
        <v>43478</v>
      </c>
      <c r="AD515" s="7" t="str">
        <f t="shared" si="50"/>
        <v>Sunday</v>
      </c>
      <c r="AE515" s="2">
        <v>0.73643518518518514</v>
      </c>
      <c r="AF515" s="6">
        <v>1</v>
      </c>
      <c r="AG515" s="1">
        <v>43478</v>
      </c>
      <c r="AH515" s="7">
        <f t="shared" si="51"/>
        <v>43466</v>
      </c>
      <c r="AI515" s="7">
        <f t="shared" si="52"/>
        <v>43478</v>
      </c>
      <c r="AJ515" s="7" t="str">
        <f t="shared" si="53"/>
        <v>Sunday</v>
      </c>
      <c r="AK515" s="2">
        <v>0.74513888888888891</v>
      </c>
      <c r="AL515" t="s">
        <v>33</v>
      </c>
      <c r="AM515" t="s">
        <v>34</v>
      </c>
      <c r="AN515" t="s">
        <v>35</v>
      </c>
      <c r="AO515" t="s">
        <v>27</v>
      </c>
    </row>
    <row r="516" spans="1:41" x14ac:dyDescent="0.25">
      <c r="A516" t="s">
        <v>27</v>
      </c>
      <c r="B516">
        <v>2339331</v>
      </c>
      <c r="C516" t="s">
        <v>37</v>
      </c>
      <c r="D516" t="s">
        <v>38</v>
      </c>
      <c r="E516" t="s">
        <v>39</v>
      </c>
      <c r="F516">
        <v>53202</v>
      </c>
      <c r="G516" t="s">
        <v>29</v>
      </c>
      <c r="H516" t="s">
        <v>40</v>
      </c>
      <c r="I516">
        <v>982</v>
      </c>
      <c r="J516" t="s">
        <v>30</v>
      </c>
      <c r="K516" t="s">
        <v>71</v>
      </c>
      <c r="L516">
        <f>VLOOKUP($K516,Key!$A$1:$D$105,2,FALSE)</f>
        <v>43.074890000000003</v>
      </c>
      <c r="M516">
        <f>VLOOKUP($K516,Key!$A$1:$D$105,3,FALSE)</f>
        <v>-87.882810000000006</v>
      </c>
      <c r="N516" t="str">
        <f>VLOOKUP($K516,Key!$A$1:$D$105,4,FALSE)</f>
        <v>Milwaukee</v>
      </c>
      <c r="O516" t="s">
        <v>55</v>
      </c>
      <c r="P516">
        <f>VLOOKUP($O516,Key!$A$1:$D$105,2,FALSE)</f>
        <v>43.048200000000001</v>
      </c>
      <c r="Q516">
        <f>VLOOKUP($O516,Key!$A$1:$D$105,3,FALSE)</f>
        <v>-87.900859999999994</v>
      </c>
      <c r="R516" t="str">
        <f>VLOOKUP($O516,Key!$A$1:$D$105,4,FALSE)</f>
        <v>Milwaukee</v>
      </c>
      <c r="S516">
        <v>15</v>
      </c>
      <c r="T516">
        <v>0</v>
      </c>
      <c r="U516">
        <v>0</v>
      </c>
      <c r="V516" t="s">
        <v>33</v>
      </c>
      <c r="W516">
        <v>2</v>
      </c>
      <c r="X516">
        <v>1.9</v>
      </c>
      <c r="Y516">
        <v>80</v>
      </c>
      <c r="Z516" s="4">
        <v>-1</v>
      </c>
      <c r="AA516" s="1">
        <v>43479</v>
      </c>
      <c r="AB516" s="8">
        <f t="shared" si="48"/>
        <v>43466</v>
      </c>
      <c r="AC516" s="8">
        <f t="shared" si="49"/>
        <v>43479</v>
      </c>
      <c r="AD516" s="8" t="str">
        <f t="shared" si="50"/>
        <v>Monday</v>
      </c>
      <c r="AE516" s="2">
        <v>0.67413194444444446</v>
      </c>
      <c r="AF516" s="4">
        <v>1</v>
      </c>
      <c r="AG516" s="1">
        <v>43479</v>
      </c>
      <c r="AH516" s="8">
        <f t="shared" si="51"/>
        <v>43466</v>
      </c>
      <c r="AI516" s="8">
        <f t="shared" si="52"/>
        <v>43479</v>
      </c>
      <c r="AJ516" s="8" t="str">
        <f t="shared" si="53"/>
        <v>Monday</v>
      </c>
      <c r="AK516" s="2">
        <v>0.68432870370370369</v>
      </c>
      <c r="AL516" t="s">
        <v>33</v>
      </c>
      <c r="AM516" t="s">
        <v>34</v>
      </c>
      <c r="AN516" t="s">
        <v>35</v>
      </c>
      <c r="AO516" t="s">
        <v>27</v>
      </c>
    </row>
    <row r="517" spans="1:41" x14ac:dyDescent="0.25">
      <c r="A517" t="s">
        <v>27</v>
      </c>
      <c r="B517">
        <v>2250637</v>
      </c>
      <c r="C517" t="s">
        <v>37</v>
      </c>
      <c r="D517" t="s">
        <v>131</v>
      </c>
      <c r="E517" t="s">
        <v>39</v>
      </c>
      <c r="F517">
        <v>53202</v>
      </c>
      <c r="G517" t="s">
        <v>29</v>
      </c>
      <c r="H517" t="s">
        <v>40</v>
      </c>
      <c r="I517">
        <v>11135</v>
      </c>
      <c r="J517" t="s">
        <v>30</v>
      </c>
      <c r="K517" t="s">
        <v>115</v>
      </c>
      <c r="L517">
        <f>VLOOKUP($K517,Key!$A$1:$D$105,2,FALSE)</f>
        <v>43.058619999999998</v>
      </c>
      <c r="M517">
        <f>VLOOKUP($K517,Key!$A$1:$D$105,3,FALSE)</f>
        <v>-87.885319999999993</v>
      </c>
      <c r="N517" t="str">
        <f>VLOOKUP($K517,Key!$A$1:$D$105,4,FALSE)</f>
        <v>Milwaukee</v>
      </c>
      <c r="O517" t="s">
        <v>58</v>
      </c>
      <c r="P517">
        <f>VLOOKUP($O517,Key!$A$1:$D$105,2,FALSE)</f>
        <v>43.052460000000004</v>
      </c>
      <c r="Q517">
        <f>VLOOKUP($O517,Key!$A$1:$D$105,3,FALSE)</f>
        <v>-87.891000000000005</v>
      </c>
      <c r="R517" t="str">
        <f>VLOOKUP($O517,Key!$A$1:$D$105,4,FALSE)</f>
        <v>Milwaukee</v>
      </c>
      <c r="S517">
        <v>4</v>
      </c>
      <c r="T517">
        <v>0</v>
      </c>
      <c r="U517">
        <v>0</v>
      </c>
      <c r="V517" t="s">
        <v>33</v>
      </c>
      <c r="W517">
        <v>0</v>
      </c>
      <c r="X517">
        <v>0</v>
      </c>
      <c r="Y517">
        <v>0</v>
      </c>
      <c r="Z517" s="6">
        <v>-1</v>
      </c>
      <c r="AA517" s="1">
        <v>43479</v>
      </c>
      <c r="AB517" s="7">
        <f t="shared" si="48"/>
        <v>43466</v>
      </c>
      <c r="AC517" s="7">
        <f t="shared" si="49"/>
        <v>43479</v>
      </c>
      <c r="AD517" s="7" t="str">
        <f t="shared" si="50"/>
        <v>Monday</v>
      </c>
      <c r="AE517" s="2">
        <v>0.67664351851851856</v>
      </c>
      <c r="AF517" s="6">
        <v>1</v>
      </c>
      <c r="AG517" s="1">
        <v>43479</v>
      </c>
      <c r="AH517" s="7">
        <f t="shared" si="51"/>
        <v>43466</v>
      </c>
      <c r="AI517" s="7">
        <f t="shared" si="52"/>
        <v>43479</v>
      </c>
      <c r="AJ517" s="7" t="str">
        <f t="shared" si="53"/>
        <v>Monday</v>
      </c>
      <c r="AK517" s="2">
        <v>0.67965277777777777</v>
      </c>
      <c r="AL517" t="s">
        <v>33</v>
      </c>
      <c r="AM517" t="s">
        <v>34</v>
      </c>
      <c r="AN517" t="s">
        <v>35</v>
      </c>
      <c r="AO517" t="s">
        <v>27</v>
      </c>
    </row>
    <row r="518" spans="1:41" x14ac:dyDescent="0.25">
      <c r="A518" t="s">
        <v>27</v>
      </c>
      <c r="B518">
        <v>2250637</v>
      </c>
      <c r="C518" t="s">
        <v>37</v>
      </c>
      <c r="D518" t="s">
        <v>131</v>
      </c>
      <c r="E518" t="s">
        <v>39</v>
      </c>
      <c r="F518">
        <v>53202</v>
      </c>
      <c r="G518" t="s">
        <v>29</v>
      </c>
      <c r="H518" t="s">
        <v>40</v>
      </c>
      <c r="I518">
        <v>11135</v>
      </c>
      <c r="J518" t="s">
        <v>30</v>
      </c>
      <c r="K518" t="s">
        <v>58</v>
      </c>
      <c r="L518">
        <f>VLOOKUP($K518,Key!$A$1:$D$105,2,FALSE)</f>
        <v>43.052460000000004</v>
      </c>
      <c r="M518">
        <f>VLOOKUP($K518,Key!$A$1:$D$105,3,FALSE)</f>
        <v>-87.891000000000005</v>
      </c>
      <c r="N518" t="str">
        <f>VLOOKUP($K518,Key!$A$1:$D$105,4,FALSE)</f>
        <v>Milwaukee</v>
      </c>
      <c r="O518" t="s">
        <v>115</v>
      </c>
      <c r="P518">
        <f>VLOOKUP($O518,Key!$A$1:$D$105,2,FALSE)</f>
        <v>43.058619999999998</v>
      </c>
      <c r="Q518">
        <f>VLOOKUP($O518,Key!$A$1:$D$105,3,FALSE)</f>
        <v>-87.885319999999993</v>
      </c>
      <c r="R518" t="str">
        <f>VLOOKUP($O518,Key!$A$1:$D$105,4,FALSE)</f>
        <v>Milwaukee</v>
      </c>
      <c r="S518">
        <v>3</v>
      </c>
      <c r="T518">
        <v>0</v>
      </c>
      <c r="U518">
        <v>0</v>
      </c>
      <c r="V518" t="s">
        <v>33</v>
      </c>
      <c r="W518">
        <v>0</v>
      </c>
      <c r="X518">
        <v>0</v>
      </c>
      <c r="Y518">
        <v>0</v>
      </c>
      <c r="Z518" s="4">
        <v>-1</v>
      </c>
      <c r="AA518" s="1">
        <v>43479</v>
      </c>
      <c r="AB518" s="8">
        <f t="shared" si="48"/>
        <v>43466</v>
      </c>
      <c r="AC518" s="8">
        <f t="shared" si="49"/>
        <v>43479</v>
      </c>
      <c r="AD518" s="8" t="str">
        <f t="shared" si="50"/>
        <v>Monday</v>
      </c>
      <c r="AE518" s="2">
        <v>0.72231481481481474</v>
      </c>
      <c r="AF518" s="4">
        <v>1</v>
      </c>
      <c r="AG518" s="1">
        <v>43479</v>
      </c>
      <c r="AH518" s="8">
        <f t="shared" si="51"/>
        <v>43466</v>
      </c>
      <c r="AI518" s="8">
        <f t="shared" si="52"/>
        <v>43479</v>
      </c>
      <c r="AJ518" s="8" t="str">
        <f t="shared" si="53"/>
        <v>Monday</v>
      </c>
      <c r="AK518" s="2">
        <v>0.72484953703703703</v>
      </c>
      <c r="AL518" t="s">
        <v>33</v>
      </c>
      <c r="AM518" t="s">
        <v>34</v>
      </c>
      <c r="AN518" t="s">
        <v>35</v>
      </c>
      <c r="AO518" t="s">
        <v>27</v>
      </c>
    </row>
    <row r="519" spans="1:41" x14ac:dyDescent="0.25">
      <c r="A519" t="s">
        <v>27</v>
      </c>
      <c r="B519">
        <v>717793</v>
      </c>
      <c r="C519" t="s">
        <v>37</v>
      </c>
      <c r="D519" t="s">
        <v>38</v>
      </c>
      <c r="E519" t="s">
        <v>39</v>
      </c>
      <c r="F519">
        <v>53202</v>
      </c>
      <c r="G519" t="s">
        <v>29</v>
      </c>
      <c r="H519" t="s">
        <v>40</v>
      </c>
      <c r="I519">
        <v>12620</v>
      </c>
      <c r="J519" t="s">
        <v>30</v>
      </c>
      <c r="K519" t="s">
        <v>45</v>
      </c>
      <c r="L519">
        <f>VLOOKUP($K519,Key!$A$1:$D$105,2,FALSE)</f>
        <v>43.03519</v>
      </c>
      <c r="M519">
        <f>VLOOKUP($K519,Key!$A$1:$D$105,3,FALSE)</f>
        <v>-87.907390000000007</v>
      </c>
      <c r="N519" t="str">
        <f>VLOOKUP($K519,Key!$A$1:$D$105,4,FALSE)</f>
        <v>Milwaukee</v>
      </c>
      <c r="O519" t="s">
        <v>43</v>
      </c>
      <c r="P519">
        <f>VLOOKUP($O519,Key!$A$1:$D$105,2,FALSE)</f>
        <v>43.038580000000003</v>
      </c>
      <c r="Q519">
        <f>VLOOKUP($O519,Key!$A$1:$D$105,3,FALSE)</f>
        <v>-87.90934</v>
      </c>
      <c r="R519" t="str">
        <f>VLOOKUP($O519,Key!$A$1:$D$105,4,FALSE)</f>
        <v>Milwaukee</v>
      </c>
      <c r="S519">
        <v>4</v>
      </c>
      <c r="T519">
        <v>0</v>
      </c>
      <c r="U519">
        <v>0</v>
      </c>
      <c r="V519" t="s">
        <v>33</v>
      </c>
      <c r="W519">
        <v>0</v>
      </c>
      <c r="X519">
        <v>0</v>
      </c>
      <c r="Y519">
        <v>0</v>
      </c>
      <c r="Z519" s="6">
        <v>-1</v>
      </c>
      <c r="AA519" s="1">
        <v>43480</v>
      </c>
      <c r="AB519" s="7">
        <f t="shared" si="48"/>
        <v>43466</v>
      </c>
      <c r="AC519" s="7">
        <f t="shared" si="49"/>
        <v>43480</v>
      </c>
      <c r="AD519" s="7" t="str">
        <f t="shared" si="50"/>
        <v>Tuesday</v>
      </c>
      <c r="AE519" s="2">
        <v>0.38237268518518519</v>
      </c>
      <c r="AF519" s="6">
        <v>1</v>
      </c>
      <c r="AG519" s="1">
        <v>43480</v>
      </c>
      <c r="AH519" s="7">
        <f t="shared" si="51"/>
        <v>43466</v>
      </c>
      <c r="AI519" s="7">
        <f t="shared" si="52"/>
        <v>43480</v>
      </c>
      <c r="AJ519" s="7" t="str">
        <f t="shared" si="53"/>
        <v>Tuesday</v>
      </c>
      <c r="AK519" s="2">
        <v>0.38495370370370369</v>
      </c>
      <c r="AL519" t="s">
        <v>33</v>
      </c>
      <c r="AM519" t="s">
        <v>34</v>
      </c>
      <c r="AN519" t="s">
        <v>35</v>
      </c>
      <c r="AO519" t="s">
        <v>27</v>
      </c>
    </row>
    <row r="520" spans="1:41" x14ac:dyDescent="0.25">
      <c r="A520" t="s">
        <v>27</v>
      </c>
      <c r="B520">
        <v>1738865</v>
      </c>
      <c r="C520" t="s">
        <v>37</v>
      </c>
      <c r="D520" t="s">
        <v>38</v>
      </c>
      <c r="E520" t="s">
        <v>39</v>
      </c>
      <c r="F520">
        <v>53211</v>
      </c>
      <c r="G520" t="s">
        <v>29</v>
      </c>
      <c r="H520" t="s">
        <v>40</v>
      </c>
      <c r="I520">
        <v>11114</v>
      </c>
      <c r="J520" t="s">
        <v>30</v>
      </c>
      <c r="K520" t="s">
        <v>75</v>
      </c>
      <c r="L520">
        <f>VLOOKUP($K520,Key!$A$1:$D$105,2,FALSE)</f>
        <v>43.063749000000001</v>
      </c>
      <c r="M520">
        <f>VLOOKUP($K520,Key!$A$1:$D$105,3,FALSE)</f>
        <v>-87.887962999999999</v>
      </c>
      <c r="N520" t="str">
        <f>VLOOKUP($K520,Key!$A$1:$D$105,4,FALSE)</f>
        <v>Milwaukee</v>
      </c>
      <c r="O520" t="s">
        <v>70</v>
      </c>
      <c r="P520">
        <f>VLOOKUP($O520,Key!$A$1:$D$105,2,FALSE)</f>
        <v>43.074655999999997</v>
      </c>
      <c r="Q520">
        <f>VLOOKUP($O520,Key!$A$1:$D$105,3,FALSE)</f>
        <v>-87.889011999999994</v>
      </c>
      <c r="R520" t="str">
        <f>VLOOKUP($O520,Key!$A$1:$D$105,4,FALSE)</f>
        <v>Milwaukee</v>
      </c>
      <c r="S520">
        <v>8</v>
      </c>
      <c r="T520">
        <v>0</v>
      </c>
      <c r="U520">
        <v>0</v>
      </c>
      <c r="V520" t="s">
        <v>33</v>
      </c>
      <c r="W520">
        <v>1</v>
      </c>
      <c r="X520">
        <v>1</v>
      </c>
      <c r="Y520">
        <v>40</v>
      </c>
      <c r="Z520" s="4">
        <v>-1</v>
      </c>
      <c r="AA520" s="1">
        <v>43480</v>
      </c>
      <c r="AB520" s="8">
        <f t="shared" si="48"/>
        <v>43466</v>
      </c>
      <c r="AC520" s="8">
        <f t="shared" si="49"/>
        <v>43480</v>
      </c>
      <c r="AD520" s="8" t="str">
        <f t="shared" si="50"/>
        <v>Tuesday</v>
      </c>
      <c r="AE520" s="2">
        <v>0.60266203703703702</v>
      </c>
      <c r="AF520" s="4">
        <v>1</v>
      </c>
      <c r="AG520" s="1">
        <v>43480</v>
      </c>
      <c r="AH520" s="8">
        <f t="shared" si="51"/>
        <v>43466</v>
      </c>
      <c r="AI520" s="8">
        <f t="shared" si="52"/>
        <v>43480</v>
      </c>
      <c r="AJ520" s="8" t="str">
        <f t="shared" si="53"/>
        <v>Tuesday</v>
      </c>
      <c r="AK520" s="2">
        <v>0.60813657407407407</v>
      </c>
      <c r="AL520" t="s">
        <v>33</v>
      </c>
      <c r="AM520" t="s">
        <v>34</v>
      </c>
      <c r="AN520" t="s">
        <v>35</v>
      </c>
      <c r="AO520" t="s">
        <v>27</v>
      </c>
    </row>
    <row r="521" spans="1:41" x14ac:dyDescent="0.25">
      <c r="A521" t="s">
        <v>116</v>
      </c>
      <c r="B521">
        <v>2257274</v>
      </c>
      <c r="C521" t="s">
        <v>37</v>
      </c>
      <c r="D521" t="s">
        <v>38</v>
      </c>
      <c r="E521" t="s">
        <v>39</v>
      </c>
      <c r="F521">
        <v>53202</v>
      </c>
      <c r="G521" t="s">
        <v>29</v>
      </c>
      <c r="H521" t="s">
        <v>117</v>
      </c>
      <c r="I521">
        <v>967</v>
      </c>
      <c r="J521" t="s">
        <v>30</v>
      </c>
      <c r="K521" t="s">
        <v>80</v>
      </c>
      <c r="L521">
        <f>VLOOKUP($K521,Key!$A$1:$D$105,2,FALSE)</f>
        <v>43.05097</v>
      </c>
      <c r="M521">
        <f>VLOOKUP($K521,Key!$A$1:$D$105,3,FALSE)</f>
        <v>-87.906440000000003</v>
      </c>
      <c r="N521" t="str">
        <f>VLOOKUP($K521,Key!$A$1:$D$105,4,FALSE)</f>
        <v>Milwaukee</v>
      </c>
      <c r="O521" t="s">
        <v>36</v>
      </c>
      <c r="P521">
        <f>VLOOKUP($O521,Key!$A$1:$D$105,2,FALSE)</f>
        <v>43.03886</v>
      </c>
      <c r="Q521">
        <f>VLOOKUP($O521,Key!$A$1:$D$105,3,FALSE)</f>
        <v>-87.902720000000002</v>
      </c>
      <c r="R521" t="str">
        <f>VLOOKUP($O521,Key!$A$1:$D$105,4,FALSE)</f>
        <v>Milwaukee</v>
      </c>
      <c r="S521">
        <v>8</v>
      </c>
      <c r="T521">
        <v>0</v>
      </c>
      <c r="U521">
        <v>0</v>
      </c>
      <c r="V521" t="s">
        <v>33</v>
      </c>
      <c r="W521">
        <v>1</v>
      </c>
      <c r="X521">
        <v>1</v>
      </c>
      <c r="Y521">
        <v>40</v>
      </c>
      <c r="Z521" s="6">
        <v>-1</v>
      </c>
      <c r="AA521" s="1">
        <v>43481</v>
      </c>
      <c r="AB521" s="7">
        <f t="shared" si="48"/>
        <v>43466</v>
      </c>
      <c r="AC521" s="7">
        <f t="shared" si="49"/>
        <v>43481</v>
      </c>
      <c r="AD521" s="7" t="str">
        <f t="shared" si="50"/>
        <v>Wednesday</v>
      </c>
      <c r="AE521" s="2">
        <v>0.29076388888888888</v>
      </c>
      <c r="AF521" s="6">
        <v>1</v>
      </c>
      <c r="AG521" s="1">
        <v>43481</v>
      </c>
      <c r="AH521" s="7">
        <f t="shared" si="51"/>
        <v>43466</v>
      </c>
      <c r="AI521" s="7">
        <f t="shared" si="52"/>
        <v>43481</v>
      </c>
      <c r="AJ521" s="7" t="str">
        <f t="shared" si="53"/>
        <v>Wednesday</v>
      </c>
      <c r="AK521" s="2">
        <v>0.29591435185185183</v>
      </c>
      <c r="AL521" t="s">
        <v>33</v>
      </c>
      <c r="AM521" t="s">
        <v>33</v>
      </c>
      <c r="AN521" t="s">
        <v>35</v>
      </c>
      <c r="AO521" t="s">
        <v>27</v>
      </c>
    </row>
    <row r="522" spans="1:41" x14ac:dyDescent="0.25">
      <c r="A522" t="s">
        <v>27</v>
      </c>
      <c r="B522">
        <v>2070384</v>
      </c>
      <c r="C522" t="s">
        <v>37</v>
      </c>
      <c r="D522" t="s">
        <v>38</v>
      </c>
      <c r="E522" t="s">
        <v>39</v>
      </c>
      <c r="F522">
        <v>53202</v>
      </c>
      <c r="G522" t="s">
        <v>29</v>
      </c>
      <c r="H522" t="s">
        <v>40</v>
      </c>
      <c r="I522">
        <v>34</v>
      </c>
      <c r="J522" t="s">
        <v>30</v>
      </c>
      <c r="K522" t="s">
        <v>109</v>
      </c>
      <c r="L522">
        <f>VLOOKUP($K522,Key!$A$1:$D$105,2,FALSE)</f>
        <v>43.031480000000002</v>
      </c>
      <c r="M522">
        <f>VLOOKUP($K522,Key!$A$1:$D$105,3,FALSE)</f>
        <v>-87.908169999999998</v>
      </c>
      <c r="N522" t="str">
        <f>VLOOKUP($K522,Key!$A$1:$D$105,4,FALSE)</f>
        <v>Milwaukee</v>
      </c>
      <c r="O522" t="s">
        <v>41</v>
      </c>
      <c r="P522">
        <f>VLOOKUP($O522,Key!$A$1:$D$105,2,FALSE)</f>
        <v>43.042490000000001</v>
      </c>
      <c r="Q522">
        <f>VLOOKUP($O522,Key!$A$1:$D$105,3,FALSE)</f>
        <v>-87.909959999999998</v>
      </c>
      <c r="R522" t="str">
        <f>VLOOKUP($O522,Key!$A$1:$D$105,4,FALSE)</f>
        <v>Milwaukee</v>
      </c>
      <c r="S522">
        <v>5</v>
      </c>
      <c r="T522">
        <v>0</v>
      </c>
      <c r="U522">
        <v>0</v>
      </c>
      <c r="V522" t="s">
        <v>33</v>
      </c>
      <c r="W522">
        <v>0</v>
      </c>
      <c r="X522">
        <v>0</v>
      </c>
      <c r="Y522">
        <v>0</v>
      </c>
      <c r="Z522" s="4">
        <v>-1</v>
      </c>
      <c r="AA522" s="1">
        <v>43481</v>
      </c>
      <c r="AB522" s="8">
        <f t="shared" si="48"/>
        <v>43466</v>
      </c>
      <c r="AC522" s="8">
        <f t="shared" si="49"/>
        <v>43481</v>
      </c>
      <c r="AD522" s="8" t="str">
        <f t="shared" si="50"/>
        <v>Wednesday</v>
      </c>
      <c r="AE522" s="2">
        <v>0.31898148148148148</v>
      </c>
      <c r="AF522" s="4">
        <v>1</v>
      </c>
      <c r="AG522" s="1">
        <v>43481</v>
      </c>
      <c r="AH522" s="8">
        <f t="shared" si="51"/>
        <v>43466</v>
      </c>
      <c r="AI522" s="8">
        <f t="shared" si="52"/>
        <v>43481</v>
      </c>
      <c r="AJ522" s="8" t="str">
        <f t="shared" si="53"/>
        <v>Wednesday</v>
      </c>
      <c r="AK522" s="2">
        <v>0.32287037037037036</v>
      </c>
      <c r="AL522" t="s">
        <v>33</v>
      </c>
      <c r="AM522" t="s">
        <v>34</v>
      </c>
      <c r="AN522" t="s">
        <v>35</v>
      </c>
      <c r="AO522" t="s">
        <v>27</v>
      </c>
    </row>
    <row r="523" spans="1:41" x14ac:dyDescent="0.25">
      <c r="A523" t="s">
        <v>27</v>
      </c>
      <c r="B523">
        <v>1328721</v>
      </c>
      <c r="C523" t="s">
        <v>37</v>
      </c>
      <c r="D523" t="s">
        <v>38</v>
      </c>
      <c r="E523" t="s">
        <v>39</v>
      </c>
      <c r="F523">
        <v>53207</v>
      </c>
      <c r="G523" t="s">
        <v>29</v>
      </c>
      <c r="H523" t="s">
        <v>40</v>
      </c>
      <c r="I523">
        <v>12632</v>
      </c>
      <c r="J523" t="s">
        <v>30</v>
      </c>
      <c r="K523" t="s">
        <v>47</v>
      </c>
      <c r="L523">
        <f>VLOOKUP($K523,Key!$A$1:$D$105,2,FALSE)</f>
        <v>43.038600000000002</v>
      </c>
      <c r="M523">
        <f>VLOOKUP($K523,Key!$A$1:$D$105,3,FALSE)</f>
        <v>-87.912099999999995</v>
      </c>
      <c r="N523" t="str">
        <f>VLOOKUP($K523,Key!$A$1:$D$105,4,FALSE)</f>
        <v>Milwaukee</v>
      </c>
      <c r="O523" t="s">
        <v>32</v>
      </c>
      <c r="P523">
        <f>VLOOKUP($O523,Key!$A$1:$D$105,2,FALSE)</f>
        <v>43.040349999999997</v>
      </c>
      <c r="Q523">
        <f>VLOOKUP($O523,Key!$A$1:$D$105,3,FALSE)</f>
        <v>-87.920760000000001</v>
      </c>
      <c r="R523" t="str">
        <f>VLOOKUP($O523,Key!$A$1:$D$105,4,FALSE)</f>
        <v>Milwaukee</v>
      </c>
      <c r="S523">
        <v>5</v>
      </c>
      <c r="T523">
        <v>0</v>
      </c>
      <c r="U523">
        <v>0</v>
      </c>
      <c r="V523" t="s">
        <v>33</v>
      </c>
      <c r="W523">
        <v>0</v>
      </c>
      <c r="X523">
        <v>0</v>
      </c>
      <c r="Y523">
        <v>0</v>
      </c>
      <c r="Z523" s="6">
        <v>-1</v>
      </c>
      <c r="AA523" s="1">
        <v>43481</v>
      </c>
      <c r="AB523" s="7">
        <f t="shared" si="48"/>
        <v>43466</v>
      </c>
      <c r="AC523" s="7">
        <f t="shared" si="49"/>
        <v>43481</v>
      </c>
      <c r="AD523" s="7" t="str">
        <f t="shared" si="50"/>
        <v>Wednesday</v>
      </c>
      <c r="AE523" s="2">
        <v>0.40563657407407411</v>
      </c>
      <c r="AF523" s="6">
        <v>1</v>
      </c>
      <c r="AG523" s="1">
        <v>43481</v>
      </c>
      <c r="AH523" s="7">
        <f t="shared" si="51"/>
        <v>43466</v>
      </c>
      <c r="AI523" s="7">
        <f t="shared" si="52"/>
        <v>43481</v>
      </c>
      <c r="AJ523" s="7" t="str">
        <f t="shared" si="53"/>
        <v>Wednesday</v>
      </c>
      <c r="AK523" s="2">
        <v>0.40915509259259258</v>
      </c>
      <c r="AL523" t="s">
        <v>33</v>
      </c>
      <c r="AM523" t="s">
        <v>34</v>
      </c>
      <c r="AN523" t="s">
        <v>35</v>
      </c>
      <c r="AO523" t="s">
        <v>27</v>
      </c>
    </row>
    <row r="524" spans="1:41" x14ac:dyDescent="0.25">
      <c r="A524" t="s">
        <v>27</v>
      </c>
      <c r="B524">
        <v>1863430</v>
      </c>
      <c r="C524" t="s">
        <v>37</v>
      </c>
      <c r="D524" t="s">
        <v>38</v>
      </c>
      <c r="E524" t="s">
        <v>39</v>
      </c>
      <c r="F524">
        <v>53202</v>
      </c>
      <c r="G524" t="s">
        <v>29</v>
      </c>
      <c r="H524" t="s">
        <v>86</v>
      </c>
      <c r="I524">
        <v>11070</v>
      </c>
      <c r="J524" t="s">
        <v>30</v>
      </c>
      <c r="K524" t="s">
        <v>84</v>
      </c>
      <c r="L524">
        <f>VLOOKUP($K524,Key!$A$1:$D$105,2,FALSE)</f>
        <v>43.054830000000003</v>
      </c>
      <c r="M524">
        <f>VLOOKUP($K524,Key!$A$1:$D$105,3,FALSE)</f>
        <v>-87.91874</v>
      </c>
      <c r="N524" t="str">
        <f>VLOOKUP($K524,Key!$A$1:$D$105,4,FALSE)</f>
        <v>Milwaukee</v>
      </c>
      <c r="O524" t="s">
        <v>48</v>
      </c>
      <c r="P524">
        <f>VLOOKUP($O524,Key!$A$1:$D$105,2,FALSE)</f>
        <v>43.034619999999997</v>
      </c>
      <c r="Q524">
        <f>VLOOKUP($O524,Key!$A$1:$D$105,3,FALSE)</f>
        <v>-87.917500000000004</v>
      </c>
      <c r="R524" t="str">
        <f>VLOOKUP($O524,Key!$A$1:$D$105,4,FALSE)</f>
        <v>Milwaukee</v>
      </c>
      <c r="S524">
        <v>8</v>
      </c>
      <c r="T524">
        <v>0</v>
      </c>
      <c r="U524">
        <v>2</v>
      </c>
      <c r="V524" t="s">
        <v>33</v>
      </c>
      <c r="W524">
        <v>1</v>
      </c>
      <c r="X524">
        <v>1</v>
      </c>
      <c r="Y524">
        <v>40</v>
      </c>
      <c r="Z524" s="4">
        <v>-1</v>
      </c>
      <c r="AA524" s="1">
        <v>43481</v>
      </c>
      <c r="AB524" s="8">
        <f t="shared" si="48"/>
        <v>43466</v>
      </c>
      <c r="AC524" s="8">
        <f t="shared" si="49"/>
        <v>43481</v>
      </c>
      <c r="AD524" s="8" t="str">
        <f t="shared" si="50"/>
        <v>Wednesday</v>
      </c>
      <c r="AE524" s="2">
        <v>0.42574074074074075</v>
      </c>
      <c r="AF524" s="4">
        <v>1</v>
      </c>
      <c r="AG524" s="1">
        <v>43481</v>
      </c>
      <c r="AH524" s="8">
        <f t="shared" si="51"/>
        <v>43466</v>
      </c>
      <c r="AI524" s="8">
        <f t="shared" si="52"/>
        <v>43481</v>
      </c>
      <c r="AJ524" s="8" t="str">
        <f t="shared" si="53"/>
        <v>Wednesday</v>
      </c>
      <c r="AK524" s="2">
        <v>0.43170138888888893</v>
      </c>
      <c r="AL524" t="s">
        <v>33</v>
      </c>
      <c r="AM524" t="s">
        <v>34</v>
      </c>
      <c r="AN524" t="s">
        <v>35</v>
      </c>
      <c r="AO524" t="s">
        <v>27</v>
      </c>
    </row>
    <row r="525" spans="1:41" x14ac:dyDescent="0.25">
      <c r="A525" t="s">
        <v>27</v>
      </c>
      <c r="B525">
        <v>2279476</v>
      </c>
      <c r="C525" t="s">
        <v>37</v>
      </c>
      <c r="D525" t="s">
        <v>38</v>
      </c>
      <c r="E525" t="s">
        <v>39</v>
      </c>
      <c r="F525">
        <v>53202</v>
      </c>
      <c r="G525" t="s">
        <v>29</v>
      </c>
      <c r="H525" t="s">
        <v>40</v>
      </c>
      <c r="I525">
        <v>29</v>
      </c>
      <c r="J525" t="s">
        <v>30</v>
      </c>
      <c r="K525" t="s">
        <v>79</v>
      </c>
      <c r="L525">
        <f>VLOOKUP($K525,Key!$A$1:$D$105,2,FALSE)</f>
        <v>43.078530000000001</v>
      </c>
      <c r="M525">
        <f>VLOOKUP($K525,Key!$A$1:$D$105,3,FALSE)</f>
        <v>-87.882620000000003</v>
      </c>
      <c r="N525" t="str">
        <f>VLOOKUP($K525,Key!$A$1:$D$105,4,FALSE)</f>
        <v>Milwaukee</v>
      </c>
      <c r="O525" t="s">
        <v>115</v>
      </c>
      <c r="P525">
        <f>VLOOKUP($O525,Key!$A$1:$D$105,2,FALSE)</f>
        <v>43.058619999999998</v>
      </c>
      <c r="Q525">
        <f>VLOOKUP($O525,Key!$A$1:$D$105,3,FALSE)</f>
        <v>-87.885319999999993</v>
      </c>
      <c r="R525" t="str">
        <f>VLOOKUP($O525,Key!$A$1:$D$105,4,FALSE)</f>
        <v>Milwaukee</v>
      </c>
      <c r="S525">
        <v>10</v>
      </c>
      <c r="T525">
        <v>0</v>
      </c>
      <c r="U525">
        <v>0</v>
      </c>
      <c r="V525" t="s">
        <v>33</v>
      </c>
      <c r="W525">
        <v>1</v>
      </c>
      <c r="X525">
        <v>1</v>
      </c>
      <c r="Y525">
        <v>40</v>
      </c>
      <c r="Z525" s="6">
        <v>-1</v>
      </c>
      <c r="AA525" s="1">
        <v>43481</v>
      </c>
      <c r="AB525" s="7">
        <f t="shared" si="48"/>
        <v>43466</v>
      </c>
      <c r="AC525" s="7">
        <f t="shared" si="49"/>
        <v>43481</v>
      </c>
      <c r="AD525" s="7" t="str">
        <f t="shared" si="50"/>
        <v>Wednesday</v>
      </c>
      <c r="AE525" s="2">
        <v>0.62582175925925931</v>
      </c>
      <c r="AF525" s="6">
        <v>1</v>
      </c>
      <c r="AG525" s="1">
        <v>43481</v>
      </c>
      <c r="AH525" s="7">
        <f t="shared" si="51"/>
        <v>43466</v>
      </c>
      <c r="AI525" s="7">
        <f t="shared" si="52"/>
        <v>43481</v>
      </c>
      <c r="AJ525" s="7" t="str">
        <f t="shared" si="53"/>
        <v>Wednesday</v>
      </c>
      <c r="AK525" s="2">
        <v>0.63276620370370373</v>
      </c>
      <c r="AL525" t="s">
        <v>33</v>
      </c>
      <c r="AM525" t="s">
        <v>34</v>
      </c>
      <c r="AN525" t="s">
        <v>35</v>
      </c>
      <c r="AO525" t="s">
        <v>27</v>
      </c>
    </row>
    <row r="526" spans="1:41" x14ac:dyDescent="0.25">
      <c r="A526" t="s">
        <v>27</v>
      </c>
      <c r="B526">
        <v>2070494</v>
      </c>
      <c r="C526" t="s">
        <v>37</v>
      </c>
      <c r="D526" t="s">
        <v>38</v>
      </c>
      <c r="E526" t="s">
        <v>39</v>
      </c>
      <c r="F526">
        <v>53215</v>
      </c>
      <c r="G526" t="s">
        <v>29</v>
      </c>
      <c r="H526" t="s">
        <v>40</v>
      </c>
      <c r="I526">
        <v>5498</v>
      </c>
      <c r="J526" t="s">
        <v>30</v>
      </c>
      <c r="K526" t="s">
        <v>71</v>
      </c>
      <c r="L526">
        <f>VLOOKUP($K526,Key!$A$1:$D$105,2,FALSE)</f>
        <v>43.074890000000003</v>
      </c>
      <c r="M526">
        <f>VLOOKUP($K526,Key!$A$1:$D$105,3,FALSE)</f>
        <v>-87.882810000000006</v>
      </c>
      <c r="N526" t="str">
        <f>VLOOKUP($K526,Key!$A$1:$D$105,4,FALSE)</f>
        <v>Milwaukee</v>
      </c>
      <c r="O526" t="s">
        <v>70</v>
      </c>
      <c r="P526">
        <f>VLOOKUP($O526,Key!$A$1:$D$105,2,FALSE)</f>
        <v>43.074655999999997</v>
      </c>
      <c r="Q526">
        <f>VLOOKUP($O526,Key!$A$1:$D$105,3,FALSE)</f>
        <v>-87.889011999999994</v>
      </c>
      <c r="R526" t="str">
        <f>VLOOKUP($O526,Key!$A$1:$D$105,4,FALSE)</f>
        <v>Milwaukee</v>
      </c>
      <c r="S526">
        <v>2</v>
      </c>
      <c r="T526">
        <v>0</v>
      </c>
      <c r="U526">
        <v>0</v>
      </c>
      <c r="V526" t="s">
        <v>33</v>
      </c>
      <c r="W526">
        <v>0</v>
      </c>
      <c r="X526">
        <v>0</v>
      </c>
      <c r="Y526">
        <v>0</v>
      </c>
      <c r="Z526" s="4">
        <v>-1</v>
      </c>
      <c r="AA526" s="1">
        <v>43481</v>
      </c>
      <c r="AB526" s="8">
        <f t="shared" si="48"/>
        <v>43466</v>
      </c>
      <c r="AC526" s="8">
        <f t="shared" si="49"/>
        <v>43481</v>
      </c>
      <c r="AD526" s="8" t="str">
        <f t="shared" si="50"/>
        <v>Wednesday</v>
      </c>
      <c r="AE526" s="2">
        <v>0.62905092592592593</v>
      </c>
      <c r="AF526" s="4">
        <v>1</v>
      </c>
      <c r="AG526" s="1">
        <v>43481</v>
      </c>
      <c r="AH526" s="8">
        <f t="shared" si="51"/>
        <v>43466</v>
      </c>
      <c r="AI526" s="8">
        <f t="shared" si="52"/>
        <v>43481</v>
      </c>
      <c r="AJ526" s="8" t="str">
        <f t="shared" si="53"/>
        <v>Wednesday</v>
      </c>
      <c r="AK526" s="2">
        <v>0.63043981481481481</v>
      </c>
      <c r="AL526" t="s">
        <v>33</v>
      </c>
      <c r="AM526" t="s">
        <v>34</v>
      </c>
      <c r="AN526" t="s">
        <v>35</v>
      </c>
      <c r="AO526" t="s">
        <v>27</v>
      </c>
    </row>
    <row r="527" spans="1:41" x14ac:dyDescent="0.25">
      <c r="A527" t="s">
        <v>27</v>
      </c>
      <c r="B527">
        <v>2144882</v>
      </c>
      <c r="C527" t="s">
        <v>37</v>
      </c>
      <c r="D527" t="s">
        <v>38</v>
      </c>
      <c r="E527" t="s">
        <v>39</v>
      </c>
      <c r="F527">
        <v>53215</v>
      </c>
      <c r="G527" t="s">
        <v>29</v>
      </c>
      <c r="H527" t="s">
        <v>101</v>
      </c>
      <c r="I527">
        <v>5499</v>
      </c>
      <c r="J527" t="s">
        <v>30</v>
      </c>
      <c r="K527" t="s">
        <v>80</v>
      </c>
      <c r="L527">
        <f>VLOOKUP($K527,Key!$A$1:$D$105,2,FALSE)</f>
        <v>43.05097</v>
      </c>
      <c r="M527">
        <f>VLOOKUP($K527,Key!$A$1:$D$105,3,FALSE)</f>
        <v>-87.906440000000003</v>
      </c>
      <c r="N527" t="str">
        <f>VLOOKUP($K527,Key!$A$1:$D$105,4,FALSE)</f>
        <v>Milwaukee</v>
      </c>
      <c r="O527" t="s">
        <v>53</v>
      </c>
      <c r="P527">
        <f>VLOOKUP($O527,Key!$A$1:$D$105,2,FALSE)</f>
        <v>43.056570000000001</v>
      </c>
      <c r="Q527">
        <f>VLOOKUP($O527,Key!$A$1:$D$105,3,FALSE)</f>
        <v>-87.934060000000002</v>
      </c>
      <c r="R527" t="str">
        <f>VLOOKUP($O527,Key!$A$1:$D$105,4,FALSE)</f>
        <v>Milwaukee</v>
      </c>
      <c r="S527">
        <v>15</v>
      </c>
      <c r="T527">
        <v>0</v>
      </c>
      <c r="U527">
        <v>0</v>
      </c>
      <c r="V527" t="s">
        <v>33</v>
      </c>
      <c r="W527">
        <v>2</v>
      </c>
      <c r="X527">
        <v>1.9</v>
      </c>
      <c r="Y527">
        <v>80</v>
      </c>
      <c r="Z527" s="6">
        <v>-1</v>
      </c>
      <c r="AA527" s="1">
        <v>43481</v>
      </c>
      <c r="AB527" s="7">
        <f t="shared" si="48"/>
        <v>43466</v>
      </c>
      <c r="AC527" s="7">
        <f t="shared" si="49"/>
        <v>43481</v>
      </c>
      <c r="AD527" s="7" t="str">
        <f t="shared" si="50"/>
        <v>Wednesday</v>
      </c>
      <c r="AE527" s="2">
        <v>0.64143518518518516</v>
      </c>
      <c r="AF527" s="6">
        <v>1</v>
      </c>
      <c r="AG527" s="1">
        <v>43481</v>
      </c>
      <c r="AH527" s="7">
        <f t="shared" si="51"/>
        <v>43466</v>
      </c>
      <c r="AI527" s="7">
        <f t="shared" si="52"/>
        <v>43481</v>
      </c>
      <c r="AJ527" s="7" t="str">
        <f t="shared" si="53"/>
        <v>Wednesday</v>
      </c>
      <c r="AK527" s="2">
        <v>0.65145833333333336</v>
      </c>
      <c r="AL527" t="s">
        <v>33</v>
      </c>
      <c r="AM527" t="s">
        <v>34</v>
      </c>
      <c r="AN527" t="s">
        <v>35</v>
      </c>
      <c r="AO527" t="s">
        <v>27</v>
      </c>
    </row>
    <row r="528" spans="1:41" x14ac:dyDescent="0.25">
      <c r="A528" t="s">
        <v>27</v>
      </c>
      <c r="B528">
        <v>2381203</v>
      </c>
      <c r="C528" t="s">
        <v>37</v>
      </c>
      <c r="D528" t="s">
        <v>38</v>
      </c>
      <c r="E528" t="s">
        <v>39</v>
      </c>
      <c r="F528">
        <v>53202</v>
      </c>
      <c r="G528" t="s">
        <v>29</v>
      </c>
      <c r="H528" t="s">
        <v>40</v>
      </c>
      <c r="I528">
        <v>199</v>
      </c>
      <c r="J528" t="s">
        <v>30</v>
      </c>
      <c r="K528" t="s">
        <v>57</v>
      </c>
      <c r="L528">
        <f>VLOOKUP($K528,Key!$A$1:$D$105,2,FALSE)</f>
        <v>43.045712999999999</v>
      </c>
      <c r="M528">
        <f>VLOOKUP($K528,Key!$A$1:$D$105,3,FALSE)</f>
        <v>-87.899756999999994</v>
      </c>
      <c r="N528" t="str">
        <f>VLOOKUP($K528,Key!$A$1:$D$105,4,FALSE)</f>
        <v>Milwaukee</v>
      </c>
      <c r="O528" t="s">
        <v>56</v>
      </c>
      <c r="P528">
        <f>VLOOKUP($O528,Key!$A$1:$D$105,2,FALSE)</f>
        <v>43.05847</v>
      </c>
      <c r="Q528">
        <f>VLOOKUP($O528,Key!$A$1:$D$105,3,FALSE)</f>
        <v>-87.898079999999993</v>
      </c>
      <c r="R528" t="str">
        <f>VLOOKUP($O528,Key!$A$1:$D$105,4,FALSE)</f>
        <v>Milwaukee</v>
      </c>
      <c r="S528">
        <v>7</v>
      </c>
      <c r="T528">
        <v>0</v>
      </c>
      <c r="U528">
        <v>0</v>
      </c>
      <c r="V528" t="s">
        <v>33</v>
      </c>
      <c r="W528">
        <v>1</v>
      </c>
      <c r="X528">
        <v>1</v>
      </c>
      <c r="Y528">
        <v>40</v>
      </c>
      <c r="Z528" s="4">
        <v>-1</v>
      </c>
      <c r="AA528" s="1">
        <v>43481</v>
      </c>
      <c r="AB528" s="8">
        <f t="shared" si="48"/>
        <v>43466</v>
      </c>
      <c r="AC528" s="8">
        <f t="shared" si="49"/>
        <v>43481</v>
      </c>
      <c r="AD528" s="8" t="str">
        <f t="shared" si="50"/>
        <v>Wednesday</v>
      </c>
      <c r="AE528" s="2">
        <v>0.69878472222222221</v>
      </c>
      <c r="AF528" s="4">
        <v>1</v>
      </c>
      <c r="AG528" s="1">
        <v>43481</v>
      </c>
      <c r="AH528" s="8">
        <f t="shared" si="51"/>
        <v>43466</v>
      </c>
      <c r="AI528" s="8">
        <f t="shared" si="52"/>
        <v>43481</v>
      </c>
      <c r="AJ528" s="8" t="str">
        <f t="shared" si="53"/>
        <v>Wednesday</v>
      </c>
      <c r="AK528" s="2">
        <v>0.7041087962962963</v>
      </c>
      <c r="AL528" t="s">
        <v>33</v>
      </c>
      <c r="AM528" t="s">
        <v>34</v>
      </c>
      <c r="AN528" t="s">
        <v>35</v>
      </c>
      <c r="AO528" t="s">
        <v>27</v>
      </c>
    </row>
    <row r="529" spans="1:41" x14ac:dyDescent="0.25">
      <c r="A529" t="s">
        <v>27</v>
      </c>
      <c r="B529">
        <v>2301517</v>
      </c>
      <c r="C529" t="s">
        <v>37</v>
      </c>
      <c r="D529" t="s">
        <v>38</v>
      </c>
      <c r="E529" t="s">
        <v>39</v>
      </c>
      <c r="F529">
        <v>53202</v>
      </c>
      <c r="G529" t="s">
        <v>29</v>
      </c>
      <c r="H529" t="s">
        <v>40</v>
      </c>
      <c r="I529">
        <v>5443</v>
      </c>
      <c r="J529" t="s">
        <v>30</v>
      </c>
      <c r="K529" t="s">
        <v>115</v>
      </c>
      <c r="L529">
        <f>VLOOKUP($K529,Key!$A$1:$D$105,2,FALSE)</f>
        <v>43.058619999999998</v>
      </c>
      <c r="M529">
        <f>VLOOKUP($K529,Key!$A$1:$D$105,3,FALSE)</f>
        <v>-87.885319999999993</v>
      </c>
      <c r="N529" t="str">
        <f>VLOOKUP($K529,Key!$A$1:$D$105,4,FALSE)</f>
        <v>Milwaukee</v>
      </c>
      <c r="O529" t="s">
        <v>56</v>
      </c>
      <c r="P529">
        <f>VLOOKUP($O529,Key!$A$1:$D$105,2,FALSE)</f>
        <v>43.05847</v>
      </c>
      <c r="Q529">
        <f>VLOOKUP($O529,Key!$A$1:$D$105,3,FALSE)</f>
        <v>-87.898079999999993</v>
      </c>
      <c r="R529" t="str">
        <f>VLOOKUP($O529,Key!$A$1:$D$105,4,FALSE)</f>
        <v>Milwaukee</v>
      </c>
      <c r="S529">
        <v>7</v>
      </c>
      <c r="T529">
        <v>0</v>
      </c>
      <c r="U529">
        <v>0</v>
      </c>
      <c r="V529" t="s">
        <v>33</v>
      </c>
      <c r="W529">
        <v>1</v>
      </c>
      <c r="X529">
        <v>1</v>
      </c>
      <c r="Y529">
        <v>40</v>
      </c>
      <c r="Z529" s="6">
        <v>-1</v>
      </c>
      <c r="AA529" s="1">
        <v>43481</v>
      </c>
      <c r="AB529" s="7">
        <f t="shared" si="48"/>
        <v>43466</v>
      </c>
      <c r="AC529" s="7">
        <f t="shared" si="49"/>
        <v>43481</v>
      </c>
      <c r="AD529" s="7" t="str">
        <f t="shared" si="50"/>
        <v>Wednesday</v>
      </c>
      <c r="AE529" s="2">
        <v>0.73767361111111107</v>
      </c>
      <c r="AF529" s="6">
        <v>1</v>
      </c>
      <c r="AG529" s="1">
        <v>43481</v>
      </c>
      <c r="AH529" s="7">
        <f t="shared" si="51"/>
        <v>43466</v>
      </c>
      <c r="AI529" s="7">
        <f t="shared" si="52"/>
        <v>43481</v>
      </c>
      <c r="AJ529" s="7" t="str">
        <f t="shared" si="53"/>
        <v>Wednesday</v>
      </c>
      <c r="AK529" s="2">
        <v>0.74304398148148154</v>
      </c>
      <c r="AL529" t="s">
        <v>33</v>
      </c>
      <c r="AM529" t="s">
        <v>34</v>
      </c>
      <c r="AN529" t="s">
        <v>35</v>
      </c>
      <c r="AO529" t="s">
        <v>27</v>
      </c>
    </row>
    <row r="530" spans="1:41" x14ac:dyDescent="0.25">
      <c r="A530" t="s">
        <v>27</v>
      </c>
      <c r="B530">
        <v>2339331</v>
      </c>
      <c r="C530" t="s">
        <v>37</v>
      </c>
      <c r="D530" t="s">
        <v>38</v>
      </c>
      <c r="E530" t="s">
        <v>39</v>
      </c>
      <c r="F530">
        <v>53202</v>
      </c>
      <c r="G530" t="s">
        <v>29</v>
      </c>
      <c r="H530" t="s">
        <v>40</v>
      </c>
      <c r="I530">
        <v>5551</v>
      </c>
      <c r="J530" t="s">
        <v>30</v>
      </c>
      <c r="K530" t="s">
        <v>55</v>
      </c>
      <c r="L530">
        <f>VLOOKUP($K530,Key!$A$1:$D$105,2,FALSE)</f>
        <v>43.048200000000001</v>
      </c>
      <c r="M530">
        <f>VLOOKUP($K530,Key!$A$1:$D$105,3,FALSE)</f>
        <v>-87.900859999999994</v>
      </c>
      <c r="N530" t="str">
        <f>VLOOKUP($K530,Key!$A$1:$D$105,4,FALSE)</f>
        <v>Milwaukee</v>
      </c>
      <c r="O530" t="s">
        <v>71</v>
      </c>
      <c r="P530">
        <f>VLOOKUP($O530,Key!$A$1:$D$105,2,FALSE)</f>
        <v>43.074890000000003</v>
      </c>
      <c r="Q530">
        <f>VLOOKUP($O530,Key!$A$1:$D$105,3,FALSE)</f>
        <v>-87.882810000000006</v>
      </c>
      <c r="R530" t="str">
        <f>VLOOKUP($O530,Key!$A$1:$D$105,4,FALSE)</f>
        <v>Milwaukee</v>
      </c>
      <c r="S530">
        <v>22</v>
      </c>
      <c r="T530">
        <v>0</v>
      </c>
      <c r="U530">
        <v>0</v>
      </c>
      <c r="V530" t="s">
        <v>33</v>
      </c>
      <c r="W530">
        <v>3</v>
      </c>
      <c r="X530">
        <v>2.9</v>
      </c>
      <c r="Y530">
        <v>120</v>
      </c>
      <c r="Z530" s="4">
        <v>-1</v>
      </c>
      <c r="AA530" s="1">
        <v>43482</v>
      </c>
      <c r="AB530" s="8">
        <f t="shared" si="48"/>
        <v>43466</v>
      </c>
      <c r="AC530" s="8">
        <f t="shared" si="49"/>
        <v>43482</v>
      </c>
      <c r="AD530" s="8" t="str">
        <f t="shared" si="50"/>
        <v>Thursday</v>
      </c>
      <c r="AE530" s="2">
        <v>0.35896990740740736</v>
      </c>
      <c r="AF530" s="4">
        <v>1</v>
      </c>
      <c r="AG530" s="1">
        <v>43482</v>
      </c>
      <c r="AH530" s="8">
        <f t="shared" si="51"/>
        <v>43466</v>
      </c>
      <c r="AI530" s="8">
        <f t="shared" si="52"/>
        <v>43482</v>
      </c>
      <c r="AJ530" s="8" t="str">
        <f t="shared" si="53"/>
        <v>Thursday</v>
      </c>
      <c r="AK530" s="2">
        <v>0.37381944444444443</v>
      </c>
      <c r="AL530" t="s">
        <v>33</v>
      </c>
      <c r="AM530" t="s">
        <v>34</v>
      </c>
      <c r="AN530" t="s">
        <v>35</v>
      </c>
      <c r="AO530" t="s">
        <v>27</v>
      </c>
    </row>
    <row r="531" spans="1:41" x14ac:dyDescent="0.25">
      <c r="A531" t="s">
        <v>27</v>
      </c>
      <c r="B531">
        <v>2070494</v>
      </c>
      <c r="C531" t="s">
        <v>37</v>
      </c>
      <c r="D531" t="s">
        <v>38</v>
      </c>
      <c r="E531" t="s">
        <v>39</v>
      </c>
      <c r="F531">
        <v>53215</v>
      </c>
      <c r="G531" t="s">
        <v>29</v>
      </c>
      <c r="H531" t="s">
        <v>40</v>
      </c>
      <c r="I531">
        <v>11081</v>
      </c>
      <c r="J531" t="s">
        <v>30</v>
      </c>
      <c r="K531" t="s">
        <v>71</v>
      </c>
      <c r="L531">
        <f>VLOOKUP($K531,Key!$A$1:$D$105,2,FALSE)</f>
        <v>43.074890000000003</v>
      </c>
      <c r="M531">
        <f>VLOOKUP($K531,Key!$A$1:$D$105,3,FALSE)</f>
        <v>-87.882810000000006</v>
      </c>
      <c r="N531" t="str">
        <f>VLOOKUP($K531,Key!$A$1:$D$105,4,FALSE)</f>
        <v>Milwaukee</v>
      </c>
      <c r="O531" t="s">
        <v>70</v>
      </c>
      <c r="P531">
        <f>VLOOKUP($O531,Key!$A$1:$D$105,2,FALSE)</f>
        <v>43.074655999999997</v>
      </c>
      <c r="Q531">
        <f>VLOOKUP($O531,Key!$A$1:$D$105,3,FALSE)</f>
        <v>-87.889011999999994</v>
      </c>
      <c r="R531" t="str">
        <f>VLOOKUP($O531,Key!$A$1:$D$105,4,FALSE)</f>
        <v>Milwaukee</v>
      </c>
      <c r="S531">
        <v>2</v>
      </c>
      <c r="T531">
        <v>0</v>
      </c>
      <c r="U531">
        <v>0</v>
      </c>
      <c r="V531" t="s">
        <v>33</v>
      </c>
      <c r="W531">
        <v>0</v>
      </c>
      <c r="X531">
        <v>0</v>
      </c>
      <c r="Y531">
        <v>0</v>
      </c>
      <c r="Z531" s="6">
        <v>-1</v>
      </c>
      <c r="AA531" s="1">
        <v>43482</v>
      </c>
      <c r="AB531" s="7">
        <f t="shared" si="48"/>
        <v>43466</v>
      </c>
      <c r="AC531" s="7">
        <f t="shared" si="49"/>
        <v>43482</v>
      </c>
      <c r="AD531" s="7" t="str">
        <f t="shared" si="50"/>
        <v>Thursday</v>
      </c>
      <c r="AE531" s="2">
        <v>0.65209490740740739</v>
      </c>
      <c r="AF531" s="6">
        <v>1</v>
      </c>
      <c r="AG531" s="1">
        <v>43482</v>
      </c>
      <c r="AH531" s="7">
        <f t="shared" si="51"/>
        <v>43466</v>
      </c>
      <c r="AI531" s="7">
        <f t="shared" si="52"/>
        <v>43482</v>
      </c>
      <c r="AJ531" s="7" t="str">
        <f t="shared" si="53"/>
        <v>Thursday</v>
      </c>
      <c r="AK531" s="2">
        <v>0.6541203703703703</v>
      </c>
      <c r="AL531" t="s">
        <v>33</v>
      </c>
      <c r="AM531" t="s">
        <v>34</v>
      </c>
      <c r="AN531" t="s">
        <v>35</v>
      </c>
      <c r="AO531" t="s">
        <v>27</v>
      </c>
    </row>
    <row r="532" spans="1:41" x14ac:dyDescent="0.25">
      <c r="A532" t="s">
        <v>27</v>
      </c>
      <c r="B532">
        <v>1494109</v>
      </c>
      <c r="C532" t="s">
        <v>37</v>
      </c>
      <c r="D532" t="s">
        <v>38</v>
      </c>
      <c r="E532" t="s">
        <v>39</v>
      </c>
      <c r="F532">
        <v>53233</v>
      </c>
      <c r="G532" t="s">
        <v>29</v>
      </c>
      <c r="H532" t="s">
        <v>40</v>
      </c>
      <c r="I532">
        <v>5465</v>
      </c>
      <c r="J532" t="s">
        <v>30</v>
      </c>
      <c r="K532" t="s">
        <v>36</v>
      </c>
      <c r="L532">
        <f>VLOOKUP($K532,Key!$A$1:$D$105,2,FALSE)</f>
        <v>43.03886</v>
      </c>
      <c r="M532">
        <f>VLOOKUP($K532,Key!$A$1:$D$105,3,FALSE)</f>
        <v>-87.902720000000002</v>
      </c>
      <c r="N532" t="str">
        <f>VLOOKUP($K532,Key!$A$1:$D$105,4,FALSE)</f>
        <v>Milwaukee</v>
      </c>
      <c r="O532" t="s">
        <v>82</v>
      </c>
      <c r="P532">
        <f>VLOOKUP($O532,Key!$A$1:$D$105,2,FALSE)</f>
        <v>43.038649999999997</v>
      </c>
      <c r="Q532">
        <f>VLOOKUP($O532,Key!$A$1:$D$105,3,FALSE)</f>
        <v>-87.921930000000003</v>
      </c>
      <c r="R532" t="str">
        <f>VLOOKUP($O532,Key!$A$1:$D$105,4,FALSE)</f>
        <v>Milwaukee</v>
      </c>
      <c r="S532">
        <v>7</v>
      </c>
      <c r="T532">
        <v>0</v>
      </c>
      <c r="U532">
        <v>0</v>
      </c>
      <c r="V532" t="s">
        <v>33</v>
      </c>
      <c r="W532">
        <v>1</v>
      </c>
      <c r="X532">
        <v>1</v>
      </c>
      <c r="Y532">
        <v>40</v>
      </c>
      <c r="Z532" s="4">
        <v>-1</v>
      </c>
      <c r="AA532" s="1">
        <v>43482</v>
      </c>
      <c r="AB532" s="8">
        <f t="shared" si="48"/>
        <v>43466</v>
      </c>
      <c r="AC532" s="8">
        <f t="shared" si="49"/>
        <v>43482</v>
      </c>
      <c r="AD532" s="8" t="str">
        <f t="shared" si="50"/>
        <v>Thursday</v>
      </c>
      <c r="AE532" s="2">
        <v>0.68657407407407411</v>
      </c>
      <c r="AF532" s="4">
        <v>1</v>
      </c>
      <c r="AG532" s="1">
        <v>43482</v>
      </c>
      <c r="AH532" s="8">
        <f t="shared" si="51"/>
        <v>43466</v>
      </c>
      <c r="AI532" s="8">
        <f t="shared" si="52"/>
        <v>43482</v>
      </c>
      <c r="AJ532" s="8" t="str">
        <f t="shared" si="53"/>
        <v>Thursday</v>
      </c>
      <c r="AK532" s="2">
        <v>0.69131944444444438</v>
      </c>
      <c r="AL532" t="s">
        <v>33</v>
      </c>
      <c r="AM532" t="s">
        <v>34</v>
      </c>
      <c r="AN532" t="s">
        <v>35</v>
      </c>
      <c r="AO532" t="s">
        <v>27</v>
      </c>
    </row>
    <row r="533" spans="1:41" x14ac:dyDescent="0.25">
      <c r="A533" t="s">
        <v>27</v>
      </c>
      <c r="B533">
        <v>2030100</v>
      </c>
      <c r="C533" t="s">
        <v>37</v>
      </c>
      <c r="D533" t="s">
        <v>96</v>
      </c>
      <c r="E533" t="s">
        <v>39</v>
      </c>
      <c r="F533">
        <v>53211</v>
      </c>
      <c r="G533" t="s">
        <v>29</v>
      </c>
      <c r="H533" t="s">
        <v>40</v>
      </c>
      <c r="I533">
        <v>5553</v>
      </c>
      <c r="J533" t="s">
        <v>30</v>
      </c>
      <c r="K533" t="s">
        <v>92</v>
      </c>
      <c r="L533">
        <f>VLOOKUP($K533,Key!$A$1:$D$105,2,FALSE)</f>
        <v>43.053040000000003</v>
      </c>
      <c r="M533">
        <f>VLOOKUP($K533,Key!$A$1:$D$105,3,FALSE)</f>
        <v>-87.897660000000002</v>
      </c>
      <c r="N533" t="str">
        <f>VLOOKUP($K533,Key!$A$1:$D$105,4,FALSE)</f>
        <v>Milwaukee</v>
      </c>
      <c r="O533" t="s">
        <v>54</v>
      </c>
      <c r="P533">
        <f>VLOOKUP($O533,Key!$A$1:$D$105,2,FALSE)</f>
        <v>43.004728999999998</v>
      </c>
      <c r="Q533">
        <f>VLOOKUP($O533,Key!$A$1:$D$105,3,FALSE)</f>
        <v>-87.905463999999995</v>
      </c>
      <c r="R533" t="str">
        <f>VLOOKUP($O533,Key!$A$1:$D$105,4,FALSE)</f>
        <v>Milwaukee</v>
      </c>
      <c r="S533">
        <v>38</v>
      </c>
      <c r="T533">
        <v>0</v>
      </c>
      <c r="U533">
        <v>0</v>
      </c>
      <c r="V533" t="s">
        <v>33</v>
      </c>
      <c r="W533">
        <v>5</v>
      </c>
      <c r="X533">
        <v>4.8</v>
      </c>
      <c r="Y533">
        <v>200</v>
      </c>
      <c r="Z533" s="6">
        <v>-1</v>
      </c>
      <c r="AA533" s="1">
        <v>43483</v>
      </c>
      <c r="AB533" s="7">
        <f t="shared" si="48"/>
        <v>43466</v>
      </c>
      <c r="AC533" s="7">
        <f t="shared" si="49"/>
        <v>43483</v>
      </c>
      <c r="AD533" s="7" t="str">
        <f t="shared" si="50"/>
        <v>Friday</v>
      </c>
      <c r="AE533" s="2">
        <v>0.38459490740740737</v>
      </c>
      <c r="AF533" s="6">
        <v>1</v>
      </c>
      <c r="AG533" s="1">
        <v>43483</v>
      </c>
      <c r="AH533" s="7">
        <f t="shared" si="51"/>
        <v>43466</v>
      </c>
      <c r="AI533" s="7">
        <f t="shared" si="52"/>
        <v>43483</v>
      </c>
      <c r="AJ533" s="7" t="str">
        <f t="shared" si="53"/>
        <v>Friday</v>
      </c>
      <c r="AK533" s="2">
        <v>0.41075231481481483</v>
      </c>
      <c r="AL533" t="s">
        <v>34</v>
      </c>
      <c r="AM533" t="s">
        <v>34</v>
      </c>
      <c r="AN533" t="s">
        <v>35</v>
      </c>
      <c r="AO533" t="s">
        <v>27</v>
      </c>
    </row>
    <row r="534" spans="1:41" x14ac:dyDescent="0.25">
      <c r="A534" t="s">
        <v>27</v>
      </c>
      <c r="B534">
        <v>2237245</v>
      </c>
      <c r="C534" t="s">
        <v>37</v>
      </c>
      <c r="D534" t="s">
        <v>38</v>
      </c>
      <c r="E534" t="s">
        <v>39</v>
      </c>
      <c r="F534">
        <v>53211</v>
      </c>
      <c r="G534" t="s">
        <v>29</v>
      </c>
      <c r="H534" t="s">
        <v>40</v>
      </c>
      <c r="I534">
        <v>11146</v>
      </c>
      <c r="J534" t="s">
        <v>30</v>
      </c>
      <c r="K534" t="s">
        <v>75</v>
      </c>
      <c r="L534">
        <f>VLOOKUP($K534,Key!$A$1:$D$105,2,FALSE)</f>
        <v>43.063749000000001</v>
      </c>
      <c r="M534">
        <f>VLOOKUP($K534,Key!$A$1:$D$105,3,FALSE)</f>
        <v>-87.887962999999999</v>
      </c>
      <c r="N534" t="str">
        <f>VLOOKUP($K534,Key!$A$1:$D$105,4,FALSE)</f>
        <v>Milwaukee</v>
      </c>
      <c r="O534" t="s">
        <v>73</v>
      </c>
      <c r="P534">
        <f>VLOOKUP($O534,Key!$A$1:$D$105,2,FALSE)</f>
        <v>43.089460000000003</v>
      </c>
      <c r="Q534">
        <f>VLOOKUP($O534,Key!$A$1:$D$105,3,FALSE)</f>
        <v>-87.895219999999995</v>
      </c>
      <c r="R534" t="str">
        <f>VLOOKUP($O534,Key!$A$1:$D$105,4,FALSE)</f>
        <v>Shorewood</v>
      </c>
      <c r="S534">
        <v>11</v>
      </c>
      <c r="T534">
        <v>0</v>
      </c>
      <c r="U534">
        <v>0</v>
      </c>
      <c r="V534" t="s">
        <v>33</v>
      </c>
      <c r="W534">
        <v>1</v>
      </c>
      <c r="X534">
        <v>1</v>
      </c>
      <c r="Y534">
        <v>40</v>
      </c>
      <c r="Z534" s="4">
        <v>-1</v>
      </c>
      <c r="AA534" s="1">
        <v>43483</v>
      </c>
      <c r="AB534" s="8">
        <f t="shared" si="48"/>
        <v>43466</v>
      </c>
      <c r="AC534" s="8">
        <f t="shared" si="49"/>
        <v>43483</v>
      </c>
      <c r="AD534" s="8" t="str">
        <f t="shared" si="50"/>
        <v>Friday</v>
      </c>
      <c r="AE534" s="2">
        <v>0.53842592592592597</v>
      </c>
      <c r="AF534" s="4">
        <v>1</v>
      </c>
      <c r="AG534" s="1">
        <v>43483</v>
      </c>
      <c r="AH534" s="8">
        <f t="shared" si="51"/>
        <v>43466</v>
      </c>
      <c r="AI534" s="8">
        <f t="shared" si="52"/>
        <v>43483</v>
      </c>
      <c r="AJ534" s="8" t="str">
        <f t="shared" si="53"/>
        <v>Friday</v>
      </c>
      <c r="AK534" s="2">
        <v>0.54601851851851857</v>
      </c>
      <c r="AL534" t="s">
        <v>33</v>
      </c>
      <c r="AM534" t="s">
        <v>34</v>
      </c>
      <c r="AN534" t="s">
        <v>35</v>
      </c>
      <c r="AO534" t="s">
        <v>27</v>
      </c>
    </row>
    <row r="535" spans="1:41" x14ac:dyDescent="0.25">
      <c r="A535" t="s">
        <v>27</v>
      </c>
      <c r="B535">
        <v>1164700</v>
      </c>
      <c r="C535" t="s">
        <v>37</v>
      </c>
      <c r="D535" t="s">
        <v>38</v>
      </c>
      <c r="E535" t="s">
        <v>39</v>
      </c>
      <c r="F535">
        <v>53202</v>
      </c>
      <c r="G535" t="s">
        <v>29</v>
      </c>
      <c r="H535" t="s">
        <v>40</v>
      </c>
      <c r="I535">
        <v>12528</v>
      </c>
      <c r="J535" t="s">
        <v>30</v>
      </c>
      <c r="K535" t="s">
        <v>31</v>
      </c>
      <c r="L535">
        <f>VLOOKUP($K535,Key!$A$1:$D$105,2,FALSE)</f>
        <v>43.038719999999998</v>
      </c>
      <c r="M535">
        <f>VLOOKUP($K535,Key!$A$1:$D$105,3,FALSE)</f>
        <v>-87.905339999999995</v>
      </c>
      <c r="N535" t="str">
        <f>VLOOKUP($K535,Key!$A$1:$D$105,4,FALSE)</f>
        <v>Milwaukee</v>
      </c>
      <c r="O535" t="s">
        <v>92</v>
      </c>
      <c r="P535">
        <f>VLOOKUP($O535,Key!$A$1:$D$105,2,FALSE)</f>
        <v>43.053040000000003</v>
      </c>
      <c r="Q535">
        <f>VLOOKUP($O535,Key!$A$1:$D$105,3,FALSE)</f>
        <v>-87.897660000000002</v>
      </c>
      <c r="R535" t="str">
        <f>VLOOKUP($O535,Key!$A$1:$D$105,4,FALSE)</f>
        <v>Milwaukee</v>
      </c>
      <c r="S535">
        <v>9</v>
      </c>
      <c r="T535">
        <v>0</v>
      </c>
      <c r="U535">
        <v>0</v>
      </c>
      <c r="V535" t="s">
        <v>33</v>
      </c>
      <c r="W535">
        <v>1</v>
      </c>
      <c r="X535">
        <v>1</v>
      </c>
      <c r="Y535">
        <v>40</v>
      </c>
      <c r="Z535" s="6">
        <v>-1</v>
      </c>
      <c r="AA535" s="1">
        <v>43483</v>
      </c>
      <c r="AB535" s="7">
        <f t="shared" si="48"/>
        <v>43466</v>
      </c>
      <c r="AC535" s="7">
        <f t="shared" si="49"/>
        <v>43483</v>
      </c>
      <c r="AD535" s="7" t="str">
        <f t="shared" si="50"/>
        <v>Friday</v>
      </c>
      <c r="AE535" s="2">
        <v>0.61819444444444438</v>
      </c>
      <c r="AF535" s="6">
        <v>1</v>
      </c>
      <c r="AG535" s="1">
        <v>43483</v>
      </c>
      <c r="AH535" s="7">
        <f t="shared" si="51"/>
        <v>43466</v>
      </c>
      <c r="AI535" s="7">
        <f t="shared" si="52"/>
        <v>43483</v>
      </c>
      <c r="AJ535" s="7" t="str">
        <f t="shared" si="53"/>
        <v>Friday</v>
      </c>
      <c r="AK535" s="2">
        <v>0.62480324074074078</v>
      </c>
      <c r="AL535" t="s">
        <v>33</v>
      </c>
      <c r="AM535" t="s">
        <v>34</v>
      </c>
      <c r="AN535" t="s">
        <v>35</v>
      </c>
      <c r="AO535" t="s">
        <v>27</v>
      </c>
    </row>
    <row r="536" spans="1:41" x14ac:dyDescent="0.25">
      <c r="A536" t="s">
        <v>27</v>
      </c>
      <c r="B536">
        <v>1328721</v>
      </c>
      <c r="C536" t="s">
        <v>37</v>
      </c>
      <c r="D536" t="s">
        <v>38</v>
      </c>
      <c r="E536" t="s">
        <v>39</v>
      </c>
      <c r="F536">
        <v>53207</v>
      </c>
      <c r="G536" t="s">
        <v>29</v>
      </c>
      <c r="H536" t="s">
        <v>40</v>
      </c>
      <c r="I536">
        <v>46</v>
      </c>
      <c r="J536" t="s">
        <v>30</v>
      </c>
      <c r="K536" t="s">
        <v>61</v>
      </c>
      <c r="L536">
        <f>VLOOKUP($K536,Key!$A$1:$D$105,2,FALSE)</f>
        <v>43.026229999999998</v>
      </c>
      <c r="M536">
        <f>VLOOKUP($K536,Key!$A$1:$D$105,3,FALSE)</f>
        <v>-87.912809999999993</v>
      </c>
      <c r="N536" t="str">
        <f>VLOOKUP($K536,Key!$A$1:$D$105,4,FALSE)</f>
        <v>Milwaukee</v>
      </c>
      <c r="O536" t="s">
        <v>72</v>
      </c>
      <c r="P536">
        <f>VLOOKUP($O536,Key!$A$1:$D$105,2,FALSE)</f>
        <v>43.03913</v>
      </c>
      <c r="Q536">
        <f>VLOOKUP($O536,Key!$A$1:$D$105,3,FALSE)</f>
        <v>-87.916150000000002</v>
      </c>
      <c r="R536" t="str">
        <f>VLOOKUP($O536,Key!$A$1:$D$105,4,FALSE)</f>
        <v>Milwaukee</v>
      </c>
      <c r="S536">
        <v>36</v>
      </c>
      <c r="T536">
        <v>0</v>
      </c>
      <c r="U536">
        <v>0</v>
      </c>
      <c r="V536" t="s">
        <v>33</v>
      </c>
      <c r="W536">
        <v>5</v>
      </c>
      <c r="X536">
        <v>4.8</v>
      </c>
      <c r="Y536">
        <v>200</v>
      </c>
      <c r="Z536" s="4">
        <v>-1</v>
      </c>
      <c r="AA536" s="1">
        <v>43483</v>
      </c>
      <c r="AB536" s="8">
        <f t="shared" si="48"/>
        <v>43466</v>
      </c>
      <c r="AC536" s="8">
        <f t="shared" si="49"/>
        <v>43483</v>
      </c>
      <c r="AD536" s="8" t="str">
        <f t="shared" si="50"/>
        <v>Friday</v>
      </c>
      <c r="AE536" s="2">
        <v>0.7322685185185186</v>
      </c>
      <c r="AF536" s="4">
        <v>1</v>
      </c>
      <c r="AG536" s="1">
        <v>43483</v>
      </c>
      <c r="AH536" s="8">
        <f t="shared" si="51"/>
        <v>43466</v>
      </c>
      <c r="AI536" s="8">
        <f t="shared" si="52"/>
        <v>43483</v>
      </c>
      <c r="AJ536" s="8" t="str">
        <f t="shared" si="53"/>
        <v>Friday</v>
      </c>
      <c r="AK536" s="2">
        <v>0.75696759259259261</v>
      </c>
      <c r="AL536" t="s">
        <v>34</v>
      </c>
      <c r="AM536" t="s">
        <v>34</v>
      </c>
      <c r="AN536" t="s">
        <v>35</v>
      </c>
      <c r="AO536" t="s">
        <v>27</v>
      </c>
    </row>
    <row r="537" spans="1:41" x14ac:dyDescent="0.25">
      <c r="A537" t="s">
        <v>27</v>
      </c>
      <c r="B537">
        <v>2260262</v>
      </c>
      <c r="C537" t="s">
        <v>37</v>
      </c>
      <c r="D537" t="s">
        <v>38</v>
      </c>
      <c r="E537" t="s">
        <v>39</v>
      </c>
      <c r="F537">
        <v>53217</v>
      </c>
      <c r="G537" t="s">
        <v>29</v>
      </c>
      <c r="H537" t="s">
        <v>40</v>
      </c>
      <c r="I537">
        <v>11131</v>
      </c>
      <c r="J537" t="s">
        <v>30</v>
      </c>
      <c r="K537" t="s">
        <v>48</v>
      </c>
      <c r="L537">
        <f>VLOOKUP($K537,Key!$A$1:$D$105,2,FALSE)</f>
        <v>43.034619999999997</v>
      </c>
      <c r="M537">
        <f>VLOOKUP($K537,Key!$A$1:$D$105,3,FALSE)</f>
        <v>-87.917500000000004</v>
      </c>
      <c r="N537" t="str">
        <f>VLOOKUP($K537,Key!$A$1:$D$105,4,FALSE)</f>
        <v>Milwaukee</v>
      </c>
      <c r="O537" t="s">
        <v>65</v>
      </c>
      <c r="P537">
        <f>VLOOKUP($O537,Key!$A$1:$D$105,2,FALSE)</f>
        <v>43.066893999999998</v>
      </c>
      <c r="Q537">
        <f>VLOOKUP($O537,Key!$A$1:$D$105,3,FALSE)</f>
        <v>-87.877936000000005</v>
      </c>
      <c r="R537" t="str">
        <f>VLOOKUP($O537,Key!$A$1:$D$105,4,FALSE)</f>
        <v>Milwaukee</v>
      </c>
      <c r="S537">
        <v>29</v>
      </c>
      <c r="T537">
        <v>0</v>
      </c>
      <c r="U537">
        <v>0</v>
      </c>
      <c r="V537" t="s">
        <v>33</v>
      </c>
      <c r="W537">
        <v>4</v>
      </c>
      <c r="X537">
        <v>3.8</v>
      </c>
      <c r="Y537">
        <v>160</v>
      </c>
      <c r="Z537" s="6">
        <v>-1</v>
      </c>
      <c r="AA537" s="1">
        <v>43484</v>
      </c>
      <c r="AB537" s="7">
        <f t="shared" si="48"/>
        <v>43466</v>
      </c>
      <c r="AC537" s="7">
        <f t="shared" si="49"/>
        <v>43484</v>
      </c>
      <c r="AD537" s="7" t="str">
        <f t="shared" si="50"/>
        <v>Saturday</v>
      </c>
      <c r="AE537" s="2">
        <v>0.62032407407407408</v>
      </c>
      <c r="AF537" s="6">
        <v>1</v>
      </c>
      <c r="AG537" s="1">
        <v>43484</v>
      </c>
      <c r="AH537" s="7">
        <f t="shared" si="51"/>
        <v>43466</v>
      </c>
      <c r="AI537" s="7">
        <f t="shared" si="52"/>
        <v>43484</v>
      </c>
      <c r="AJ537" s="7" t="str">
        <f t="shared" si="53"/>
        <v>Saturday</v>
      </c>
      <c r="AK537" s="2">
        <v>0.64034722222222229</v>
      </c>
      <c r="AL537" t="s">
        <v>33</v>
      </c>
      <c r="AM537" t="s">
        <v>34</v>
      </c>
      <c r="AN537" t="s">
        <v>35</v>
      </c>
      <c r="AO537" t="s">
        <v>27</v>
      </c>
    </row>
    <row r="538" spans="1:41" x14ac:dyDescent="0.25">
      <c r="A538" t="s">
        <v>27</v>
      </c>
      <c r="B538">
        <v>2266933</v>
      </c>
      <c r="C538" t="s">
        <v>37</v>
      </c>
      <c r="F538">
        <v>30144</v>
      </c>
      <c r="G538" t="s">
        <v>29</v>
      </c>
      <c r="H538" t="s">
        <v>86</v>
      </c>
      <c r="I538">
        <v>5448</v>
      </c>
      <c r="J538" t="s">
        <v>30</v>
      </c>
      <c r="K538" t="s">
        <v>54</v>
      </c>
      <c r="L538">
        <f>VLOOKUP($K538,Key!$A$1:$D$105,2,FALSE)</f>
        <v>43.004728999999998</v>
      </c>
      <c r="M538">
        <f>VLOOKUP($K538,Key!$A$1:$D$105,3,FALSE)</f>
        <v>-87.905463999999995</v>
      </c>
      <c r="N538" t="str">
        <f>VLOOKUP($K538,Key!$A$1:$D$105,4,FALSE)</f>
        <v>Milwaukee</v>
      </c>
      <c r="O538" t="s">
        <v>54</v>
      </c>
      <c r="P538">
        <f>VLOOKUP($O538,Key!$A$1:$D$105,2,FALSE)</f>
        <v>43.004728999999998</v>
      </c>
      <c r="Q538">
        <f>VLOOKUP($O538,Key!$A$1:$D$105,3,FALSE)</f>
        <v>-87.905463999999995</v>
      </c>
      <c r="R538" t="str">
        <f>VLOOKUP($O538,Key!$A$1:$D$105,4,FALSE)</f>
        <v>Milwaukee</v>
      </c>
      <c r="S538">
        <v>22</v>
      </c>
      <c r="T538">
        <v>0</v>
      </c>
      <c r="U538">
        <v>2</v>
      </c>
      <c r="V538" t="s">
        <v>33</v>
      </c>
      <c r="W538">
        <v>3</v>
      </c>
      <c r="X538">
        <v>2.9</v>
      </c>
      <c r="Y538">
        <v>120</v>
      </c>
      <c r="Z538" s="4">
        <v>-1</v>
      </c>
      <c r="AA538" s="1">
        <v>43486</v>
      </c>
      <c r="AB538" s="8">
        <f t="shared" si="48"/>
        <v>43466</v>
      </c>
      <c r="AC538" s="8">
        <f t="shared" si="49"/>
        <v>43486</v>
      </c>
      <c r="AD538" s="8" t="str">
        <f t="shared" si="50"/>
        <v>Monday</v>
      </c>
      <c r="AE538" s="2">
        <v>0.60155092592592596</v>
      </c>
      <c r="AF538" s="4">
        <v>1</v>
      </c>
      <c r="AG538" s="1">
        <v>43486</v>
      </c>
      <c r="AH538" s="8">
        <f t="shared" si="51"/>
        <v>43466</v>
      </c>
      <c r="AI538" s="8">
        <f t="shared" si="52"/>
        <v>43486</v>
      </c>
      <c r="AJ538" s="8" t="str">
        <f t="shared" si="53"/>
        <v>Monday</v>
      </c>
      <c r="AK538" s="2">
        <v>0.61678240740740742</v>
      </c>
      <c r="AL538" t="s">
        <v>33</v>
      </c>
      <c r="AM538" t="s">
        <v>34</v>
      </c>
      <c r="AN538" t="s">
        <v>44</v>
      </c>
      <c r="AO538" t="s">
        <v>27</v>
      </c>
    </row>
    <row r="539" spans="1:41" x14ac:dyDescent="0.25">
      <c r="A539" t="s">
        <v>116</v>
      </c>
      <c r="B539">
        <v>2257274</v>
      </c>
      <c r="C539" t="s">
        <v>37</v>
      </c>
      <c r="D539" t="s">
        <v>38</v>
      </c>
      <c r="E539" t="s">
        <v>39</v>
      </c>
      <c r="F539">
        <v>53202</v>
      </c>
      <c r="G539" t="s">
        <v>29</v>
      </c>
      <c r="H539" t="s">
        <v>117</v>
      </c>
      <c r="I539">
        <v>12680</v>
      </c>
      <c r="J539" t="s">
        <v>30</v>
      </c>
      <c r="K539" t="s">
        <v>80</v>
      </c>
      <c r="L539">
        <f>VLOOKUP($K539,Key!$A$1:$D$105,2,FALSE)</f>
        <v>43.05097</v>
      </c>
      <c r="M539">
        <f>VLOOKUP($K539,Key!$A$1:$D$105,3,FALSE)</f>
        <v>-87.906440000000003</v>
      </c>
      <c r="N539" t="str">
        <f>VLOOKUP($K539,Key!$A$1:$D$105,4,FALSE)</f>
        <v>Milwaukee</v>
      </c>
      <c r="O539" t="s">
        <v>36</v>
      </c>
      <c r="P539">
        <f>VLOOKUP($O539,Key!$A$1:$D$105,2,FALSE)</f>
        <v>43.03886</v>
      </c>
      <c r="Q539">
        <f>VLOOKUP($O539,Key!$A$1:$D$105,3,FALSE)</f>
        <v>-87.902720000000002</v>
      </c>
      <c r="R539" t="str">
        <f>VLOOKUP($O539,Key!$A$1:$D$105,4,FALSE)</f>
        <v>Milwaukee</v>
      </c>
      <c r="S539">
        <v>8</v>
      </c>
      <c r="T539">
        <v>0</v>
      </c>
      <c r="U539">
        <v>0</v>
      </c>
      <c r="V539" t="s">
        <v>33</v>
      </c>
      <c r="W539">
        <v>1</v>
      </c>
      <c r="X539">
        <v>1</v>
      </c>
      <c r="Y539">
        <v>40</v>
      </c>
      <c r="Z539" s="6">
        <v>-1</v>
      </c>
      <c r="AA539" s="1">
        <v>43487</v>
      </c>
      <c r="AB539" s="7">
        <f t="shared" si="48"/>
        <v>43466</v>
      </c>
      <c r="AC539" s="7">
        <f t="shared" si="49"/>
        <v>43487</v>
      </c>
      <c r="AD539" s="7" t="str">
        <f t="shared" si="50"/>
        <v>Tuesday</v>
      </c>
      <c r="AE539" s="2">
        <v>0.32777777777777778</v>
      </c>
      <c r="AF539" s="6">
        <v>1</v>
      </c>
      <c r="AG539" s="1">
        <v>43487</v>
      </c>
      <c r="AH539" s="7">
        <f t="shared" si="51"/>
        <v>43466</v>
      </c>
      <c r="AI539" s="7">
        <f t="shared" si="52"/>
        <v>43487</v>
      </c>
      <c r="AJ539" s="7" t="str">
        <f t="shared" si="53"/>
        <v>Tuesday</v>
      </c>
      <c r="AK539" s="2">
        <v>0.3336574074074074</v>
      </c>
      <c r="AL539" t="s">
        <v>33</v>
      </c>
      <c r="AM539" t="s">
        <v>33</v>
      </c>
      <c r="AN539" t="s">
        <v>35</v>
      </c>
      <c r="AO539" t="s">
        <v>27</v>
      </c>
    </row>
    <row r="540" spans="1:41" x14ac:dyDescent="0.25">
      <c r="A540" t="s">
        <v>27</v>
      </c>
      <c r="B540">
        <v>1328721</v>
      </c>
      <c r="C540" t="s">
        <v>37</v>
      </c>
      <c r="D540" t="s">
        <v>38</v>
      </c>
      <c r="E540" t="s">
        <v>39</v>
      </c>
      <c r="F540">
        <v>53207</v>
      </c>
      <c r="G540" t="s">
        <v>29</v>
      </c>
      <c r="H540" t="s">
        <v>40</v>
      </c>
      <c r="I540">
        <v>5448</v>
      </c>
      <c r="J540" t="s">
        <v>30</v>
      </c>
      <c r="K540" t="s">
        <v>54</v>
      </c>
      <c r="L540">
        <f>VLOOKUP($K540,Key!$A$1:$D$105,2,FALSE)</f>
        <v>43.004728999999998</v>
      </c>
      <c r="M540">
        <f>VLOOKUP($K540,Key!$A$1:$D$105,3,FALSE)</f>
        <v>-87.905463999999995</v>
      </c>
      <c r="N540" t="str">
        <f>VLOOKUP($K540,Key!$A$1:$D$105,4,FALSE)</f>
        <v>Milwaukee</v>
      </c>
      <c r="O540" t="s">
        <v>61</v>
      </c>
      <c r="P540">
        <f>VLOOKUP($O540,Key!$A$1:$D$105,2,FALSE)</f>
        <v>43.026229999999998</v>
      </c>
      <c r="Q540">
        <f>VLOOKUP($O540,Key!$A$1:$D$105,3,FALSE)</f>
        <v>-87.912809999999993</v>
      </c>
      <c r="R540" t="str">
        <f>VLOOKUP($O540,Key!$A$1:$D$105,4,FALSE)</f>
        <v>Milwaukee</v>
      </c>
      <c r="S540">
        <v>11</v>
      </c>
      <c r="T540">
        <v>0</v>
      </c>
      <c r="U540">
        <v>0</v>
      </c>
      <c r="V540" t="s">
        <v>33</v>
      </c>
      <c r="W540">
        <v>1</v>
      </c>
      <c r="X540">
        <v>1</v>
      </c>
      <c r="Y540">
        <v>40</v>
      </c>
      <c r="Z540" s="4">
        <v>-1</v>
      </c>
      <c r="AA540" s="1">
        <v>43487</v>
      </c>
      <c r="AB540" s="8">
        <f t="shared" si="48"/>
        <v>43466</v>
      </c>
      <c r="AC540" s="8">
        <f t="shared" si="49"/>
        <v>43487</v>
      </c>
      <c r="AD540" s="8" t="str">
        <f t="shared" si="50"/>
        <v>Tuesday</v>
      </c>
      <c r="AE540" s="2">
        <v>0.39771990740740742</v>
      </c>
      <c r="AF540" s="4">
        <v>1</v>
      </c>
      <c r="AG540" s="1">
        <v>43487</v>
      </c>
      <c r="AH540" s="8">
        <f t="shared" si="51"/>
        <v>43466</v>
      </c>
      <c r="AI540" s="8">
        <f t="shared" si="52"/>
        <v>43487</v>
      </c>
      <c r="AJ540" s="8" t="str">
        <f t="shared" si="53"/>
        <v>Tuesday</v>
      </c>
      <c r="AK540" s="2">
        <v>0.40491898148148148</v>
      </c>
      <c r="AL540" t="s">
        <v>33</v>
      </c>
      <c r="AM540" t="s">
        <v>34</v>
      </c>
      <c r="AN540" t="s">
        <v>35</v>
      </c>
      <c r="AO540" t="s">
        <v>27</v>
      </c>
    </row>
    <row r="541" spans="1:41" x14ac:dyDescent="0.25">
      <c r="A541" t="s">
        <v>27</v>
      </c>
      <c r="B541">
        <v>2262182</v>
      </c>
      <c r="C541" t="s">
        <v>37</v>
      </c>
      <c r="D541" t="s">
        <v>38</v>
      </c>
      <c r="E541" t="s">
        <v>39</v>
      </c>
      <c r="F541">
        <v>53206</v>
      </c>
      <c r="G541" t="s">
        <v>29</v>
      </c>
      <c r="H541" t="s">
        <v>40</v>
      </c>
      <c r="I541">
        <v>5498</v>
      </c>
      <c r="J541" t="s">
        <v>30</v>
      </c>
      <c r="K541" t="s">
        <v>75</v>
      </c>
      <c r="L541">
        <f>VLOOKUP($K541,Key!$A$1:$D$105,2,FALSE)</f>
        <v>43.063749000000001</v>
      </c>
      <c r="M541">
        <f>VLOOKUP($K541,Key!$A$1:$D$105,3,FALSE)</f>
        <v>-87.887962999999999</v>
      </c>
      <c r="N541" t="str">
        <f>VLOOKUP($K541,Key!$A$1:$D$105,4,FALSE)</f>
        <v>Milwaukee</v>
      </c>
      <c r="O541" t="s">
        <v>71</v>
      </c>
      <c r="P541">
        <f>VLOOKUP($O541,Key!$A$1:$D$105,2,FALSE)</f>
        <v>43.074890000000003</v>
      </c>
      <c r="Q541">
        <f>VLOOKUP($O541,Key!$A$1:$D$105,3,FALSE)</f>
        <v>-87.882810000000006</v>
      </c>
      <c r="R541" t="str">
        <f>VLOOKUP($O541,Key!$A$1:$D$105,4,FALSE)</f>
        <v>Milwaukee</v>
      </c>
      <c r="S541">
        <v>6</v>
      </c>
      <c r="T541">
        <v>0</v>
      </c>
      <c r="U541">
        <v>0</v>
      </c>
      <c r="V541" t="s">
        <v>33</v>
      </c>
      <c r="W541">
        <v>0</v>
      </c>
      <c r="X541">
        <v>0</v>
      </c>
      <c r="Y541">
        <v>0</v>
      </c>
      <c r="Z541" s="6">
        <v>-1</v>
      </c>
      <c r="AA541" s="1">
        <v>43487</v>
      </c>
      <c r="AB541" s="7">
        <f t="shared" si="48"/>
        <v>43466</v>
      </c>
      <c r="AC541" s="7">
        <f t="shared" si="49"/>
        <v>43487</v>
      </c>
      <c r="AD541" s="7" t="str">
        <f t="shared" si="50"/>
        <v>Tuesday</v>
      </c>
      <c r="AE541" s="2">
        <v>0.60618055555555561</v>
      </c>
      <c r="AF541" s="6">
        <v>1</v>
      </c>
      <c r="AG541" s="1">
        <v>43487</v>
      </c>
      <c r="AH541" s="7">
        <f t="shared" si="51"/>
        <v>43466</v>
      </c>
      <c r="AI541" s="7">
        <f t="shared" si="52"/>
        <v>43487</v>
      </c>
      <c r="AJ541" s="7" t="str">
        <f t="shared" si="53"/>
        <v>Tuesday</v>
      </c>
      <c r="AK541" s="2">
        <v>0.61026620370370377</v>
      </c>
      <c r="AL541" t="s">
        <v>33</v>
      </c>
      <c r="AM541" t="s">
        <v>34</v>
      </c>
      <c r="AN541" t="s">
        <v>35</v>
      </c>
      <c r="AO541" t="s">
        <v>27</v>
      </c>
    </row>
    <row r="542" spans="1:41" x14ac:dyDescent="0.25">
      <c r="A542" t="s">
        <v>27</v>
      </c>
      <c r="B542">
        <v>1915786</v>
      </c>
      <c r="C542" t="s">
        <v>37</v>
      </c>
      <c r="D542" t="s">
        <v>38</v>
      </c>
      <c r="E542" t="s">
        <v>39</v>
      </c>
      <c r="F542">
        <v>53202</v>
      </c>
      <c r="G542" t="s">
        <v>29</v>
      </c>
      <c r="H542" t="s">
        <v>40</v>
      </c>
      <c r="I542">
        <v>199</v>
      </c>
      <c r="J542" t="s">
        <v>30</v>
      </c>
      <c r="K542" t="s">
        <v>32</v>
      </c>
      <c r="L542">
        <f>VLOOKUP($K542,Key!$A$1:$D$105,2,FALSE)</f>
        <v>43.040349999999997</v>
      </c>
      <c r="M542">
        <f>VLOOKUP($K542,Key!$A$1:$D$105,3,FALSE)</f>
        <v>-87.920760000000001</v>
      </c>
      <c r="N542" t="str">
        <f>VLOOKUP($K542,Key!$A$1:$D$105,4,FALSE)</f>
        <v>Milwaukee</v>
      </c>
      <c r="O542" t="s">
        <v>32</v>
      </c>
      <c r="P542">
        <f>VLOOKUP($O542,Key!$A$1:$D$105,2,FALSE)</f>
        <v>43.040349999999997</v>
      </c>
      <c r="Q542">
        <f>VLOOKUP($O542,Key!$A$1:$D$105,3,FALSE)</f>
        <v>-87.920760000000001</v>
      </c>
      <c r="R542" t="str">
        <f>VLOOKUP($O542,Key!$A$1:$D$105,4,FALSE)</f>
        <v>Milwaukee</v>
      </c>
      <c r="S542">
        <v>0</v>
      </c>
      <c r="T542">
        <v>0</v>
      </c>
      <c r="U542">
        <v>0</v>
      </c>
      <c r="V542" t="s">
        <v>33</v>
      </c>
      <c r="W542">
        <v>0</v>
      </c>
      <c r="X542">
        <v>0</v>
      </c>
      <c r="Y542">
        <v>0</v>
      </c>
      <c r="Z542" s="4">
        <v>-1</v>
      </c>
      <c r="AA542" s="1">
        <v>43490</v>
      </c>
      <c r="AB542" s="8">
        <f t="shared" si="48"/>
        <v>43466</v>
      </c>
      <c r="AC542" s="8">
        <f t="shared" si="49"/>
        <v>43490</v>
      </c>
      <c r="AD542" s="8" t="str">
        <f t="shared" si="50"/>
        <v>Friday</v>
      </c>
      <c r="AE542" s="2">
        <v>0.45699074074074075</v>
      </c>
      <c r="AF542" s="4">
        <v>1</v>
      </c>
      <c r="AG542" s="1">
        <v>43490</v>
      </c>
      <c r="AH542" s="8">
        <f t="shared" si="51"/>
        <v>43466</v>
      </c>
      <c r="AI542" s="8">
        <f t="shared" si="52"/>
        <v>43490</v>
      </c>
      <c r="AJ542" s="8" t="str">
        <f t="shared" si="53"/>
        <v>Friday</v>
      </c>
      <c r="AK542" s="2">
        <v>0.45728009259259261</v>
      </c>
      <c r="AL542" t="s">
        <v>33</v>
      </c>
      <c r="AM542" t="s">
        <v>34</v>
      </c>
      <c r="AN542" t="s">
        <v>44</v>
      </c>
      <c r="AO542" t="s">
        <v>27</v>
      </c>
    </row>
    <row r="543" spans="1:41" x14ac:dyDescent="0.25">
      <c r="A543" t="s">
        <v>27</v>
      </c>
      <c r="B543">
        <v>1915786</v>
      </c>
      <c r="C543" t="s">
        <v>37</v>
      </c>
      <c r="D543" t="s">
        <v>38</v>
      </c>
      <c r="E543" t="s">
        <v>39</v>
      </c>
      <c r="F543">
        <v>53202</v>
      </c>
      <c r="G543" t="s">
        <v>29</v>
      </c>
      <c r="H543" t="s">
        <v>40</v>
      </c>
      <c r="I543">
        <v>5487</v>
      </c>
      <c r="J543" t="s">
        <v>30</v>
      </c>
      <c r="K543" t="s">
        <v>72</v>
      </c>
      <c r="L543">
        <f>VLOOKUP($K543,Key!$A$1:$D$105,2,FALSE)</f>
        <v>43.03913</v>
      </c>
      <c r="M543">
        <f>VLOOKUP($K543,Key!$A$1:$D$105,3,FALSE)</f>
        <v>-87.916150000000002</v>
      </c>
      <c r="N543" t="str">
        <f>VLOOKUP($K543,Key!$A$1:$D$105,4,FALSE)</f>
        <v>Milwaukee</v>
      </c>
      <c r="O543" t="s">
        <v>72</v>
      </c>
      <c r="P543">
        <f>VLOOKUP($O543,Key!$A$1:$D$105,2,FALSE)</f>
        <v>43.03913</v>
      </c>
      <c r="Q543">
        <f>VLOOKUP($O543,Key!$A$1:$D$105,3,FALSE)</f>
        <v>-87.916150000000002</v>
      </c>
      <c r="R543" t="str">
        <f>VLOOKUP($O543,Key!$A$1:$D$105,4,FALSE)</f>
        <v>Milwaukee</v>
      </c>
      <c r="S543">
        <v>27</v>
      </c>
      <c r="T543">
        <v>0</v>
      </c>
      <c r="U543">
        <v>0</v>
      </c>
      <c r="V543" t="s">
        <v>33</v>
      </c>
      <c r="W543">
        <v>4</v>
      </c>
      <c r="X543">
        <v>3.8</v>
      </c>
      <c r="Y543">
        <v>160</v>
      </c>
      <c r="Z543" s="6">
        <v>-1</v>
      </c>
      <c r="AA543" s="1">
        <v>43490</v>
      </c>
      <c r="AB543" s="7">
        <f t="shared" si="48"/>
        <v>43466</v>
      </c>
      <c r="AC543" s="7">
        <f t="shared" si="49"/>
        <v>43490</v>
      </c>
      <c r="AD543" s="7" t="str">
        <f t="shared" si="50"/>
        <v>Friday</v>
      </c>
      <c r="AE543" s="2">
        <v>0.46143518518518517</v>
      </c>
      <c r="AF543" s="6">
        <v>1</v>
      </c>
      <c r="AG543" s="1">
        <v>43490</v>
      </c>
      <c r="AH543" s="7">
        <f t="shared" si="51"/>
        <v>43466</v>
      </c>
      <c r="AI543" s="7">
        <f t="shared" si="52"/>
        <v>43490</v>
      </c>
      <c r="AJ543" s="7" t="str">
        <f t="shared" si="53"/>
        <v>Friday</v>
      </c>
      <c r="AK543" s="2">
        <v>0.47997685185185185</v>
      </c>
      <c r="AL543" t="s">
        <v>33</v>
      </c>
      <c r="AM543" t="s">
        <v>34</v>
      </c>
      <c r="AN543" t="s">
        <v>44</v>
      </c>
      <c r="AO543" t="s">
        <v>27</v>
      </c>
    </row>
    <row r="544" spans="1:41" x14ac:dyDescent="0.25">
      <c r="A544" t="s">
        <v>27</v>
      </c>
      <c r="B544">
        <v>2325751</v>
      </c>
      <c r="C544" t="s">
        <v>37</v>
      </c>
      <c r="D544" t="s">
        <v>38</v>
      </c>
      <c r="E544" t="s">
        <v>39</v>
      </c>
      <c r="F544">
        <v>53211</v>
      </c>
      <c r="G544" t="s">
        <v>29</v>
      </c>
      <c r="H544" t="s">
        <v>40</v>
      </c>
      <c r="I544">
        <v>11081</v>
      </c>
      <c r="J544" t="s">
        <v>30</v>
      </c>
      <c r="K544" t="s">
        <v>71</v>
      </c>
      <c r="L544">
        <f>VLOOKUP($K544,Key!$A$1:$D$105,2,FALSE)</f>
        <v>43.074890000000003</v>
      </c>
      <c r="M544">
        <f>VLOOKUP($K544,Key!$A$1:$D$105,3,FALSE)</f>
        <v>-87.882810000000006</v>
      </c>
      <c r="N544" t="str">
        <f>VLOOKUP($K544,Key!$A$1:$D$105,4,FALSE)</f>
        <v>Milwaukee</v>
      </c>
      <c r="O544" t="s">
        <v>69</v>
      </c>
      <c r="P544">
        <f>VLOOKUP($O544,Key!$A$1:$D$105,2,FALSE)</f>
        <v>43.081940000000003</v>
      </c>
      <c r="Q544">
        <f>VLOOKUP($O544,Key!$A$1:$D$105,3,FALSE)</f>
        <v>-87.888090000000005</v>
      </c>
      <c r="R544" t="str">
        <f>VLOOKUP($O544,Key!$A$1:$D$105,4,FALSE)</f>
        <v>Shorewood</v>
      </c>
      <c r="S544">
        <v>9</v>
      </c>
      <c r="T544">
        <v>0</v>
      </c>
      <c r="U544">
        <v>0</v>
      </c>
      <c r="V544" t="s">
        <v>33</v>
      </c>
      <c r="W544">
        <v>1</v>
      </c>
      <c r="X544">
        <v>1</v>
      </c>
      <c r="Y544">
        <v>40</v>
      </c>
      <c r="Z544" s="4">
        <v>-1</v>
      </c>
      <c r="AA544" s="1">
        <v>43491</v>
      </c>
      <c r="AB544" s="8">
        <f t="shared" si="48"/>
        <v>43466</v>
      </c>
      <c r="AC544" s="8">
        <f t="shared" si="49"/>
        <v>43491</v>
      </c>
      <c r="AD544" s="8" t="str">
        <f t="shared" si="50"/>
        <v>Saturday</v>
      </c>
      <c r="AE544" s="2">
        <v>0.30104166666666665</v>
      </c>
      <c r="AF544" s="4">
        <v>1</v>
      </c>
      <c r="AG544" s="1">
        <v>43491</v>
      </c>
      <c r="AH544" s="8">
        <f t="shared" si="51"/>
        <v>43466</v>
      </c>
      <c r="AI544" s="8">
        <f t="shared" si="52"/>
        <v>43491</v>
      </c>
      <c r="AJ544" s="8" t="str">
        <f t="shared" si="53"/>
        <v>Saturday</v>
      </c>
      <c r="AK544" s="2">
        <v>0.30732638888888891</v>
      </c>
      <c r="AL544" t="s">
        <v>33</v>
      </c>
      <c r="AM544" t="s">
        <v>34</v>
      </c>
      <c r="AN544" t="s">
        <v>35</v>
      </c>
      <c r="AO544" t="s">
        <v>27</v>
      </c>
    </row>
    <row r="545" spans="1:41" x14ac:dyDescent="0.25">
      <c r="A545" t="s">
        <v>27</v>
      </c>
      <c r="B545">
        <v>2237245</v>
      </c>
      <c r="C545" t="s">
        <v>37</v>
      </c>
      <c r="D545" t="s">
        <v>38</v>
      </c>
      <c r="E545" t="s">
        <v>39</v>
      </c>
      <c r="F545">
        <v>53211</v>
      </c>
      <c r="G545" t="s">
        <v>29</v>
      </c>
      <c r="H545" t="s">
        <v>40</v>
      </c>
      <c r="I545">
        <v>11121</v>
      </c>
      <c r="J545" t="s">
        <v>30</v>
      </c>
      <c r="K545" t="s">
        <v>73</v>
      </c>
      <c r="L545">
        <f>VLOOKUP($K545,Key!$A$1:$D$105,2,FALSE)</f>
        <v>43.089460000000003</v>
      </c>
      <c r="M545">
        <f>VLOOKUP($K545,Key!$A$1:$D$105,3,FALSE)</f>
        <v>-87.895219999999995</v>
      </c>
      <c r="N545" t="str">
        <f>VLOOKUP($K545,Key!$A$1:$D$105,4,FALSE)</f>
        <v>Shorewood</v>
      </c>
      <c r="O545" t="s">
        <v>64</v>
      </c>
      <c r="P545">
        <f>VLOOKUP($O545,Key!$A$1:$D$105,2,FALSE)</f>
        <v>43.08755</v>
      </c>
      <c r="Q545">
        <f>VLOOKUP($O545,Key!$A$1:$D$105,3,FALSE)</f>
        <v>-87.887680000000003</v>
      </c>
      <c r="R545" t="str">
        <f>VLOOKUP($O545,Key!$A$1:$D$105,4,FALSE)</f>
        <v>Shorewood</v>
      </c>
      <c r="S545">
        <v>52</v>
      </c>
      <c r="T545">
        <v>0</v>
      </c>
      <c r="U545">
        <v>0</v>
      </c>
      <c r="V545" t="s">
        <v>33</v>
      </c>
      <c r="W545">
        <v>7</v>
      </c>
      <c r="X545">
        <v>6.7</v>
      </c>
      <c r="Y545">
        <v>280</v>
      </c>
      <c r="Z545" s="6">
        <v>-1</v>
      </c>
      <c r="AA545" s="1">
        <v>43491</v>
      </c>
      <c r="AB545" s="7">
        <f t="shared" si="48"/>
        <v>43466</v>
      </c>
      <c r="AC545" s="7">
        <f t="shared" si="49"/>
        <v>43491</v>
      </c>
      <c r="AD545" s="7" t="str">
        <f t="shared" si="50"/>
        <v>Saturday</v>
      </c>
      <c r="AE545" s="2">
        <v>0.60774305555555552</v>
      </c>
      <c r="AF545" s="6">
        <v>1</v>
      </c>
      <c r="AG545" s="1">
        <v>43491</v>
      </c>
      <c r="AH545" s="7">
        <f t="shared" si="51"/>
        <v>43466</v>
      </c>
      <c r="AI545" s="7">
        <f t="shared" si="52"/>
        <v>43491</v>
      </c>
      <c r="AJ545" s="7" t="str">
        <f t="shared" si="53"/>
        <v>Saturday</v>
      </c>
      <c r="AK545" s="2">
        <v>0.64438657407407407</v>
      </c>
      <c r="AL545" t="s">
        <v>34</v>
      </c>
      <c r="AM545" t="s">
        <v>34</v>
      </c>
      <c r="AN545" t="s">
        <v>35</v>
      </c>
      <c r="AO545" t="s">
        <v>27</v>
      </c>
    </row>
    <row r="546" spans="1:41" x14ac:dyDescent="0.25">
      <c r="A546" t="s">
        <v>27</v>
      </c>
      <c r="B546">
        <v>536063</v>
      </c>
      <c r="C546" t="s">
        <v>37</v>
      </c>
      <c r="D546" t="s">
        <v>38</v>
      </c>
      <c r="E546" t="s">
        <v>39</v>
      </c>
      <c r="F546">
        <v>53212</v>
      </c>
      <c r="G546" t="s">
        <v>29</v>
      </c>
      <c r="H546" t="s">
        <v>40</v>
      </c>
      <c r="I546">
        <v>12556</v>
      </c>
      <c r="J546" t="s">
        <v>30</v>
      </c>
      <c r="K546" t="s">
        <v>60</v>
      </c>
      <c r="L546">
        <f>VLOOKUP($K546,Key!$A$1:$D$105,2,FALSE)</f>
        <v>43.04824</v>
      </c>
      <c r="M546">
        <f>VLOOKUP($K546,Key!$A$1:$D$105,3,FALSE)</f>
        <v>-87.904970000000006</v>
      </c>
      <c r="N546" t="str">
        <f>VLOOKUP($K546,Key!$A$1:$D$105,4,FALSE)</f>
        <v>Milwaukee</v>
      </c>
      <c r="O546" t="s">
        <v>56</v>
      </c>
      <c r="P546">
        <f>VLOOKUP($O546,Key!$A$1:$D$105,2,FALSE)</f>
        <v>43.05847</v>
      </c>
      <c r="Q546">
        <f>VLOOKUP($O546,Key!$A$1:$D$105,3,FALSE)</f>
        <v>-87.898079999999993</v>
      </c>
      <c r="R546" t="str">
        <f>VLOOKUP($O546,Key!$A$1:$D$105,4,FALSE)</f>
        <v>Milwaukee</v>
      </c>
      <c r="S546">
        <v>7</v>
      </c>
      <c r="T546">
        <v>0</v>
      </c>
      <c r="U546">
        <v>0</v>
      </c>
      <c r="V546" t="s">
        <v>33</v>
      </c>
      <c r="W546">
        <v>1</v>
      </c>
      <c r="X546">
        <v>1</v>
      </c>
      <c r="Y546">
        <v>40</v>
      </c>
      <c r="Z546" s="4">
        <v>-1</v>
      </c>
      <c r="AA546" s="1">
        <v>43492</v>
      </c>
      <c r="AB546" s="8">
        <f t="shared" si="48"/>
        <v>43466</v>
      </c>
      <c r="AC546" s="8">
        <f t="shared" si="49"/>
        <v>43492</v>
      </c>
      <c r="AD546" s="8" t="str">
        <f t="shared" si="50"/>
        <v>Sunday</v>
      </c>
      <c r="AE546" s="2">
        <v>0.6090740740740741</v>
      </c>
      <c r="AF546" s="4">
        <v>1</v>
      </c>
      <c r="AG546" s="1">
        <v>43492</v>
      </c>
      <c r="AH546" s="8">
        <f t="shared" si="51"/>
        <v>43466</v>
      </c>
      <c r="AI546" s="8">
        <f t="shared" si="52"/>
        <v>43492</v>
      </c>
      <c r="AJ546" s="8" t="str">
        <f t="shared" si="53"/>
        <v>Sunday</v>
      </c>
      <c r="AK546" s="2">
        <v>0.61421296296296302</v>
      </c>
      <c r="AL546" t="s">
        <v>33</v>
      </c>
      <c r="AM546" t="s">
        <v>34</v>
      </c>
      <c r="AN546" t="s">
        <v>35</v>
      </c>
      <c r="AO546" t="s">
        <v>27</v>
      </c>
    </row>
    <row r="547" spans="1:41" x14ac:dyDescent="0.25">
      <c r="A547" t="s">
        <v>27</v>
      </c>
      <c r="B547">
        <v>2224453</v>
      </c>
      <c r="C547" t="s">
        <v>37</v>
      </c>
      <c r="D547" t="s">
        <v>108</v>
      </c>
      <c r="E547" t="s">
        <v>39</v>
      </c>
      <c r="F547">
        <v>53215</v>
      </c>
      <c r="G547" t="s">
        <v>29</v>
      </c>
      <c r="H547" t="s">
        <v>40</v>
      </c>
      <c r="I547">
        <v>5498</v>
      </c>
      <c r="J547" t="s">
        <v>30</v>
      </c>
      <c r="K547" t="s">
        <v>71</v>
      </c>
      <c r="L547">
        <f>VLOOKUP($K547,Key!$A$1:$D$105,2,FALSE)</f>
        <v>43.074890000000003</v>
      </c>
      <c r="M547">
        <f>VLOOKUP($K547,Key!$A$1:$D$105,3,FALSE)</f>
        <v>-87.882810000000006</v>
      </c>
      <c r="N547" t="str">
        <f>VLOOKUP($K547,Key!$A$1:$D$105,4,FALSE)</f>
        <v>Milwaukee</v>
      </c>
      <c r="O547" t="s">
        <v>134</v>
      </c>
      <c r="P547">
        <f>VLOOKUP($O547,Key!$A$1:$D$105,2,FALSE)</f>
        <v>43.037984999999999</v>
      </c>
      <c r="Q547">
        <f>VLOOKUP($O547,Key!$A$1:$D$105,3,FALSE)</f>
        <v>-87.915052000000003</v>
      </c>
      <c r="R547" t="str">
        <f>VLOOKUP($O547,Key!$A$1:$D$105,4,FALSE)</f>
        <v>Milwaukee</v>
      </c>
      <c r="S547">
        <v>5</v>
      </c>
      <c r="T547">
        <v>7</v>
      </c>
      <c r="U547">
        <v>0</v>
      </c>
      <c r="V547" t="s">
        <v>34</v>
      </c>
      <c r="W547">
        <v>18</v>
      </c>
      <c r="X547">
        <v>17.100000000000001</v>
      </c>
      <c r="Y547">
        <v>720</v>
      </c>
      <c r="Z547" s="6">
        <v>-1</v>
      </c>
      <c r="AA547" s="1">
        <v>43492</v>
      </c>
      <c r="AB547" s="7">
        <f t="shared" si="48"/>
        <v>43466</v>
      </c>
      <c r="AC547" s="7">
        <f t="shared" si="49"/>
        <v>43492</v>
      </c>
      <c r="AD547" s="7" t="str">
        <f t="shared" si="50"/>
        <v>Sunday</v>
      </c>
      <c r="AE547" s="2">
        <v>0.64050925925925928</v>
      </c>
      <c r="AF547" s="6">
        <v>1</v>
      </c>
      <c r="AG547" s="1">
        <v>43493</v>
      </c>
      <c r="AH547" s="7">
        <f t="shared" si="51"/>
        <v>43466</v>
      </c>
      <c r="AI547" s="7">
        <f t="shared" si="52"/>
        <v>43493</v>
      </c>
      <c r="AJ547" s="7" t="str">
        <f t="shared" si="53"/>
        <v>Monday</v>
      </c>
      <c r="AK547" s="2">
        <v>0.60462962962962963</v>
      </c>
      <c r="AL547" t="s">
        <v>34</v>
      </c>
      <c r="AM547" t="s">
        <v>34</v>
      </c>
      <c r="AN547" t="s">
        <v>35</v>
      </c>
      <c r="AO547" t="s">
        <v>27</v>
      </c>
    </row>
    <row r="548" spans="1:41" x14ac:dyDescent="0.25">
      <c r="A548" t="s">
        <v>27</v>
      </c>
      <c r="B548">
        <v>2198395</v>
      </c>
      <c r="C548" t="s">
        <v>37</v>
      </c>
      <c r="D548" t="s">
        <v>38</v>
      </c>
      <c r="E548" t="s">
        <v>39</v>
      </c>
      <c r="F548">
        <v>53211</v>
      </c>
      <c r="G548" t="s">
        <v>29</v>
      </c>
      <c r="H548" t="s">
        <v>40</v>
      </c>
      <c r="I548">
        <v>12503</v>
      </c>
      <c r="J548" t="s">
        <v>30</v>
      </c>
      <c r="K548" t="s">
        <v>92</v>
      </c>
      <c r="L548">
        <f>VLOOKUP($K548,Key!$A$1:$D$105,2,FALSE)</f>
        <v>43.053040000000003</v>
      </c>
      <c r="M548">
        <f>VLOOKUP($K548,Key!$A$1:$D$105,3,FALSE)</f>
        <v>-87.897660000000002</v>
      </c>
      <c r="N548" t="str">
        <f>VLOOKUP($K548,Key!$A$1:$D$105,4,FALSE)</f>
        <v>Milwaukee</v>
      </c>
      <c r="O548" t="s">
        <v>70</v>
      </c>
      <c r="P548">
        <f>VLOOKUP($O548,Key!$A$1:$D$105,2,FALSE)</f>
        <v>43.074655999999997</v>
      </c>
      <c r="Q548">
        <f>VLOOKUP($O548,Key!$A$1:$D$105,3,FALSE)</f>
        <v>-87.889011999999994</v>
      </c>
      <c r="R548" t="str">
        <f>VLOOKUP($O548,Key!$A$1:$D$105,4,FALSE)</f>
        <v>Milwaukee</v>
      </c>
      <c r="S548">
        <v>15</v>
      </c>
      <c r="T548">
        <v>0</v>
      </c>
      <c r="U548">
        <v>0</v>
      </c>
      <c r="V548" t="s">
        <v>33</v>
      </c>
      <c r="W548">
        <v>2</v>
      </c>
      <c r="X548">
        <v>1.9</v>
      </c>
      <c r="Y548">
        <v>80</v>
      </c>
      <c r="Z548" s="4">
        <v>-1</v>
      </c>
      <c r="AA548" s="1">
        <v>43466</v>
      </c>
      <c r="AB548" s="8">
        <f t="shared" si="48"/>
        <v>43466</v>
      </c>
      <c r="AC548" s="8">
        <f t="shared" si="49"/>
        <v>43466</v>
      </c>
      <c r="AD548" s="8" t="str">
        <f t="shared" si="50"/>
        <v>Tuesday</v>
      </c>
      <c r="AE548" s="2">
        <v>0.38935185185185189</v>
      </c>
      <c r="AF548" s="4">
        <v>1</v>
      </c>
      <c r="AG548" s="1">
        <v>43466</v>
      </c>
      <c r="AH548" s="8">
        <f t="shared" si="51"/>
        <v>43466</v>
      </c>
      <c r="AI548" s="8">
        <f t="shared" si="52"/>
        <v>43466</v>
      </c>
      <c r="AJ548" s="8" t="str">
        <f t="shared" si="53"/>
        <v>Tuesday</v>
      </c>
      <c r="AK548" s="2">
        <v>0.39959490740740744</v>
      </c>
      <c r="AL548" t="s">
        <v>33</v>
      </c>
      <c r="AM548" t="s">
        <v>34</v>
      </c>
      <c r="AN548" t="s">
        <v>35</v>
      </c>
      <c r="AO548" t="s">
        <v>27</v>
      </c>
    </row>
    <row r="549" spans="1:41" x14ac:dyDescent="0.25">
      <c r="A549" t="s">
        <v>27</v>
      </c>
      <c r="B549">
        <v>1328721</v>
      </c>
      <c r="C549" t="s">
        <v>37</v>
      </c>
      <c r="D549" t="s">
        <v>38</v>
      </c>
      <c r="E549" t="s">
        <v>39</v>
      </c>
      <c r="F549">
        <v>53207</v>
      </c>
      <c r="G549" t="s">
        <v>29</v>
      </c>
      <c r="H549" t="s">
        <v>40</v>
      </c>
      <c r="I549">
        <v>8</v>
      </c>
      <c r="J549" t="s">
        <v>30</v>
      </c>
      <c r="K549" t="s">
        <v>61</v>
      </c>
      <c r="L549">
        <f>VLOOKUP($K549,Key!$A$1:$D$105,2,FALSE)</f>
        <v>43.026229999999998</v>
      </c>
      <c r="M549">
        <f>VLOOKUP($K549,Key!$A$1:$D$105,3,FALSE)</f>
        <v>-87.912809999999993</v>
      </c>
      <c r="N549" t="str">
        <f>VLOOKUP($K549,Key!$A$1:$D$105,4,FALSE)</f>
        <v>Milwaukee</v>
      </c>
      <c r="O549" t="s">
        <v>54</v>
      </c>
      <c r="P549">
        <f>VLOOKUP($O549,Key!$A$1:$D$105,2,FALSE)</f>
        <v>43.004728999999998</v>
      </c>
      <c r="Q549">
        <f>VLOOKUP($O549,Key!$A$1:$D$105,3,FALSE)</f>
        <v>-87.905463999999995</v>
      </c>
      <c r="R549" t="str">
        <f>VLOOKUP($O549,Key!$A$1:$D$105,4,FALSE)</f>
        <v>Milwaukee</v>
      </c>
      <c r="S549">
        <v>11</v>
      </c>
      <c r="T549">
        <v>0</v>
      </c>
      <c r="U549">
        <v>0</v>
      </c>
      <c r="V549" t="s">
        <v>33</v>
      </c>
      <c r="W549">
        <v>1</v>
      </c>
      <c r="X549">
        <v>1</v>
      </c>
      <c r="Y549">
        <v>40</v>
      </c>
      <c r="Z549" s="6">
        <v>-1</v>
      </c>
      <c r="AA549" s="1">
        <v>43467</v>
      </c>
      <c r="AB549" s="7">
        <f t="shared" si="48"/>
        <v>43466</v>
      </c>
      <c r="AC549" s="7">
        <f t="shared" si="49"/>
        <v>43467</v>
      </c>
      <c r="AD549" s="7" t="str">
        <f t="shared" si="50"/>
        <v>Wednesday</v>
      </c>
      <c r="AE549" s="2">
        <v>0.76600694444444439</v>
      </c>
      <c r="AF549" s="6">
        <v>1</v>
      </c>
      <c r="AG549" s="1">
        <v>43467</v>
      </c>
      <c r="AH549" s="7">
        <f t="shared" si="51"/>
        <v>43466</v>
      </c>
      <c r="AI549" s="7">
        <f t="shared" si="52"/>
        <v>43467</v>
      </c>
      <c r="AJ549" s="7" t="str">
        <f t="shared" si="53"/>
        <v>Wednesday</v>
      </c>
      <c r="AK549" s="2">
        <v>0.77407407407407414</v>
      </c>
      <c r="AL549" t="s">
        <v>33</v>
      </c>
      <c r="AM549" t="s">
        <v>34</v>
      </c>
      <c r="AN549" t="s">
        <v>35</v>
      </c>
      <c r="AO549" t="s">
        <v>27</v>
      </c>
    </row>
    <row r="550" spans="1:41" x14ac:dyDescent="0.25">
      <c r="A550" t="s">
        <v>27</v>
      </c>
      <c r="B550">
        <v>1328721</v>
      </c>
      <c r="C550" t="s">
        <v>37</v>
      </c>
      <c r="D550" t="s">
        <v>38</v>
      </c>
      <c r="E550" t="s">
        <v>39</v>
      </c>
      <c r="F550">
        <v>53207</v>
      </c>
      <c r="G550" t="s">
        <v>29</v>
      </c>
      <c r="H550" t="s">
        <v>40</v>
      </c>
      <c r="I550">
        <v>8</v>
      </c>
      <c r="J550" t="s">
        <v>30</v>
      </c>
      <c r="K550" t="s">
        <v>54</v>
      </c>
      <c r="L550">
        <f>VLOOKUP($K550,Key!$A$1:$D$105,2,FALSE)</f>
        <v>43.004728999999998</v>
      </c>
      <c r="M550">
        <f>VLOOKUP($K550,Key!$A$1:$D$105,3,FALSE)</f>
        <v>-87.905463999999995</v>
      </c>
      <c r="N550" t="str">
        <f>VLOOKUP($K550,Key!$A$1:$D$105,4,FALSE)</f>
        <v>Milwaukee</v>
      </c>
      <c r="O550" t="s">
        <v>54</v>
      </c>
      <c r="P550">
        <f>VLOOKUP($O550,Key!$A$1:$D$105,2,FALSE)</f>
        <v>43.004728999999998</v>
      </c>
      <c r="Q550">
        <f>VLOOKUP($O550,Key!$A$1:$D$105,3,FALSE)</f>
        <v>-87.905463999999995</v>
      </c>
      <c r="R550" t="str">
        <f>VLOOKUP($O550,Key!$A$1:$D$105,4,FALSE)</f>
        <v>Milwaukee</v>
      </c>
      <c r="S550">
        <v>62</v>
      </c>
      <c r="T550">
        <v>0</v>
      </c>
      <c r="U550">
        <v>0</v>
      </c>
      <c r="V550" t="s">
        <v>33</v>
      </c>
      <c r="W550">
        <v>9</v>
      </c>
      <c r="X550">
        <v>8.6</v>
      </c>
      <c r="Y550">
        <v>360</v>
      </c>
      <c r="Z550" s="4">
        <v>-1</v>
      </c>
      <c r="AA550" s="1">
        <v>43467</v>
      </c>
      <c r="AB550" s="8">
        <f t="shared" si="48"/>
        <v>43466</v>
      </c>
      <c r="AC550" s="8">
        <f t="shared" si="49"/>
        <v>43467</v>
      </c>
      <c r="AD550" s="8" t="str">
        <f t="shared" si="50"/>
        <v>Wednesday</v>
      </c>
      <c r="AE550" s="2">
        <v>0.77503472222222225</v>
      </c>
      <c r="AF550" s="4">
        <v>1</v>
      </c>
      <c r="AG550" s="1">
        <v>43467</v>
      </c>
      <c r="AH550" s="8">
        <f t="shared" si="51"/>
        <v>43466</v>
      </c>
      <c r="AI550" s="8">
        <f t="shared" si="52"/>
        <v>43467</v>
      </c>
      <c r="AJ550" s="8" t="str">
        <f t="shared" si="53"/>
        <v>Wednesday</v>
      </c>
      <c r="AK550" s="2">
        <v>0.81824074074074071</v>
      </c>
      <c r="AL550" t="s">
        <v>34</v>
      </c>
      <c r="AM550" t="s">
        <v>34</v>
      </c>
      <c r="AN550" t="s">
        <v>44</v>
      </c>
      <c r="AO550" t="s">
        <v>27</v>
      </c>
    </row>
    <row r="551" spans="1:41" x14ac:dyDescent="0.25">
      <c r="A551" t="s">
        <v>27</v>
      </c>
      <c r="B551">
        <v>2339291</v>
      </c>
      <c r="C551" t="s">
        <v>37</v>
      </c>
      <c r="D551" t="s">
        <v>96</v>
      </c>
      <c r="E551" t="s">
        <v>39</v>
      </c>
      <c r="F551">
        <v>53211</v>
      </c>
      <c r="G551" t="s">
        <v>29</v>
      </c>
      <c r="H551" t="s">
        <v>40</v>
      </c>
      <c r="I551">
        <v>12677</v>
      </c>
      <c r="J551" t="s">
        <v>30</v>
      </c>
      <c r="K551" t="s">
        <v>64</v>
      </c>
      <c r="L551">
        <f>VLOOKUP($K551,Key!$A$1:$D$105,2,FALSE)</f>
        <v>43.08755</v>
      </c>
      <c r="M551">
        <f>VLOOKUP($K551,Key!$A$1:$D$105,3,FALSE)</f>
        <v>-87.887680000000003</v>
      </c>
      <c r="N551" t="str">
        <f>VLOOKUP($K551,Key!$A$1:$D$105,4,FALSE)</f>
        <v>Shorewood</v>
      </c>
      <c r="O551" t="s">
        <v>71</v>
      </c>
      <c r="P551">
        <f>VLOOKUP($O551,Key!$A$1:$D$105,2,FALSE)</f>
        <v>43.074890000000003</v>
      </c>
      <c r="Q551">
        <f>VLOOKUP($O551,Key!$A$1:$D$105,3,FALSE)</f>
        <v>-87.882810000000006</v>
      </c>
      <c r="R551" t="str">
        <f>VLOOKUP($O551,Key!$A$1:$D$105,4,FALSE)</f>
        <v>Milwaukee</v>
      </c>
      <c r="S551">
        <v>8</v>
      </c>
      <c r="T551">
        <v>0</v>
      </c>
      <c r="U551">
        <v>0</v>
      </c>
      <c r="V551" t="s">
        <v>33</v>
      </c>
      <c r="W551">
        <v>1</v>
      </c>
      <c r="X551">
        <v>1</v>
      </c>
      <c r="Y551">
        <v>40</v>
      </c>
      <c r="Z551" s="6">
        <v>-1</v>
      </c>
      <c r="AA551" s="1">
        <v>43468</v>
      </c>
      <c r="AB551" s="7">
        <f t="shared" si="48"/>
        <v>43466</v>
      </c>
      <c r="AC551" s="7">
        <f t="shared" si="49"/>
        <v>43468</v>
      </c>
      <c r="AD551" s="7" t="str">
        <f t="shared" si="50"/>
        <v>Thursday</v>
      </c>
      <c r="AE551" s="2">
        <v>0.58795138888888887</v>
      </c>
      <c r="AF551" s="6">
        <v>1</v>
      </c>
      <c r="AG551" s="1">
        <v>43468</v>
      </c>
      <c r="AH551" s="7">
        <f t="shared" si="51"/>
        <v>43466</v>
      </c>
      <c r="AI551" s="7">
        <f t="shared" si="52"/>
        <v>43468</v>
      </c>
      <c r="AJ551" s="7" t="str">
        <f t="shared" si="53"/>
        <v>Thursday</v>
      </c>
      <c r="AK551" s="2">
        <v>0.59320601851851851</v>
      </c>
      <c r="AL551" t="s">
        <v>33</v>
      </c>
      <c r="AM551" t="s">
        <v>34</v>
      </c>
      <c r="AN551" t="s">
        <v>35</v>
      </c>
      <c r="AO551" t="s">
        <v>27</v>
      </c>
    </row>
    <row r="552" spans="1:41" x14ac:dyDescent="0.25">
      <c r="A552" t="s">
        <v>27</v>
      </c>
      <c r="B552">
        <v>1494109</v>
      </c>
      <c r="C552" t="s">
        <v>37</v>
      </c>
      <c r="D552" t="s">
        <v>38</v>
      </c>
      <c r="E552" t="s">
        <v>39</v>
      </c>
      <c r="F552">
        <v>53233</v>
      </c>
      <c r="G552" t="s">
        <v>29</v>
      </c>
      <c r="H552" t="s">
        <v>40</v>
      </c>
      <c r="I552">
        <v>12471</v>
      </c>
      <c r="J552" t="s">
        <v>30</v>
      </c>
      <c r="K552" t="s">
        <v>36</v>
      </c>
      <c r="L552">
        <f>VLOOKUP($K552,Key!$A$1:$D$105,2,FALSE)</f>
        <v>43.03886</v>
      </c>
      <c r="M552">
        <f>VLOOKUP($K552,Key!$A$1:$D$105,3,FALSE)</f>
        <v>-87.902720000000002</v>
      </c>
      <c r="N552" t="str">
        <f>VLOOKUP($K552,Key!$A$1:$D$105,4,FALSE)</f>
        <v>Milwaukee</v>
      </c>
      <c r="O552" t="s">
        <v>82</v>
      </c>
      <c r="P552">
        <f>VLOOKUP($O552,Key!$A$1:$D$105,2,FALSE)</f>
        <v>43.038649999999997</v>
      </c>
      <c r="Q552">
        <f>VLOOKUP($O552,Key!$A$1:$D$105,3,FALSE)</f>
        <v>-87.921930000000003</v>
      </c>
      <c r="R552" t="str">
        <f>VLOOKUP($O552,Key!$A$1:$D$105,4,FALSE)</f>
        <v>Milwaukee</v>
      </c>
      <c r="S552">
        <v>8</v>
      </c>
      <c r="T552">
        <v>0</v>
      </c>
      <c r="U552">
        <v>0</v>
      </c>
      <c r="V552" t="s">
        <v>33</v>
      </c>
      <c r="W552">
        <v>1</v>
      </c>
      <c r="X552">
        <v>1</v>
      </c>
      <c r="Y552">
        <v>40</v>
      </c>
      <c r="Z552" s="4">
        <v>-1</v>
      </c>
      <c r="AA552" s="1">
        <v>43468</v>
      </c>
      <c r="AB552" s="8">
        <f t="shared" si="48"/>
        <v>43466</v>
      </c>
      <c r="AC552" s="8">
        <f t="shared" si="49"/>
        <v>43468</v>
      </c>
      <c r="AD552" s="8" t="str">
        <f t="shared" si="50"/>
        <v>Thursday</v>
      </c>
      <c r="AE552" s="2">
        <v>0.67625000000000002</v>
      </c>
      <c r="AF552" s="4">
        <v>1</v>
      </c>
      <c r="AG552" s="1">
        <v>43468</v>
      </c>
      <c r="AH552" s="8">
        <f t="shared" si="51"/>
        <v>43466</v>
      </c>
      <c r="AI552" s="8">
        <f t="shared" si="52"/>
        <v>43468</v>
      </c>
      <c r="AJ552" s="8" t="str">
        <f t="shared" si="53"/>
        <v>Thursday</v>
      </c>
      <c r="AK552" s="2">
        <v>0.68131944444444448</v>
      </c>
      <c r="AL552" t="s">
        <v>33</v>
      </c>
      <c r="AM552" t="s">
        <v>34</v>
      </c>
      <c r="AN552" t="s">
        <v>35</v>
      </c>
      <c r="AO552" t="s">
        <v>27</v>
      </c>
    </row>
    <row r="553" spans="1:41" x14ac:dyDescent="0.25">
      <c r="A553" t="s">
        <v>27</v>
      </c>
      <c r="B553">
        <v>2038256</v>
      </c>
      <c r="C553" t="s">
        <v>37</v>
      </c>
      <c r="D553" t="s">
        <v>96</v>
      </c>
      <c r="E553" t="s">
        <v>39</v>
      </c>
      <c r="F553">
        <v>53211</v>
      </c>
      <c r="G553" t="s">
        <v>29</v>
      </c>
      <c r="H553" t="s">
        <v>40</v>
      </c>
      <c r="I553">
        <v>5561</v>
      </c>
      <c r="J553" t="s">
        <v>30</v>
      </c>
      <c r="K553" t="s">
        <v>105</v>
      </c>
      <c r="L553">
        <f>VLOOKUP($K553,Key!$A$1:$D$105,2,FALSE)</f>
        <v>43.089309999999998</v>
      </c>
      <c r="M553">
        <f>VLOOKUP($K553,Key!$A$1:$D$105,3,FALSE)</f>
        <v>-87.882720000000006</v>
      </c>
      <c r="N553" t="str">
        <f>VLOOKUP($K553,Key!$A$1:$D$105,4,FALSE)</f>
        <v>Shorewood</v>
      </c>
      <c r="O553" t="s">
        <v>71</v>
      </c>
      <c r="P553">
        <f>VLOOKUP($O553,Key!$A$1:$D$105,2,FALSE)</f>
        <v>43.074890000000003</v>
      </c>
      <c r="Q553">
        <f>VLOOKUP($O553,Key!$A$1:$D$105,3,FALSE)</f>
        <v>-87.882810000000006</v>
      </c>
      <c r="R553" t="str">
        <f>VLOOKUP($O553,Key!$A$1:$D$105,4,FALSE)</f>
        <v>Milwaukee</v>
      </c>
      <c r="S553">
        <v>9</v>
      </c>
      <c r="T553">
        <v>0</v>
      </c>
      <c r="U553">
        <v>0</v>
      </c>
      <c r="V553" t="s">
        <v>33</v>
      </c>
      <c r="W553">
        <v>1</v>
      </c>
      <c r="X553">
        <v>1</v>
      </c>
      <c r="Y553">
        <v>40</v>
      </c>
      <c r="Z553" s="6">
        <v>-1</v>
      </c>
      <c r="AA553" s="1">
        <v>43468</v>
      </c>
      <c r="AB553" s="7">
        <f t="shared" si="48"/>
        <v>43466</v>
      </c>
      <c r="AC553" s="7">
        <f t="shared" si="49"/>
        <v>43468</v>
      </c>
      <c r="AD553" s="7" t="str">
        <f t="shared" si="50"/>
        <v>Thursday</v>
      </c>
      <c r="AE553" s="2">
        <v>0.6971412037037038</v>
      </c>
      <c r="AF553" s="6">
        <v>1</v>
      </c>
      <c r="AG553" s="1">
        <v>43468</v>
      </c>
      <c r="AH553" s="7">
        <f t="shared" si="51"/>
        <v>43466</v>
      </c>
      <c r="AI553" s="7">
        <f t="shared" si="52"/>
        <v>43468</v>
      </c>
      <c r="AJ553" s="7" t="str">
        <f t="shared" si="53"/>
        <v>Thursday</v>
      </c>
      <c r="AK553" s="2">
        <v>0.70293981481481482</v>
      </c>
      <c r="AL553" t="s">
        <v>33</v>
      </c>
      <c r="AM553" t="s">
        <v>34</v>
      </c>
      <c r="AN553" t="s">
        <v>35</v>
      </c>
      <c r="AO553" t="s">
        <v>27</v>
      </c>
    </row>
    <row r="554" spans="1:41" x14ac:dyDescent="0.25">
      <c r="A554" t="s">
        <v>27</v>
      </c>
      <c r="B554">
        <v>1915786</v>
      </c>
      <c r="C554" t="s">
        <v>37</v>
      </c>
      <c r="D554" t="s">
        <v>38</v>
      </c>
      <c r="E554" t="s">
        <v>39</v>
      </c>
      <c r="F554">
        <v>53202</v>
      </c>
      <c r="G554" t="s">
        <v>29</v>
      </c>
      <c r="H554" t="s">
        <v>40</v>
      </c>
      <c r="I554">
        <v>12579</v>
      </c>
      <c r="J554" t="s">
        <v>30</v>
      </c>
      <c r="K554" t="s">
        <v>92</v>
      </c>
      <c r="L554">
        <f>VLOOKUP($K554,Key!$A$1:$D$105,2,FALSE)</f>
        <v>43.053040000000003</v>
      </c>
      <c r="M554">
        <f>VLOOKUP($K554,Key!$A$1:$D$105,3,FALSE)</f>
        <v>-87.897660000000002</v>
      </c>
      <c r="N554" t="str">
        <f>VLOOKUP($K554,Key!$A$1:$D$105,4,FALSE)</f>
        <v>Milwaukee</v>
      </c>
      <c r="O554" t="s">
        <v>32</v>
      </c>
      <c r="P554">
        <f>VLOOKUP($O554,Key!$A$1:$D$105,2,FALSE)</f>
        <v>43.040349999999997</v>
      </c>
      <c r="Q554">
        <f>VLOOKUP($O554,Key!$A$1:$D$105,3,FALSE)</f>
        <v>-87.920760000000001</v>
      </c>
      <c r="R554" t="str">
        <f>VLOOKUP($O554,Key!$A$1:$D$105,4,FALSE)</f>
        <v>Milwaukee</v>
      </c>
      <c r="S554">
        <v>10</v>
      </c>
      <c r="T554">
        <v>0</v>
      </c>
      <c r="U554">
        <v>0</v>
      </c>
      <c r="V554" t="s">
        <v>33</v>
      </c>
      <c r="W554">
        <v>1</v>
      </c>
      <c r="X554">
        <v>1</v>
      </c>
      <c r="Y554">
        <v>40</v>
      </c>
      <c r="Z554" s="4">
        <v>-1</v>
      </c>
      <c r="AA554" s="1">
        <v>43469</v>
      </c>
      <c r="AB554" s="8">
        <f t="shared" si="48"/>
        <v>43466</v>
      </c>
      <c r="AC554" s="8">
        <f t="shared" si="49"/>
        <v>43469</v>
      </c>
      <c r="AD554" s="8" t="str">
        <f t="shared" si="50"/>
        <v>Friday</v>
      </c>
      <c r="AE554" s="2">
        <v>0.36807870370370371</v>
      </c>
      <c r="AF554" s="4">
        <v>1</v>
      </c>
      <c r="AG554" s="1">
        <v>43469</v>
      </c>
      <c r="AH554" s="8">
        <f t="shared" si="51"/>
        <v>43466</v>
      </c>
      <c r="AI554" s="8">
        <f t="shared" si="52"/>
        <v>43469</v>
      </c>
      <c r="AJ554" s="8" t="str">
        <f t="shared" si="53"/>
        <v>Friday</v>
      </c>
      <c r="AK554" s="2">
        <v>0.37539351851851849</v>
      </c>
      <c r="AL554" t="s">
        <v>33</v>
      </c>
      <c r="AM554" t="s">
        <v>34</v>
      </c>
      <c r="AN554" t="s">
        <v>35</v>
      </c>
      <c r="AO554" t="s">
        <v>27</v>
      </c>
    </row>
    <row r="555" spans="1:41" x14ac:dyDescent="0.25">
      <c r="A555" t="s">
        <v>27</v>
      </c>
      <c r="B555">
        <v>2030100</v>
      </c>
      <c r="C555" t="s">
        <v>37</v>
      </c>
      <c r="D555" t="s">
        <v>96</v>
      </c>
      <c r="E555" t="s">
        <v>39</v>
      </c>
      <c r="F555">
        <v>53211</v>
      </c>
      <c r="G555" t="s">
        <v>29</v>
      </c>
      <c r="H555" t="s">
        <v>40</v>
      </c>
      <c r="I555">
        <v>12649</v>
      </c>
      <c r="J555" t="s">
        <v>30</v>
      </c>
      <c r="K555" t="s">
        <v>92</v>
      </c>
      <c r="L555">
        <f>VLOOKUP($K555,Key!$A$1:$D$105,2,FALSE)</f>
        <v>43.053040000000003</v>
      </c>
      <c r="M555">
        <f>VLOOKUP($K555,Key!$A$1:$D$105,3,FALSE)</f>
        <v>-87.897660000000002</v>
      </c>
      <c r="N555" t="str">
        <f>VLOOKUP($K555,Key!$A$1:$D$105,4,FALSE)</f>
        <v>Milwaukee</v>
      </c>
      <c r="O555" t="s">
        <v>54</v>
      </c>
      <c r="P555">
        <f>VLOOKUP($O555,Key!$A$1:$D$105,2,FALSE)</f>
        <v>43.004728999999998</v>
      </c>
      <c r="Q555">
        <f>VLOOKUP($O555,Key!$A$1:$D$105,3,FALSE)</f>
        <v>-87.905463999999995</v>
      </c>
      <c r="R555" t="str">
        <f>VLOOKUP($O555,Key!$A$1:$D$105,4,FALSE)</f>
        <v>Milwaukee</v>
      </c>
      <c r="S555">
        <v>33</v>
      </c>
      <c r="T555">
        <v>0</v>
      </c>
      <c r="U555">
        <v>0</v>
      </c>
      <c r="V555" t="s">
        <v>33</v>
      </c>
      <c r="W555">
        <v>4</v>
      </c>
      <c r="X555">
        <v>3.8</v>
      </c>
      <c r="Y555">
        <v>160</v>
      </c>
      <c r="Z555" s="6">
        <v>-1</v>
      </c>
      <c r="AA555" s="1">
        <v>43469</v>
      </c>
      <c r="AB555" s="7">
        <f t="shared" si="48"/>
        <v>43466</v>
      </c>
      <c r="AC555" s="7">
        <f t="shared" si="49"/>
        <v>43469</v>
      </c>
      <c r="AD555" s="7" t="str">
        <f t="shared" si="50"/>
        <v>Friday</v>
      </c>
      <c r="AE555" s="2">
        <v>0.41878472222222224</v>
      </c>
      <c r="AF555" s="6">
        <v>1</v>
      </c>
      <c r="AG555" s="1">
        <v>43469</v>
      </c>
      <c r="AH555" s="7">
        <f t="shared" si="51"/>
        <v>43466</v>
      </c>
      <c r="AI555" s="7">
        <f t="shared" si="52"/>
        <v>43469</v>
      </c>
      <c r="AJ555" s="7" t="str">
        <f t="shared" si="53"/>
        <v>Friday</v>
      </c>
      <c r="AK555" s="2">
        <v>0.44216435185185188</v>
      </c>
      <c r="AL555" t="s">
        <v>34</v>
      </c>
      <c r="AM555" t="s">
        <v>34</v>
      </c>
      <c r="AN555" t="s">
        <v>35</v>
      </c>
      <c r="AO555" t="s">
        <v>27</v>
      </c>
    </row>
    <row r="556" spans="1:41" x14ac:dyDescent="0.25">
      <c r="A556" t="s">
        <v>27</v>
      </c>
      <c r="B556">
        <v>2108370</v>
      </c>
      <c r="C556" t="s">
        <v>37</v>
      </c>
      <c r="D556" t="s">
        <v>110</v>
      </c>
      <c r="E556" t="s">
        <v>39</v>
      </c>
      <c r="F556">
        <v>53154</v>
      </c>
      <c r="G556" t="s">
        <v>29</v>
      </c>
      <c r="H556" t="s">
        <v>40</v>
      </c>
      <c r="I556">
        <v>11087</v>
      </c>
      <c r="J556" t="s">
        <v>30</v>
      </c>
      <c r="K556" t="s">
        <v>62</v>
      </c>
      <c r="L556">
        <f>VLOOKUP($K556,Key!$A$1:$D$105,2,FALSE)</f>
        <v>43.020020000000002</v>
      </c>
      <c r="M556">
        <f>VLOOKUP($K556,Key!$A$1:$D$105,3,FALSE)</f>
        <v>-87.912540000000007</v>
      </c>
      <c r="N556" t="str">
        <f>VLOOKUP($K556,Key!$A$1:$D$105,4,FALSE)</f>
        <v>Milwaukee</v>
      </c>
      <c r="O556" t="s">
        <v>109</v>
      </c>
      <c r="P556">
        <f>VLOOKUP($O556,Key!$A$1:$D$105,2,FALSE)</f>
        <v>43.031480000000002</v>
      </c>
      <c r="Q556">
        <f>VLOOKUP($O556,Key!$A$1:$D$105,3,FALSE)</f>
        <v>-87.908169999999998</v>
      </c>
      <c r="R556" t="str">
        <f>VLOOKUP($O556,Key!$A$1:$D$105,4,FALSE)</f>
        <v>Milwaukee</v>
      </c>
      <c r="S556">
        <v>7</v>
      </c>
      <c r="T556">
        <v>0</v>
      </c>
      <c r="U556">
        <v>0</v>
      </c>
      <c r="V556" t="s">
        <v>33</v>
      </c>
      <c r="W556">
        <v>1</v>
      </c>
      <c r="X556">
        <v>1</v>
      </c>
      <c r="Y556">
        <v>40</v>
      </c>
      <c r="Z556" s="4">
        <v>-1</v>
      </c>
      <c r="AA556" s="1">
        <v>43469</v>
      </c>
      <c r="AB556" s="8">
        <f t="shared" si="48"/>
        <v>43466</v>
      </c>
      <c r="AC556" s="8">
        <f t="shared" si="49"/>
        <v>43469</v>
      </c>
      <c r="AD556" s="8" t="str">
        <f t="shared" si="50"/>
        <v>Friday</v>
      </c>
      <c r="AE556" s="2">
        <v>0.69414351851851863</v>
      </c>
      <c r="AF556" s="4">
        <v>1</v>
      </c>
      <c r="AG556" s="1">
        <v>43469</v>
      </c>
      <c r="AH556" s="8">
        <f t="shared" si="51"/>
        <v>43466</v>
      </c>
      <c r="AI556" s="8">
        <f t="shared" si="52"/>
        <v>43469</v>
      </c>
      <c r="AJ556" s="8" t="str">
        <f t="shared" si="53"/>
        <v>Friday</v>
      </c>
      <c r="AK556" s="2">
        <v>0.69868055555555564</v>
      </c>
      <c r="AL556" t="s">
        <v>33</v>
      </c>
      <c r="AM556" t="s">
        <v>34</v>
      </c>
      <c r="AN556" t="s">
        <v>35</v>
      </c>
      <c r="AO556" t="s">
        <v>27</v>
      </c>
    </row>
    <row r="557" spans="1:41" x14ac:dyDescent="0.25">
      <c r="A557" t="s">
        <v>27</v>
      </c>
      <c r="B557">
        <v>2153461</v>
      </c>
      <c r="C557" t="s">
        <v>37</v>
      </c>
      <c r="D557" t="s">
        <v>38</v>
      </c>
      <c r="E557" t="s">
        <v>39</v>
      </c>
      <c r="F557">
        <v>53204</v>
      </c>
      <c r="G557" t="s">
        <v>29</v>
      </c>
      <c r="H557" t="s">
        <v>40</v>
      </c>
      <c r="I557">
        <v>11056</v>
      </c>
      <c r="J557" t="s">
        <v>30</v>
      </c>
      <c r="K557" t="s">
        <v>45</v>
      </c>
      <c r="L557">
        <f>VLOOKUP($K557,Key!$A$1:$D$105,2,FALSE)</f>
        <v>43.03519</v>
      </c>
      <c r="M557">
        <f>VLOOKUP($K557,Key!$A$1:$D$105,3,FALSE)</f>
        <v>-87.907390000000007</v>
      </c>
      <c r="N557" t="str">
        <f>VLOOKUP($K557,Key!$A$1:$D$105,4,FALSE)</f>
        <v>Milwaukee</v>
      </c>
      <c r="O557" t="s">
        <v>72</v>
      </c>
      <c r="P557">
        <f>VLOOKUP($O557,Key!$A$1:$D$105,2,FALSE)</f>
        <v>43.03913</v>
      </c>
      <c r="Q557">
        <f>VLOOKUP($O557,Key!$A$1:$D$105,3,FALSE)</f>
        <v>-87.916150000000002</v>
      </c>
      <c r="R557" t="str">
        <f>VLOOKUP($O557,Key!$A$1:$D$105,4,FALSE)</f>
        <v>Milwaukee</v>
      </c>
      <c r="S557">
        <v>7</v>
      </c>
      <c r="T557">
        <v>0</v>
      </c>
      <c r="U557">
        <v>0</v>
      </c>
      <c r="V557" t="s">
        <v>33</v>
      </c>
      <c r="W557">
        <v>1</v>
      </c>
      <c r="X557">
        <v>1</v>
      </c>
      <c r="Y557">
        <v>40</v>
      </c>
      <c r="Z557" s="6">
        <v>-1</v>
      </c>
      <c r="AA557" s="1">
        <v>43469</v>
      </c>
      <c r="AB557" s="7">
        <f t="shared" si="48"/>
        <v>43466</v>
      </c>
      <c r="AC557" s="7">
        <f t="shared" si="49"/>
        <v>43469</v>
      </c>
      <c r="AD557" s="7" t="str">
        <f t="shared" si="50"/>
        <v>Friday</v>
      </c>
      <c r="AE557" s="2">
        <v>0.72599537037037043</v>
      </c>
      <c r="AF557" s="6">
        <v>1</v>
      </c>
      <c r="AG557" s="1">
        <v>43469</v>
      </c>
      <c r="AH557" s="7">
        <f t="shared" si="51"/>
        <v>43466</v>
      </c>
      <c r="AI557" s="7">
        <f t="shared" si="52"/>
        <v>43469</v>
      </c>
      <c r="AJ557" s="7" t="str">
        <f t="shared" si="53"/>
        <v>Friday</v>
      </c>
      <c r="AK557" s="2">
        <v>0.73103009259259266</v>
      </c>
      <c r="AL557" t="s">
        <v>33</v>
      </c>
      <c r="AM557" t="s">
        <v>34</v>
      </c>
      <c r="AN557" t="s">
        <v>35</v>
      </c>
      <c r="AO557" t="s">
        <v>27</v>
      </c>
    </row>
    <row r="558" spans="1:41" x14ac:dyDescent="0.25">
      <c r="A558" t="s">
        <v>27</v>
      </c>
      <c r="B558">
        <v>1736712</v>
      </c>
      <c r="C558" t="s">
        <v>37</v>
      </c>
      <c r="D558" t="s">
        <v>38</v>
      </c>
      <c r="E558" t="s">
        <v>39</v>
      </c>
      <c r="F558">
        <v>53202</v>
      </c>
      <c r="G558" t="s">
        <v>29</v>
      </c>
      <c r="H558" t="s">
        <v>40</v>
      </c>
      <c r="I558">
        <v>12681</v>
      </c>
      <c r="J558" t="s">
        <v>30</v>
      </c>
      <c r="K558" t="s">
        <v>109</v>
      </c>
      <c r="L558">
        <f>VLOOKUP($K558,Key!$A$1:$D$105,2,FALSE)</f>
        <v>43.031480000000002</v>
      </c>
      <c r="M558">
        <f>VLOOKUP($K558,Key!$A$1:$D$105,3,FALSE)</f>
        <v>-87.908169999999998</v>
      </c>
      <c r="N558" t="str">
        <f>VLOOKUP($K558,Key!$A$1:$D$105,4,FALSE)</f>
        <v>Milwaukee</v>
      </c>
      <c r="O558" t="s">
        <v>72</v>
      </c>
      <c r="P558">
        <f>VLOOKUP($O558,Key!$A$1:$D$105,2,FALSE)</f>
        <v>43.03913</v>
      </c>
      <c r="Q558">
        <f>VLOOKUP($O558,Key!$A$1:$D$105,3,FALSE)</f>
        <v>-87.916150000000002</v>
      </c>
      <c r="R558" t="str">
        <f>VLOOKUP($O558,Key!$A$1:$D$105,4,FALSE)</f>
        <v>Milwaukee</v>
      </c>
      <c r="S558">
        <v>9</v>
      </c>
      <c r="T558">
        <v>0</v>
      </c>
      <c r="U558">
        <v>0</v>
      </c>
      <c r="V558" t="s">
        <v>33</v>
      </c>
      <c r="W558">
        <v>1</v>
      </c>
      <c r="X558">
        <v>1</v>
      </c>
      <c r="Y558">
        <v>40</v>
      </c>
      <c r="Z558" s="4">
        <v>-1</v>
      </c>
      <c r="AA558" s="1">
        <v>43469</v>
      </c>
      <c r="AB558" s="8">
        <f t="shared" si="48"/>
        <v>43466</v>
      </c>
      <c r="AC558" s="8">
        <f t="shared" si="49"/>
        <v>43469</v>
      </c>
      <c r="AD558" s="8" t="str">
        <f t="shared" si="50"/>
        <v>Friday</v>
      </c>
      <c r="AE558" s="2">
        <v>0.80944444444444441</v>
      </c>
      <c r="AF558" s="4">
        <v>1</v>
      </c>
      <c r="AG558" s="1">
        <v>43469</v>
      </c>
      <c r="AH558" s="8">
        <f t="shared" si="51"/>
        <v>43466</v>
      </c>
      <c r="AI558" s="8">
        <f t="shared" si="52"/>
        <v>43469</v>
      </c>
      <c r="AJ558" s="8" t="str">
        <f t="shared" si="53"/>
        <v>Friday</v>
      </c>
      <c r="AK558" s="2">
        <v>0.8158333333333333</v>
      </c>
      <c r="AL558" t="s">
        <v>33</v>
      </c>
      <c r="AM558" t="s">
        <v>34</v>
      </c>
      <c r="AN558" t="s">
        <v>35</v>
      </c>
      <c r="AO558" t="s">
        <v>27</v>
      </c>
    </row>
    <row r="559" spans="1:41" x14ac:dyDescent="0.25">
      <c r="A559" t="s">
        <v>27</v>
      </c>
      <c r="B559">
        <v>1224715</v>
      </c>
      <c r="C559" t="s">
        <v>37</v>
      </c>
      <c r="D559" t="s">
        <v>38</v>
      </c>
      <c r="E559" t="s">
        <v>39</v>
      </c>
      <c r="F559">
        <v>53212</v>
      </c>
      <c r="G559" t="s">
        <v>29</v>
      </c>
      <c r="H559" t="s">
        <v>40</v>
      </c>
      <c r="I559">
        <v>5469</v>
      </c>
      <c r="J559" t="s">
        <v>30</v>
      </c>
      <c r="K559" t="s">
        <v>56</v>
      </c>
      <c r="L559">
        <f>VLOOKUP($K559,Key!$A$1:$D$105,2,FALSE)</f>
        <v>43.05847</v>
      </c>
      <c r="M559">
        <f>VLOOKUP($K559,Key!$A$1:$D$105,3,FALSE)</f>
        <v>-87.898079999999993</v>
      </c>
      <c r="N559" t="str">
        <f>VLOOKUP($K559,Key!$A$1:$D$105,4,FALSE)</f>
        <v>Milwaukee</v>
      </c>
      <c r="O559" t="s">
        <v>31</v>
      </c>
      <c r="P559">
        <f>VLOOKUP($O559,Key!$A$1:$D$105,2,FALSE)</f>
        <v>43.038719999999998</v>
      </c>
      <c r="Q559">
        <f>VLOOKUP($O559,Key!$A$1:$D$105,3,FALSE)</f>
        <v>-87.905339999999995</v>
      </c>
      <c r="R559" t="str">
        <f>VLOOKUP($O559,Key!$A$1:$D$105,4,FALSE)</f>
        <v>Milwaukee</v>
      </c>
      <c r="S559">
        <v>10</v>
      </c>
      <c r="T559">
        <v>0</v>
      </c>
      <c r="U559">
        <v>0</v>
      </c>
      <c r="V559" t="s">
        <v>33</v>
      </c>
      <c r="W559">
        <v>1</v>
      </c>
      <c r="X559">
        <v>1</v>
      </c>
      <c r="Y559">
        <v>40</v>
      </c>
      <c r="Z559" s="6">
        <v>-1</v>
      </c>
      <c r="AA559" s="1">
        <v>43470</v>
      </c>
      <c r="AB559" s="7">
        <f t="shared" si="48"/>
        <v>43466</v>
      </c>
      <c r="AC559" s="7">
        <f t="shared" si="49"/>
        <v>43470</v>
      </c>
      <c r="AD559" s="7" t="str">
        <f t="shared" si="50"/>
        <v>Saturday</v>
      </c>
      <c r="AE559" s="2">
        <v>0.36759259259259264</v>
      </c>
      <c r="AF559" s="6">
        <v>1</v>
      </c>
      <c r="AG559" s="1">
        <v>43470</v>
      </c>
      <c r="AH559" s="7">
        <f t="shared" si="51"/>
        <v>43466</v>
      </c>
      <c r="AI559" s="7">
        <f t="shared" si="52"/>
        <v>43470</v>
      </c>
      <c r="AJ559" s="7" t="str">
        <f t="shared" si="53"/>
        <v>Saturday</v>
      </c>
      <c r="AK559" s="2">
        <v>0.3746990740740741</v>
      </c>
      <c r="AL559" t="s">
        <v>33</v>
      </c>
      <c r="AM559" t="s">
        <v>34</v>
      </c>
      <c r="AN559" t="s">
        <v>35</v>
      </c>
      <c r="AO559" t="s">
        <v>27</v>
      </c>
    </row>
    <row r="560" spans="1:41" x14ac:dyDescent="0.25">
      <c r="A560" t="s">
        <v>27</v>
      </c>
      <c r="B560">
        <v>1915786</v>
      </c>
      <c r="C560" t="s">
        <v>37</v>
      </c>
      <c r="D560" t="s">
        <v>38</v>
      </c>
      <c r="E560" t="s">
        <v>39</v>
      </c>
      <c r="F560">
        <v>53202</v>
      </c>
      <c r="G560" t="s">
        <v>29</v>
      </c>
      <c r="H560" t="s">
        <v>40</v>
      </c>
      <c r="I560">
        <v>81</v>
      </c>
      <c r="J560" t="s">
        <v>30</v>
      </c>
      <c r="K560" t="s">
        <v>80</v>
      </c>
      <c r="L560">
        <f>VLOOKUP($K560,Key!$A$1:$D$105,2,FALSE)</f>
        <v>43.05097</v>
      </c>
      <c r="M560">
        <f>VLOOKUP($K560,Key!$A$1:$D$105,3,FALSE)</f>
        <v>-87.906440000000003</v>
      </c>
      <c r="N560" t="str">
        <f>VLOOKUP($K560,Key!$A$1:$D$105,4,FALSE)</f>
        <v>Milwaukee</v>
      </c>
      <c r="O560" t="s">
        <v>32</v>
      </c>
      <c r="P560">
        <f>VLOOKUP($O560,Key!$A$1:$D$105,2,FALSE)</f>
        <v>43.040349999999997</v>
      </c>
      <c r="Q560">
        <f>VLOOKUP($O560,Key!$A$1:$D$105,3,FALSE)</f>
        <v>-87.920760000000001</v>
      </c>
      <c r="R560" t="str">
        <f>VLOOKUP($O560,Key!$A$1:$D$105,4,FALSE)</f>
        <v>Milwaukee</v>
      </c>
      <c r="S560">
        <v>8</v>
      </c>
      <c r="T560">
        <v>0</v>
      </c>
      <c r="U560">
        <v>0</v>
      </c>
      <c r="V560" t="s">
        <v>33</v>
      </c>
      <c r="W560">
        <v>1</v>
      </c>
      <c r="X560">
        <v>1</v>
      </c>
      <c r="Y560">
        <v>40</v>
      </c>
      <c r="Z560" s="4">
        <v>-1</v>
      </c>
      <c r="AA560" s="1">
        <v>43470</v>
      </c>
      <c r="AB560" s="8">
        <f t="shared" si="48"/>
        <v>43466</v>
      </c>
      <c r="AC560" s="8">
        <f t="shared" si="49"/>
        <v>43470</v>
      </c>
      <c r="AD560" s="8" t="str">
        <f t="shared" si="50"/>
        <v>Saturday</v>
      </c>
      <c r="AE560" s="2">
        <v>0.3687037037037037</v>
      </c>
      <c r="AF560" s="4">
        <v>1</v>
      </c>
      <c r="AG560" s="1">
        <v>43470</v>
      </c>
      <c r="AH560" s="8">
        <f t="shared" si="51"/>
        <v>43466</v>
      </c>
      <c r="AI560" s="8">
        <f t="shared" si="52"/>
        <v>43470</v>
      </c>
      <c r="AJ560" s="8" t="str">
        <f t="shared" si="53"/>
        <v>Saturday</v>
      </c>
      <c r="AK560" s="2">
        <v>0.37387731481481484</v>
      </c>
      <c r="AL560" t="s">
        <v>33</v>
      </c>
      <c r="AM560" t="s">
        <v>34</v>
      </c>
      <c r="AN560" t="s">
        <v>35</v>
      </c>
      <c r="AO560" t="s">
        <v>27</v>
      </c>
    </row>
    <row r="561" spans="1:41" x14ac:dyDescent="0.25">
      <c r="A561" t="s">
        <v>27</v>
      </c>
      <c r="B561">
        <v>1996517</v>
      </c>
      <c r="C561" t="s">
        <v>37</v>
      </c>
      <c r="D561" t="s">
        <v>38</v>
      </c>
      <c r="E561" t="s">
        <v>39</v>
      </c>
      <c r="F561">
        <v>53202</v>
      </c>
      <c r="G561" t="s">
        <v>29</v>
      </c>
      <c r="H561" t="s">
        <v>40</v>
      </c>
      <c r="I561">
        <v>5532</v>
      </c>
      <c r="J561" t="s">
        <v>30</v>
      </c>
      <c r="K561" t="s">
        <v>31</v>
      </c>
      <c r="L561">
        <f>VLOOKUP($K561,Key!$A$1:$D$105,2,FALSE)</f>
        <v>43.038719999999998</v>
      </c>
      <c r="M561">
        <f>VLOOKUP($K561,Key!$A$1:$D$105,3,FALSE)</f>
        <v>-87.905339999999995</v>
      </c>
      <c r="N561" t="str">
        <f>VLOOKUP($K561,Key!$A$1:$D$105,4,FALSE)</f>
        <v>Milwaukee</v>
      </c>
      <c r="O561" t="s">
        <v>109</v>
      </c>
      <c r="P561">
        <f>VLOOKUP($O561,Key!$A$1:$D$105,2,FALSE)</f>
        <v>43.031480000000002</v>
      </c>
      <c r="Q561">
        <f>VLOOKUP($O561,Key!$A$1:$D$105,3,FALSE)</f>
        <v>-87.908169999999998</v>
      </c>
      <c r="R561" t="str">
        <f>VLOOKUP($O561,Key!$A$1:$D$105,4,FALSE)</f>
        <v>Milwaukee</v>
      </c>
      <c r="S561">
        <v>10</v>
      </c>
      <c r="T561">
        <v>0</v>
      </c>
      <c r="U561">
        <v>0</v>
      </c>
      <c r="V561" t="s">
        <v>33</v>
      </c>
      <c r="W561">
        <v>1</v>
      </c>
      <c r="X561">
        <v>1</v>
      </c>
      <c r="Y561">
        <v>40</v>
      </c>
      <c r="Z561" s="6">
        <v>-1</v>
      </c>
      <c r="AA561" s="1">
        <v>43470</v>
      </c>
      <c r="AB561" s="7">
        <f t="shared" si="48"/>
        <v>43466</v>
      </c>
      <c r="AC561" s="7">
        <f t="shared" si="49"/>
        <v>43470</v>
      </c>
      <c r="AD561" s="7" t="str">
        <f t="shared" si="50"/>
        <v>Saturday</v>
      </c>
      <c r="AE561" s="2">
        <v>0.42790509259259263</v>
      </c>
      <c r="AF561" s="6">
        <v>1</v>
      </c>
      <c r="AG561" s="1">
        <v>43470</v>
      </c>
      <c r="AH561" s="7">
        <f t="shared" si="51"/>
        <v>43466</v>
      </c>
      <c r="AI561" s="7">
        <f t="shared" si="52"/>
        <v>43470</v>
      </c>
      <c r="AJ561" s="7" t="str">
        <f t="shared" si="53"/>
        <v>Saturday</v>
      </c>
      <c r="AK561" s="2">
        <v>0.43505787037037041</v>
      </c>
      <c r="AL561" t="s">
        <v>33</v>
      </c>
      <c r="AM561" t="s">
        <v>34</v>
      </c>
      <c r="AN561" t="s">
        <v>35</v>
      </c>
      <c r="AO561" t="s">
        <v>27</v>
      </c>
    </row>
    <row r="562" spans="1:41" x14ac:dyDescent="0.25">
      <c r="A562" t="s">
        <v>27</v>
      </c>
      <c r="B562">
        <v>2113224</v>
      </c>
      <c r="C562" t="s">
        <v>37</v>
      </c>
      <c r="D562" t="s">
        <v>38</v>
      </c>
      <c r="E562" t="s">
        <v>39</v>
      </c>
      <c r="F562">
        <v>53202</v>
      </c>
      <c r="G562" t="s">
        <v>29</v>
      </c>
      <c r="H562" t="s">
        <v>101</v>
      </c>
      <c r="I562">
        <v>12498</v>
      </c>
      <c r="J562" t="s">
        <v>30</v>
      </c>
      <c r="K562" t="s">
        <v>58</v>
      </c>
      <c r="L562">
        <f>VLOOKUP($K562,Key!$A$1:$D$105,2,FALSE)</f>
        <v>43.052460000000004</v>
      </c>
      <c r="M562">
        <f>VLOOKUP($K562,Key!$A$1:$D$105,3,FALSE)</f>
        <v>-87.891000000000005</v>
      </c>
      <c r="N562" t="str">
        <f>VLOOKUP($K562,Key!$A$1:$D$105,4,FALSE)</f>
        <v>Milwaukee</v>
      </c>
      <c r="O562" t="s">
        <v>90</v>
      </c>
      <c r="P562">
        <f>VLOOKUP($O562,Key!$A$1:$D$105,2,FALSE)</f>
        <v>43.036900000000003</v>
      </c>
      <c r="Q562">
        <f>VLOOKUP($O562,Key!$A$1:$D$105,3,FALSE)</f>
        <v>-87.89667</v>
      </c>
      <c r="R562" t="str">
        <f>VLOOKUP($O562,Key!$A$1:$D$105,4,FALSE)</f>
        <v>Milwaukee</v>
      </c>
      <c r="S562">
        <v>35</v>
      </c>
      <c r="T562">
        <v>0</v>
      </c>
      <c r="U562">
        <v>0</v>
      </c>
      <c r="V562" t="s">
        <v>33</v>
      </c>
      <c r="W562">
        <v>5</v>
      </c>
      <c r="X562">
        <v>4.8</v>
      </c>
      <c r="Y562">
        <v>200</v>
      </c>
      <c r="Z562" s="4">
        <v>-1</v>
      </c>
      <c r="AA562" s="1">
        <v>43470</v>
      </c>
      <c r="AB562" s="8">
        <f t="shared" si="48"/>
        <v>43466</v>
      </c>
      <c r="AC562" s="8">
        <f t="shared" si="49"/>
        <v>43470</v>
      </c>
      <c r="AD562" s="8" t="str">
        <f t="shared" si="50"/>
        <v>Saturday</v>
      </c>
      <c r="AE562" s="2">
        <v>0.60024305555555557</v>
      </c>
      <c r="AF562" s="4">
        <v>1</v>
      </c>
      <c r="AG562" s="1">
        <v>43470</v>
      </c>
      <c r="AH562" s="8">
        <f t="shared" si="51"/>
        <v>43466</v>
      </c>
      <c r="AI562" s="8">
        <f t="shared" si="52"/>
        <v>43470</v>
      </c>
      <c r="AJ562" s="8" t="str">
        <f t="shared" si="53"/>
        <v>Saturday</v>
      </c>
      <c r="AK562" s="2">
        <v>0.62473379629629633</v>
      </c>
      <c r="AL562" t="s">
        <v>34</v>
      </c>
      <c r="AM562" t="s">
        <v>34</v>
      </c>
      <c r="AN562" t="s">
        <v>35</v>
      </c>
      <c r="AO562" t="s">
        <v>27</v>
      </c>
    </row>
    <row r="563" spans="1:41" x14ac:dyDescent="0.25">
      <c r="A563" t="s">
        <v>27</v>
      </c>
      <c r="B563">
        <v>1355542</v>
      </c>
      <c r="C563" t="s">
        <v>37</v>
      </c>
      <c r="D563" t="s">
        <v>38</v>
      </c>
      <c r="E563" t="s">
        <v>39</v>
      </c>
      <c r="F563">
        <v>53202</v>
      </c>
      <c r="G563" t="s">
        <v>29</v>
      </c>
      <c r="H563" t="s">
        <v>40</v>
      </c>
      <c r="I563">
        <v>12552</v>
      </c>
      <c r="J563" t="s">
        <v>30</v>
      </c>
      <c r="K563" t="s">
        <v>115</v>
      </c>
      <c r="L563">
        <f>VLOOKUP($K563,Key!$A$1:$D$105,2,FALSE)</f>
        <v>43.058619999999998</v>
      </c>
      <c r="M563">
        <f>VLOOKUP($K563,Key!$A$1:$D$105,3,FALSE)</f>
        <v>-87.885319999999993</v>
      </c>
      <c r="N563" t="str">
        <f>VLOOKUP($K563,Key!$A$1:$D$105,4,FALSE)</f>
        <v>Milwaukee</v>
      </c>
      <c r="O563" t="s">
        <v>92</v>
      </c>
      <c r="P563">
        <f>VLOOKUP($O563,Key!$A$1:$D$105,2,FALSE)</f>
        <v>43.053040000000003</v>
      </c>
      <c r="Q563">
        <f>VLOOKUP($O563,Key!$A$1:$D$105,3,FALSE)</f>
        <v>-87.897660000000002</v>
      </c>
      <c r="R563" t="str">
        <f>VLOOKUP($O563,Key!$A$1:$D$105,4,FALSE)</f>
        <v>Milwaukee</v>
      </c>
      <c r="S563">
        <v>10</v>
      </c>
      <c r="T563">
        <v>0</v>
      </c>
      <c r="U563">
        <v>0</v>
      </c>
      <c r="V563" t="s">
        <v>33</v>
      </c>
      <c r="W563">
        <v>1</v>
      </c>
      <c r="X563">
        <v>1</v>
      </c>
      <c r="Y563">
        <v>40</v>
      </c>
      <c r="Z563" s="6">
        <v>-1</v>
      </c>
      <c r="AA563" s="1">
        <v>43470</v>
      </c>
      <c r="AB563" s="7">
        <f t="shared" si="48"/>
        <v>43466</v>
      </c>
      <c r="AC563" s="7">
        <f t="shared" si="49"/>
        <v>43470</v>
      </c>
      <c r="AD563" s="7" t="str">
        <f t="shared" si="50"/>
        <v>Saturday</v>
      </c>
      <c r="AE563" s="2">
        <v>0.64325231481481482</v>
      </c>
      <c r="AF563" s="6">
        <v>1</v>
      </c>
      <c r="AG563" s="1">
        <v>43470</v>
      </c>
      <c r="AH563" s="7">
        <f t="shared" si="51"/>
        <v>43466</v>
      </c>
      <c r="AI563" s="7">
        <f t="shared" si="52"/>
        <v>43470</v>
      </c>
      <c r="AJ563" s="7" t="str">
        <f t="shared" si="53"/>
        <v>Saturday</v>
      </c>
      <c r="AK563" s="2">
        <v>0.65037037037037038</v>
      </c>
      <c r="AL563" t="s">
        <v>33</v>
      </c>
      <c r="AM563" t="s">
        <v>34</v>
      </c>
      <c r="AN563" t="s">
        <v>35</v>
      </c>
      <c r="AO563" t="s">
        <v>27</v>
      </c>
    </row>
    <row r="564" spans="1:41" x14ac:dyDescent="0.25">
      <c r="A564" t="s">
        <v>27</v>
      </c>
      <c r="B564">
        <v>2284220</v>
      </c>
      <c r="C564" t="s">
        <v>37</v>
      </c>
      <c r="D564" t="s">
        <v>108</v>
      </c>
      <c r="E564" t="s">
        <v>39</v>
      </c>
      <c r="F564">
        <v>53202</v>
      </c>
      <c r="G564" t="s">
        <v>29</v>
      </c>
      <c r="H564" t="s">
        <v>40</v>
      </c>
      <c r="I564">
        <v>5475</v>
      </c>
      <c r="J564" t="s">
        <v>30</v>
      </c>
      <c r="K564" t="s">
        <v>94</v>
      </c>
      <c r="L564">
        <f>VLOOKUP($K564,Key!$A$1:$D$105,2,FALSE)</f>
        <v>43.077359999999999</v>
      </c>
      <c r="M564">
        <f>VLOOKUP($K564,Key!$A$1:$D$105,3,FALSE)</f>
        <v>-87.880769999999998</v>
      </c>
      <c r="N564" t="str">
        <f>VLOOKUP($K564,Key!$A$1:$D$105,4,FALSE)</f>
        <v>Milwaukee</v>
      </c>
      <c r="O564" t="s">
        <v>115</v>
      </c>
      <c r="P564">
        <f>VLOOKUP($O564,Key!$A$1:$D$105,2,FALSE)</f>
        <v>43.058619999999998</v>
      </c>
      <c r="Q564">
        <f>VLOOKUP($O564,Key!$A$1:$D$105,3,FALSE)</f>
        <v>-87.885319999999993</v>
      </c>
      <c r="R564" t="str">
        <f>VLOOKUP($O564,Key!$A$1:$D$105,4,FALSE)</f>
        <v>Milwaukee</v>
      </c>
      <c r="S564">
        <v>11</v>
      </c>
      <c r="T564">
        <v>0</v>
      </c>
      <c r="U564">
        <v>0</v>
      </c>
      <c r="V564" t="s">
        <v>33</v>
      </c>
      <c r="W564">
        <v>1</v>
      </c>
      <c r="X564">
        <v>1</v>
      </c>
      <c r="Y564">
        <v>40</v>
      </c>
      <c r="Z564" s="4">
        <v>-1</v>
      </c>
      <c r="AA564" s="1">
        <v>43470</v>
      </c>
      <c r="AB564" s="8">
        <f t="shared" si="48"/>
        <v>43466</v>
      </c>
      <c r="AC564" s="8">
        <f t="shared" si="49"/>
        <v>43470</v>
      </c>
      <c r="AD564" s="8" t="str">
        <f t="shared" si="50"/>
        <v>Saturday</v>
      </c>
      <c r="AE564" s="2">
        <v>0.75137731481481485</v>
      </c>
      <c r="AF564" s="4">
        <v>1</v>
      </c>
      <c r="AG564" s="1">
        <v>43470</v>
      </c>
      <c r="AH564" s="8">
        <f t="shared" si="51"/>
        <v>43466</v>
      </c>
      <c r="AI564" s="8">
        <f t="shared" si="52"/>
        <v>43470</v>
      </c>
      <c r="AJ564" s="8" t="str">
        <f t="shared" si="53"/>
        <v>Saturday</v>
      </c>
      <c r="AK564" s="2">
        <v>0.75856481481481486</v>
      </c>
      <c r="AL564" t="s">
        <v>33</v>
      </c>
      <c r="AM564" t="s">
        <v>34</v>
      </c>
      <c r="AN564" t="s">
        <v>35</v>
      </c>
      <c r="AO564" t="s">
        <v>27</v>
      </c>
    </row>
    <row r="565" spans="1:41" x14ac:dyDescent="0.25">
      <c r="A565" t="s">
        <v>27</v>
      </c>
      <c r="B565">
        <v>2216407</v>
      </c>
      <c r="C565" t="s">
        <v>37</v>
      </c>
      <c r="D565" t="s">
        <v>38</v>
      </c>
      <c r="E565" t="s">
        <v>39</v>
      </c>
      <c r="F565">
        <v>53211</v>
      </c>
      <c r="G565" t="s">
        <v>29</v>
      </c>
      <c r="H565" t="s">
        <v>40</v>
      </c>
      <c r="I565">
        <v>11050</v>
      </c>
      <c r="J565" t="s">
        <v>30</v>
      </c>
      <c r="K565" t="s">
        <v>105</v>
      </c>
      <c r="L565">
        <f>VLOOKUP($K565,Key!$A$1:$D$105,2,FALSE)</f>
        <v>43.089309999999998</v>
      </c>
      <c r="M565">
        <f>VLOOKUP($K565,Key!$A$1:$D$105,3,FALSE)</f>
        <v>-87.882720000000006</v>
      </c>
      <c r="N565" t="str">
        <f>VLOOKUP($K565,Key!$A$1:$D$105,4,FALSE)</f>
        <v>Shorewood</v>
      </c>
      <c r="O565" t="s">
        <v>75</v>
      </c>
      <c r="P565">
        <f>VLOOKUP($O565,Key!$A$1:$D$105,2,FALSE)</f>
        <v>43.063749000000001</v>
      </c>
      <c r="Q565">
        <f>VLOOKUP($O565,Key!$A$1:$D$105,3,FALSE)</f>
        <v>-87.887962999999999</v>
      </c>
      <c r="R565" t="str">
        <f>VLOOKUP($O565,Key!$A$1:$D$105,4,FALSE)</f>
        <v>Milwaukee</v>
      </c>
      <c r="S565">
        <v>19</v>
      </c>
      <c r="T565">
        <v>0</v>
      </c>
      <c r="U565">
        <v>0</v>
      </c>
      <c r="V565" t="s">
        <v>33</v>
      </c>
      <c r="W565">
        <v>2</v>
      </c>
      <c r="X565">
        <v>1.9</v>
      </c>
      <c r="Y565">
        <v>80</v>
      </c>
      <c r="Z565" s="6">
        <v>-1</v>
      </c>
      <c r="AA565" s="1">
        <v>43470</v>
      </c>
      <c r="AB565" s="7">
        <f t="shared" si="48"/>
        <v>43466</v>
      </c>
      <c r="AC565" s="7">
        <f t="shared" si="49"/>
        <v>43470</v>
      </c>
      <c r="AD565" s="7" t="str">
        <f t="shared" si="50"/>
        <v>Saturday</v>
      </c>
      <c r="AE565" s="2">
        <v>0.82585648148148139</v>
      </c>
      <c r="AF565" s="6">
        <v>1</v>
      </c>
      <c r="AG565" s="1">
        <v>43470</v>
      </c>
      <c r="AH565" s="7">
        <f t="shared" si="51"/>
        <v>43466</v>
      </c>
      <c r="AI565" s="7">
        <f t="shared" si="52"/>
        <v>43470</v>
      </c>
      <c r="AJ565" s="7" t="str">
        <f t="shared" si="53"/>
        <v>Saturday</v>
      </c>
      <c r="AK565" s="2">
        <v>0.83950231481481474</v>
      </c>
      <c r="AL565" t="s">
        <v>33</v>
      </c>
      <c r="AM565" t="s">
        <v>34</v>
      </c>
      <c r="AN565" t="s">
        <v>35</v>
      </c>
      <c r="AO565" t="s">
        <v>27</v>
      </c>
    </row>
    <row r="566" spans="1:41" x14ac:dyDescent="0.25">
      <c r="A566" t="s">
        <v>27</v>
      </c>
      <c r="B566">
        <v>2102291</v>
      </c>
      <c r="C566" t="s">
        <v>37</v>
      </c>
      <c r="D566" t="s">
        <v>135</v>
      </c>
      <c r="E566" t="s">
        <v>39</v>
      </c>
      <c r="F566">
        <v>53223</v>
      </c>
      <c r="G566" t="s">
        <v>29</v>
      </c>
      <c r="H566" t="s">
        <v>40</v>
      </c>
      <c r="I566">
        <v>202</v>
      </c>
      <c r="J566" t="s">
        <v>30</v>
      </c>
      <c r="K566" t="s">
        <v>57</v>
      </c>
      <c r="L566">
        <f>VLOOKUP($K566,Key!$A$1:$D$105,2,FALSE)</f>
        <v>43.045712999999999</v>
      </c>
      <c r="M566">
        <f>VLOOKUP($K566,Key!$A$1:$D$105,3,FALSE)</f>
        <v>-87.899756999999994</v>
      </c>
      <c r="N566" t="str">
        <f>VLOOKUP($K566,Key!$A$1:$D$105,4,FALSE)</f>
        <v>Milwaukee</v>
      </c>
      <c r="O566" t="s">
        <v>74</v>
      </c>
      <c r="P566">
        <f>VLOOKUP($O566,Key!$A$1:$D$105,2,FALSE)</f>
        <v>43.042639999999999</v>
      </c>
      <c r="Q566">
        <f>VLOOKUP($O566,Key!$A$1:$D$105,3,FALSE)</f>
        <v>-87.905680000000004</v>
      </c>
      <c r="R566" t="str">
        <f>VLOOKUP($O566,Key!$A$1:$D$105,4,FALSE)</f>
        <v>Milwaukee</v>
      </c>
      <c r="S566">
        <v>7</v>
      </c>
      <c r="T566">
        <v>0</v>
      </c>
      <c r="U566">
        <v>0</v>
      </c>
      <c r="V566" t="s">
        <v>33</v>
      </c>
      <c r="W566">
        <v>1</v>
      </c>
      <c r="X566">
        <v>1</v>
      </c>
      <c r="Y566">
        <v>40</v>
      </c>
      <c r="Z566" s="4">
        <v>-1</v>
      </c>
      <c r="AA566" s="1">
        <v>43470</v>
      </c>
      <c r="AB566" s="8">
        <f t="shared" si="48"/>
        <v>43466</v>
      </c>
      <c r="AC566" s="8">
        <f t="shared" si="49"/>
        <v>43470</v>
      </c>
      <c r="AD566" s="8" t="str">
        <f t="shared" si="50"/>
        <v>Saturday</v>
      </c>
      <c r="AE566" s="2">
        <v>0.9881712962962963</v>
      </c>
      <c r="AF566" s="4">
        <v>1</v>
      </c>
      <c r="AG566" s="1">
        <v>43470</v>
      </c>
      <c r="AH566" s="8">
        <f t="shared" si="51"/>
        <v>43466</v>
      </c>
      <c r="AI566" s="8">
        <f t="shared" si="52"/>
        <v>43470</v>
      </c>
      <c r="AJ566" s="8" t="str">
        <f t="shared" si="53"/>
        <v>Saturday</v>
      </c>
      <c r="AK566" s="2">
        <v>0.99302083333333335</v>
      </c>
      <c r="AL566" t="s">
        <v>33</v>
      </c>
      <c r="AM566" t="s">
        <v>34</v>
      </c>
      <c r="AN566" t="s">
        <v>35</v>
      </c>
      <c r="AO566" t="s">
        <v>27</v>
      </c>
    </row>
    <row r="567" spans="1:41" x14ac:dyDescent="0.25">
      <c r="A567" t="s">
        <v>27</v>
      </c>
      <c r="B567">
        <v>1276651</v>
      </c>
      <c r="C567" t="s">
        <v>37</v>
      </c>
      <c r="D567" t="s">
        <v>38</v>
      </c>
      <c r="E567" t="s">
        <v>39</v>
      </c>
      <c r="F567">
        <v>53211</v>
      </c>
      <c r="G567" t="s">
        <v>29</v>
      </c>
      <c r="H567" t="s">
        <v>40</v>
      </c>
      <c r="I567">
        <v>5574</v>
      </c>
      <c r="J567" t="s">
        <v>30</v>
      </c>
      <c r="K567" t="s">
        <v>65</v>
      </c>
      <c r="L567">
        <f>VLOOKUP($K567,Key!$A$1:$D$105,2,FALSE)</f>
        <v>43.066893999999998</v>
      </c>
      <c r="M567">
        <f>VLOOKUP($K567,Key!$A$1:$D$105,3,FALSE)</f>
        <v>-87.877936000000005</v>
      </c>
      <c r="N567" t="str">
        <f>VLOOKUP($K567,Key!$A$1:$D$105,4,FALSE)</f>
        <v>Milwaukee</v>
      </c>
      <c r="O567" t="s">
        <v>60</v>
      </c>
      <c r="P567">
        <f>VLOOKUP($O567,Key!$A$1:$D$105,2,FALSE)</f>
        <v>43.04824</v>
      </c>
      <c r="Q567">
        <f>VLOOKUP($O567,Key!$A$1:$D$105,3,FALSE)</f>
        <v>-87.904970000000006</v>
      </c>
      <c r="R567" t="str">
        <f>VLOOKUP($O567,Key!$A$1:$D$105,4,FALSE)</f>
        <v>Milwaukee</v>
      </c>
      <c r="S567">
        <v>15</v>
      </c>
      <c r="T567">
        <v>0</v>
      </c>
      <c r="U567">
        <v>0</v>
      </c>
      <c r="V567" t="s">
        <v>33</v>
      </c>
      <c r="W567">
        <v>2</v>
      </c>
      <c r="X567">
        <v>1.9</v>
      </c>
      <c r="Y567">
        <v>80</v>
      </c>
      <c r="Z567" s="6">
        <v>-1</v>
      </c>
      <c r="AA567" s="1">
        <v>43471</v>
      </c>
      <c r="AB567" s="7">
        <f t="shared" si="48"/>
        <v>43466</v>
      </c>
      <c r="AC567" s="7">
        <f t="shared" si="49"/>
        <v>43471</v>
      </c>
      <c r="AD567" s="7" t="str">
        <f t="shared" si="50"/>
        <v>Sunday</v>
      </c>
      <c r="AE567" s="2">
        <v>0.41646990740740741</v>
      </c>
      <c r="AF567" s="6">
        <v>1</v>
      </c>
      <c r="AG567" s="1">
        <v>43471</v>
      </c>
      <c r="AH567" s="7">
        <f t="shared" si="51"/>
        <v>43466</v>
      </c>
      <c r="AI567" s="7">
        <f t="shared" si="52"/>
        <v>43471</v>
      </c>
      <c r="AJ567" s="7" t="str">
        <f t="shared" si="53"/>
        <v>Sunday</v>
      </c>
      <c r="AK567" s="2">
        <v>0.42650462962962959</v>
      </c>
      <c r="AL567" t="s">
        <v>33</v>
      </c>
      <c r="AM567" t="s">
        <v>34</v>
      </c>
      <c r="AN567" t="s">
        <v>35</v>
      </c>
      <c r="AO567" t="s">
        <v>27</v>
      </c>
    </row>
    <row r="568" spans="1:41" x14ac:dyDescent="0.25">
      <c r="A568" t="s">
        <v>27</v>
      </c>
      <c r="B568">
        <v>1276651</v>
      </c>
      <c r="C568" t="s">
        <v>37</v>
      </c>
      <c r="D568" t="s">
        <v>38</v>
      </c>
      <c r="E568" t="s">
        <v>39</v>
      </c>
      <c r="F568">
        <v>53211</v>
      </c>
      <c r="G568" t="s">
        <v>29</v>
      </c>
      <c r="H568" t="s">
        <v>40</v>
      </c>
      <c r="I568">
        <v>5460</v>
      </c>
      <c r="J568" t="s">
        <v>30</v>
      </c>
      <c r="K568" t="s">
        <v>80</v>
      </c>
      <c r="L568">
        <f>VLOOKUP($K568,Key!$A$1:$D$105,2,FALSE)</f>
        <v>43.05097</v>
      </c>
      <c r="M568">
        <f>VLOOKUP($K568,Key!$A$1:$D$105,3,FALSE)</f>
        <v>-87.906440000000003</v>
      </c>
      <c r="N568" t="str">
        <f>VLOOKUP($K568,Key!$A$1:$D$105,4,FALSE)</f>
        <v>Milwaukee</v>
      </c>
      <c r="O568" t="s">
        <v>94</v>
      </c>
      <c r="P568">
        <f>VLOOKUP($O568,Key!$A$1:$D$105,2,FALSE)</f>
        <v>43.077359999999999</v>
      </c>
      <c r="Q568">
        <f>VLOOKUP($O568,Key!$A$1:$D$105,3,FALSE)</f>
        <v>-87.880769999999998</v>
      </c>
      <c r="R568" t="str">
        <f>VLOOKUP($O568,Key!$A$1:$D$105,4,FALSE)</f>
        <v>Milwaukee</v>
      </c>
      <c r="S568">
        <v>30</v>
      </c>
      <c r="T568">
        <v>0</v>
      </c>
      <c r="U568">
        <v>0</v>
      </c>
      <c r="V568" t="s">
        <v>33</v>
      </c>
      <c r="W568">
        <v>4</v>
      </c>
      <c r="X568">
        <v>3.8</v>
      </c>
      <c r="Y568">
        <v>160</v>
      </c>
      <c r="Z568" s="4">
        <v>-1</v>
      </c>
      <c r="AA568" s="1">
        <v>43471</v>
      </c>
      <c r="AB568" s="8">
        <f t="shared" si="48"/>
        <v>43466</v>
      </c>
      <c r="AC568" s="8">
        <f t="shared" si="49"/>
        <v>43471</v>
      </c>
      <c r="AD568" s="8" t="str">
        <f t="shared" si="50"/>
        <v>Sunday</v>
      </c>
      <c r="AE568" s="2">
        <v>0.50646990740740738</v>
      </c>
      <c r="AF568" s="4">
        <v>1</v>
      </c>
      <c r="AG568" s="1">
        <v>43471</v>
      </c>
      <c r="AH568" s="8">
        <f t="shared" si="51"/>
        <v>43466</v>
      </c>
      <c r="AI568" s="8">
        <f t="shared" si="52"/>
        <v>43471</v>
      </c>
      <c r="AJ568" s="8" t="str">
        <f t="shared" si="53"/>
        <v>Sunday</v>
      </c>
      <c r="AK568" s="2">
        <v>0.52767361111111111</v>
      </c>
      <c r="AL568" t="s">
        <v>33</v>
      </c>
      <c r="AM568" t="s">
        <v>34</v>
      </c>
      <c r="AN568" t="s">
        <v>35</v>
      </c>
      <c r="AO568" t="s">
        <v>27</v>
      </c>
    </row>
    <row r="569" spans="1:41" x14ac:dyDescent="0.25">
      <c r="A569" t="s">
        <v>27</v>
      </c>
      <c r="B569">
        <v>2224453</v>
      </c>
      <c r="C569" t="s">
        <v>37</v>
      </c>
      <c r="D569" t="s">
        <v>108</v>
      </c>
      <c r="E569" t="s">
        <v>39</v>
      </c>
      <c r="F569">
        <v>53215</v>
      </c>
      <c r="G569" t="s">
        <v>29</v>
      </c>
      <c r="H569" t="s">
        <v>40</v>
      </c>
      <c r="I569">
        <v>12568</v>
      </c>
      <c r="J569" t="s">
        <v>30</v>
      </c>
      <c r="K569" t="s">
        <v>71</v>
      </c>
      <c r="L569">
        <f>VLOOKUP($K569,Key!$A$1:$D$105,2,FALSE)</f>
        <v>43.074890000000003</v>
      </c>
      <c r="M569">
        <f>VLOOKUP($K569,Key!$A$1:$D$105,3,FALSE)</f>
        <v>-87.882810000000006</v>
      </c>
      <c r="N569" t="str">
        <f>VLOOKUP($K569,Key!$A$1:$D$105,4,FALSE)</f>
        <v>Milwaukee</v>
      </c>
      <c r="O569" t="s">
        <v>70</v>
      </c>
      <c r="P569">
        <f>VLOOKUP($O569,Key!$A$1:$D$105,2,FALSE)</f>
        <v>43.074655999999997</v>
      </c>
      <c r="Q569">
        <f>VLOOKUP($O569,Key!$A$1:$D$105,3,FALSE)</f>
        <v>-87.889011999999994</v>
      </c>
      <c r="R569" t="str">
        <f>VLOOKUP($O569,Key!$A$1:$D$105,4,FALSE)</f>
        <v>Milwaukee</v>
      </c>
      <c r="S569">
        <v>3</v>
      </c>
      <c r="T569">
        <v>0</v>
      </c>
      <c r="U569">
        <v>0</v>
      </c>
      <c r="V569" t="s">
        <v>33</v>
      </c>
      <c r="W569">
        <v>0</v>
      </c>
      <c r="X569">
        <v>0</v>
      </c>
      <c r="Y569">
        <v>0</v>
      </c>
      <c r="Z569" s="6">
        <v>-1</v>
      </c>
      <c r="AA569" s="1">
        <v>43471</v>
      </c>
      <c r="AB569" s="7">
        <f t="shared" si="48"/>
        <v>43466</v>
      </c>
      <c r="AC569" s="7">
        <f t="shared" si="49"/>
        <v>43471</v>
      </c>
      <c r="AD569" s="7" t="str">
        <f t="shared" si="50"/>
        <v>Sunday</v>
      </c>
      <c r="AE569" s="2">
        <v>0.73438657407407415</v>
      </c>
      <c r="AF569" s="6">
        <v>1</v>
      </c>
      <c r="AG569" s="1">
        <v>43471</v>
      </c>
      <c r="AH569" s="7">
        <f t="shared" si="51"/>
        <v>43466</v>
      </c>
      <c r="AI569" s="7">
        <f t="shared" si="52"/>
        <v>43471</v>
      </c>
      <c r="AJ569" s="7" t="str">
        <f t="shared" si="53"/>
        <v>Sunday</v>
      </c>
      <c r="AK569" s="2">
        <v>0.7365046296296297</v>
      </c>
      <c r="AL569" t="s">
        <v>33</v>
      </c>
      <c r="AM569" t="s">
        <v>34</v>
      </c>
      <c r="AN569" t="s">
        <v>35</v>
      </c>
      <c r="AO569" t="s">
        <v>27</v>
      </c>
    </row>
    <row r="570" spans="1:41" x14ac:dyDescent="0.25">
      <c r="A570" t="s">
        <v>27</v>
      </c>
      <c r="B570">
        <v>2224317</v>
      </c>
      <c r="C570" t="s">
        <v>37</v>
      </c>
      <c r="D570" t="s">
        <v>38</v>
      </c>
      <c r="E570" t="s">
        <v>39</v>
      </c>
      <c r="F570">
        <v>53202</v>
      </c>
      <c r="G570" t="s">
        <v>29</v>
      </c>
      <c r="H570" t="s">
        <v>40</v>
      </c>
      <c r="I570">
        <v>12645</v>
      </c>
      <c r="J570" t="s">
        <v>30</v>
      </c>
      <c r="K570" t="s">
        <v>94</v>
      </c>
      <c r="L570">
        <f>VLOOKUP($K570,Key!$A$1:$D$105,2,FALSE)</f>
        <v>43.077359999999999</v>
      </c>
      <c r="M570">
        <f>VLOOKUP($K570,Key!$A$1:$D$105,3,FALSE)</f>
        <v>-87.880769999999998</v>
      </c>
      <c r="N570" t="str">
        <f>VLOOKUP($K570,Key!$A$1:$D$105,4,FALSE)</f>
        <v>Milwaukee</v>
      </c>
      <c r="O570" t="s">
        <v>97</v>
      </c>
      <c r="P570">
        <f>VLOOKUP($O570,Key!$A$1:$D$105,2,FALSE)</f>
        <v>43.069021999999997</v>
      </c>
      <c r="Q570">
        <f>VLOOKUP($O570,Key!$A$1:$D$105,3,FALSE)</f>
        <v>-87.887940999999998</v>
      </c>
      <c r="R570" t="str">
        <f>VLOOKUP($O570,Key!$A$1:$D$105,4,FALSE)</f>
        <v>Milwaukee</v>
      </c>
      <c r="S570">
        <v>6</v>
      </c>
      <c r="T570">
        <v>0</v>
      </c>
      <c r="U570">
        <v>0</v>
      </c>
      <c r="V570" t="s">
        <v>33</v>
      </c>
      <c r="W570">
        <v>0</v>
      </c>
      <c r="X570">
        <v>0</v>
      </c>
      <c r="Y570">
        <v>0</v>
      </c>
      <c r="Z570" s="4">
        <v>-1</v>
      </c>
      <c r="AA570" s="1">
        <v>43472</v>
      </c>
      <c r="AB570" s="8">
        <f t="shared" si="48"/>
        <v>43466</v>
      </c>
      <c r="AC570" s="8">
        <f t="shared" si="49"/>
        <v>43472</v>
      </c>
      <c r="AD570" s="8" t="str">
        <f t="shared" si="50"/>
        <v>Monday</v>
      </c>
      <c r="AE570" s="2">
        <v>0.71892361111111114</v>
      </c>
      <c r="AF570" s="4">
        <v>1</v>
      </c>
      <c r="AG570" s="1">
        <v>43472</v>
      </c>
      <c r="AH570" s="8">
        <f t="shared" si="51"/>
        <v>43466</v>
      </c>
      <c r="AI570" s="8">
        <f t="shared" si="52"/>
        <v>43472</v>
      </c>
      <c r="AJ570" s="8" t="str">
        <f t="shared" si="53"/>
        <v>Monday</v>
      </c>
      <c r="AK570" s="2">
        <v>0.72354166666666664</v>
      </c>
      <c r="AL570" t="s">
        <v>33</v>
      </c>
      <c r="AM570" t="s">
        <v>34</v>
      </c>
      <c r="AN570" t="s">
        <v>35</v>
      </c>
      <c r="AO570" t="s">
        <v>27</v>
      </c>
    </row>
    <row r="571" spans="1:41" x14ac:dyDescent="0.25">
      <c r="A571" t="s">
        <v>27</v>
      </c>
      <c r="B571">
        <v>2353269</v>
      </c>
      <c r="C571" t="s">
        <v>37</v>
      </c>
      <c r="D571" t="s">
        <v>121</v>
      </c>
      <c r="E571" t="s">
        <v>39</v>
      </c>
      <c r="F571">
        <v>53202</v>
      </c>
      <c r="G571" t="s">
        <v>29</v>
      </c>
      <c r="H571" t="s">
        <v>40</v>
      </c>
      <c r="I571">
        <v>3</v>
      </c>
      <c r="J571" t="s">
        <v>30</v>
      </c>
      <c r="K571" t="s">
        <v>58</v>
      </c>
      <c r="L571">
        <f>VLOOKUP($K571,Key!$A$1:$D$105,2,FALSE)</f>
        <v>43.052460000000004</v>
      </c>
      <c r="M571">
        <f>VLOOKUP($K571,Key!$A$1:$D$105,3,FALSE)</f>
        <v>-87.891000000000005</v>
      </c>
      <c r="N571" t="str">
        <f>VLOOKUP($K571,Key!$A$1:$D$105,4,FALSE)</f>
        <v>Milwaukee</v>
      </c>
      <c r="O571" t="s">
        <v>36</v>
      </c>
      <c r="P571">
        <f>VLOOKUP($O571,Key!$A$1:$D$105,2,FALSE)</f>
        <v>43.03886</v>
      </c>
      <c r="Q571">
        <f>VLOOKUP($O571,Key!$A$1:$D$105,3,FALSE)</f>
        <v>-87.902720000000002</v>
      </c>
      <c r="R571" t="str">
        <f>VLOOKUP($O571,Key!$A$1:$D$105,4,FALSE)</f>
        <v>Milwaukee</v>
      </c>
      <c r="S571">
        <v>10</v>
      </c>
      <c r="T571">
        <v>0</v>
      </c>
      <c r="U571">
        <v>0</v>
      </c>
      <c r="V571" t="s">
        <v>33</v>
      </c>
      <c r="W571">
        <v>0</v>
      </c>
      <c r="X571">
        <v>0</v>
      </c>
      <c r="Y571">
        <v>0</v>
      </c>
      <c r="Z571" s="6">
        <v>-1</v>
      </c>
      <c r="AA571" s="1">
        <v>43473</v>
      </c>
      <c r="AB571" s="7">
        <f t="shared" si="48"/>
        <v>43466</v>
      </c>
      <c r="AC571" s="7">
        <f t="shared" si="49"/>
        <v>43473</v>
      </c>
      <c r="AD571" s="7" t="str">
        <f t="shared" si="50"/>
        <v>Tuesday</v>
      </c>
      <c r="AE571" s="2">
        <v>0.32074074074074072</v>
      </c>
      <c r="AF571" s="6">
        <v>1</v>
      </c>
      <c r="AG571" s="1">
        <v>43473</v>
      </c>
      <c r="AH571" s="7">
        <f t="shared" si="51"/>
        <v>43466</v>
      </c>
      <c r="AI571" s="7">
        <f t="shared" si="52"/>
        <v>43473</v>
      </c>
      <c r="AJ571" s="7" t="str">
        <f t="shared" si="53"/>
        <v>Tuesday</v>
      </c>
      <c r="AK571" s="2">
        <v>0.32730324074074074</v>
      </c>
      <c r="AL571" t="s">
        <v>33</v>
      </c>
      <c r="AM571" t="s">
        <v>34</v>
      </c>
      <c r="AN571" t="s">
        <v>35</v>
      </c>
      <c r="AO571" t="s">
        <v>27</v>
      </c>
    </row>
    <row r="572" spans="1:41" x14ac:dyDescent="0.25">
      <c r="A572" t="s">
        <v>27</v>
      </c>
      <c r="B572">
        <v>1915786</v>
      </c>
      <c r="C572" t="s">
        <v>37</v>
      </c>
      <c r="D572" t="s">
        <v>38</v>
      </c>
      <c r="E572" t="s">
        <v>39</v>
      </c>
      <c r="F572">
        <v>53202</v>
      </c>
      <c r="G572" t="s">
        <v>29</v>
      </c>
      <c r="H572" t="s">
        <v>40</v>
      </c>
      <c r="I572">
        <v>5565</v>
      </c>
      <c r="J572" t="s">
        <v>30</v>
      </c>
      <c r="K572" t="s">
        <v>92</v>
      </c>
      <c r="L572">
        <f>VLOOKUP($K572,Key!$A$1:$D$105,2,FALSE)</f>
        <v>43.053040000000003</v>
      </c>
      <c r="M572">
        <f>VLOOKUP($K572,Key!$A$1:$D$105,3,FALSE)</f>
        <v>-87.897660000000002</v>
      </c>
      <c r="N572" t="str">
        <f>VLOOKUP($K572,Key!$A$1:$D$105,4,FALSE)</f>
        <v>Milwaukee</v>
      </c>
      <c r="O572" t="s">
        <v>32</v>
      </c>
      <c r="P572">
        <f>VLOOKUP($O572,Key!$A$1:$D$105,2,FALSE)</f>
        <v>43.040349999999997</v>
      </c>
      <c r="Q572">
        <f>VLOOKUP($O572,Key!$A$1:$D$105,3,FALSE)</f>
        <v>-87.920760000000001</v>
      </c>
      <c r="R572" t="str">
        <f>VLOOKUP($O572,Key!$A$1:$D$105,4,FALSE)</f>
        <v>Milwaukee</v>
      </c>
      <c r="S572">
        <v>47</v>
      </c>
      <c r="T572">
        <v>0</v>
      </c>
      <c r="U572">
        <v>0</v>
      </c>
      <c r="V572" t="s">
        <v>33</v>
      </c>
      <c r="W572">
        <v>7</v>
      </c>
      <c r="X572">
        <v>6.7</v>
      </c>
      <c r="Y572">
        <v>280</v>
      </c>
      <c r="Z572" s="4">
        <v>-1</v>
      </c>
      <c r="AA572" s="1">
        <v>43473</v>
      </c>
      <c r="AB572" s="8">
        <f t="shared" si="48"/>
        <v>43466</v>
      </c>
      <c r="AC572" s="8">
        <f t="shared" si="49"/>
        <v>43473</v>
      </c>
      <c r="AD572" s="8" t="str">
        <f t="shared" si="50"/>
        <v>Tuesday</v>
      </c>
      <c r="AE572" s="2">
        <v>0.36401620370370374</v>
      </c>
      <c r="AF572" s="4">
        <v>1</v>
      </c>
      <c r="AG572" s="1">
        <v>43473</v>
      </c>
      <c r="AH572" s="8">
        <f t="shared" si="51"/>
        <v>43466</v>
      </c>
      <c r="AI572" s="8">
        <f t="shared" si="52"/>
        <v>43473</v>
      </c>
      <c r="AJ572" s="8" t="str">
        <f t="shared" si="53"/>
        <v>Tuesday</v>
      </c>
      <c r="AK572" s="2">
        <v>0.39715277777777774</v>
      </c>
      <c r="AL572" t="s">
        <v>34</v>
      </c>
      <c r="AM572" t="s">
        <v>34</v>
      </c>
      <c r="AN572" t="s">
        <v>35</v>
      </c>
      <c r="AO572" t="s">
        <v>27</v>
      </c>
    </row>
    <row r="573" spans="1:41" x14ac:dyDescent="0.25">
      <c r="A573" t="s">
        <v>27</v>
      </c>
      <c r="B573">
        <v>1659202</v>
      </c>
      <c r="C573" t="s">
        <v>37</v>
      </c>
      <c r="D573" t="s">
        <v>38</v>
      </c>
      <c r="E573" t="s">
        <v>39</v>
      </c>
      <c r="F573">
        <v>53202</v>
      </c>
      <c r="G573" t="s">
        <v>29</v>
      </c>
      <c r="H573" t="s">
        <v>40</v>
      </c>
      <c r="I573">
        <v>11084</v>
      </c>
      <c r="J573" t="s">
        <v>30</v>
      </c>
      <c r="K573" t="s">
        <v>57</v>
      </c>
      <c r="L573">
        <f>VLOOKUP($K573,Key!$A$1:$D$105,2,FALSE)</f>
        <v>43.045712999999999</v>
      </c>
      <c r="M573">
        <f>VLOOKUP($K573,Key!$A$1:$D$105,3,FALSE)</f>
        <v>-87.899756999999994</v>
      </c>
      <c r="N573" t="str">
        <f>VLOOKUP($K573,Key!$A$1:$D$105,4,FALSE)</f>
        <v>Milwaukee</v>
      </c>
      <c r="O573" t="s">
        <v>36</v>
      </c>
      <c r="P573">
        <f>VLOOKUP($O573,Key!$A$1:$D$105,2,FALSE)</f>
        <v>43.03886</v>
      </c>
      <c r="Q573">
        <f>VLOOKUP($O573,Key!$A$1:$D$105,3,FALSE)</f>
        <v>-87.902720000000002</v>
      </c>
      <c r="R573" t="str">
        <f>VLOOKUP($O573,Key!$A$1:$D$105,4,FALSE)</f>
        <v>Milwaukee</v>
      </c>
      <c r="S573">
        <v>3</v>
      </c>
      <c r="T573">
        <v>0</v>
      </c>
      <c r="U573">
        <v>0</v>
      </c>
      <c r="V573" t="s">
        <v>33</v>
      </c>
      <c r="W573">
        <v>0</v>
      </c>
      <c r="X573">
        <v>0</v>
      </c>
      <c r="Y573">
        <v>0</v>
      </c>
      <c r="Z573" s="6">
        <v>-1</v>
      </c>
      <c r="AA573" s="1">
        <v>43473</v>
      </c>
      <c r="AB573" s="7">
        <f t="shared" si="48"/>
        <v>43466</v>
      </c>
      <c r="AC573" s="7">
        <f t="shared" si="49"/>
        <v>43473</v>
      </c>
      <c r="AD573" s="7" t="str">
        <f t="shared" si="50"/>
        <v>Tuesday</v>
      </c>
      <c r="AE573" s="2">
        <v>0.38827546296296295</v>
      </c>
      <c r="AF573" s="6">
        <v>1</v>
      </c>
      <c r="AG573" s="1">
        <v>43473</v>
      </c>
      <c r="AH573" s="7">
        <f t="shared" si="51"/>
        <v>43466</v>
      </c>
      <c r="AI573" s="7">
        <f t="shared" si="52"/>
        <v>43473</v>
      </c>
      <c r="AJ573" s="7" t="str">
        <f t="shared" si="53"/>
        <v>Tuesday</v>
      </c>
      <c r="AK573" s="2">
        <v>0.39094907407407403</v>
      </c>
      <c r="AL573" t="s">
        <v>33</v>
      </c>
      <c r="AM573" t="s">
        <v>34</v>
      </c>
      <c r="AN573" t="s">
        <v>35</v>
      </c>
      <c r="AO573" t="s">
        <v>27</v>
      </c>
    </row>
    <row r="574" spans="1:41" x14ac:dyDescent="0.25">
      <c r="A574" t="s">
        <v>27</v>
      </c>
      <c r="B574">
        <v>1950874</v>
      </c>
      <c r="C574" t="s">
        <v>37</v>
      </c>
      <c r="D574" t="s">
        <v>110</v>
      </c>
      <c r="E574" t="s">
        <v>39</v>
      </c>
      <c r="F574">
        <v>53154</v>
      </c>
      <c r="G574" t="s">
        <v>29</v>
      </c>
      <c r="H574" t="s">
        <v>40</v>
      </c>
      <c r="I574">
        <v>5511</v>
      </c>
      <c r="J574" t="s">
        <v>30</v>
      </c>
      <c r="K574" t="s">
        <v>48</v>
      </c>
      <c r="L574">
        <f>VLOOKUP($K574,Key!$A$1:$D$105,2,FALSE)</f>
        <v>43.034619999999997</v>
      </c>
      <c r="M574">
        <f>VLOOKUP($K574,Key!$A$1:$D$105,3,FALSE)</f>
        <v>-87.917500000000004</v>
      </c>
      <c r="N574" t="str">
        <f>VLOOKUP($K574,Key!$A$1:$D$105,4,FALSE)</f>
        <v>Milwaukee</v>
      </c>
      <c r="O574" t="s">
        <v>52</v>
      </c>
      <c r="P574">
        <f>VLOOKUP($O574,Key!$A$1:$D$105,2,FALSE)</f>
        <v>43.037300000000002</v>
      </c>
      <c r="Q574">
        <f>VLOOKUP($O574,Key!$A$1:$D$105,3,FALSE)</f>
        <v>-87.915800000000004</v>
      </c>
      <c r="R574" t="str">
        <f>VLOOKUP($O574,Key!$A$1:$D$105,4,FALSE)</f>
        <v>Milwaukee</v>
      </c>
      <c r="S574">
        <v>4</v>
      </c>
      <c r="T574">
        <v>0</v>
      </c>
      <c r="U574">
        <v>0</v>
      </c>
      <c r="V574" t="s">
        <v>33</v>
      </c>
      <c r="W574">
        <v>0</v>
      </c>
      <c r="X574">
        <v>0</v>
      </c>
      <c r="Y574">
        <v>0</v>
      </c>
      <c r="Z574" s="4">
        <v>-1</v>
      </c>
      <c r="AA574" s="1">
        <v>43473</v>
      </c>
      <c r="AB574" s="8">
        <f t="shared" si="48"/>
        <v>43466</v>
      </c>
      <c r="AC574" s="8">
        <f t="shared" si="49"/>
        <v>43473</v>
      </c>
      <c r="AD574" s="8" t="str">
        <f t="shared" si="50"/>
        <v>Tuesday</v>
      </c>
      <c r="AE574" s="2">
        <v>0.48950231481481482</v>
      </c>
      <c r="AF574" s="4">
        <v>1</v>
      </c>
      <c r="AG574" s="1">
        <v>43473</v>
      </c>
      <c r="AH574" s="8">
        <f t="shared" si="51"/>
        <v>43466</v>
      </c>
      <c r="AI574" s="8">
        <f t="shared" si="52"/>
        <v>43473</v>
      </c>
      <c r="AJ574" s="8" t="str">
        <f t="shared" si="53"/>
        <v>Tuesday</v>
      </c>
      <c r="AK574" s="2">
        <v>0.49177083333333332</v>
      </c>
      <c r="AL574" t="s">
        <v>33</v>
      </c>
      <c r="AM574" t="s">
        <v>34</v>
      </c>
      <c r="AN574" t="s">
        <v>35</v>
      </c>
      <c r="AO574" t="s">
        <v>27</v>
      </c>
    </row>
    <row r="575" spans="1:41" x14ac:dyDescent="0.25">
      <c r="A575" t="s">
        <v>27</v>
      </c>
      <c r="B575">
        <v>1820874</v>
      </c>
      <c r="C575" t="s">
        <v>37</v>
      </c>
      <c r="D575" t="s">
        <v>38</v>
      </c>
      <c r="E575" t="s">
        <v>39</v>
      </c>
      <c r="F575">
        <v>53211</v>
      </c>
      <c r="G575" t="s">
        <v>29</v>
      </c>
      <c r="H575" t="s">
        <v>40</v>
      </c>
      <c r="I575">
        <v>5552</v>
      </c>
      <c r="J575" t="s">
        <v>30</v>
      </c>
      <c r="K575" t="s">
        <v>69</v>
      </c>
      <c r="L575">
        <f>VLOOKUP($K575,Key!$A$1:$D$105,2,FALSE)</f>
        <v>43.081940000000003</v>
      </c>
      <c r="M575">
        <f>VLOOKUP($K575,Key!$A$1:$D$105,3,FALSE)</f>
        <v>-87.888090000000005</v>
      </c>
      <c r="N575" t="str">
        <f>VLOOKUP($K575,Key!$A$1:$D$105,4,FALSE)</f>
        <v>Shorewood</v>
      </c>
      <c r="O575" t="s">
        <v>70</v>
      </c>
      <c r="P575">
        <f>VLOOKUP($O575,Key!$A$1:$D$105,2,FALSE)</f>
        <v>43.074655999999997</v>
      </c>
      <c r="Q575">
        <f>VLOOKUP($O575,Key!$A$1:$D$105,3,FALSE)</f>
        <v>-87.889011999999994</v>
      </c>
      <c r="R575" t="str">
        <f>VLOOKUP($O575,Key!$A$1:$D$105,4,FALSE)</f>
        <v>Milwaukee</v>
      </c>
      <c r="S575">
        <v>5</v>
      </c>
      <c r="T575">
        <v>0</v>
      </c>
      <c r="U575">
        <v>0</v>
      </c>
      <c r="V575" t="s">
        <v>33</v>
      </c>
      <c r="W575">
        <v>0</v>
      </c>
      <c r="X575">
        <v>0</v>
      </c>
      <c r="Y575">
        <v>0</v>
      </c>
      <c r="Z575" s="6">
        <v>-1</v>
      </c>
      <c r="AA575" s="1">
        <v>43473</v>
      </c>
      <c r="AB575" s="7">
        <f t="shared" si="48"/>
        <v>43466</v>
      </c>
      <c r="AC575" s="7">
        <f t="shared" si="49"/>
        <v>43473</v>
      </c>
      <c r="AD575" s="7" t="str">
        <f t="shared" si="50"/>
        <v>Tuesday</v>
      </c>
      <c r="AE575" s="2">
        <v>0.56767361111111114</v>
      </c>
      <c r="AF575" s="6">
        <v>1</v>
      </c>
      <c r="AG575" s="1">
        <v>43473</v>
      </c>
      <c r="AH575" s="7">
        <f t="shared" si="51"/>
        <v>43466</v>
      </c>
      <c r="AI575" s="7">
        <f t="shared" si="52"/>
        <v>43473</v>
      </c>
      <c r="AJ575" s="7" t="str">
        <f t="shared" si="53"/>
        <v>Tuesday</v>
      </c>
      <c r="AK575" s="2">
        <v>0.57087962962962957</v>
      </c>
      <c r="AL575" t="s">
        <v>33</v>
      </c>
      <c r="AM575" t="s">
        <v>34</v>
      </c>
      <c r="AN575" t="s">
        <v>35</v>
      </c>
      <c r="AO575" t="s">
        <v>27</v>
      </c>
    </row>
    <row r="576" spans="1:41" x14ac:dyDescent="0.25">
      <c r="A576" t="s">
        <v>27</v>
      </c>
      <c r="B576">
        <v>2265044</v>
      </c>
      <c r="C576" t="s">
        <v>37</v>
      </c>
      <c r="D576" t="s">
        <v>38</v>
      </c>
      <c r="E576" t="s">
        <v>39</v>
      </c>
      <c r="F576">
        <v>53211</v>
      </c>
      <c r="G576" t="s">
        <v>29</v>
      </c>
      <c r="H576" t="s">
        <v>40</v>
      </c>
      <c r="I576">
        <v>5484</v>
      </c>
      <c r="J576" t="s">
        <v>30</v>
      </c>
      <c r="K576" t="s">
        <v>79</v>
      </c>
      <c r="L576">
        <f>VLOOKUP($K576,Key!$A$1:$D$105,2,FALSE)</f>
        <v>43.078530000000001</v>
      </c>
      <c r="M576">
        <f>VLOOKUP($K576,Key!$A$1:$D$105,3,FALSE)</f>
        <v>-87.882620000000003</v>
      </c>
      <c r="N576" t="str">
        <f>VLOOKUP($K576,Key!$A$1:$D$105,4,FALSE)</f>
        <v>Milwaukee</v>
      </c>
      <c r="O576" t="s">
        <v>94</v>
      </c>
      <c r="P576">
        <f>VLOOKUP($O576,Key!$A$1:$D$105,2,FALSE)</f>
        <v>43.077359999999999</v>
      </c>
      <c r="Q576">
        <f>VLOOKUP($O576,Key!$A$1:$D$105,3,FALSE)</f>
        <v>-87.880769999999998</v>
      </c>
      <c r="R576" t="str">
        <f>VLOOKUP($O576,Key!$A$1:$D$105,4,FALSE)</f>
        <v>Milwaukee</v>
      </c>
      <c r="S576">
        <v>2</v>
      </c>
      <c r="T576">
        <v>0</v>
      </c>
      <c r="U576">
        <v>0</v>
      </c>
      <c r="V576" t="s">
        <v>33</v>
      </c>
      <c r="W576">
        <v>0</v>
      </c>
      <c r="X576">
        <v>0</v>
      </c>
      <c r="Y576">
        <v>0</v>
      </c>
      <c r="Z576" s="4">
        <v>-1</v>
      </c>
      <c r="AA576" s="1">
        <v>43474</v>
      </c>
      <c r="AB576" s="8">
        <f t="shared" si="48"/>
        <v>43466</v>
      </c>
      <c r="AC576" s="8">
        <f t="shared" si="49"/>
        <v>43474</v>
      </c>
      <c r="AD576" s="8" t="str">
        <f t="shared" si="50"/>
        <v>Wednesday</v>
      </c>
      <c r="AE576" s="2">
        <v>0.50510416666666669</v>
      </c>
      <c r="AF576" s="4">
        <v>1</v>
      </c>
      <c r="AG576" s="1">
        <v>43474</v>
      </c>
      <c r="AH576" s="8">
        <f t="shared" si="51"/>
        <v>43466</v>
      </c>
      <c r="AI576" s="8">
        <f t="shared" si="52"/>
        <v>43474</v>
      </c>
      <c r="AJ576" s="8" t="str">
        <f t="shared" si="53"/>
        <v>Wednesday</v>
      </c>
      <c r="AK576" s="2">
        <v>0.50624999999999998</v>
      </c>
      <c r="AL576" t="s">
        <v>33</v>
      </c>
      <c r="AM576" t="s">
        <v>34</v>
      </c>
      <c r="AN576" t="s">
        <v>35</v>
      </c>
      <c r="AO576" t="s">
        <v>27</v>
      </c>
    </row>
    <row r="577" spans="1:41" x14ac:dyDescent="0.25">
      <c r="A577" t="s">
        <v>27</v>
      </c>
      <c r="B577">
        <v>1312561</v>
      </c>
      <c r="C577" t="s">
        <v>37</v>
      </c>
      <c r="D577" t="s">
        <v>38</v>
      </c>
      <c r="E577" t="s">
        <v>39</v>
      </c>
      <c r="F577">
        <v>53203</v>
      </c>
      <c r="G577" t="s">
        <v>29</v>
      </c>
      <c r="H577" t="s">
        <v>40</v>
      </c>
      <c r="I577">
        <v>12475</v>
      </c>
      <c r="J577" t="s">
        <v>30</v>
      </c>
      <c r="K577" t="s">
        <v>82</v>
      </c>
      <c r="L577">
        <f>VLOOKUP($K577,Key!$A$1:$D$105,2,FALSE)</f>
        <v>43.038649999999997</v>
      </c>
      <c r="M577">
        <f>VLOOKUP($K577,Key!$A$1:$D$105,3,FALSE)</f>
        <v>-87.921930000000003</v>
      </c>
      <c r="N577" t="str">
        <f>VLOOKUP($K577,Key!$A$1:$D$105,4,FALSE)</f>
        <v>Milwaukee</v>
      </c>
      <c r="O577" t="s">
        <v>47</v>
      </c>
      <c r="P577">
        <f>VLOOKUP($O577,Key!$A$1:$D$105,2,FALSE)</f>
        <v>43.038600000000002</v>
      </c>
      <c r="Q577">
        <f>VLOOKUP($O577,Key!$A$1:$D$105,3,FALSE)</f>
        <v>-87.912099999999995</v>
      </c>
      <c r="R577" t="str">
        <f>VLOOKUP($O577,Key!$A$1:$D$105,4,FALSE)</f>
        <v>Milwaukee</v>
      </c>
      <c r="S577">
        <v>3</v>
      </c>
      <c r="T577">
        <v>0</v>
      </c>
      <c r="U577">
        <v>0</v>
      </c>
      <c r="V577" t="s">
        <v>33</v>
      </c>
      <c r="W577">
        <v>0</v>
      </c>
      <c r="X577">
        <v>0</v>
      </c>
      <c r="Y577">
        <v>0</v>
      </c>
      <c r="Z577" s="6">
        <v>-1</v>
      </c>
      <c r="AA577" s="1">
        <v>43474</v>
      </c>
      <c r="AB577" s="7">
        <f t="shared" ref="AB577:AB640" si="54">DATE(YEAR(AA577), MONTH(AA577), 1)</f>
        <v>43466</v>
      </c>
      <c r="AC577" s="7">
        <f t="shared" ref="AC577:AC640" si="55">AA577</f>
        <v>43474</v>
      </c>
      <c r="AD577" s="7" t="str">
        <f t="shared" ref="AD577:AD640" si="56">TEXT(AC577,"dddd")</f>
        <v>Wednesday</v>
      </c>
      <c r="AE577" s="2">
        <v>0.68943287037037038</v>
      </c>
      <c r="AF577" s="6">
        <v>1</v>
      </c>
      <c r="AG577" s="1">
        <v>43474</v>
      </c>
      <c r="AH577" s="7">
        <f t="shared" ref="AH577:AH640" si="57">DATE(YEAR(AG577), MONTH(AG577), 1)</f>
        <v>43466</v>
      </c>
      <c r="AI577" s="7">
        <f t="shared" ref="AI577:AI640" si="58">AG577</f>
        <v>43474</v>
      </c>
      <c r="AJ577" s="7" t="str">
        <f t="shared" ref="AJ577:AJ640" si="59">TEXT(AI577,"dddd")</f>
        <v>Wednesday</v>
      </c>
      <c r="AK577" s="2">
        <v>0.69158564814814805</v>
      </c>
      <c r="AL577" t="s">
        <v>33</v>
      </c>
      <c r="AM577" t="s">
        <v>34</v>
      </c>
      <c r="AN577" t="s">
        <v>35</v>
      </c>
      <c r="AO577" t="s">
        <v>27</v>
      </c>
    </row>
    <row r="578" spans="1:41" x14ac:dyDescent="0.25">
      <c r="A578" t="s">
        <v>27</v>
      </c>
      <c r="B578">
        <v>1740020</v>
      </c>
      <c r="C578" t="s">
        <v>37</v>
      </c>
      <c r="D578" t="s">
        <v>85</v>
      </c>
      <c r="E578" t="s">
        <v>39</v>
      </c>
      <c r="F578">
        <v>53202</v>
      </c>
      <c r="G578" t="s">
        <v>29</v>
      </c>
      <c r="H578" t="s">
        <v>91</v>
      </c>
      <c r="I578">
        <v>19</v>
      </c>
      <c r="J578" t="s">
        <v>30</v>
      </c>
      <c r="K578" t="s">
        <v>57</v>
      </c>
      <c r="L578">
        <f>VLOOKUP($K578,Key!$A$1:$D$105,2,FALSE)</f>
        <v>43.045712999999999</v>
      </c>
      <c r="M578">
        <f>VLOOKUP($K578,Key!$A$1:$D$105,3,FALSE)</f>
        <v>-87.899756999999994</v>
      </c>
      <c r="N578" t="str">
        <f>VLOOKUP($K578,Key!$A$1:$D$105,4,FALSE)</f>
        <v>Milwaukee</v>
      </c>
      <c r="O578" t="s">
        <v>41</v>
      </c>
      <c r="P578">
        <f>VLOOKUP($O578,Key!$A$1:$D$105,2,FALSE)</f>
        <v>43.042490000000001</v>
      </c>
      <c r="Q578">
        <f>VLOOKUP($O578,Key!$A$1:$D$105,3,FALSE)</f>
        <v>-87.909959999999998</v>
      </c>
      <c r="R578" t="str">
        <f>VLOOKUP($O578,Key!$A$1:$D$105,4,FALSE)</f>
        <v>Milwaukee</v>
      </c>
      <c r="S578">
        <v>5</v>
      </c>
      <c r="T578">
        <v>0</v>
      </c>
      <c r="U578">
        <v>0</v>
      </c>
      <c r="V578" t="s">
        <v>33</v>
      </c>
      <c r="W578">
        <v>0</v>
      </c>
      <c r="X578">
        <v>0</v>
      </c>
      <c r="Y578">
        <v>0</v>
      </c>
      <c r="Z578" s="4">
        <v>-1</v>
      </c>
      <c r="AA578" s="1">
        <v>43474</v>
      </c>
      <c r="AB578" s="8">
        <f t="shared" si="54"/>
        <v>43466</v>
      </c>
      <c r="AC578" s="8">
        <f t="shared" si="55"/>
        <v>43474</v>
      </c>
      <c r="AD578" s="8" t="str">
        <f t="shared" si="56"/>
        <v>Wednesday</v>
      </c>
      <c r="AE578" s="2">
        <v>0.76299768518518529</v>
      </c>
      <c r="AF578" s="4">
        <v>1</v>
      </c>
      <c r="AG578" s="1">
        <v>43474</v>
      </c>
      <c r="AH578" s="8">
        <f t="shared" si="57"/>
        <v>43466</v>
      </c>
      <c r="AI578" s="8">
        <f t="shared" si="58"/>
        <v>43474</v>
      </c>
      <c r="AJ578" s="8" t="str">
        <f t="shared" si="59"/>
        <v>Wednesday</v>
      </c>
      <c r="AK578" s="2">
        <v>0.76646990740740739</v>
      </c>
      <c r="AL578" t="s">
        <v>33</v>
      </c>
      <c r="AM578" t="s">
        <v>34</v>
      </c>
      <c r="AN578" t="s">
        <v>35</v>
      </c>
      <c r="AO578" t="s">
        <v>27</v>
      </c>
    </row>
    <row r="579" spans="1:41" x14ac:dyDescent="0.25">
      <c r="A579" t="s">
        <v>27</v>
      </c>
      <c r="B579">
        <v>2289882</v>
      </c>
      <c r="C579" t="s">
        <v>37</v>
      </c>
      <c r="D579" t="s">
        <v>136</v>
      </c>
      <c r="E579" t="s">
        <v>39</v>
      </c>
      <c r="F579">
        <v>53045</v>
      </c>
      <c r="G579" t="s">
        <v>29</v>
      </c>
      <c r="H579" t="s">
        <v>40</v>
      </c>
      <c r="I579">
        <v>12698</v>
      </c>
      <c r="J579" t="s">
        <v>30</v>
      </c>
      <c r="K579" t="s">
        <v>70</v>
      </c>
      <c r="L579">
        <f>VLOOKUP($K579,Key!$A$1:$D$105,2,FALSE)</f>
        <v>43.074655999999997</v>
      </c>
      <c r="M579">
        <f>VLOOKUP($K579,Key!$A$1:$D$105,3,FALSE)</f>
        <v>-87.889011999999994</v>
      </c>
      <c r="N579" t="str">
        <f>VLOOKUP($K579,Key!$A$1:$D$105,4,FALSE)</f>
        <v>Milwaukee</v>
      </c>
      <c r="O579" t="s">
        <v>102</v>
      </c>
      <c r="P579">
        <f>VLOOKUP($O579,Key!$A$1:$D$105,2,FALSE)</f>
        <v>43.058010000000003</v>
      </c>
      <c r="Q579">
        <f>VLOOKUP($O579,Key!$A$1:$D$105,3,FALSE)</f>
        <v>-87.877300000000005</v>
      </c>
      <c r="R579" t="str">
        <f>VLOOKUP($O579,Key!$A$1:$D$105,4,FALSE)</f>
        <v>Milwaukee</v>
      </c>
      <c r="S579">
        <v>17</v>
      </c>
      <c r="T579">
        <v>0</v>
      </c>
      <c r="U579">
        <v>0</v>
      </c>
      <c r="V579" t="s">
        <v>33</v>
      </c>
      <c r="W579">
        <v>2</v>
      </c>
      <c r="X579">
        <v>1.9</v>
      </c>
      <c r="Y579">
        <v>80</v>
      </c>
      <c r="Z579" s="6">
        <v>-1</v>
      </c>
      <c r="AA579" s="1">
        <v>43474</v>
      </c>
      <c r="AB579" s="7">
        <f t="shared" si="54"/>
        <v>43466</v>
      </c>
      <c r="AC579" s="7">
        <f t="shared" si="55"/>
        <v>43474</v>
      </c>
      <c r="AD579" s="7" t="str">
        <f t="shared" si="56"/>
        <v>Wednesday</v>
      </c>
      <c r="AE579" s="2">
        <v>0.93343750000000003</v>
      </c>
      <c r="AF579" s="6">
        <v>1</v>
      </c>
      <c r="AG579" s="1">
        <v>43474</v>
      </c>
      <c r="AH579" s="7">
        <f t="shared" si="57"/>
        <v>43466</v>
      </c>
      <c r="AI579" s="7">
        <f t="shared" si="58"/>
        <v>43474</v>
      </c>
      <c r="AJ579" s="7" t="str">
        <f t="shared" si="59"/>
        <v>Wednesday</v>
      </c>
      <c r="AK579" s="2">
        <v>0.94550925925925933</v>
      </c>
      <c r="AL579" t="s">
        <v>33</v>
      </c>
      <c r="AM579" t="s">
        <v>34</v>
      </c>
      <c r="AN579" t="s">
        <v>35</v>
      </c>
      <c r="AO579" t="s">
        <v>27</v>
      </c>
    </row>
    <row r="580" spans="1:41" x14ac:dyDescent="0.25">
      <c r="A580" t="s">
        <v>27</v>
      </c>
      <c r="B580">
        <v>2353269</v>
      </c>
      <c r="C580" t="s">
        <v>37</v>
      </c>
      <c r="D580" t="s">
        <v>121</v>
      </c>
      <c r="E580" t="s">
        <v>39</v>
      </c>
      <c r="F580">
        <v>53202</v>
      </c>
      <c r="G580" t="s">
        <v>29</v>
      </c>
      <c r="H580" t="s">
        <v>40</v>
      </c>
      <c r="I580">
        <v>135</v>
      </c>
      <c r="J580" t="s">
        <v>30</v>
      </c>
      <c r="K580" t="s">
        <v>58</v>
      </c>
      <c r="L580">
        <f>VLOOKUP($K580,Key!$A$1:$D$105,2,FALSE)</f>
        <v>43.052460000000004</v>
      </c>
      <c r="M580">
        <f>VLOOKUP($K580,Key!$A$1:$D$105,3,FALSE)</f>
        <v>-87.891000000000005</v>
      </c>
      <c r="N580" t="str">
        <f>VLOOKUP($K580,Key!$A$1:$D$105,4,FALSE)</f>
        <v>Milwaukee</v>
      </c>
      <c r="O580" t="s">
        <v>36</v>
      </c>
      <c r="P580">
        <f>VLOOKUP($O580,Key!$A$1:$D$105,2,FALSE)</f>
        <v>43.03886</v>
      </c>
      <c r="Q580">
        <f>VLOOKUP($O580,Key!$A$1:$D$105,3,FALSE)</f>
        <v>-87.902720000000002</v>
      </c>
      <c r="R580" t="str">
        <f>VLOOKUP($O580,Key!$A$1:$D$105,4,FALSE)</f>
        <v>Milwaukee</v>
      </c>
      <c r="S580">
        <v>10</v>
      </c>
      <c r="T580">
        <v>0</v>
      </c>
      <c r="U580">
        <v>0</v>
      </c>
      <c r="V580" t="s">
        <v>33</v>
      </c>
      <c r="W580">
        <v>0</v>
      </c>
      <c r="X580">
        <v>0</v>
      </c>
      <c r="Y580">
        <v>0</v>
      </c>
      <c r="Z580" s="4">
        <v>-1</v>
      </c>
      <c r="AA580" s="1">
        <v>43475</v>
      </c>
      <c r="AB580" s="8">
        <f t="shared" si="54"/>
        <v>43466</v>
      </c>
      <c r="AC580" s="8">
        <f t="shared" si="55"/>
        <v>43475</v>
      </c>
      <c r="AD580" s="8" t="str">
        <f t="shared" si="56"/>
        <v>Thursday</v>
      </c>
      <c r="AE580" s="2">
        <v>0.31905092592592593</v>
      </c>
      <c r="AF580" s="4">
        <v>1</v>
      </c>
      <c r="AG580" s="1">
        <v>43475</v>
      </c>
      <c r="AH580" s="8">
        <f t="shared" si="57"/>
        <v>43466</v>
      </c>
      <c r="AI580" s="8">
        <f t="shared" si="58"/>
        <v>43475</v>
      </c>
      <c r="AJ580" s="8" t="str">
        <f t="shared" si="59"/>
        <v>Thursday</v>
      </c>
      <c r="AK580" s="2">
        <v>0.32598379629629631</v>
      </c>
      <c r="AL580" t="s">
        <v>33</v>
      </c>
      <c r="AM580" t="s">
        <v>34</v>
      </c>
      <c r="AN580" t="s">
        <v>35</v>
      </c>
      <c r="AO580" t="s">
        <v>27</v>
      </c>
    </row>
    <row r="581" spans="1:41" x14ac:dyDescent="0.25">
      <c r="A581" t="s">
        <v>116</v>
      </c>
      <c r="B581">
        <v>2257274</v>
      </c>
      <c r="C581" t="s">
        <v>37</v>
      </c>
      <c r="D581" t="s">
        <v>38</v>
      </c>
      <c r="E581" t="s">
        <v>39</v>
      </c>
      <c r="F581">
        <v>53202</v>
      </c>
      <c r="G581" t="s">
        <v>29</v>
      </c>
      <c r="H581" t="s">
        <v>117</v>
      </c>
      <c r="I581">
        <v>198</v>
      </c>
      <c r="J581" t="s">
        <v>30</v>
      </c>
      <c r="K581" t="s">
        <v>80</v>
      </c>
      <c r="L581">
        <f>VLOOKUP($K581,Key!$A$1:$D$105,2,FALSE)</f>
        <v>43.05097</v>
      </c>
      <c r="M581">
        <f>VLOOKUP($K581,Key!$A$1:$D$105,3,FALSE)</f>
        <v>-87.906440000000003</v>
      </c>
      <c r="N581" t="str">
        <f>VLOOKUP($K581,Key!$A$1:$D$105,4,FALSE)</f>
        <v>Milwaukee</v>
      </c>
      <c r="O581" t="s">
        <v>36</v>
      </c>
      <c r="P581">
        <f>VLOOKUP($O581,Key!$A$1:$D$105,2,FALSE)</f>
        <v>43.03886</v>
      </c>
      <c r="Q581">
        <f>VLOOKUP($O581,Key!$A$1:$D$105,3,FALSE)</f>
        <v>-87.902720000000002</v>
      </c>
      <c r="R581" t="str">
        <f>VLOOKUP($O581,Key!$A$1:$D$105,4,FALSE)</f>
        <v>Milwaukee</v>
      </c>
      <c r="S581">
        <v>8</v>
      </c>
      <c r="T581">
        <v>0</v>
      </c>
      <c r="U581">
        <v>0</v>
      </c>
      <c r="V581" t="s">
        <v>33</v>
      </c>
      <c r="W581">
        <v>1</v>
      </c>
      <c r="X581">
        <v>1</v>
      </c>
      <c r="Y581">
        <v>40</v>
      </c>
      <c r="Z581" s="6">
        <v>-1</v>
      </c>
      <c r="AA581" s="1">
        <v>43475</v>
      </c>
      <c r="AB581" s="7">
        <f t="shared" si="54"/>
        <v>43466</v>
      </c>
      <c r="AC581" s="7">
        <f t="shared" si="55"/>
        <v>43475</v>
      </c>
      <c r="AD581" s="7" t="str">
        <f t="shared" si="56"/>
        <v>Thursday</v>
      </c>
      <c r="AE581" s="2">
        <v>0.35755787037037035</v>
      </c>
      <c r="AF581" s="6">
        <v>1</v>
      </c>
      <c r="AG581" s="1">
        <v>43475</v>
      </c>
      <c r="AH581" s="7">
        <f t="shared" si="57"/>
        <v>43466</v>
      </c>
      <c r="AI581" s="7">
        <f t="shared" si="58"/>
        <v>43475</v>
      </c>
      <c r="AJ581" s="7" t="str">
        <f t="shared" si="59"/>
        <v>Thursday</v>
      </c>
      <c r="AK581" s="2">
        <v>0.36282407407407408</v>
      </c>
      <c r="AL581" t="s">
        <v>33</v>
      </c>
      <c r="AM581" t="s">
        <v>33</v>
      </c>
      <c r="AN581" t="s">
        <v>35</v>
      </c>
      <c r="AO581" t="s">
        <v>27</v>
      </c>
    </row>
    <row r="582" spans="1:41" x14ac:dyDescent="0.25">
      <c r="A582" t="s">
        <v>27</v>
      </c>
      <c r="B582">
        <v>1915786</v>
      </c>
      <c r="C582" t="s">
        <v>37</v>
      </c>
      <c r="D582" t="s">
        <v>38</v>
      </c>
      <c r="E582" t="s">
        <v>39</v>
      </c>
      <c r="F582">
        <v>53202</v>
      </c>
      <c r="G582" t="s">
        <v>29</v>
      </c>
      <c r="H582" t="s">
        <v>40</v>
      </c>
      <c r="I582">
        <v>46</v>
      </c>
      <c r="J582" t="s">
        <v>30</v>
      </c>
      <c r="K582" t="s">
        <v>56</v>
      </c>
      <c r="L582">
        <f>VLOOKUP($K582,Key!$A$1:$D$105,2,FALSE)</f>
        <v>43.05847</v>
      </c>
      <c r="M582">
        <f>VLOOKUP($K582,Key!$A$1:$D$105,3,FALSE)</f>
        <v>-87.898079999999993</v>
      </c>
      <c r="N582" t="str">
        <f>VLOOKUP($K582,Key!$A$1:$D$105,4,FALSE)</f>
        <v>Milwaukee</v>
      </c>
      <c r="O582" t="s">
        <v>32</v>
      </c>
      <c r="P582">
        <f>VLOOKUP($O582,Key!$A$1:$D$105,2,FALSE)</f>
        <v>43.040349999999997</v>
      </c>
      <c r="Q582">
        <f>VLOOKUP($O582,Key!$A$1:$D$105,3,FALSE)</f>
        <v>-87.920760000000001</v>
      </c>
      <c r="R582" t="str">
        <f>VLOOKUP($O582,Key!$A$1:$D$105,4,FALSE)</f>
        <v>Milwaukee</v>
      </c>
      <c r="S582">
        <v>13</v>
      </c>
      <c r="T582">
        <v>0</v>
      </c>
      <c r="U582">
        <v>0</v>
      </c>
      <c r="V582" t="s">
        <v>33</v>
      </c>
      <c r="W582">
        <v>1</v>
      </c>
      <c r="X582">
        <v>1</v>
      </c>
      <c r="Y582">
        <v>40</v>
      </c>
      <c r="Z582" s="4">
        <v>-1</v>
      </c>
      <c r="AA582" s="1">
        <v>43475</v>
      </c>
      <c r="AB582" s="8">
        <f t="shared" si="54"/>
        <v>43466</v>
      </c>
      <c r="AC582" s="8">
        <f t="shared" si="55"/>
        <v>43475</v>
      </c>
      <c r="AD582" s="8" t="str">
        <f t="shared" si="56"/>
        <v>Thursday</v>
      </c>
      <c r="AE582" s="2">
        <v>0.36361111111111111</v>
      </c>
      <c r="AF582" s="4">
        <v>1</v>
      </c>
      <c r="AG582" s="1">
        <v>43475</v>
      </c>
      <c r="AH582" s="8">
        <f t="shared" si="57"/>
        <v>43466</v>
      </c>
      <c r="AI582" s="8">
        <f t="shared" si="58"/>
        <v>43475</v>
      </c>
      <c r="AJ582" s="8" t="str">
        <f t="shared" si="59"/>
        <v>Thursday</v>
      </c>
      <c r="AK582" s="2">
        <v>0.37222222222222223</v>
      </c>
      <c r="AL582" t="s">
        <v>33</v>
      </c>
      <c r="AM582" t="s">
        <v>34</v>
      </c>
      <c r="AN582" t="s">
        <v>35</v>
      </c>
      <c r="AO582" t="s">
        <v>27</v>
      </c>
    </row>
    <row r="583" spans="1:41" x14ac:dyDescent="0.25">
      <c r="A583" t="s">
        <v>27</v>
      </c>
      <c r="B583">
        <v>2178477</v>
      </c>
      <c r="C583" t="s">
        <v>37</v>
      </c>
      <c r="F583">
        <v>53202</v>
      </c>
      <c r="G583" t="s">
        <v>29</v>
      </c>
      <c r="H583" t="s">
        <v>40</v>
      </c>
      <c r="I583">
        <v>5540</v>
      </c>
      <c r="J583" t="s">
        <v>30</v>
      </c>
      <c r="K583" t="s">
        <v>36</v>
      </c>
      <c r="L583">
        <f>VLOOKUP($K583,Key!$A$1:$D$105,2,FALSE)</f>
        <v>43.03886</v>
      </c>
      <c r="M583">
        <f>VLOOKUP($K583,Key!$A$1:$D$105,3,FALSE)</f>
        <v>-87.902720000000002</v>
      </c>
      <c r="N583" t="str">
        <f>VLOOKUP($K583,Key!$A$1:$D$105,4,FALSE)</f>
        <v>Milwaukee</v>
      </c>
      <c r="O583" t="s">
        <v>109</v>
      </c>
      <c r="P583">
        <f>VLOOKUP($O583,Key!$A$1:$D$105,2,FALSE)</f>
        <v>43.031480000000002</v>
      </c>
      <c r="Q583">
        <f>VLOOKUP($O583,Key!$A$1:$D$105,3,FALSE)</f>
        <v>-87.908169999999998</v>
      </c>
      <c r="R583" t="str">
        <f>VLOOKUP($O583,Key!$A$1:$D$105,4,FALSE)</f>
        <v>Milwaukee</v>
      </c>
      <c r="S583">
        <v>5</v>
      </c>
      <c r="T583">
        <v>0</v>
      </c>
      <c r="U583">
        <v>0</v>
      </c>
      <c r="V583" t="s">
        <v>33</v>
      </c>
      <c r="W583">
        <v>0</v>
      </c>
      <c r="X583">
        <v>0</v>
      </c>
      <c r="Y583">
        <v>0</v>
      </c>
      <c r="Z583" s="6">
        <v>-1</v>
      </c>
      <c r="AA583" s="1">
        <v>43475</v>
      </c>
      <c r="AB583" s="7">
        <f t="shared" si="54"/>
        <v>43466</v>
      </c>
      <c r="AC583" s="7">
        <f t="shared" si="55"/>
        <v>43475</v>
      </c>
      <c r="AD583" s="7" t="str">
        <f t="shared" si="56"/>
        <v>Thursday</v>
      </c>
      <c r="AE583" s="2">
        <v>0.69597222222222221</v>
      </c>
      <c r="AF583" s="6">
        <v>1</v>
      </c>
      <c r="AG583" s="1">
        <v>43475</v>
      </c>
      <c r="AH583" s="7">
        <f t="shared" si="57"/>
        <v>43466</v>
      </c>
      <c r="AI583" s="7">
        <f t="shared" si="58"/>
        <v>43475</v>
      </c>
      <c r="AJ583" s="7" t="str">
        <f t="shared" si="59"/>
        <v>Thursday</v>
      </c>
      <c r="AK583" s="2">
        <v>0.69938657407407412</v>
      </c>
      <c r="AL583" t="s">
        <v>33</v>
      </c>
      <c r="AM583" t="s">
        <v>34</v>
      </c>
      <c r="AN583" t="s">
        <v>35</v>
      </c>
      <c r="AO583" t="s">
        <v>27</v>
      </c>
    </row>
    <row r="584" spans="1:41" x14ac:dyDescent="0.25">
      <c r="A584" t="s">
        <v>27</v>
      </c>
      <c r="B584">
        <v>1730248</v>
      </c>
      <c r="C584" t="s">
        <v>37</v>
      </c>
      <c r="D584" t="s">
        <v>85</v>
      </c>
      <c r="E584" t="s">
        <v>39</v>
      </c>
      <c r="F584">
        <v>53207</v>
      </c>
      <c r="G584" t="s">
        <v>29</v>
      </c>
      <c r="H584" t="s">
        <v>40</v>
      </c>
      <c r="I584">
        <v>202</v>
      </c>
      <c r="J584" t="s">
        <v>30</v>
      </c>
      <c r="K584" t="s">
        <v>60</v>
      </c>
      <c r="L584">
        <f>VLOOKUP($K584,Key!$A$1:$D$105,2,FALSE)</f>
        <v>43.04824</v>
      </c>
      <c r="M584">
        <f>VLOOKUP($K584,Key!$A$1:$D$105,3,FALSE)</f>
        <v>-87.904970000000006</v>
      </c>
      <c r="N584" t="str">
        <f>VLOOKUP($K584,Key!$A$1:$D$105,4,FALSE)</f>
        <v>Milwaukee</v>
      </c>
      <c r="O584" t="s">
        <v>41</v>
      </c>
      <c r="P584">
        <f>VLOOKUP($O584,Key!$A$1:$D$105,2,FALSE)</f>
        <v>43.042490000000001</v>
      </c>
      <c r="Q584">
        <f>VLOOKUP($O584,Key!$A$1:$D$105,3,FALSE)</f>
        <v>-87.909959999999998</v>
      </c>
      <c r="R584" t="str">
        <f>VLOOKUP($O584,Key!$A$1:$D$105,4,FALSE)</f>
        <v>Milwaukee</v>
      </c>
      <c r="S584">
        <v>3</v>
      </c>
      <c r="T584">
        <v>0</v>
      </c>
      <c r="U584">
        <v>0</v>
      </c>
      <c r="V584" t="s">
        <v>33</v>
      </c>
      <c r="W584">
        <v>0</v>
      </c>
      <c r="X584">
        <v>0</v>
      </c>
      <c r="Y584">
        <v>0</v>
      </c>
      <c r="Z584" s="4">
        <v>-1</v>
      </c>
      <c r="AA584" s="1">
        <v>43476</v>
      </c>
      <c r="AB584" s="8">
        <f t="shared" si="54"/>
        <v>43466</v>
      </c>
      <c r="AC584" s="8">
        <f t="shared" si="55"/>
        <v>43476</v>
      </c>
      <c r="AD584" s="8" t="str">
        <f t="shared" si="56"/>
        <v>Friday</v>
      </c>
      <c r="AE584" s="2">
        <v>0.35798611111111112</v>
      </c>
      <c r="AF584" s="4">
        <v>1</v>
      </c>
      <c r="AG584" s="1">
        <v>43476</v>
      </c>
      <c r="AH584" s="8">
        <f t="shared" si="57"/>
        <v>43466</v>
      </c>
      <c r="AI584" s="8">
        <f t="shared" si="58"/>
        <v>43476</v>
      </c>
      <c r="AJ584" s="8" t="str">
        <f t="shared" si="59"/>
        <v>Friday</v>
      </c>
      <c r="AK584" s="2">
        <v>0.36010416666666667</v>
      </c>
      <c r="AL584" t="s">
        <v>33</v>
      </c>
      <c r="AM584" t="s">
        <v>34</v>
      </c>
      <c r="AN584" t="s">
        <v>35</v>
      </c>
      <c r="AO584" t="s">
        <v>27</v>
      </c>
    </row>
    <row r="585" spans="1:41" x14ac:dyDescent="0.25">
      <c r="A585" t="s">
        <v>27</v>
      </c>
      <c r="B585">
        <v>2271910</v>
      </c>
      <c r="C585" t="s">
        <v>37</v>
      </c>
      <c r="D585" t="s">
        <v>38</v>
      </c>
      <c r="E585" t="s">
        <v>39</v>
      </c>
      <c r="F585">
        <v>53202</v>
      </c>
      <c r="G585" t="s">
        <v>29</v>
      </c>
      <c r="H585" t="s">
        <v>40</v>
      </c>
      <c r="I585">
        <v>263</v>
      </c>
      <c r="J585" t="s">
        <v>30</v>
      </c>
      <c r="K585" t="s">
        <v>93</v>
      </c>
      <c r="L585">
        <f>VLOOKUP($K585,Key!$A$1:$D$105,2,FALSE)</f>
        <v>43.060786</v>
      </c>
      <c r="M585">
        <f>VLOOKUP($K585,Key!$A$1:$D$105,3,FALSE)</f>
        <v>-87.883825999999999</v>
      </c>
      <c r="N585" t="str">
        <f>VLOOKUP($K585,Key!$A$1:$D$105,4,FALSE)</f>
        <v>Milwaukee</v>
      </c>
      <c r="O585" t="s">
        <v>66</v>
      </c>
      <c r="P585">
        <f>VLOOKUP($O585,Key!$A$1:$D$105,2,FALSE)</f>
        <v>43.060155999999999</v>
      </c>
      <c r="Q585">
        <f>VLOOKUP($O585,Key!$A$1:$D$105,3,FALSE)</f>
        <v>-87.881258000000003</v>
      </c>
      <c r="R585" t="str">
        <f>VLOOKUP($O585,Key!$A$1:$D$105,4,FALSE)</f>
        <v>Milwaukee</v>
      </c>
      <c r="S585">
        <v>2</v>
      </c>
      <c r="T585">
        <v>0</v>
      </c>
      <c r="U585">
        <v>0</v>
      </c>
      <c r="V585" t="s">
        <v>33</v>
      </c>
      <c r="W585">
        <v>0</v>
      </c>
      <c r="X585">
        <v>0</v>
      </c>
      <c r="Y585">
        <v>0</v>
      </c>
      <c r="Z585" s="6">
        <v>-1</v>
      </c>
      <c r="AA585" s="1">
        <v>43476</v>
      </c>
      <c r="AB585" s="7">
        <f t="shared" si="54"/>
        <v>43466</v>
      </c>
      <c r="AC585" s="7">
        <f t="shared" si="55"/>
        <v>43476</v>
      </c>
      <c r="AD585" s="7" t="str">
        <f t="shared" si="56"/>
        <v>Friday</v>
      </c>
      <c r="AE585" s="2">
        <v>0.46248842592592593</v>
      </c>
      <c r="AF585" s="6">
        <v>1</v>
      </c>
      <c r="AG585" s="1">
        <v>43476</v>
      </c>
      <c r="AH585" s="7">
        <f t="shared" si="57"/>
        <v>43466</v>
      </c>
      <c r="AI585" s="7">
        <f t="shared" si="58"/>
        <v>43476</v>
      </c>
      <c r="AJ585" s="7" t="str">
        <f t="shared" si="59"/>
        <v>Friday</v>
      </c>
      <c r="AK585" s="2">
        <v>0.46377314814814818</v>
      </c>
      <c r="AL585" t="s">
        <v>33</v>
      </c>
      <c r="AM585" t="s">
        <v>34</v>
      </c>
      <c r="AN585" t="s">
        <v>35</v>
      </c>
      <c r="AO585" t="s">
        <v>27</v>
      </c>
    </row>
    <row r="586" spans="1:41" x14ac:dyDescent="0.25">
      <c r="A586" t="s">
        <v>27</v>
      </c>
      <c r="B586">
        <v>1738865</v>
      </c>
      <c r="C586" t="s">
        <v>37</v>
      </c>
      <c r="D586" t="s">
        <v>38</v>
      </c>
      <c r="E586" t="s">
        <v>39</v>
      </c>
      <c r="F586">
        <v>53211</v>
      </c>
      <c r="G586" t="s">
        <v>29</v>
      </c>
      <c r="H586" t="s">
        <v>40</v>
      </c>
      <c r="I586">
        <v>5456</v>
      </c>
      <c r="J586" t="s">
        <v>30</v>
      </c>
      <c r="K586" t="s">
        <v>75</v>
      </c>
      <c r="L586">
        <f>VLOOKUP($K586,Key!$A$1:$D$105,2,FALSE)</f>
        <v>43.063749000000001</v>
      </c>
      <c r="M586">
        <f>VLOOKUP($K586,Key!$A$1:$D$105,3,FALSE)</f>
        <v>-87.887962999999999</v>
      </c>
      <c r="N586" t="str">
        <f>VLOOKUP($K586,Key!$A$1:$D$105,4,FALSE)</f>
        <v>Milwaukee</v>
      </c>
      <c r="O586" t="s">
        <v>94</v>
      </c>
      <c r="P586">
        <f>VLOOKUP($O586,Key!$A$1:$D$105,2,FALSE)</f>
        <v>43.077359999999999</v>
      </c>
      <c r="Q586">
        <f>VLOOKUP($O586,Key!$A$1:$D$105,3,FALSE)</f>
        <v>-87.880769999999998</v>
      </c>
      <c r="R586" t="str">
        <f>VLOOKUP($O586,Key!$A$1:$D$105,4,FALSE)</f>
        <v>Milwaukee</v>
      </c>
      <c r="S586">
        <v>11</v>
      </c>
      <c r="T586">
        <v>0</v>
      </c>
      <c r="U586">
        <v>0</v>
      </c>
      <c r="V586" t="s">
        <v>33</v>
      </c>
      <c r="W586">
        <v>1</v>
      </c>
      <c r="X586">
        <v>1</v>
      </c>
      <c r="Y586">
        <v>40</v>
      </c>
      <c r="Z586" s="4">
        <v>-1</v>
      </c>
      <c r="AA586" s="1">
        <v>43478</v>
      </c>
      <c r="AB586" s="8">
        <f t="shared" si="54"/>
        <v>43466</v>
      </c>
      <c r="AC586" s="8">
        <f t="shared" si="55"/>
        <v>43478</v>
      </c>
      <c r="AD586" s="8" t="str">
        <f t="shared" si="56"/>
        <v>Sunday</v>
      </c>
      <c r="AE586" s="2">
        <v>0.65155092592592589</v>
      </c>
      <c r="AF586" s="4">
        <v>1</v>
      </c>
      <c r="AG586" s="1">
        <v>43478</v>
      </c>
      <c r="AH586" s="8">
        <f t="shared" si="57"/>
        <v>43466</v>
      </c>
      <c r="AI586" s="8">
        <f t="shared" si="58"/>
        <v>43478</v>
      </c>
      <c r="AJ586" s="8" t="str">
        <f t="shared" si="59"/>
        <v>Sunday</v>
      </c>
      <c r="AK586" s="2">
        <v>0.65953703703703703</v>
      </c>
      <c r="AL586" t="s">
        <v>33</v>
      </c>
      <c r="AM586" t="s">
        <v>34</v>
      </c>
      <c r="AN586" t="s">
        <v>35</v>
      </c>
      <c r="AO586" t="s">
        <v>27</v>
      </c>
    </row>
    <row r="587" spans="1:41" x14ac:dyDescent="0.25">
      <c r="A587" t="s">
        <v>27</v>
      </c>
      <c r="B587">
        <v>1328721</v>
      </c>
      <c r="C587" t="s">
        <v>37</v>
      </c>
      <c r="D587" t="s">
        <v>38</v>
      </c>
      <c r="E587" t="s">
        <v>39</v>
      </c>
      <c r="F587">
        <v>53207</v>
      </c>
      <c r="G587" t="s">
        <v>29</v>
      </c>
      <c r="H587" t="s">
        <v>40</v>
      </c>
      <c r="I587">
        <v>5508</v>
      </c>
      <c r="J587" t="s">
        <v>30</v>
      </c>
      <c r="K587" t="s">
        <v>48</v>
      </c>
      <c r="L587">
        <f>VLOOKUP($K587,Key!$A$1:$D$105,2,FALSE)</f>
        <v>43.034619999999997</v>
      </c>
      <c r="M587">
        <f>VLOOKUP($K587,Key!$A$1:$D$105,3,FALSE)</f>
        <v>-87.917500000000004</v>
      </c>
      <c r="N587" t="str">
        <f>VLOOKUP($K587,Key!$A$1:$D$105,4,FALSE)</f>
        <v>Milwaukee</v>
      </c>
      <c r="O587" t="s">
        <v>61</v>
      </c>
      <c r="P587">
        <f>VLOOKUP($O587,Key!$A$1:$D$105,2,FALSE)</f>
        <v>43.026229999999998</v>
      </c>
      <c r="Q587">
        <f>VLOOKUP($O587,Key!$A$1:$D$105,3,FALSE)</f>
        <v>-87.912809999999993</v>
      </c>
      <c r="R587" t="str">
        <f>VLOOKUP($O587,Key!$A$1:$D$105,4,FALSE)</f>
        <v>Milwaukee</v>
      </c>
      <c r="S587">
        <v>15</v>
      </c>
      <c r="T587">
        <v>0</v>
      </c>
      <c r="U587">
        <v>0</v>
      </c>
      <c r="V587" t="s">
        <v>33</v>
      </c>
      <c r="W587">
        <v>2</v>
      </c>
      <c r="X587">
        <v>1.9</v>
      </c>
      <c r="Y587">
        <v>80</v>
      </c>
      <c r="Z587" s="6">
        <v>-1</v>
      </c>
      <c r="AA587" s="1">
        <v>43478</v>
      </c>
      <c r="AB587" s="7">
        <f t="shared" si="54"/>
        <v>43466</v>
      </c>
      <c r="AC587" s="7">
        <f t="shared" si="55"/>
        <v>43478</v>
      </c>
      <c r="AD587" s="7" t="str">
        <f t="shared" si="56"/>
        <v>Sunday</v>
      </c>
      <c r="AE587" s="2">
        <v>0.92309027777777775</v>
      </c>
      <c r="AF587" s="6">
        <v>1</v>
      </c>
      <c r="AG587" s="1">
        <v>43478</v>
      </c>
      <c r="AH587" s="7">
        <f t="shared" si="57"/>
        <v>43466</v>
      </c>
      <c r="AI587" s="7">
        <f t="shared" si="58"/>
        <v>43478</v>
      </c>
      <c r="AJ587" s="7" t="str">
        <f t="shared" si="59"/>
        <v>Sunday</v>
      </c>
      <c r="AK587" s="2">
        <v>0.93353009259259256</v>
      </c>
      <c r="AL587" t="s">
        <v>33</v>
      </c>
      <c r="AM587" t="s">
        <v>34</v>
      </c>
      <c r="AN587" t="s">
        <v>35</v>
      </c>
      <c r="AO587" t="s">
        <v>27</v>
      </c>
    </row>
    <row r="588" spans="1:41" x14ac:dyDescent="0.25">
      <c r="A588" t="s">
        <v>27</v>
      </c>
      <c r="B588">
        <v>2070384</v>
      </c>
      <c r="C588" t="s">
        <v>37</v>
      </c>
      <c r="D588" t="s">
        <v>38</v>
      </c>
      <c r="E588" t="s">
        <v>39</v>
      </c>
      <c r="F588">
        <v>53202</v>
      </c>
      <c r="G588" t="s">
        <v>29</v>
      </c>
      <c r="H588" t="s">
        <v>40</v>
      </c>
      <c r="I588">
        <v>5417</v>
      </c>
      <c r="J588" t="s">
        <v>30</v>
      </c>
      <c r="K588" t="s">
        <v>109</v>
      </c>
      <c r="L588">
        <f>VLOOKUP($K588,Key!$A$1:$D$105,2,FALSE)</f>
        <v>43.031480000000002</v>
      </c>
      <c r="M588">
        <f>VLOOKUP($K588,Key!$A$1:$D$105,3,FALSE)</f>
        <v>-87.908169999999998</v>
      </c>
      <c r="N588" t="str">
        <f>VLOOKUP($K588,Key!$A$1:$D$105,4,FALSE)</f>
        <v>Milwaukee</v>
      </c>
      <c r="O588" t="s">
        <v>41</v>
      </c>
      <c r="P588">
        <f>VLOOKUP($O588,Key!$A$1:$D$105,2,FALSE)</f>
        <v>43.042490000000001</v>
      </c>
      <c r="Q588">
        <f>VLOOKUP($O588,Key!$A$1:$D$105,3,FALSE)</f>
        <v>-87.909959999999998</v>
      </c>
      <c r="R588" t="str">
        <f>VLOOKUP($O588,Key!$A$1:$D$105,4,FALSE)</f>
        <v>Milwaukee</v>
      </c>
      <c r="S588">
        <v>5</v>
      </c>
      <c r="T588">
        <v>0</v>
      </c>
      <c r="U588">
        <v>0</v>
      </c>
      <c r="V588" t="s">
        <v>33</v>
      </c>
      <c r="W588">
        <v>0</v>
      </c>
      <c r="X588">
        <v>0</v>
      </c>
      <c r="Y588">
        <v>0</v>
      </c>
      <c r="Z588" s="4">
        <v>-1</v>
      </c>
      <c r="AA588" s="1">
        <v>43479</v>
      </c>
      <c r="AB588" s="8">
        <f t="shared" si="54"/>
        <v>43466</v>
      </c>
      <c r="AC588" s="8">
        <f t="shared" si="55"/>
        <v>43479</v>
      </c>
      <c r="AD588" s="8" t="str">
        <f t="shared" si="56"/>
        <v>Monday</v>
      </c>
      <c r="AE588" s="2">
        <v>0.31634259259259262</v>
      </c>
      <c r="AF588" s="4">
        <v>1</v>
      </c>
      <c r="AG588" s="1">
        <v>43479</v>
      </c>
      <c r="AH588" s="8">
        <f t="shared" si="57"/>
        <v>43466</v>
      </c>
      <c r="AI588" s="8">
        <f t="shared" si="58"/>
        <v>43479</v>
      </c>
      <c r="AJ588" s="8" t="str">
        <f t="shared" si="59"/>
        <v>Monday</v>
      </c>
      <c r="AK588" s="2">
        <v>0.3198611111111111</v>
      </c>
      <c r="AL588" t="s">
        <v>33</v>
      </c>
      <c r="AM588" t="s">
        <v>34</v>
      </c>
      <c r="AN588" t="s">
        <v>35</v>
      </c>
      <c r="AO588" t="s">
        <v>27</v>
      </c>
    </row>
    <row r="589" spans="1:41" x14ac:dyDescent="0.25">
      <c r="A589" t="s">
        <v>27</v>
      </c>
      <c r="B589">
        <v>2339331</v>
      </c>
      <c r="C589" t="s">
        <v>37</v>
      </c>
      <c r="D589" t="s">
        <v>38</v>
      </c>
      <c r="E589" t="s">
        <v>39</v>
      </c>
      <c r="F589">
        <v>53202</v>
      </c>
      <c r="G589" t="s">
        <v>29</v>
      </c>
      <c r="H589" t="s">
        <v>40</v>
      </c>
      <c r="I589">
        <v>11135</v>
      </c>
      <c r="J589" t="s">
        <v>30</v>
      </c>
      <c r="K589" t="s">
        <v>55</v>
      </c>
      <c r="L589">
        <f>VLOOKUP($K589,Key!$A$1:$D$105,2,FALSE)</f>
        <v>43.048200000000001</v>
      </c>
      <c r="M589">
        <f>VLOOKUP($K589,Key!$A$1:$D$105,3,FALSE)</f>
        <v>-87.900859999999994</v>
      </c>
      <c r="N589" t="str">
        <f>VLOOKUP($K589,Key!$A$1:$D$105,4,FALSE)</f>
        <v>Milwaukee</v>
      </c>
      <c r="O589" t="s">
        <v>71</v>
      </c>
      <c r="P589">
        <f>VLOOKUP($O589,Key!$A$1:$D$105,2,FALSE)</f>
        <v>43.074890000000003</v>
      </c>
      <c r="Q589">
        <f>VLOOKUP($O589,Key!$A$1:$D$105,3,FALSE)</f>
        <v>-87.882810000000006</v>
      </c>
      <c r="R589" t="str">
        <f>VLOOKUP($O589,Key!$A$1:$D$105,4,FALSE)</f>
        <v>Milwaukee</v>
      </c>
      <c r="S589">
        <v>18</v>
      </c>
      <c r="T589">
        <v>0</v>
      </c>
      <c r="U589">
        <v>0</v>
      </c>
      <c r="V589" t="s">
        <v>33</v>
      </c>
      <c r="W589">
        <v>2</v>
      </c>
      <c r="X589">
        <v>1.9</v>
      </c>
      <c r="Y589">
        <v>80</v>
      </c>
      <c r="Z589" s="6">
        <v>-1</v>
      </c>
      <c r="AA589" s="1">
        <v>43479</v>
      </c>
      <c r="AB589" s="7">
        <f t="shared" si="54"/>
        <v>43466</v>
      </c>
      <c r="AC589" s="7">
        <f t="shared" si="55"/>
        <v>43479</v>
      </c>
      <c r="AD589" s="7" t="str">
        <f t="shared" si="56"/>
        <v>Monday</v>
      </c>
      <c r="AE589" s="2">
        <v>0.35372685185185188</v>
      </c>
      <c r="AF589" s="6">
        <v>1</v>
      </c>
      <c r="AG589" s="1">
        <v>43479</v>
      </c>
      <c r="AH589" s="7">
        <f t="shared" si="57"/>
        <v>43466</v>
      </c>
      <c r="AI589" s="7">
        <f t="shared" si="58"/>
        <v>43479</v>
      </c>
      <c r="AJ589" s="7" t="str">
        <f t="shared" si="59"/>
        <v>Monday</v>
      </c>
      <c r="AK589" s="2">
        <v>0.3662731481481481</v>
      </c>
      <c r="AL589" t="s">
        <v>33</v>
      </c>
      <c r="AM589" t="s">
        <v>34</v>
      </c>
      <c r="AN589" t="s">
        <v>35</v>
      </c>
      <c r="AO589" t="s">
        <v>27</v>
      </c>
    </row>
    <row r="590" spans="1:41" x14ac:dyDescent="0.25">
      <c r="A590" t="s">
        <v>27</v>
      </c>
      <c r="B590">
        <v>2030100</v>
      </c>
      <c r="C590" t="s">
        <v>37</v>
      </c>
      <c r="D590" t="s">
        <v>96</v>
      </c>
      <c r="E590" t="s">
        <v>39</v>
      </c>
      <c r="F590">
        <v>53211</v>
      </c>
      <c r="G590" t="s">
        <v>29</v>
      </c>
      <c r="H590" t="s">
        <v>40</v>
      </c>
      <c r="I590">
        <v>12631</v>
      </c>
      <c r="J590" t="s">
        <v>30</v>
      </c>
      <c r="K590" t="s">
        <v>92</v>
      </c>
      <c r="L590">
        <f>VLOOKUP($K590,Key!$A$1:$D$105,2,FALSE)</f>
        <v>43.053040000000003</v>
      </c>
      <c r="M590">
        <f>VLOOKUP($K590,Key!$A$1:$D$105,3,FALSE)</f>
        <v>-87.897660000000002</v>
      </c>
      <c r="N590" t="str">
        <f>VLOOKUP($K590,Key!$A$1:$D$105,4,FALSE)</f>
        <v>Milwaukee</v>
      </c>
      <c r="O590" t="s">
        <v>54</v>
      </c>
      <c r="P590">
        <f>VLOOKUP($O590,Key!$A$1:$D$105,2,FALSE)</f>
        <v>43.004728999999998</v>
      </c>
      <c r="Q590">
        <f>VLOOKUP($O590,Key!$A$1:$D$105,3,FALSE)</f>
        <v>-87.905463999999995</v>
      </c>
      <c r="R590" t="str">
        <f>VLOOKUP($O590,Key!$A$1:$D$105,4,FALSE)</f>
        <v>Milwaukee</v>
      </c>
      <c r="S590">
        <v>36</v>
      </c>
      <c r="T590">
        <v>0</v>
      </c>
      <c r="U590">
        <v>0</v>
      </c>
      <c r="V590" t="s">
        <v>33</v>
      </c>
      <c r="W590">
        <v>5</v>
      </c>
      <c r="X590">
        <v>4.8</v>
      </c>
      <c r="Y590">
        <v>200</v>
      </c>
      <c r="Z590" s="4">
        <v>-1</v>
      </c>
      <c r="AA590" s="1">
        <v>43479</v>
      </c>
      <c r="AB590" s="8">
        <f t="shared" si="54"/>
        <v>43466</v>
      </c>
      <c r="AC590" s="8">
        <f t="shared" si="55"/>
        <v>43479</v>
      </c>
      <c r="AD590" s="8" t="str">
        <f t="shared" si="56"/>
        <v>Monday</v>
      </c>
      <c r="AE590" s="2">
        <v>0.39508101851851851</v>
      </c>
      <c r="AF590" s="4">
        <v>1</v>
      </c>
      <c r="AG590" s="1">
        <v>43479</v>
      </c>
      <c r="AH590" s="8">
        <f t="shared" si="57"/>
        <v>43466</v>
      </c>
      <c r="AI590" s="8">
        <f t="shared" si="58"/>
        <v>43479</v>
      </c>
      <c r="AJ590" s="8" t="str">
        <f t="shared" si="59"/>
        <v>Monday</v>
      </c>
      <c r="AK590" s="2">
        <v>0.42009259259259263</v>
      </c>
      <c r="AL590" t="s">
        <v>34</v>
      </c>
      <c r="AM590" t="s">
        <v>34</v>
      </c>
      <c r="AN590" t="s">
        <v>35</v>
      </c>
      <c r="AO590" t="s">
        <v>27</v>
      </c>
    </row>
    <row r="591" spans="1:41" x14ac:dyDescent="0.25">
      <c r="A591" t="s">
        <v>27</v>
      </c>
      <c r="B591">
        <v>2178477</v>
      </c>
      <c r="C591" t="s">
        <v>37</v>
      </c>
      <c r="F591">
        <v>53202</v>
      </c>
      <c r="G591" t="s">
        <v>29</v>
      </c>
      <c r="H591" t="s">
        <v>40</v>
      </c>
      <c r="I591">
        <v>12464</v>
      </c>
      <c r="J591" t="s">
        <v>30</v>
      </c>
      <c r="K591" t="s">
        <v>109</v>
      </c>
      <c r="L591">
        <f>VLOOKUP($K591,Key!$A$1:$D$105,2,FALSE)</f>
        <v>43.031480000000002</v>
      </c>
      <c r="M591">
        <f>VLOOKUP($K591,Key!$A$1:$D$105,3,FALSE)</f>
        <v>-87.908169999999998</v>
      </c>
      <c r="N591" t="str">
        <f>VLOOKUP($K591,Key!$A$1:$D$105,4,FALSE)</f>
        <v>Milwaukee</v>
      </c>
      <c r="O591" t="s">
        <v>36</v>
      </c>
      <c r="P591">
        <f>VLOOKUP($O591,Key!$A$1:$D$105,2,FALSE)</f>
        <v>43.03886</v>
      </c>
      <c r="Q591">
        <f>VLOOKUP($O591,Key!$A$1:$D$105,3,FALSE)</f>
        <v>-87.902720000000002</v>
      </c>
      <c r="R591" t="str">
        <f>VLOOKUP($O591,Key!$A$1:$D$105,4,FALSE)</f>
        <v>Milwaukee</v>
      </c>
      <c r="S591">
        <v>5</v>
      </c>
      <c r="T591">
        <v>0</v>
      </c>
      <c r="U591">
        <v>0</v>
      </c>
      <c r="V591" t="s">
        <v>33</v>
      </c>
      <c r="W591">
        <v>0</v>
      </c>
      <c r="X591">
        <v>0</v>
      </c>
      <c r="Y591">
        <v>0</v>
      </c>
      <c r="Z591" s="6">
        <v>-1</v>
      </c>
      <c r="AA591" s="1">
        <v>43480</v>
      </c>
      <c r="AB591" s="7">
        <f t="shared" si="54"/>
        <v>43466</v>
      </c>
      <c r="AC591" s="7">
        <f t="shared" si="55"/>
        <v>43480</v>
      </c>
      <c r="AD591" s="7" t="str">
        <f t="shared" si="56"/>
        <v>Tuesday</v>
      </c>
      <c r="AE591" s="2">
        <v>0.25170138888888888</v>
      </c>
      <c r="AF591" s="6">
        <v>1</v>
      </c>
      <c r="AG591" s="1">
        <v>43480</v>
      </c>
      <c r="AH591" s="7">
        <f t="shared" si="57"/>
        <v>43466</v>
      </c>
      <c r="AI591" s="7">
        <f t="shared" si="58"/>
        <v>43480</v>
      </c>
      <c r="AJ591" s="7" t="str">
        <f t="shared" si="59"/>
        <v>Tuesday</v>
      </c>
      <c r="AK591" s="2">
        <v>0.25527777777777777</v>
      </c>
      <c r="AL591" t="s">
        <v>33</v>
      </c>
      <c r="AM591" t="s">
        <v>34</v>
      </c>
      <c r="AN591" t="s">
        <v>35</v>
      </c>
      <c r="AO591" t="s">
        <v>27</v>
      </c>
    </row>
    <row r="592" spans="1:41" x14ac:dyDescent="0.25">
      <c r="A592" t="s">
        <v>27</v>
      </c>
      <c r="B592">
        <v>2353269</v>
      </c>
      <c r="C592" t="s">
        <v>37</v>
      </c>
      <c r="D592" t="s">
        <v>121</v>
      </c>
      <c r="E592" t="s">
        <v>39</v>
      </c>
      <c r="F592">
        <v>53202</v>
      </c>
      <c r="G592" t="s">
        <v>29</v>
      </c>
      <c r="H592" t="s">
        <v>40</v>
      </c>
      <c r="I592">
        <v>5465</v>
      </c>
      <c r="J592" t="s">
        <v>30</v>
      </c>
      <c r="K592" t="s">
        <v>58</v>
      </c>
      <c r="L592">
        <f>VLOOKUP($K592,Key!$A$1:$D$105,2,FALSE)</f>
        <v>43.052460000000004</v>
      </c>
      <c r="M592">
        <f>VLOOKUP($K592,Key!$A$1:$D$105,3,FALSE)</f>
        <v>-87.891000000000005</v>
      </c>
      <c r="N592" t="str">
        <f>VLOOKUP($K592,Key!$A$1:$D$105,4,FALSE)</f>
        <v>Milwaukee</v>
      </c>
      <c r="O592" t="s">
        <v>36</v>
      </c>
      <c r="P592">
        <f>VLOOKUP($O592,Key!$A$1:$D$105,2,FALSE)</f>
        <v>43.03886</v>
      </c>
      <c r="Q592">
        <f>VLOOKUP($O592,Key!$A$1:$D$105,3,FALSE)</f>
        <v>-87.902720000000002</v>
      </c>
      <c r="R592" t="str">
        <f>VLOOKUP($O592,Key!$A$1:$D$105,4,FALSE)</f>
        <v>Milwaukee</v>
      </c>
      <c r="S592">
        <v>10</v>
      </c>
      <c r="T592">
        <v>0</v>
      </c>
      <c r="U592">
        <v>0</v>
      </c>
      <c r="V592" t="s">
        <v>33</v>
      </c>
      <c r="W592">
        <v>1</v>
      </c>
      <c r="X592">
        <v>1</v>
      </c>
      <c r="Y592">
        <v>40</v>
      </c>
      <c r="Z592" s="4">
        <v>-1</v>
      </c>
      <c r="AA592" s="1">
        <v>43480</v>
      </c>
      <c r="AB592" s="8">
        <f t="shared" si="54"/>
        <v>43466</v>
      </c>
      <c r="AC592" s="8">
        <f t="shared" si="55"/>
        <v>43480</v>
      </c>
      <c r="AD592" s="8" t="str">
        <f t="shared" si="56"/>
        <v>Tuesday</v>
      </c>
      <c r="AE592" s="2">
        <v>0.30854166666666666</v>
      </c>
      <c r="AF592" s="4">
        <v>1</v>
      </c>
      <c r="AG592" s="1">
        <v>43480</v>
      </c>
      <c r="AH592" s="8">
        <f t="shared" si="57"/>
        <v>43466</v>
      </c>
      <c r="AI592" s="8">
        <f t="shared" si="58"/>
        <v>43480</v>
      </c>
      <c r="AJ592" s="8" t="str">
        <f t="shared" si="59"/>
        <v>Tuesday</v>
      </c>
      <c r="AK592" s="2">
        <v>0.31547453703703704</v>
      </c>
      <c r="AL592" t="s">
        <v>33</v>
      </c>
      <c r="AM592" t="s">
        <v>34</v>
      </c>
      <c r="AN592" t="s">
        <v>35</v>
      </c>
      <c r="AO592" t="s">
        <v>27</v>
      </c>
    </row>
    <row r="593" spans="1:41" x14ac:dyDescent="0.25">
      <c r="A593" t="s">
        <v>27</v>
      </c>
      <c r="B593">
        <v>2260759</v>
      </c>
      <c r="C593" t="s">
        <v>37</v>
      </c>
      <c r="D593" t="s">
        <v>38</v>
      </c>
      <c r="E593" t="s">
        <v>39</v>
      </c>
      <c r="F593">
        <v>53211</v>
      </c>
      <c r="G593" t="s">
        <v>29</v>
      </c>
      <c r="H593" t="s">
        <v>40</v>
      </c>
      <c r="I593">
        <v>5552</v>
      </c>
      <c r="J593" t="s">
        <v>30</v>
      </c>
      <c r="K593" t="s">
        <v>97</v>
      </c>
      <c r="L593">
        <f>VLOOKUP($K593,Key!$A$1:$D$105,2,FALSE)</f>
        <v>43.069021999999997</v>
      </c>
      <c r="M593">
        <f>VLOOKUP($K593,Key!$A$1:$D$105,3,FALSE)</f>
        <v>-87.887940999999998</v>
      </c>
      <c r="N593" t="str">
        <f>VLOOKUP($K593,Key!$A$1:$D$105,4,FALSE)</f>
        <v>Milwaukee</v>
      </c>
      <c r="O593" t="s">
        <v>115</v>
      </c>
      <c r="P593">
        <f>VLOOKUP($O593,Key!$A$1:$D$105,2,FALSE)</f>
        <v>43.058619999999998</v>
      </c>
      <c r="Q593">
        <f>VLOOKUP($O593,Key!$A$1:$D$105,3,FALSE)</f>
        <v>-87.885319999999993</v>
      </c>
      <c r="R593" t="str">
        <f>VLOOKUP($O593,Key!$A$1:$D$105,4,FALSE)</f>
        <v>Milwaukee</v>
      </c>
      <c r="S593">
        <v>7</v>
      </c>
      <c r="T593">
        <v>0</v>
      </c>
      <c r="U593">
        <v>0</v>
      </c>
      <c r="V593" t="s">
        <v>33</v>
      </c>
      <c r="W593">
        <v>1</v>
      </c>
      <c r="X593">
        <v>1</v>
      </c>
      <c r="Y593">
        <v>40</v>
      </c>
      <c r="Z593" s="6">
        <v>-1</v>
      </c>
      <c r="AA593" s="1">
        <v>43480</v>
      </c>
      <c r="AB593" s="7">
        <f t="shared" si="54"/>
        <v>43466</v>
      </c>
      <c r="AC593" s="7">
        <f t="shared" si="55"/>
        <v>43480</v>
      </c>
      <c r="AD593" s="7" t="str">
        <f t="shared" si="56"/>
        <v>Tuesday</v>
      </c>
      <c r="AE593" s="2">
        <v>0.40994212962962967</v>
      </c>
      <c r="AF593" s="6">
        <v>1</v>
      </c>
      <c r="AG593" s="1">
        <v>43480</v>
      </c>
      <c r="AH593" s="7">
        <f t="shared" si="57"/>
        <v>43466</v>
      </c>
      <c r="AI593" s="7">
        <f t="shared" si="58"/>
        <v>43480</v>
      </c>
      <c r="AJ593" s="7" t="str">
        <f t="shared" si="59"/>
        <v>Tuesday</v>
      </c>
      <c r="AK593" s="2">
        <v>0.41486111111111112</v>
      </c>
      <c r="AL593" t="s">
        <v>33</v>
      </c>
      <c r="AM593" t="s">
        <v>34</v>
      </c>
      <c r="AN593" t="s">
        <v>35</v>
      </c>
      <c r="AO593" t="s">
        <v>27</v>
      </c>
    </row>
    <row r="594" spans="1:41" x14ac:dyDescent="0.25">
      <c r="A594" t="s">
        <v>27</v>
      </c>
      <c r="B594">
        <v>717793</v>
      </c>
      <c r="C594" t="s">
        <v>37</v>
      </c>
      <c r="D594" t="s">
        <v>38</v>
      </c>
      <c r="E594" t="s">
        <v>39</v>
      </c>
      <c r="F594">
        <v>53202</v>
      </c>
      <c r="G594" t="s">
        <v>29</v>
      </c>
      <c r="H594" t="s">
        <v>40</v>
      </c>
      <c r="I594">
        <v>1</v>
      </c>
      <c r="J594" t="s">
        <v>30</v>
      </c>
      <c r="K594" t="s">
        <v>43</v>
      </c>
      <c r="L594">
        <f>VLOOKUP($K594,Key!$A$1:$D$105,2,FALSE)</f>
        <v>43.038580000000003</v>
      </c>
      <c r="M594">
        <f>VLOOKUP($K594,Key!$A$1:$D$105,3,FALSE)</f>
        <v>-87.90934</v>
      </c>
      <c r="N594" t="str">
        <f>VLOOKUP($K594,Key!$A$1:$D$105,4,FALSE)</f>
        <v>Milwaukee</v>
      </c>
      <c r="O594" t="s">
        <v>36</v>
      </c>
      <c r="P594">
        <f>VLOOKUP($O594,Key!$A$1:$D$105,2,FALSE)</f>
        <v>43.03886</v>
      </c>
      <c r="Q594">
        <f>VLOOKUP($O594,Key!$A$1:$D$105,3,FALSE)</f>
        <v>-87.902720000000002</v>
      </c>
      <c r="R594" t="str">
        <f>VLOOKUP($O594,Key!$A$1:$D$105,4,FALSE)</f>
        <v>Milwaukee</v>
      </c>
      <c r="S594">
        <v>6</v>
      </c>
      <c r="T594">
        <v>0</v>
      </c>
      <c r="U594">
        <v>0</v>
      </c>
      <c r="V594" t="s">
        <v>33</v>
      </c>
      <c r="W594">
        <v>0</v>
      </c>
      <c r="X594">
        <v>0</v>
      </c>
      <c r="Y594">
        <v>0</v>
      </c>
      <c r="Z594" s="4">
        <v>-1</v>
      </c>
      <c r="AA594" s="1">
        <v>43480</v>
      </c>
      <c r="AB594" s="8">
        <f t="shared" si="54"/>
        <v>43466</v>
      </c>
      <c r="AC594" s="8">
        <f t="shared" si="55"/>
        <v>43480</v>
      </c>
      <c r="AD594" s="8" t="str">
        <f t="shared" si="56"/>
        <v>Tuesday</v>
      </c>
      <c r="AE594" s="2">
        <v>0.46354166666666669</v>
      </c>
      <c r="AF594" s="4">
        <v>1</v>
      </c>
      <c r="AG594" s="1">
        <v>43480</v>
      </c>
      <c r="AH594" s="8">
        <f t="shared" si="57"/>
        <v>43466</v>
      </c>
      <c r="AI594" s="8">
        <f t="shared" si="58"/>
        <v>43480</v>
      </c>
      <c r="AJ594" s="8" t="str">
        <f t="shared" si="59"/>
        <v>Tuesday</v>
      </c>
      <c r="AK594" s="2">
        <v>0.46740740740740744</v>
      </c>
      <c r="AL594" t="s">
        <v>33</v>
      </c>
      <c r="AM594" t="s">
        <v>34</v>
      </c>
      <c r="AN594" t="s">
        <v>35</v>
      </c>
      <c r="AO594" t="s">
        <v>27</v>
      </c>
    </row>
    <row r="595" spans="1:41" x14ac:dyDescent="0.25">
      <c r="A595" t="s">
        <v>27</v>
      </c>
      <c r="B595">
        <v>1630525</v>
      </c>
      <c r="C595" t="s">
        <v>37</v>
      </c>
      <c r="D595" t="s">
        <v>38</v>
      </c>
      <c r="E595" t="s">
        <v>39</v>
      </c>
      <c r="F595">
        <v>53211</v>
      </c>
      <c r="G595" t="s">
        <v>29</v>
      </c>
      <c r="H595" t="s">
        <v>40</v>
      </c>
      <c r="I595">
        <v>11101</v>
      </c>
      <c r="J595" t="s">
        <v>30</v>
      </c>
      <c r="K595" t="s">
        <v>64</v>
      </c>
      <c r="L595">
        <f>VLOOKUP($K595,Key!$A$1:$D$105,2,FALSE)</f>
        <v>43.08755</v>
      </c>
      <c r="M595">
        <f>VLOOKUP($K595,Key!$A$1:$D$105,3,FALSE)</f>
        <v>-87.887680000000003</v>
      </c>
      <c r="N595" t="str">
        <f>VLOOKUP($K595,Key!$A$1:$D$105,4,FALSE)</f>
        <v>Shorewood</v>
      </c>
      <c r="O595" t="s">
        <v>69</v>
      </c>
      <c r="P595">
        <f>VLOOKUP($O595,Key!$A$1:$D$105,2,FALSE)</f>
        <v>43.081940000000003</v>
      </c>
      <c r="Q595">
        <f>VLOOKUP($O595,Key!$A$1:$D$105,3,FALSE)</f>
        <v>-87.888090000000005</v>
      </c>
      <c r="R595" t="str">
        <f>VLOOKUP($O595,Key!$A$1:$D$105,4,FALSE)</f>
        <v>Shorewood</v>
      </c>
      <c r="S595">
        <v>3</v>
      </c>
      <c r="T595">
        <v>0</v>
      </c>
      <c r="U595">
        <v>0</v>
      </c>
      <c r="V595" t="s">
        <v>33</v>
      </c>
      <c r="W595">
        <v>0</v>
      </c>
      <c r="X595">
        <v>0</v>
      </c>
      <c r="Y595">
        <v>0</v>
      </c>
      <c r="Z595" s="6">
        <v>-1</v>
      </c>
      <c r="AA595" s="1">
        <v>43480</v>
      </c>
      <c r="AB595" s="7">
        <f t="shared" si="54"/>
        <v>43466</v>
      </c>
      <c r="AC595" s="7">
        <f t="shared" si="55"/>
        <v>43480</v>
      </c>
      <c r="AD595" s="7" t="str">
        <f t="shared" si="56"/>
        <v>Tuesday</v>
      </c>
      <c r="AE595" s="2">
        <v>0.48689814814814819</v>
      </c>
      <c r="AF595" s="6">
        <v>1</v>
      </c>
      <c r="AG595" s="1">
        <v>43480</v>
      </c>
      <c r="AH595" s="7">
        <f t="shared" si="57"/>
        <v>43466</v>
      </c>
      <c r="AI595" s="7">
        <f t="shared" si="58"/>
        <v>43480</v>
      </c>
      <c r="AJ595" s="7" t="str">
        <f t="shared" si="59"/>
        <v>Tuesday</v>
      </c>
      <c r="AK595" s="2">
        <v>0.48916666666666669</v>
      </c>
      <c r="AL595" t="s">
        <v>33</v>
      </c>
      <c r="AM595" t="s">
        <v>34</v>
      </c>
      <c r="AN595" t="s">
        <v>35</v>
      </c>
      <c r="AO595" t="s">
        <v>27</v>
      </c>
    </row>
    <row r="596" spans="1:41" x14ac:dyDescent="0.25">
      <c r="A596" t="s">
        <v>27</v>
      </c>
      <c r="B596">
        <v>2144882</v>
      </c>
      <c r="C596" t="s">
        <v>37</v>
      </c>
      <c r="D596" t="s">
        <v>38</v>
      </c>
      <c r="E596" t="s">
        <v>39</v>
      </c>
      <c r="F596">
        <v>53215</v>
      </c>
      <c r="G596" t="s">
        <v>29</v>
      </c>
      <c r="H596" t="s">
        <v>101</v>
      </c>
      <c r="I596">
        <v>5459</v>
      </c>
      <c r="J596" t="s">
        <v>30</v>
      </c>
      <c r="K596" t="s">
        <v>53</v>
      </c>
      <c r="L596">
        <f>VLOOKUP($K596,Key!$A$1:$D$105,2,FALSE)</f>
        <v>43.056570000000001</v>
      </c>
      <c r="M596">
        <f>VLOOKUP($K596,Key!$A$1:$D$105,3,FALSE)</f>
        <v>-87.934060000000002</v>
      </c>
      <c r="N596" t="str">
        <f>VLOOKUP($K596,Key!$A$1:$D$105,4,FALSE)</f>
        <v>Milwaukee</v>
      </c>
      <c r="O596" t="s">
        <v>81</v>
      </c>
      <c r="P596">
        <f>VLOOKUP($O596,Key!$A$1:$D$105,2,FALSE)</f>
        <v>43.049230000000001</v>
      </c>
      <c r="Q596">
        <f>VLOOKUP($O596,Key!$A$1:$D$105,3,FALSE)</f>
        <v>-87.911940000000001</v>
      </c>
      <c r="R596" t="str">
        <f>VLOOKUP($O596,Key!$A$1:$D$105,4,FALSE)</f>
        <v>Milwaukee</v>
      </c>
      <c r="S596">
        <v>13</v>
      </c>
      <c r="T596">
        <v>0</v>
      </c>
      <c r="U596">
        <v>0</v>
      </c>
      <c r="V596" t="s">
        <v>33</v>
      </c>
      <c r="W596">
        <v>1</v>
      </c>
      <c r="X596">
        <v>1</v>
      </c>
      <c r="Y596">
        <v>40</v>
      </c>
      <c r="Z596" s="4">
        <v>-1</v>
      </c>
      <c r="AA596" s="1">
        <v>43480</v>
      </c>
      <c r="AB596" s="8">
        <f t="shared" si="54"/>
        <v>43466</v>
      </c>
      <c r="AC596" s="8">
        <f t="shared" si="55"/>
        <v>43480</v>
      </c>
      <c r="AD596" s="8" t="str">
        <f t="shared" si="56"/>
        <v>Tuesday</v>
      </c>
      <c r="AE596" s="2">
        <v>0.71156249999999999</v>
      </c>
      <c r="AF596" s="4">
        <v>1</v>
      </c>
      <c r="AG596" s="1">
        <v>43480</v>
      </c>
      <c r="AH596" s="8">
        <f t="shared" si="57"/>
        <v>43466</v>
      </c>
      <c r="AI596" s="8">
        <f t="shared" si="58"/>
        <v>43480</v>
      </c>
      <c r="AJ596" s="8" t="str">
        <f t="shared" si="59"/>
        <v>Tuesday</v>
      </c>
      <c r="AK596" s="2">
        <v>0.72031250000000002</v>
      </c>
      <c r="AL596" t="s">
        <v>33</v>
      </c>
      <c r="AM596" t="s">
        <v>34</v>
      </c>
      <c r="AN596" t="s">
        <v>35</v>
      </c>
      <c r="AO596" t="s">
        <v>27</v>
      </c>
    </row>
    <row r="597" spans="1:41" x14ac:dyDescent="0.25">
      <c r="A597" t="s">
        <v>27</v>
      </c>
      <c r="B597">
        <v>1760317</v>
      </c>
      <c r="C597" t="s">
        <v>37</v>
      </c>
      <c r="D597" t="s">
        <v>38</v>
      </c>
      <c r="E597" t="s">
        <v>39</v>
      </c>
      <c r="F597">
        <v>53204</v>
      </c>
      <c r="G597" t="s">
        <v>29</v>
      </c>
      <c r="H597" t="s">
        <v>40</v>
      </c>
      <c r="I597">
        <v>12602</v>
      </c>
      <c r="J597" t="s">
        <v>30</v>
      </c>
      <c r="K597" t="s">
        <v>89</v>
      </c>
      <c r="L597">
        <f>VLOOKUP($K597,Key!$A$1:$D$105,2,FALSE)</f>
        <v>43.040154000000001</v>
      </c>
      <c r="M597">
        <f>VLOOKUP($K597,Key!$A$1:$D$105,3,FALSE)</f>
        <v>-87.932113000000001</v>
      </c>
      <c r="N597" t="str">
        <f>VLOOKUP($K597,Key!$A$1:$D$105,4,FALSE)</f>
        <v>Milwaukee</v>
      </c>
      <c r="O597" t="s">
        <v>42</v>
      </c>
      <c r="P597">
        <f>VLOOKUP($O597,Key!$A$1:$D$105,2,FALSE)</f>
        <v>43.02948</v>
      </c>
      <c r="Q597">
        <f>VLOOKUP($O597,Key!$A$1:$D$105,3,FALSE)</f>
        <v>-87.912819999999996</v>
      </c>
      <c r="R597" t="str">
        <f>VLOOKUP($O597,Key!$A$1:$D$105,4,FALSE)</f>
        <v>Milwaukee</v>
      </c>
      <c r="S597">
        <v>13</v>
      </c>
      <c r="T597">
        <v>0</v>
      </c>
      <c r="U597">
        <v>0</v>
      </c>
      <c r="V597" t="s">
        <v>33</v>
      </c>
      <c r="W597">
        <v>1</v>
      </c>
      <c r="X597">
        <v>1</v>
      </c>
      <c r="Y597">
        <v>40</v>
      </c>
      <c r="Z597" s="6">
        <v>-1</v>
      </c>
      <c r="AA597" s="1">
        <v>43481</v>
      </c>
      <c r="AB597" s="7">
        <f t="shared" si="54"/>
        <v>43466</v>
      </c>
      <c r="AC597" s="7">
        <f t="shared" si="55"/>
        <v>43481</v>
      </c>
      <c r="AD597" s="7" t="str">
        <f t="shared" si="56"/>
        <v>Wednesday</v>
      </c>
      <c r="AE597" s="2">
        <v>0.49959490740740736</v>
      </c>
      <c r="AF597" s="6">
        <v>1</v>
      </c>
      <c r="AG597" s="1">
        <v>43481</v>
      </c>
      <c r="AH597" s="7">
        <f t="shared" si="57"/>
        <v>43466</v>
      </c>
      <c r="AI597" s="7">
        <f t="shared" si="58"/>
        <v>43481</v>
      </c>
      <c r="AJ597" s="7" t="str">
        <f t="shared" si="59"/>
        <v>Wednesday</v>
      </c>
      <c r="AK597" s="2">
        <v>0.50890046296296299</v>
      </c>
      <c r="AL597" t="s">
        <v>33</v>
      </c>
      <c r="AM597" t="s">
        <v>34</v>
      </c>
      <c r="AN597" t="s">
        <v>35</v>
      </c>
      <c r="AO597" t="s">
        <v>27</v>
      </c>
    </row>
    <row r="598" spans="1:41" x14ac:dyDescent="0.25">
      <c r="A598" t="s">
        <v>27</v>
      </c>
      <c r="B598">
        <v>2353269</v>
      </c>
      <c r="C598" t="s">
        <v>37</v>
      </c>
      <c r="D598" t="s">
        <v>121</v>
      </c>
      <c r="E598" t="s">
        <v>39</v>
      </c>
      <c r="F598">
        <v>53202</v>
      </c>
      <c r="G598" t="s">
        <v>29</v>
      </c>
      <c r="H598" t="s">
        <v>40</v>
      </c>
      <c r="I598">
        <v>70</v>
      </c>
      <c r="J598" t="s">
        <v>30</v>
      </c>
      <c r="K598" t="s">
        <v>36</v>
      </c>
      <c r="L598">
        <f>VLOOKUP($K598,Key!$A$1:$D$105,2,FALSE)</f>
        <v>43.03886</v>
      </c>
      <c r="M598">
        <f>VLOOKUP($K598,Key!$A$1:$D$105,3,FALSE)</f>
        <v>-87.902720000000002</v>
      </c>
      <c r="N598" t="str">
        <f>VLOOKUP($K598,Key!$A$1:$D$105,4,FALSE)</f>
        <v>Milwaukee</v>
      </c>
      <c r="O598" t="s">
        <v>115</v>
      </c>
      <c r="P598">
        <f>VLOOKUP($O598,Key!$A$1:$D$105,2,FALSE)</f>
        <v>43.058619999999998</v>
      </c>
      <c r="Q598">
        <f>VLOOKUP($O598,Key!$A$1:$D$105,3,FALSE)</f>
        <v>-87.885319999999993</v>
      </c>
      <c r="R598" t="str">
        <f>VLOOKUP($O598,Key!$A$1:$D$105,4,FALSE)</f>
        <v>Milwaukee</v>
      </c>
      <c r="S598">
        <v>15</v>
      </c>
      <c r="T598">
        <v>0</v>
      </c>
      <c r="U598">
        <v>0</v>
      </c>
      <c r="V598" t="s">
        <v>33</v>
      </c>
      <c r="W598">
        <v>0</v>
      </c>
      <c r="X598">
        <v>0</v>
      </c>
      <c r="Y598">
        <v>0</v>
      </c>
      <c r="Z598" s="4">
        <v>-1</v>
      </c>
      <c r="AA598" s="1">
        <v>43481</v>
      </c>
      <c r="AB598" s="8">
        <f t="shared" si="54"/>
        <v>43466</v>
      </c>
      <c r="AC598" s="8">
        <f t="shared" si="55"/>
        <v>43481</v>
      </c>
      <c r="AD598" s="8" t="str">
        <f t="shared" si="56"/>
        <v>Wednesday</v>
      </c>
      <c r="AE598" s="2">
        <v>0.6473726851851852</v>
      </c>
      <c r="AF598" s="4">
        <v>1</v>
      </c>
      <c r="AG598" s="1">
        <v>43481</v>
      </c>
      <c r="AH598" s="8">
        <f t="shared" si="57"/>
        <v>43466</v>
      </c>
      <c r="AI598" s="8">
        <f t="shared" si="58"/>
        <v>43481</v>
      </c>
      <c r="AJ598" s="8" t="str">
        <f t="shared" si="59"/>
        <v>Wednesday</v>
      </c>
      <c r="AK598" s="2">
        <v>0.65767361111111111</v>
      </c>
      <c r="AL598" t="s">
        <v>33</v>
      </c>
      <c r="AM598" t="s">
        <v>34</v>
      </c>
      <c r="AN598" t="s">
        <v>35</v>
      </c>
      <c r="AO598" t="s">
        <v>27</v>
      </c>
    </row>
    <row r="599" spans="1:41" x14ac:dyDescent="0.25">
      <c r="A599" t="s">
        <v>27</v>
      </c>
      <c r="B599">
        <v>1915786</v>
      </c>
      <c r="C599" t="s">
        <v>37</v>
      </c>
      <c r="D599" t="s">
        <v>38</v>
      </c>
      <c r="E599" t="s">
        <v>39</v>
      </c>
      <c r="F599">
        <v>53202</v>
      </c>
      <c r="G599" t="s">
        <v>29</v>
      </c>
      <c r="H599" t="s">
        <v>40</v>
      </c>
      <c r="I599">
        <v>5436</v>
      </c>
      <c r="J599" t="s">
        <v>30</v>
      </c>
      <c r="K599" t="s">
        <v>32</v>
      </c>
      <c r="L599">
        <f>VLOOKUP($K599,Key!$A$1:$D$105,2,FALSE)</f>
        <v>43.040349999999997</v>
      </c>
      <c r="M599">
        <f>VLOOKUP($K599,Key!$A$1:$D$105,3,FALSE)</f>
        <v>-87.920760000000001</v>
      </c>
      <c r="N599" t="str">
        <f>VLOOKUP($K599,Key!$A$1:$D$105,4,FALSE)</f>
        <v>Milwaukee</v>
      </c>
      <c r="O599" t="s">
        <v>76</v>
      </c>
      <c r="P599">
        <f>VLOOKUP($O599,Key!$A$1:$D$105,2,FALSE)</f>
        <v>43.05536</v>
      </c>
      <c r="Q599">
        <f>VLOOKUP($O599,Key!$A$1:$D$105,3,FALSE)</f>
        <v>-87.90504</v>
      </c>
      <c r="R599" t="str">
        <f>VLOOKUP($O599,Key!$A$1:$D$105,4,FALSE)</f>
        <v>Milwaukee</v>
      </c>
      <c r="S599">
        <v>10</v>
      </c>
      <c r="T599">
        <v>0</v>
      </c>
      <c r="U599">
        <v>0</v>
      </c>
      <c r="V599" t="s">
        <v>33</v>
      </c>
      <c r="W599">
        <v>1</v>
      </c>
      <c r="X599">
        <v>1</v>
      </c>
      <c r="Y599">
        <v>40</v>
      </c>
      <c r="Z599" s="6">
        <v>-1</v>
      </c>
      <c r="AA599" s="1">
        <v>43481</v>
      </c>
      <c r="AB599" s="7">
        <f t="shared" si="54"/>
        <v>43466</v>
      </c>
      <c r="AC599" s="7">
        <f t="shared" si="55"/>
        <v>43481</v>
      </c>
      <c r="AD599" s="7" t="str">
        <f t="shared" si="56"/>
        <v>Wednesday</v>
      </c>
      <c r="AE599" s="2">
        <v>0.71476851851851853</v>
      </c>
      <c r="AF599" s="6">
        <v>1</v>
      </c>
      <c r="AG599" s="1">
        <v>43481</v>
      </c>
      <c r="AH599" s="7">
        <f t="shared" si="57"/>
        <v>43466</v>
      </c>
      <c r="AI599" s="7">
        <f t="shared" si="58"/>
        <v>43481</v>
      </c>
      <c r="AJ599" s="7" t="str">
        <f t="shared" si="59"/>
        <v>Wednesday</v>
      </c>
      <c r="AK599" s="2">
        <v>0.72155092592592596</v>
      </c>
      <c r="AL599" t="s">
        <v>33</v>
      </c>
      <c r="AM599" t="s">
        <v>34</v>
      </c>
      <c r="AN599" t="s">
        <v>35</v>
      </c>
      <c r="AO599" t="s">
        <v>27</v>
      </c>
    </row>
    <row r="600" spans="1:41" x14ac:dyDescent="0.25">
      <c r="A600" t="s">
        <v>27</v>
      </c>
      <c r="B600">
        <v>2301517</v>
      </c>
      <c r="C600" t="s">
        <v>37</v>
      </c>
      <c r="D600" t="s">
        <v>38</v>
      </c>
      <c r="E600" t="s">
        <v>39</v>
      </c>
      <c r="F600">
        <v>53202</v>
      </c>
      <c r="G600" t="s">
        <v>29</v>
      </c>
      <c r="H600" t="s">
        <v>40</v>
      </c>
      <c r="I600">
        <v>47</v>
      </c>
      <c r="J600" t="s">
        <v>30</v>
      </c>
      <c r="K600" t="s">
        <v>68</v>
      </c>
      <c r="L600">
        <f>VLOOKUP($K600,Key!$A$1:$D$105,2,FALSE)</f>
        <v>43.06033</v>
      </c>
      <c r="M600">
        <f>VLOOKUP($K600,Key!$A$1:$D$105,3,FALSE)</f>
        <v>-87.89546</v>
      </c>
      <c r="N600" t="str">
        <f>VLOOKUP($K600,Key!$A$1:$D$105,4,FALSE)</f>
        <v>Milwaukee</v>
      </c>
      <c r="O600" t="s">
        <v>115</v>
      </c>
      <c r="P600">
        <f>VLOOKUP($O600,Key!$A$1:$D$105,2,FALSE)</f>
        <v>43.058619999999998</v>
      </c>
      <c r="Q600">
        <f>VLOOKUP($O600,Key!$A$1:$D$105,3,FALSE)</f>
        <v>-87.885319999999993</v>
      </c>
      <c r="R600" t="str">
        <f>VLOOKUP($O600,Key!$A$1:$D$105,4,FALSE)</f>
        <v>Milwaukee</v>
      </c>
      <c r="S600">
        <v>6</v>
      </c>
      <c r="T600">
        <v>0</v>
      </c>
      <c r="U600">
        <v>0</v>
      </c>
      <c r="V600" t="s">
        <v>33</v>
      </c>
      <c r="W600">
        <v>0</v>
      </c>
      <c r="X600">
        <v>0</v>
      </c>
      <c r="Y600">
        <v>0</v>
      </c>
      <c r="Z600" s="4">
        <v>-1</v>
      </c>
      <c r="AA600" s="1">
        <v>43481</v>
      </c>
      <c r="AB600" s="8">
        <f t="shared" si="54"/>
        <v>43466</v>
      </c>
      <c r="AC600" s="8">
        <f t="shared" si="55"/>
        <v>43481</v>
      </c>
      <c r="AD600" s="8" t="str">
        <f t="shared" si="56"/>
        <v>Wednesday</v>
      </c>
      <c r="AE600" s="2">
        <v>0.76837962962962969</v>
      </c>
      <c r="AF600" s="4">
        <v>1</v>
      </c>
      <c r="AG600" s="1">
        <v>43481</v>
      </c>
      <c r="AH600" s="8">
        <f t="shared" si="57"/>
        <v>43466</v>
      </c>
      <c r="AI600" s="8">
        <f t="shared" si="58"/>
        <v>43481</v>
      </c>
      <c r="AJ600" s="8" t="str">
        <f t="shared" si="59"/>
        <v>Wednesday</v>
      </c>
      <c r="AK600" s="2">
        <v>0.77282407407407405</v>
      </c>
      <c r="AL600" t="s">
        <v>33</v>
      </c>
      <c r="AM600" t="s">
        <v>34</v>
      </c>
      <c r="AN600" t="s">
        <v>35</v>
      </c>
      <c r="AO600" t="s">
        <v>27</v>
      </c>
    </row>
    <row r="601" spans="1:41" x14ac:dyDescent="0.25">
      <c r="A601" t="s">
        <v>27</v>
      </c>
      <c r="B601">
        <v>954133</v>
      </c>
      <c r="C601" t="s">
        <v>37</v>
      </c>
      <c r="D601" t="s">
        <v>38</v>
      </c>
      <c r="E601" t="s">
        <v>39</v>
      </c>
      <c r="F601">
        <v>53211</v>
      </c>
      <c r="G601" t="s">
        <v>29</v>
      </c>
      <c r="H601" t="s">
        <v>40</v>
      </c>
      <c r="I601">
        <v>12482</v>
      </c>
      <c r="J601" t="s">
        <v>30</v>
      </c>
      <c r="K601" t="s">
        <v>63</v>
      </c>
      <c r="L601">
        <f>VLOOKUP($K601,Key!$A$1:$D$105,2,FALSE)</f>
        <v>43.092329999999997</v>
      </c>
      <c r="M601">
        <f>VLOOKUP($K601,Key!$A$1:$D$105,3,FALSE)</f>
        <v>-87.887550000000005</v>
      </c>
      <c r="N601" t="str">
        <f>VLOOKUP($K601,Key!$A$1:$D$105,4,FALSE)</f>
        <v>Shorewood</v>
      </c>
      <c r="O601" t="s">
        <v>69</v>
      </c>
      <c r="P601">
        <f>VLOOKUP($O601,Key!$A$1:$D$105,2,FALSE)</f>
        <v>43.081940000000003</v>
      </c>
      <c r="Q601">
        <f>VLOOKUP($O601,Key!$A$1:$D$105,3,FALSE)</f>
        <v>-87.888090000000005</v>
      </c>
      <c r="R601" t="str">
        <f>VLOOKUP($O601,Key!$A$1:$D$105,4,FALSE)</f>
        <v>Shorewood</v>
      </c>
      <c r="S601">
        <v>7</v>
      </c>
      <c r="T601">
        <v>0</v>
      </c>
      <c r="U601">
        <v>0</v>
      </c>
      <c r="V601" t="s">
        <v>33</v>
      </c>
      <c r="W601">
        <v>1</v>
      </c>
      <c r="X601">
        <v>1</v>
      </c>
      <c r="Y601">
        <v>40</v>
      </c>
      <c r="Z601" s="6">
        <v>-1</v>
      </c>
      <c r="AA601" s="1">
        <v>43481</v>
      </c>
      <c r="AB601" s="7">
        <f t="shared" si="54"/>
        <v>43466</v>
      </c>
      <c r="AC601" s="7">
        <f t="shared" si="55"/>
        <v>43481</v>
      </c>
      <c r="AD601" s="7" t="str">
        <f t="shared" si="56"/>
        <v>Wednesday</v>
      </c>
      <c r="AE601" s="2">
        <v>0.79980324074074083</v>
      </c>
      <c r="AF601" s="6">
        <v>1</v>
      </c>
      <c r="AG601" s="1">
        <v>43481</v>
      </c>
      <c r="AH601" s="7">
        <f t="shared" si="57"/>
        <v>43466</v>
      </c>
      <c r="AI601" s="7">
        <f t="shared" si="58"/>
        <v>43481</v>
      </c>
      <c r="AJ601" s="7" t="str">
        <f t="shared" si="59"/>
        <v>Wednesday</v>
      </c>
      <c r="AK601" s="2">
        <v>0.8041666666666667</v>
      </c>
      <c r="AL601" t="s">
        <v>33</v>
      </c>
      <c r="AM601" t="s">
        <v>34</v>
      </c>
      <c r="AN601" t="s">
        <v>35</v>
      </c>
      <c r="AO601" t="s">
        <v>27</v>
      </c>
    </row>
    <row r="602" spans="1:41" x14ac:dyDescent="0.25">
      <c r="A602" t="s">
        <v>27</v>
      </c>
      <c r="B602">
        <v>2131832</v>
      </c>
      <c r="C602" t="s">
        <v>37</v>
      </c>
      <c r="D602" t="s">
        <v>108</v>
      </c>
      <c r="E602" t="s">
        <v>39</v>
      </c>
      <c r="F602">
        <v>53202</v>
      </c>
      <c r="G602" t="s">
        <v>29</v>
      </c>
      <c r="H602" t="s">
        <v>40</v>
      </c>
      <c r="I602">
        <v>11048</v>
      </c>
      <c r="J602" t="s">
        <v>30</v>
      </c>
      <c r="K602" t="s">
        <v>58</v>
      </c>
      <c r="L602">
        <f>VLOOKUP($K602,Key!$A$1:$D$105,2,FALSE)</f>
        <v>43.052460000000004</v>
      </c>
      <c r="M602">
        <f>VLOOKUP($K602,Key!$A$1:$D$105,3,FALSE)</f>
        <v>-87.891000000000005</v>
      </c>
      <c r="N602" t="str">
        <f>VLOOKUP($K602,Key!$A$1:$D$105,4,FALSE)</f>
        <v>Milwaukee</v>
      </c>
      <c r="O602" t="s">
        <v>36</v>
      </c>
      <c r="P602">
        <f>VLOOKUP($O602,Key!$A$1:$D$105,2,FALSE)</f>
        <v>43.03886</v>
      </c>
      <c r="Q602">
        <f>VLOOKUP($O602,Key!$A$1:$D$105,3,FALSE)</f>
        <v>-87.902720000000002</v>
      </c>
      <c r="R602" t="str">
        <f>VLOOKUP($O602,Key!$A$1:$D$105,4,FALSE)</f>
        <v>Milwaukee</v>
      </c>
      <c r="S602">
        <v>8</v>
      </c>
      <c r="T602">
        <v>0</v>
      </c>
      <c r="U602">
        <v>0</v>
      </c>
      <c r="V602" t="s">
        <v>33</v>
      </c>
      <c r="W602">
        <v>1</v>
      </c>
      <c r="X602">
        <v>1</v>
      </c>
      <c r="Y602">
        <v>40</v>
      </c>
      <c r="Z602" s="4">
        <v>-1</v>
      </c>
      <c r="AA602" s="1">
        <v>43482</v>
      </c>
      <c r="AB602" s="8">
        <f t="shared" si="54"/>
        <v>43466</v>
      </c>
      <c r="AC602" s="8">
        <f t="shared" si="55"/>
        <v>43482</v>
      </c>
      <c r="AD602" s="8" t="str">
        <f t="shared" si="56"/>
        <v>Thursday</v>
      </c>
      <c r="AE602" s="2">
        <v>0.22744212962962962</v>
      </c>
      <c r="AF602" s="4">
        <v>1</v>
      </c>
      <c r="AG602" s="1">
        <v>43482</v>
      </c>
      <c r="AH602" s="8">
        <f t="shared" si="57"/>
        <v>43466</v>
      </c>
      <c r="AI602" s="8">
        <f t="shared" si="58"/>
        <v>43482</v>
      </c>
      <c r="AJ602" s="8" t="str">
        <f t="shared" si="59"/>
        <v>Thursday</v>
      </c>
      <c r="AK602" s="2">
        <v>0.23309027777777777</v>
      </c>
      <c r="AL602" t="s">
        <v>33</v>
      </c>
      <c r="AM602" t="s">
        <v>34</v>
      </c>
      <c r="AN602" t="s">
        <v>35</v>
      </c>
      <c r="AO602" t="s">
        <v>27</v>
      </c>
    </row>
    <row r="603" spans="1:41" x14ac:dyDescent="0.25">
      <c r="A603" t="s">
        <v>27</v>
      </c>
      <c r="B603">
        <v>2237245</v>
      </c>
      <c r="C603" t="s">
        <v>37</v>
      </c>
      <c r="D603" t="s">
        <v>38</v>
      </c>
      <c r="E603" t="s">
        <v>39</v>
      </c>
      <c r="F603">
        <v>53211</v>
      </c>
      <c r="G603" t="s">
        <v>29</v>
      </c>
      <c r="H603" t="s">
        <v>40</v>
      </c>
      <c r="I603">
        <v>5476</v>
      </c>
      <c r="J603" t="s">
        <v>30</v>
      </c>
      <c r="K603" t="s">
        <v>57</v>
      </c>
      <c r="L603">
        <f>VLOOKUP($K603,Key!$A$1:$D$105,2,FALSE)</f>
        <v>43.045712999999999</v>
      </c>
      <c r="M603">
        <f>VLOOKUP($K603,Key!$A$1:$D$105,3,FALSE)</f>
        <v>-87.899756999999994</v>
      </c>
      <c r="N603" t="str">
        <f>VLOOKUP($K603,Key!$A$1:$D$105,4,FALSE)</f>
        <v>Milwaukee</v>
      </c>
      <c r="O603" t="s">
        <v>93</v>
      </c>
      <c r="P603">
        <f>VLOOKUP($O603,Key!$A$1:$D$105,2,FALSE)</f>
        <v>43.060786</v>
      </c>
      <c r="Q603">
        <f>VLOOKUP($O603,Key!$A$1:$D$105,3,FALSE)</f>
        <v>-87.883825999999999</v>
      </c>
      <c r="R603" t="str">
        <f>VLOOKUP($O603,Key!$A$1:$D$105,4,FALSE)</f>
        <v>Milwaukee</v>
      </c>
      <c r="S603">
        <v>8</v>
      </c>
      <c r="T603">
        <v>0</v>
      </c>
      <c r="U603">
        <v>0</v>
      </c>
      <c r="V603" t="s">
        <v>33</v>
      </c>
      <c r="W603">
        <v>1</v>
      </c>
      <c r="X603">
        <v>1</v>
      </c>
      <c r="Y603">
        <v>40</v>
      </c>
      <c r="Z603" s="6">
        <v>-1</v>
      </c>
      <c r="AA603" s="1">
        <v>43482</v>
      </c>
      <c r="AB603" s="7">
        <f t="shared" si="54"/>
        <v>43466</v>
      </c>
      <c r="AC603" s="7">
        <f t="shared" si="55"/>
        <v>43482</v>
      </c>
      <c r="AD603" s="7" t="str">
        <f t="shared" si="56"/>
        <v>Thursday</v>
      </c>
      <c r="AE603" s="2">
        <v>0.32093749999999999</v>
      </c>
      <c r="AF603" s="6">
        <v>1</v>
      </c>
      <c r="AG603" s="1">
        <v>43482</v>
      </c>
      <c r="AH603" s="7">
        <f t="shared" si="57"/>
        <v>43466</v>
      </c>
      <c r="AI603" s="7">
        <f t="shared" si="58"/>
        <v>43482</v>
      </c>
      <c r="AJ603" s="7" t="str">
        <f t="shared" si="59"/>
        <v>Thursday</v>
      </c>
      <c r="AK603" s="2">
        <v>0.32674768518518521</v>
      </c>
      <c r="AL603" t="s">
        <v>33</v>
      </c>
      <c r="AM603" t="s">
        <v>34</v>
      </c>
      <c r="AN603" t="s">
        <v>35</v>
      </c>
      <c r="AO603" t="s">
        <v>27</v>
      </c>
    </row>
    <row r="604" spans="1:41" x14ac:dyDescent="0.25">
      <c r="A604" t="s">
        <v>27</v>
      </c>
      <c r="B604">
        <v>1815794</v>
      </c>
      <c r="C604" t="s">
        <v>37</v>
      </c>
      <c r="D604" t="s">
        <v>137</v>
      </c>
      <c r="E604" t="s">
        <v>39</v>
      </c>
      <c r="F604">
        <v>53211</v>
      </c>
      <c r="G604" t="s">
        <v>29</v>
      </c>
      <c r="H604" t="s">
        <v>40</v>
      </c>
      <c r="I604">
        <v>11169</v>
      </c>
      <c r="J604" t="s">
        <v>30</v>
      </c>
      <c r="K604" t="s">
        <v>71</v>
      </c>
      <c r="L604">
        <f>VLOOKUP($K604,Key!$A$1:$D$105,2,FALSE)</f>
        <v>43.074890000000003</v>
      </c>
      <c r="M604">
        <f>VLOOKUP($K604,Key!$A$1:$D$105,3,FALSE)</f>
        <v>-87.882810000000006</v>
      </c>
      <c r="N604" t="str">
        <f>VLOOKUP($K604,Key!$A$1:$D$105,4,FALSE)</f>
        <v>Milwaukee</v>
      </c>
      <c r="O604" t="s">
        <v>94</v>
      </c>
      <c r="P604">
        <f>VLOOKUP($O604,Key!$A$1:$D$105,2,FALSE)</f>
        <v>43.077359999999999</v>
      </c>
      <c r="Q604">
        <f>VLOOKUP($O604,Key!$A$1:$D$105,3,FALSE)</f>
        <v>-87.880769999999998</v>
      </c>
      <c r="R604" t="str">
        <f>VLOOKUP($O604,Key!$A$1:$D$105,4,FALSE)</f>
        <v>Milwaukee</v>
      </c>
      <c r="S604">
        <v>2</v>
      </c>
      <c r="T604">
        <v>0</v>
      </c>
      <c r="U604">
        <v>0</v>
      </c>
      <c r="V604" t="s">
        <v>33</v>
      </c>
      <c r="W604">
        <v>0</v>
      </c>
      <c r="X604">
        <v>0</v>
      </c>
      <c r="Y604">
        <v>0</v>
      </c>
      <c r="Z604" s="4">
        <v>-1</v>
      </c>
      <c r="AA604" s="1">
        <v>43482</v>
      </c>
      <c r="AB604" s="8">
        <f t="shared" si="54"/>
        <v>43466</v>
      </c>
      <c r="AC604" s="8">
        <f t="shared" si="55"/>
        <v>43482</v>
      </c>
      <c r="AD604" s="8" t="str">
        <f t="shared" si="56"/>
        <v>Thursday</v>
      </c>
      <c r="AE604" s="2">
        <v>0.33405092592592589</v>
      </c>
      <c r="AF604" s="4">
        <v>1</v>
      </c>
      <c r="AG604" s="1">
        <v>43482</v>
      </c>
      <c r="AH604" s="8">
        <f t="shared" si="57"/>
        <v>43466</v>
      </c>
      <c r="AI604" s="8">
        <f t="shared" si="58"/>
        <v>43482</v>
      </c>
      <c r="AJ604" s="8" t="str">
        <f t="shared" si="59"/>
        <v>Thursday</v>
      </c>
      <c r="AK604" s="2">
        <v>0.3354861111111111</v>
      </c>
      <c r="AL604" t="s">
        <v>33</v>
      </c>
      <c r="AM604" t="s">
        <v>34</v>
      </c>
      <c r="AN604" t="s">
        <v>35</v>
      </c>
      <c r="AO604" t="s">
        <v>27</v>
      </c>
    </row>
    <row r="605" spans="1:41" x14ac:dyDescent="0.25">
      <c r="A605" t="s">
        <v>27</v>
      </c>
      <c r="B605">
        <v>1883817</v>
      </c>
      <c r="C605" t="s">
        <v>37</v>
      </c>
      <c r="D605" t="s">
        <v>38</v>
      </c>
      <c r="E605" t="s">
        <v>39</v>
      </c>
      <c r="F605">
        <v>53202</v>
      </c>
      <c r="G605" t="s">
        <v>29</v>
      </c>
      <c r="H605" t="s">
        <v>86</v>
      </c>
      <c r="I605">
        <v>12464</v>
      </c>
      <c r="J605" t="s">
        <v>30</v>
      </c>
      <c r="K605" t="s">
        <v>57</v>
      </c>
      <c r="L605">
        <f>VLOOKUP($K605,Key!$A$1:$D$105,2,FALSE)</f>
        <v>43.045712999999999</v>
      </c>
      <c r="M605">
        <f>VLOOKUP($K605,Key!$A$1:$D$105,3,FALSE)</f>
        <v>-87.899756999999994</v>
      </c>
      <c r="N605" t="str">
        <f>VLOOKUP($K605,Key!$A$1:$D$105,4,FALSE)</f>
        <v>Milwaukee</v>
      </c>
      <c r="O605" t="s">
        <v>41</v>
      </c>
      <c r="P605">
        <f>VLOOKUP($O605,Key!$A$1:$D$105,2,FALSE)</f>
        <v>43.042490000000001</v>
      </c>
      <c r="Q605">
        <f>VLOOKUP($O605,Key!$A$1:$D$105,3,FALSE)</f>
        <v>-87.909959999999998</v>
      </c>
      <c r="R605" t="str">
        <f>VLOOKUP($O605,Key!$A$1:$D$105,4,FALSE)</f>
        <v>Milwaukee</v>
      </c>
      <c r="S605">
        <v>5</v>
      </c>
      <c r="T605">
        <v>0</v>
      </c>
      <c r="U605">
        <v>2</v>
      </c>
      <c r="V605" t="s">
        <v>33</v>
      </c>
      <c r="W605">
        <v>0</v>
      </c>
      <c r="X605">
        <v>0</v>
      </c>
      <c r="Y605">
        <v>0</v>
      </c>
      <c r="Z605" s="6">
        <v>-1</v>
      </c>
      <c r="AA605" s="1">
        <v>43482</v>
      </c>
      <c r="AB605" s="7">
        <f t="shared" si="54"/>
        <v>43466</v>
      </c>
      <c r="AC605" s="7">
        <f t="shared" si="55"/>
        <v>43482</v>
      </c>
      <c r="AD605" s="7" t="str">
        <f t="shared" si="56"/>
        <v>Thursday</v>
      </c>
      <c r="AE605" s="2">
        <v>0.4901388888888889</v>
      </c>
      <c r="AF605" s="6">
        <v>1</v>
      </c>
      <c r="AG605" s="1">
        <v>43482</v>
      </c>
      <c r="AH605" s="7">
        <f t="shared" si="57"/>
        <v>43466</v>
      </c>
      <c r="AI605" s="7">
        <f t="shared" si="58"/>
        <v>43482</v>
      </c>
      <c r="AJ605" s="7" t="str">
        <f t="shared" si="59"/>
        <v>Thursday</v>
      </c>
      <c r="AK605" s="2">
        <v>0.49351851851851852</v>
      </c>
      <c r="AL605" t="s">
        <v>33</v>
      </c>
      <c r="AM605" t="s">
        <v>34</v>
      </c>
      <c r="AN605" t="s">
        <v>35</v>
      </c>
      <c r="AO605" t="s">
        <v>27</v>
      </c>
    </row>
    <row r="606" spans="1:41" x14ac:dyDescent="0.25">
      <c r="A606" t="s">
        <v>27</v>
      </c>
      <c r="B606">
        <v>1328721</v>
      </c>
      <c r="C606" t="s">
        <v>37</v>
      </c>
      <c r="D606" t="s">
        <v>38</v>
      </c>
      <c r="E606" t="s">
        <v>39</v>
      </c>
      <c r="F606">
        <v>53207</v>
      </c>
      <c r="G606" t="s">
        <v>29</v>
      </c>
      <c r="H606" t="s">
        <v>40</v>
      </c>
      <c r="I606">
        <v>5487</v>
      </c>
      <c r="J606" t="s">
        <v>30</v>
      </c>
      <c r="K606" t="s">
        <v>61</v>
      </c>
      <c r="L606">
        <f>VLOOKUP($K606,Key!$A$1:$D$105,2,FALSE)</f>
        <v>43.026229999999998</v>
      </c>
      <c r="M606">
        <f>VLOOKUP($K606,Key!$A$1:$D$105,3,FALSE)</f>
        <v>-87.912809999999993</v>
      </c>
      <c r="N606" t="str">
        <f>VLOOKUP($K606,Key!$A$1:$D$105,4,FALSE)</f>
        <v>Milwaukee</v>
      </c>
      <c r="O606" t="s">
        <v>47</v>
      </c>
      <c r="P606">
        <f>VLOOKUP($O606,Key!$A$1:$D$105,2,FALSE)</f>
        <v>43.038600000000002</v>
      </c>
      <c r="Q606">
        <f>VLOOKUP($O606,Key!$A$1:$D$105,3,FALSE)</f>
        <v>-87.912099999999995</v>
      </c>
      <c r="R606" t="str">
        <f>VLOOKUP($O606,Key!$A$1:$D$105,4,FALSE)</f>
        <v>Milwaukee</v>
      </c>
      <c r="S606">
        <v>8</v>
      </c>
      <c r="T606">
        <v>0</v>
      </c>
      <c r="U606">
        <v>0</v>
      </c>
      <c r="V606" t="s">
        <v>33</v>
      </c>
      <c r="W606">
        <v>1</v>
      </c>
      <c r="X606">
        <v>1</v>
      </c>
      <c r="Y606">
        <v>40</v>
      </c>
      <c r="Z606" s="4">
        <v>-1</v>
      </c>
      <c r="AA606" s="1">
        <v>43482</v>
      </c>
      <c r="AB606" s="8">
        <f t="shared" si="54"/>
        <v>43466</v>
      </c>
      <c r="AC606" s="8">
        <f t="shared" si="55"/>
        <v>43482</v>
      </c>
      <c r="AD606" s="8" t="str">
        <f t="shared" si="56"/>
        <v>Thursday</v>
      </c>
      <c r="AE606" s="2">
        <v>0.77519675925925924</v>
      </c>
      <c r="AF606" s="4">
        <v>1</v>
      </c>
      <c r="AG606" s="1">
        <v>43482</v>
      </c>
      <c r="AH606" s="8">
        <f t="shared" si="57"/>
        <v>43466</v>
      </c>
      <c r="AI606" s="8">
        <f t="shared" si="58"/>
        <v>43482</v>
      </c>
      <c r="AJ606" s="8" t="str">
        <f t="shared" si="59"/>
        <v>Thursday</v>
      </c>
      <c r="AK606" s="2">
        <v>0.78115740740740736</v>
      </c>
      <c r="AL606" t="s">
        <v>33</v>
      </c>
      <c r="AM606" t="s">
        <v>34</v>
      </c>
      <c r="AN606" t="s">
        <v>35</v>
      </c>
      <c r="AO606" t="s">
        <v>27</v>
      </c>
    </row>
    <row r="607" spans="1:41" x14ac:dyDescent="0.25">
      <c r="A607" t="s">
        <v>27</v>
      </c>
      <c r="B607">
        <v>1730248</v>
      </c>
      <c r="C607" t="s">
        <v>37</v>
      </c>
      <c r="D607" t="s">
        <v>85</v>
      </c>
      <c r="E607" t="s">
        <v>39</v>
      </c>
      <c r="F607">
        <v>53207</v>
      </c>
      <c r="G607" t="s">
        <v>29</v>
      </c>
      <c r="H607" t="s">
        <v>40</v>
      </c>
      <c r="I607">
        <v>5431</v>
      </c>
      <c r="J607" t="s">
        <v>30</v>
      </c>
      <c r="K607" t="s">
        <v>118</v>
      </c>
      <c r="L607">
        <f>VLOOKUP($K607,Key!$A$1:$D$105,2,FALSE)</f>
        <v>43.056539999999998</v>
      </c>
      <c r="M607">
        <f>VLOOKUP($K607,Key!$A$1:$D$105,3,FALSE)</f>
        <v>-87.914370000000005</v>
      </c>
      <c r="N607" t="str">
        <f>VLOOKUP($K607,Key!$A$1:$D$105,4,FALSE)</f>
        <v>Milwaukee</v>
      </c>
      <c r="O607" t="s">
        <v>60</v>
      </c>
      <c r="P607">
        <f>VLOOKUP($O607,Key!$A$1:$D$105,2,FALSE)</f>
        <v>43.04824</v>
      </c>
      <c r="Q607">
        <f>VLOOKUP($O607,Key!$A$1:$D$105,3,FALSE)</f>
        <v>-87.904970000000006</v>
      </c>
      <c r="R607" t="str">
        <f>VLOOKUP($O607,Key!$A$1:$D$105,4,FALSE)</f>
        <v>Milwaukee</v>
      </c>
      <c r="S607">
        <v>52</v>
      </c>
      <c r="T607">
        <v>0</v>
      </c>
      <c r="U607">
        <v>0</v>
      </c>
      <c r="V607" t="s">
        <v>33</v>
      </c>
      <c r="W607">
        <v>7</v>
      </c>
      <c r="X607">
        <v>6.7</v>
      </c>
      <c r="Y607">
        <v>280</v>
      </c>
      <c r="Z607" s="6">
        <v>-1</v>
      </c>
      <c r="AA607" s="1">
        <v>43482</v>
      </c>
      <c r="AB607" s="7">
        <f t="shared" si="54"/>
        <v>43466</v>
      </c>
      <c r="AC607" s="7">
        <f t="shared" si="55"/>
        <v>43482</v>
      </c>
      <c r="AD607" s="7" t="str">
        <f t="shared" si="56"/>
        <v>Thursday</v>
      </c>
      <c r="AE607" s="2">
        <v>0.80817129629629625</v>
      </c>
      <c r="AF607" s="6">
        <v>1</v>
      </c>
      <c r="AG607" s="1">
        <v>43482</v>
      </c>
      <c r="AH607" s="7">
        <f t="shared" si="57"/>
        <v>43466</v>
      </c>
      <c r="AI607" s="7">
        <f t="shared" si="58"/>
        <v>43482</v>
      </c>
      <c r="AJ607" s="7" t="str">
        <f t="shared" si="59"/>
        <v>Thursday</v>
      </c>
      <c r="AK607" s="2">
        <v>0.84400462962962963</v>
      </c>
      <c r="AL607" t="s">
        <v>34</v>
      </c>
      <c r="AM607" t="s">
        <v>34</v>
      </c>
      <c r="AN607" t="s">
        <v>35</v>
      </c>
      <c r="AO607" t="s">
        <v>27</v>
      </c>
    </row>
    <row r="608" spans="1:41" x14ac:dyDescent="0.25">
      <c r="A608" t="s">
        <v>27</v>
      </c>
      <c r="B608">
        <v>1730248</v>
      </c>
      <c r="C608" t="s">
        <v>37</v>
      </c>
      <c r="D608" t="s">
        <v>85</v>
      </c>
      <c r="E608" t="s">
        <v>39</v>
      </c>
      <c r="F608">
        <v>53207</v>
      </c>
      <c r="G608" t="s">
        <v>29</v>
      </c>
      <c r="H608" t="s">
        <v>40</v>
      </c>
      <c r="I608">
        <v>5431</v>
      </c>
      <c r="J608" t="s">
        <v>30</v>
      </c>
      <c r="K608" t="s">
        <v>60</v>
      </c>
      <c r="L608">
        <f>VLOOKUP($K608,Key!$A$1:$D$105,2,FALSE)</f>
        <v>43.04824</v>
      </c>
      <c r="M608">
        <f>VLOOKUP($K608,Key!$A$1:$D$105,3,FALSE)</f>
        <v>-87.904970000000006</v>
      </c>
      <c r="N608" t="str">
        <f>VLOOKUP($K608,Key!$A$1:$D$105,4,FALSE)</f>
        <v>Milwaukee</v>
      </c>
      <c r="O608" t="s">
        <v>42</v>
      </c>
      <c r="P608">
        <f>VLOOKUP($O608,Key!$A$1:$D$105,2,FALSE)</f>
        <v>43.02948</v>
      </c>
      <c r="Q608">
        <f>VLOOKUP($O608,Key!$A$1:$D$105,3,FALSE)</f>
        <v>-87.912819999999996</v>
      </c>
      <c r="R608" t="str">
        <f>VLOOKUP($O608,Key!$A$1:$D$105,4,FALSE)</f>
        <v>Milwaukee</v>
      </c>
      <c r="S608">
        <v>11</v>
      </c>
      <c r="T608">
        <v>0</v>
      </c>
      <c r="U608">
        <v>0</v>
      </c>
      <c r="V608" t="s">
        <v>33</v>
      </c>
      <c r="W608">
        <v>1</v>
      </c>
      <c r="X608">
        <v>1</v>
      </c>
      <c r="Y608">
        <v>40</v>
      </c>
      <c r="Z608" s="4">
        <v>-1</v>
      </c>
      <c r="AA608" s="1">
        <v>43482</v>
      </c>
      <c r="AB608" s="8">
        <f t="shared" si="54"/>
        <v>43466</v>
      </c>
      <c r="AC608" s="8">
        <f t="shared" si="55"/>
        <v>43482</v>
      </c>
      <c r="AD608" s="8" t="str">
        <f t="shared" si="56"/>
        <v>Thursday</v>
      </c>
      <c r="AE608" s="2">
        <v>0.84415509259259258</v>
      </c>
      <c r="AF608" s="4">
        <v>1</v>
      </c>
      <c r="AG608" s="1">
        <v>43482</v>
      </c>
      <c r="AH608" s="8">
        <f t="shared" si="57"/>
        <v>43466</v>
      </c>
      <c r="AI608" s="8">
        <f t="shared" si="58"/>
        <v>43482</v>
      </c>
      <c r="AJ608" s="8" t="str">
        <f t="shared" si="59"/>
        <v>Thursday</v>
      </c>
      <c r="AK608" s="2">
        <v>0.85158564814814808</v>
      </c>
      <c r="AL608" t="s">
        <v>33</v>
      </c>
      <c r="AM608" t="s">
        <v>34</v>
      </c>
      <c r="AN608" t="s">
        <v>35</v>
      </c>
      <c r="AO608" t="s">
        <v>27</v>
      </c>
    </row>
    <row r="609" spans="1:41" x14ac:dyDescent="0.25">
      <c r="A609" t="s">
        <v>27</v>
      </c>
      <c r="B609">
        <v>2131832</v>
      </c>
      <c r="C609" t="s">
        <v>37</v>
      </c>
      <c r="D609" t="s">
        <v>108</v>
      </c>
      <c r="E609" t="s">
        <v>39</v>
      </c>
      <c r="F609">
        <v>53202</v>
      </c>
      <c r="G609" t="s">
        <v>29</v>
      </c>
      <c r="H609" t="s">
        <v>40</v>
      </c>
      <c r="I609">
        <v>12518</v>
      </c>
      <c r="J609" t="s">
        <v>30</v>
      </c>
      <c r="K609" t="s">
        <v>58</v>
      </c>
      <c r="L609">
        <f>VLOOKUP($K609,Key!$A$1:$D$105,2,FALSE)</f>
        <v>43.052460000000004</v>
      </c>
      <c r="M609">
        <f>VLOOKUP($K609,Key!$A$1:$D$105,3,FALSE)</f>
        <v>-87.891000000000005</v>
      </c>
      <c r="N609" t="str">
        <f>VLOOKUP($K609,Key!$A$1:$D$105,4,FALSE)</f>
        <v>Milwaukee</v>
      </c>
      <c r="O609" t="s">
        <v>36</v>
      </c>
      <c r="P609">
        <f>VLOOKUP($O609,Key!$A$1:$D$105,2,FALSE)</f>
        <v>43.03886</v>
      </c>
      <c r="Q609">
        <f>VLOOKUP($O609,Key!$A$1:$D$105,3,FALSE)</f>
        <v>-87.902720000000002</v>
      </c>
      <c r="R609" t="str">
        <f>VLOOKUP($O609,Key!$A$1:$D$105,4,FALSE)</f>
        <v>Milwaukee</v>
      </c>
      <c r="S609">
        <v>7</v>
      </c>
      <c r="T609">
        <v>0</v>
      </c>
      <c r="U609">
        <v>0</v>
      </c>
      <c r="V609" t="s">
        <v>33</v>
      </c>
      <c r="W609">
        <v>1</v>
      </c>
      <c r="X609">
        <v>1</v>
      </c>
      <c r="Y609">
        <v>40</v>
      </c>
      <c r="Z609" s="6">
        <v>-1</v>
      </c>
      <c r="AA609" s="1">
        <v>43483</v>
      </c>
      <c r="AB609" s="7">
        <f t="shared" si="54"/>
        <v>43466</v>
      </c>
      <c r="AC609" s="7">
        <f t="shared" si="55"/>
        <v>43483</v>
      </c>
      <c r="AD609" s="7" t="str">
        <f t="shared" si="56"/>
        <v>Friday</v>
      </c>
      <c r="AE609" s="2">
        <v>0.23418981481481482</v>
      </c>
      <c r="AF609" s="6">
        <v>1</v>
      </c>
      <c r="AG609" s="1">
        <v>43483</v>
      </c>
      <c r="AH609" s="7">
        <f t="shared" si="57"/>
        <v>43466</v>
      </c>
      <c r="AI609" s="7">
        <f t="shared" si="58"/>
        <v>43483</v>
      </c>
      <c r="AJ609" s="7" t="str">
        <f t="shared" si="59"/>
        <v>Friday</v>
      </c>
      <c r="AK609" s="2">
        <v>0.23946759259259257</v>
      </c>
      <c r="AL609" t="s">
        <v>33</v>
      </c>
      <c r="AM609" t="s">
        <v>34</v>
      </c>
      <c r="AN609" t="s">
        <v>35</v>
      </c>
      <c r="AO609" t="s">
        <v>27</v>
      </c>
    </row>
    <row r="610" spans="1:41" x14ac:dyDescent="0.25">
      <c r="A610" t="s">
        <v>27</v>
      </c>
      <c r="B610">
        <v>2381203</v>
      </c>
      <c r="C610" t="s">
        <v>37</v>
      </c>
      <c r="D610" t="s">
        <v>38</v>
      </c>
      <c r="E610" t="s">
        <v>39</v>
      </c>
      <c r="F610">
        <v>53202</v>
      </c>
      <c r="G610" t="s">
        <v>29</v>
      </c>
      <c r="H610" t="s">
        <v>40</v>
      </c>
      <c r="I610">
        <v>108</v>
      </c>
      <c r="J610" t="s">
        <v>30</v>
      </c>
      <c r="K610" t="s">
        <v>57</v>
      </c>
      <c r="L610">
        <f>VLOOKUP($K610,Key!$A$1:$D$105,2,FALSE)</f>
        <v>43.045712999999999</v>
      </c>
      <c r="M610">
        <f>VLOOKUP($K610,Key!$A$1:$D$105,3,FALSE)</f>
        <v>-87.899756999999994</v>
      </c>
      <c r="N610" t="str">
        <f>VLOOKUP($K610,Key!$A$1:$D$105,4,FALSE)</f>
        <v>Milwaukee</v>
      </c>
      <c r="O610" t="s">
        <v>109</v>
      </c>
      <c r="P610">
        <f>VLOOKUP($O610,Key!$A$1:$D$105,2,FALSE)</f>
        <v>43.031480000000002</v>
      </c>
      <c r="Q610">
        <f>VLOOKUP($O610,Key!$A$1:$D$105,3,FALSE)</f>
        <v>-87.908169999999998</v>
      </c>
      <c r="R610" t="str">
        <f>VLOOKUP($O610,Key!$A$1:$D$105,4,FALSE)</f>
        <v>Milwaukee</v>
      </c>
      <c r="S610">
        <v>9</v>
      </c>
      <c r="T610">
        <v>0</v>
      </c>
      <c r="U610">
        <v>0</v>
      </c>
      <c r="V610" t="s">
        <v>33</v>
      </c>
      <c r="W610">
        <v>1</v>
      </c>
      <c r="X610">
        <v>1</v>
      </c>
      <c r="Y610">
        <v>40</v>
      </c>
      <c r="Z610" s="4">
        <v>-1</v>
      </c>
      <c r="AA610" s="1">
        <v>43483</v>
      </c>
      <c r="AB610" s="8">
        <f t="shared" si="54"/>
        <v>43466</v>
      </c>
      <c r="AC610" s="8">
        <f t="shared" si="55"/>
        <v>43483</v>
      </c>
      <c r="AD610" s="8" t="str">
        <f t="shared" si="56"/>
        <v>Friday</v>
      </c>
      <c r="AE610" s="2">
        <v>0.3997337962962963</v>
      </c>
      <c r="AF610" s="4">
        <v>1</v>
      </c>
      <c r="AG610" s="1">
        <v>43483</v>
      </c>
      <c r="AH610" s="8">
        <f t="shared" si="57"/>
        <v>43466</v>
      </c>
      <c r="AI610" s="8">
        <f t="shared" si="58"/>
        <v>43483</v>
      </c>
      <c r="AJ610" s="8" t="str">
        <f t="shared" si="59"/>
        <v>Friday</v>
      </c>
      <c r="AK610" s="2">
        <v>0.40606481481481477</v>
      </c>
      <c r="AL610" t="s">
        <v>33</v>
      </c>
      <c r="AM610" t="s">
        <v>34</v>
      </c>
      <c r="AN610" t="s">
        <v>35</v>
      </c>
      <c r="AO610" t="s">
        <v>27</v>
      </c>
    </row>
    <row r="611" spans="1:41" x14ac:dyDescent="0.25">
      <c r="A611" t="s">
        <v>27</v>
      </c>
      <c r="B611">
        <v>1738865</v>
      </c>
      <c r="C611" t="s">
        <v>37</v>
      </c>
      <c r="D611" t="s">
        <v>38</v>
      </c>
      <c r="E611" t="s">
        <v>39</v>
      </c>
      <c r="F611">
        <v>53211</v>
      </c>
      <c r="G611" t="s">
        <v>29</v>
      </c>
      <c r="H611" t="s">
        <v>40</v>
      </c>
      <c r="I611">
        <v>5498</v>
      </c>
      <c r="J611" t="s">
        <v>30</v>
      </c>
      <c r="K611" t="s">
        <v>75</v>
      </c>
      <c r="L611">
        <f>VLOOKUP($K611,Key!$A$1:$D$105,2,FALSE)</f>
        <v>43.063749000000001</v>
      </c>
      <c r="M611">
        <f>VLOOKUP($K611,Key!$A$1:$D$105,3,FALSE)</f>
        <v>-87.887962999999999</v>
      </c>
      <c r="N611" t="str">
        <f>VLOOKUP($K611,Key!$A$1:$D$105,4,FALSE)</f>
        <v>Milwaukee</v>
      </c>
      <c r="O611" t="s">
        <v>70</v>
      </c>
      <c r="P611">
        <f>VLOOKUP($O611,Key!$A$1:$D$105,2,FALSE)</f>
        <v>43.074655999999997</v>
      </c>
      <c r="Q611">
        <f>VLOOKUP($O611,Key!$A$1:$D$105,3,FALSE)</f>
        <v>-87.889011999999994</v>
      </c>
      <c r="R611" t="str">
        <f>VLOOKUP($O611,Key!$A$1:$D$105,4,FALSE)</f>
        <v>Milwaukee</v>
      </c>
      <c r="S611">
        <v>8</v>
      </c>
      <c r="T611">
        <v>0</v>
      </c>
      <c r="U611">
        <v>0</v>
      </c>
      <c r="V611" t="s">
        <v>33</v>
      </c>
      <c r="W611">
        <v>1</v>
      </c>
      <c r="X611">
        <v>1</v>
      </c>
      <c r="Y611">
        <v>40</v>
      </c>
      <c r="Z611" s="6">
        <v>-1</v>
      </c>
      <c r="AA611" s="1">
        <v>43483</v>
      </c>
      <c r="AB611" s="7">
        <f t="shared" si="54"/>
        <v>43466</v>
      </c>
      <c r="AC611" s="7">
        <f t="shared" si="55"/>
        <v>43483</v>
      </c>
      <c r="AD611" s="7" t="str">
        <f t="shared" si="56"/>
        <v>Friday</v>
      </c>
      <c r="AE611" s="2">
        <v>0.55569444444444438</v>
      </c>
      <c r="AF611" s="6">
        <v>1</v>
      </c>
      <c r="AG611" s="1">
        <v>43483</v>
      </c>
      <c r="AH611" s="7">
        <f t="shared" si="57"/>
        <v>43466</v>
      </c>
      <c r="AI611" s="7">
        <f t="shared" si="58"/>
        <v>43483</v>
      </c>
      <c r="AJ611" s="7" t="str">
        <f t="shared" si="59"/>
        <v>Friday</v>
      </c>
      <c r="AK611" s="2">
        <v>0.56123842592592588</v>
      </c>
      <c r="AL611" t="s">
        <v>33</v>
      </c>
      <c r="AM611" t="s">
        <v>34</v>
      </c>
      <c r="AN611" t="s">
        <v>35</v>
      </c>
      <c r="AO611" t="s">
        <v>27</v>
      </c>
    </row>
    <row r="612" spans="1:41" x14ac:dyDescent="0.25">
      <c r="A612" t="s">
        <v>27</v>
      </c>
      <c r="B612">
        <v>671983</v>
      </c>
      <c r="C612" t="s">
        <v>37</v>
      </c>
      <c r="D612" t="s">
        <v>125</v>
      </c>
      <c r="E612" t="s">
        <v>39</v>
      </c>
      <c r="F612">
        <v>53217</v>
      </c>
      <c r="G612" t="s">
        <v>29</v>
      </c>
      <c r="H612" t="s">
        <v>40</v>
      </c>
      <c r="I612">
        <v>23</v>
      </c>
      <c r="J612" t="s">
        <v>30</v>
      </c>
      <c r="K612" t="s">
        <v>36</v>
      </c>
      <c r="L612">
        <f>VLOOKUP($K612,Key!$A$1:$D$105,2,FALSE)</f>
        <v>43.03886</v>
      </c>
      <c r="M612">
        <f>VLOOKUP($K612,Key!$A$1:$D$105,3,FALSE)</f>
        <v>-87.902720000000002</v>
      </c>
      <c r="N612" t="str">
        <f>VLOOKUP($K612,Key!$A$1:$D$105,4,FALSE)</f>
        <v>Milwaukee</v>
      </c>
      <c r="O612" t="s">
        <v>41</v>
      </c>
      <c r="P612">
        <f>VLOOKUP($O612,Key!$A$1:$D$105,2,FALSE)</f>
        <v>43.042490000000001</v>
      </c>
      <c r="Q612">
        <f>VLOOKUP($O612,Key!$A$1:$D$105,3,FALSE)</f>
        <v>-87.909959999999998</v>
      </c>
      <c r="R612" t="str">
        <f>VLOOKUP($O612,Key!$A$1:$D$105,4,FALSE)</f>
        <v>Milwaukee</v>
      </c>
      <c r="S612">
        <v>24</v>
      </c>
      <c r="T612">
        <v>0</v>
      </c>
      <c r="U612">
        <v>0</v>
      </c>
      <c r="V612" t="s">
        <v>33</v>
      </c>
      <c r="W612">
        <v>3</v>
      </c>
      <c r="X612">
        <v>2.9</v>
      </c>
      <c r="Y612">
        <v>120</v>
      </c>
      <c r="Z612" s="4">
        <v>-1</v>
      </c>
      <c r="AA612" s="1">
        <v>43483</v>
      </c>
      <c r="AB612" s="8">
        <f t="shared" si="54"/>
        <v>43466</v>
      </c>
      <c r="AC612" s="8">
        <f t="shared" si="55"/>
        <v>43483</v>
      </c>
      <c r="AD612" s="8" t="str">
        <f t="shared" si="56"/>
        <v>Friday</v>
      </c>
      <c r="AE612" s="2">
        <v>0.59133101851851855</v>
      </c>
      <c r="AF612" s="4">
        <v>1</v>
      </c>
      <c r="AG612" s="1">
        <v>43483</v>
      </c>
      <c r="AH612" s="8">
        <f t="shared" si="57"/>
        <v>43466</v>
      </c>
      <c r="AI612" s="8">
        <f t="shared" si="58"/>
        <v>43483</v>
      </c>
      <c r="AJ612" s="8" t="str">
        <f t="shared" si="59"/>
        <v>Friday</v>
      </c>
      <c r="AK612" s="2">
        <v>0.60811342592592588</v>
      </c>
      <c r="AL612" t="s">
        <v>33</v>
      </c>
      <c r="AM612" t="s">
        <v>34</v>
      </c>
      <c r="AN612" t="s">
        <v>35</v>
      </c>
      <c r="AO612" t="s">
        <v>27</v>
      </c>
    </row>
    <row r="613" spans="1:41" x14ac:dyDescent="0.25">
      <c r="A613" t="s">
        <v>27</v>
      </c>
      <c r="B613">
        <v>2301517</v>
      </c>
      <c r="C613" t="s">
        <v>37</v>
      </c>
      <c r="D613" t="s">
        <v>38</v>
      </c>
      <c r="E613" t="s">
        <v>39</v>
      </c>
      <c r="F613">
        <v>53202</v>
      </c>
      <c r="G613" t="s">
        <v>29</v>
      </c>
      <c r="H613" t="s">
        <v>40</v>
      </c>
      <c r="I613">
        <v>47</v>
      </c>
      <c r="J613" t="s">
        <v>30</v>
      </c>
      <c r="K613" t="s">
        <v>56</v>
      </c>
      <c r="L613">
        <f>VLOOKUP($K613,Key!$A$1:$D$105,2,FALSE)</f>
        <v>43.05847</v>
      </c>
      <c r="M613">
        <f>VLOOKUP($K613,Key!$A$1:$D$105,3,FALSE)</f>
        <v>-87.898079999999993</v>
      </c>
      <c r="N613" t="str">
        <f>VLOOKUP($K613,Key!$A$1:$D$105,4,FALSE)</f>
        <v>Milwaukee</v>
      </c>
      <c r="O613" t="s">
        <v>115</v>
      </c>
      <c r="P613">
        <f>VLOOKUP($O613,Key!$A$1:$D$105,2,FALSE)</f>
        <v>43.058619999999998</v>
      </c>
      <c r="Q613">
        <f>VLOOKUP($O613,Key!$A$1:$D$105,3,FALSE)</f>
        <v>-87.885319999999993</v>
      </c>
      <c r="R613" t="str">
        <f>VLOOKUP($O613,Key!$A$1:$D$105,4,FALSE)</f>
        <v>Milwaukee</v>
      </c>
      <c r="S613">
        <v>9</v>
      </c>
      <c r="T613">
        <v>0</v>
      </c>
      <c r="U613">
        <v>0</v>
      </c>
      <c r="V613" t="s">
        <v>33</v>
      </c>
      <c r="W613">
        <v>1</v>
      </c>
      <c r="X613">
        <v>1</v>
      </c>
      <c r="Y613">
        <v>40</v>
      </c>
      <c r="Z613" s="6">
        <v>-1</v>
      </c>
      <c r="AA613" s="1">
        <v>43483</v>
      </c>
      <c r="AB613" s="7">
        <f t="shared" si="54"/>
        <v>43466</v>
      </c>
      <c r="AC613" s="7">
        <f t="shared" si="55"/>
        <v>43483</v>
      </c>
      <c r="AD613" s="7" t="str">
        <f t="shared" si="56"/>
        <v>Friday</v>
      </c>
      <c r="AE613" s="2">
        <v>0.63577546296296295</v>
      </c>
      <c r="AF613" s="6">
        <v>1</v>
      </c>
      <c r="AG613" s="1">
        <v>43483</v>
      </c>
      <c r="AH613" s="7">
        <f t="shared" si="57"/>
        <v>43466</v>
      </c>
      <c r="AI613" s="7">
        <f t="shared" si="58"/>
        <v>43483</v>
      </c>
      <c r="AJ613" s="7" t="str">
        <f t="shared" si="59"/>
        <v>Friday</v>
      </c>
      <c r="AK613" s="2">
        <v>0.6419097222222222</v>
      </c>
      <c r="AL613" t="s">
        <v>33</v>
      </c>
      <c r="AM613" t="s">
        <v>34</v>
      </c>
      <c r="AN613" t="s">
        <v>35</v>
      </c>
      <c r="AO613" t="s">
        <v>27</v>
      </c>
    </row>
    <row r="614" spans="1:41" x14ac:dyDescent="0.25">
      <c r="A614" t="s">
        <v>27</v>
      </c>
      <c r="B614">
        <v>1328721</v>
      </c>
      <c r="C614" t="s">
        <v>37</v>
      </c>
      <c r="D614" t="s">
        <v>38</v>
      </c>
      <c r="E614" t="s">
        <v>39</v>
      </c>
      <c r="F614">
        <v>53207</v>
      </c>
      <c r="G614" t="s">
        <v>29</v>
      </c>
      <c r="H614" t="s">
        <v>40</v>
      </c>
      <c r="I614">
        <v>12588</v>
      </c>
      <c r="J614" t="s">
        <v>30</v>
      </c>
      <c r="K614" t="s">
        <v>61</v>
      </c>
      <c r="L614">
        <f>VLOOKUP($K614,Key!$A$1:$D$105,2,FALSE)</f>
        <v>43.026229999999998</v>
      </c>
      <c r="M614">
        <f>VLOOKUP($K614,Key!$A$1:$D$105,3,FALSE)</f>
        <v>-87.912809999999993</v>
      </c>
      <c r="N614" t="str">
        <f>VLOOKUP($K614,Key!$A$1:$D$105,4,FALSE)</f>
        <v>Milwaukee</v>
      </c>
      <c r="O614" t="s">
        <v>48</v>
      </c>
      <c r="P614">
        <f>VLOOKUP($O614,Key!$A$1:$D$105,2,FALSE)</f>
        <v>43.034619999999997</v>
      </c>
      <c r="Q614">
        <f>VLOOKUP($O614,Key!$A$1:$D$105,3,FALSE)</f>
        <v>-87.917500000000004</v>
      </c>
      <c r="R614" t="str">
        <f>VLOOKUP($O614,Key!$A$1:$D$105,4,FALSE)</f>
        <v>Milwaukee</v>
      </c>
      <c r="S614">
        <v>7</v>
      </c>
      <c r="T614">
        <v>0</v>
      </c>
      <c r="U614">
        <v>0</v>
      </c>
      <c r="V614" t="s">
        <v>33</v>
      </c>
      <c r="W614">
        <v>1</v>
      </c>
      <c r="X614">
        <v>1</v>
      </c>
      <c r="Y614">
        <v>40</v>
      </c>
      <c r="Z614" s="4">
        <v>-1</v>
      </c>
      <c r="AA614" s="1">
        <v>43484</v>
      </c>
      <c r="AB614" s="8">
        <f t="shared" si="54"/>
        <v>43466</v>
      </c>
      <c r="AC614" s="8">
        <f t="shared" si="55"/>
        <v>43484</v>
      </c>
      <c r="AD614" s="8" t="str">
        <f t="shared" si="56"/>
        <v>Saturday</v>
      </c>
      <c r="AE614" s="2">
        <v>0.3245601851851852</v>
      </c>
      <c r="AF614" s="4">
        <v>1</v>
      </c>
      <c r="AG614" s="1">
        <v>43484</v>
      </c>
      <c r="AH614" s="8">
        <f t="shared" si="57"/>
        <v>43466</v>
      </c>
      <c r="AI614" s="8">
        <f t="shared" si="58"/>
        <v>43484</v>
      </c>
      <c r="AJ614" s="8" t="str">
        <f t="shared" si="59"/>
        <v>Saturday</v>
      </c>
      <c r="AK614" s="2">
        <v>0.3293402777777778</v>
      </c>
      <c r="AL614" t="s">
        <v>33</v>
      </c>
      <c r="AM614" t="s">
        <v>34</v>
      </c>
      <c r="AN614" t="s">
        <v>35</v>
      </c>
      <c r="AO614" t="s">
        <v>27</v>
      </c>
    </row>
    <row r="615" spans="1:41" x14ac:dyDescent="0.25">
      <c r="A615" t="s">
        <v>116</v>
      </c>
      <c r="B615">
        <v>2257274</v>
      </c>
      <c r="C615" t="s">
        <v>37</v>
      </c>
      <c r="D615" t="s">
        <v>38</v>
      </c>
      <c r="E615" t="s">
        <v>39</v>
      </c>
      <c r="F615">
        <v>53202</v>
      </c>
      <c r="G615" t="s">
        <v>29</v>
      </c>
      <c r="H615" t="s">
        <v>117</v>
      </c>
      <c r="I615">
        <v>135</v>
      </c>
      <c r="J615" t="s">
        <v>30</v>
      </c>
      <c r="K615" t="s">
        <v>36</v>
      </c>
      <c r="L615">
        <f>VLOOKUP($K615,Key!$A$1:$D$105,2,FALSE)</f>
        <v>43.03886</v>
      </c>
      <c r="M615">
        <f>VLOOKUP($K615,Key!$A$1:$D$105,3,FALSE)</f>
        <v>-87.902720000000002</v>
      </c>
      <c r="N615" t="str">
        <f>VLOOKUP($K615,Key!$A$1:$D$105,4,FALSE)</f>
        <v>Milwaukee</v>
      </c>
      <c r="O615" t="s">
        <v>80</v>
      </c>
      <c r="P615">
        <f>VLOOKUP($O615,Key!$A$1:$D$105,2,FALSE)</f>
        <v>43.05097</v>
      </c>
      <c r="Q615">
        <f>VLOOKUP($O615,Key!$A$1:$D$105,3,FALSE)</f>
        <v>-87.906440000000003</v>
      </c>
      <c r="R615" t="str">
        <f>VLOOKUP($O615,Key!$A$1:$D$105,4,FALSE)</f>
        <v>Milwaukee</v>
      </c>
      <c r="S615">
        <v>7</v>
      </c>
      <c r="T615">
        <v>0</v>
      </c>
      <c r="U615">
        <v>0</v>
      </c>
      <c r="V615" t="s">
        <v>33</v>
      </c>
      <c r="W615">
        <v>1</v>
      </c>
      <c r="X615">
        <v>1</v>
      </c>
      <c r="Y615">
        <v>40</v>
      </c>
      <c r="Z615" s="6">
        <v>-1</v>
      </c>
      <c r="AA615" s="1">
        <v>43486</v>
      </c>
      <c r="AB615" s="7">
        <f t="shared" si="54"/>
        <v>43466</v>
      </c>
      <c r="AC615" s="7">
        <f t="shared" si="55"/>
        <v>43486</v>
      </c>
      <c r="AD615" s="7" t="str">
        <f t="shared" si="56"/>
        <v>Monday</v>
      </c>
      <c r="AE615" s="2">
        <v>0.50513888888888892</v>
      </c>
      <c r="AF615" s="6">
        <v>1</v>
      </c>
      <c r="AG615" s="1">
        <v>43486</v>
      </c>
      <c r="AH615" s="7">
        <f t="shared" si="57"/>
        <v>43466</v>
      </c>
      <c r="AI615" s="7">
        <f t="shared" si="58"/>
        <v>43486</v>
      </c>
      <c r="AJ615" s="7" t="str">
        <f t="shared" si="59"/>
        <v>Monday</v>
      </c>
      <c r="AK615" s="2">
        <v>0.51030092592592591</v>
      </c>
      <c r="AL615" t="s">
        <v>33</v>
      </c>
      <c r="AM615" t="s">
        <v>33</v>
      </c>
      <c r="AN615" t="s">
        <v>35</v>
      </c>
      <c r="AO615" t="s">
        <v>27</v>
      </c>
    </row>
    <row r="616" spans="1:41" x14ac:dyDescent="0.25">
      <c r="A616" t="s">
        <v>27</v>
      </c>
      <c r="B616">
        <v>2265617</v>
      </c>
      <c r="C616" t="s">
        <v>37</v>
      </c>
      <c r="D616" t="s">
        <v>38</v>
      </c>
      <c r="E616" t="s">
        <v>39</v>
      </c>
      <c r="F616">
        <v>53211</v>
      </c>
      <c r="G616" t="s">
        <v>29</v>
      </c>
      <c r="H616" t="s">
        <v>40</v>
      </c>
      <c r="I616">
        <v>5513</v>
      </c>
      <c r="J616" t="s">
        <v>30</v>
      </c>
      <c r="K616" t="s">
        <v>65</v>
      </c>
      <c r="L616">
        <f>VLOOKUP($K616,Key!$A$1:$D$105,2,FALSE)</f>
        <v>43.066893999999998</v>
      </c>
      <c r="M616">
        <f>VLOOKUP($K616,Key!$A$1:$D$105,3,FALSE)</f>
        <v>-87.877936000000005</v>
      </c>
      <c r="N616" t="str">
        <f>VLOOKUP($K616,Key!$A$1:$D$105,4,FALSE)</f>
        <v>Milwaukee</v>
      </c>
      <c r="O616" t="s">
        <v>66</v>
      </c>
      <c r="P616">
        <f>VLOOKUP($O616,Key!$A$1:$D$105,2,FALSE)</f>
        <v>43.060155999999999</v>
      </c>
      <c r="Q616">
        <f>VLOOKUP($O616,Key!$A$1:$D$105,3,FALSE)</f>
        <v>-87.881258000000003</v>
      </c>
      <c r="R616" t="str">
        <f>VLOOKUP($O616,Key!$A$1:$D$105,4,FALSE)</f>
        <v>Milwaukee</v>
      </c>
      <c r="S616">
        <v>4</v>
      </c>
      <c r="T616">
        <v>0</v>
      </c>
      <c r="U616">
        <v>0</v>
      </c>
      <c r="V616" t="s">
        <v>33</v>
      </c>
      <c r="W616">
        <v>0</v>
      </c>
      <c r="X616">
        <v>0</v>
      </c>
      <c r="Y616">
        <v>0</v>
      </c>
      <c r="Z616" s="4">
        <v>-1</v>
      </c>
      <c r="AA616" s="1">
        <v>43486</v>
      </c>
      <c r="AB616" s="8">
        <f t="shared" si="54"/>
        <v>43466</v>
      </c>
      <c r="AC616" s="8">
        <f t="shared" si="55"/>
        <v>43486</v>
      </c>
      <c r="AD616" s="8" t="str">
        <f t="shared" si="56"/>
        <v>Monday</v>
      </c>
      <c r="AE616" s="2">
        <v>0.53063657407407405</v>
      </c>
      <c r="AF616" s="4">
        <v>1</v>
      </c>
      <c r="AG616" s="1">
        <v>43486</v>
      </c>
      <c r="AH616" s="8">
        <f t="shared" si="57"/>
        <v>43466</v>
      </c>
      <c r="AI616" s="8">
        <f t="shared" si="58"/>
        <v>43486</v>
      </c>
      <c r="AJ616" s="8" t="str">
        <f t="shared" si="59"/>
        <v>Monday</v>
      </c>
      <c r="AK616" s="2">
        <v>0.53396990740740746</v>
      </c>
      <c r="AL616" t="s">
        <v>33</v>
      </c>
      <c r="AM616" t="s">
        <v>34</v>
      </c>
      <c r="AN616" t="s">
        <v>35</v>
      </c>
      <c r="AO616" t="s">
        <v>27</v>
      </c>
    </row>
    <row r="617" spans="1:41" x14ac:dyDescent="0.25">
      <c r="A617" t="s">
        <v>27</v>
      </c>
      <c r="B617">
        <v>2070384</v>
      </c>
      <c r="C617" t="s">
        <v>37</v>
      </c>
      <c r="D617" t="s">
        <v>38</v>
      </c>
      <c r="E617" t="s">
        <v>39</v>
      </c>
      <c r="F617">
        <v>53202</v>
      </c>
      <c r="G617" t="s">
        <v>29</v>
      </c>
      <c r="H617" t="s">
        <v>40</v>
      </c>
      <c r="I617">
        <v>108</v>
      </c>
      <c r="J617" t="s">
        <v>30</v>
      </c>
      <c r="K617" t="s">
        <v>109</v>
      </c>
      <c r="L617">
        <f>VLOOKUP($K617,Key!$A$1:$D$105,2,FALSE)</f>
        <v>43.031480000000002</v>
      </c>
      <c r="M617">
        <f>VLOOKUP($K617,Key!$A$1:$D$105,3,FALSE)</f>
        <v>-87.908169999999998</v>
      </c>
      <c r="N617" t="str">
        <f>VLOOKUP($K617,Key!$A$1:$D$105,4,FALSE)</f>
        <v>Milwaukee</v>
      </c>
      <c r="O617" t="s">
        <v>41</v>
      </c>
      <c r="P617">
        <f>VLOOKUP($O617,Key!$A$1:$D$105,2,FALSE)</f>
        <v>43.042490000000001</v>
      </c>
      <c r="Q617">
        <f>VLOOKUP($O617,Key!$A$1:$D$105,3,FALSE)</f>
        <v>-87.909959999999998</v>
      </c>
      <c r="R617" t="str">
        <f>VLOOKUP($O617,Key!$A$1:$D$105,4,FALSE)</f>
        <v>Milwaukee</v>
      </c>
      <c r="S617">
        <v>5</v>
      </c>
      <c r="T617">
        <v>0</v>
      </c>
      <c r="U617">
        <v>0</v>
      </c>
      <c r="V617" t="s">
        <v>33</v>
      </c>
      <c r="W617">
        <v>0</v>
      </c>
      <c r="X617">
        <v>0</v>
      </c>
      <c r="Y617">
        <v>0</v>
      </c>
      <c r="Z617" s="6">
        <v>-1</v>
      </c>
      <c r="AA617" s="1">
        <v>43487</v>
      </c>
      <c r="AB617" s="7">
        <f t="shared" si="54"/>
        <v>43466</v>
      </c>
      <c r="AC617" s="7">
        <f t="shared" si="55"/>
        <v>43487</v>
      </c>
      <c r="AD617" s="7" t="str">
        <f t="shared" si="56"/>
        <v>Tuesday</v>
      </c>
      <c r="AE617" s="2">
        <v>0.30266203703703703</v>
      </c>
      <c r="AF617" s="6">
        <v>1</v>
      </c>
      <c r="AG617" s="1">
        <v>43487</v>
      </c>
      <c r="AH617" s="7">
        <f t="shared" si="57"/>
        <v>43466</v>
      </c>
      <c r="AI617" s="7">
        <f t="shared" si="58"/>
        <v>43487</v>
      </c>
      <c r="AJ617" s="7" t="str">
        <f t="shared" si="59"/>
        <v>Tuesday</v>
      </c>
      <c r="AK617" s="2">
        <v>0.3062037037037037</v>
      </c>
      <c r="AL617" t="s">
        <v>33</v>
      </c>
      <c r="AM617" t="s">
        <v>34</v>
      </c>
      <c r="AN617" t="s">
        <v>35</v>
      </c>
      <c r="AO617" t="s">
        <v>27</v>
      </c>
    </row>
    <row r="618" spans="1:41" x14ac:dyDescent="0.25">
      <c r="A618" t="s">
        <v>27</v>
      </c>
      <c r="B618">
        <v>1312561</v>
      </c>
      <c r="C618" t="s">
        <v>37</v>
      </c>
      <c r="D618" t="s">
        <v>38</v>
      </c>
      <c r="E618" t="s">
        <v>39</v>
      </c>
      <c r="F618">
        <v>53203</v>
      </c>
      <c r="G618" t="s">
        <v>29</v>
      </c>
      <c r="H618" t="s">
        <v>40</v>
      </c>
      <c r="I618">
        <v>12547</v>
      </c>
      <c r="J618" t="s">
        <v>30</v>
      </c>
      <c r="K618" t="s">
        <v>47</v>
      </c>
      <c r="L618">
        <f>VLOOKUP($K618,Key!$A$1:$D$105,2,FALSE)</f>
        <v>43.038600000000002</v>
      </c>
      <c r="M618">
        <f>VLOOKUP($K618,Key!$A$1:$D$105,3,FALSE)</f>
        <v>-87.912099999999995</v>
      </c>
      <c r="N618" t="str">
        <f>VLOOKUP($K618,Key!$A$1:$D$105,4,FALSE)</f>
        <v>Milwaukee</v>
      </c>
      <c r="O618" t="s">
        <v>82</v>
      </c>
      <c r="P618">
        <f>VLOOKUP($O618,Key!$A$1:$D$105,2,FALSE)</f>
        <v>43.038649999999997</v>
      </c>
      <c r="Q618">
        <f>VLOOKUP($O618,Key!$A$1:$D$105,3,FALSE)</f>
        <v>-87.921930000000003</v>
      </c>
      <c r="R618" t="str">
        <f>VLOOKUP($O618,Key!$A$1:$D$105,4,FALSE)</f>
        <v>Milwaukee</v>
      </c>
      <c r="S618">
        <v>5</v>
      </c>
      <c r="T618">
        <v>0</v>
      </c>
      <c r="U618">
        <v>0</v>
      </c>
      <c r="V618" t="s">
        <v>33</v>
      </c>
      <c r="W618">
        <v>0</v>
      </c>
      <c r="X618">
        <v>0</v>
      </c>
      <c r="Y618">
        <v>0</v>
      </c>
      <c r="Z618" s="4">
        <v>-1</v>
      </c>
      <c r="AA618" s="1">
        <v>43487</v>
      </c>
      <c r="AB618" s="8">
        <f t="shared" si="54"/>
        <v>43466</v>
      </c>
      <c r="AC618" s="8">
        <f t="shared" si="55"/>
        <v>43487</v>
      </c>
      <c r="AD618" s="8" t="str">
        <f t="shared" si="56"/>
        <v>Tuesday</v>
      </c>
      <c r="AE618" s="2">
        <v>0.34660879629629626</v>
      </c>
      <c r="AF618" s="4">
        <v>1</v>
      </c>
      <c r="AG618" s="1">
        <v>43487</v>
      </c>
      <c r="AH618" s="8">
        <f t="shared" si="57"/>
        <v>43466</v>
      </c>
      <c r="AI618" s="8">
        <f t="shared" si="58"/>
        <v>43487</v>
      </c>
      <c r="AJ618" s="8" t="str">
        <f t="shared" si="59"/>
        <v>Tuesday</v>
      </c>
      <c r="AK618" s="2">
        <v>0.35005787037037034</v>
      </c>
      <c r="AL618" t="s">
        <v>33</v>
      </c>
      <c r="AM618" t="s">
        <v>34</v>
      </c>
      <c r="AN618" t="s">
        <v>35</v>
      </c>
      <c r="AO618" t="s">
        <v>27</v>
      </c>
    </row>
    <row r="619" spans="1:41" x14ac:dyDescent="0.25">
      <c r="A619" t="s">
        <v>27</v>
      </c>
      <c r="B619">
        <v>2224453</v>
      </c>
      <c r="C619" t="s">
        <v>37</v>
      </c>
      <c r="D619" t="s">
        <v>108</v>
      </c>
      <c r="E619" t="s">
        <v>39</v>
      </c>
      <c r="F619">
        <v>53215</v>
      </c>
      <c r="G619" t="s">
        <v>29</v>
      </c>
      <c r="H619" t="s">
        <v>40</v>
      </c>
      <c r="I619">
        <v>5551</v>
      </c>
      <c r="J619" t="s">
        <v>30</v>
      </c>
      <c r="K619" t="s">
        <v>71</v>
      </c>
      <c r="L619">
        <f>VLOOKUP($K619,Key!$A$1:$D$105,2,FALSE)</f>
        <v>43.074890000000003</v>
      </c>
      <c r="M619">
        <f>VLOOKUP($K619,Key!$A$1:$D$105,3,FALSE)</f>
        <v>-87.882810000000006</v>
      </c>
      <c r="N619" t="str">
        <f>VLOOKUP($K619,Key!$A$1:$D$105,4,FALSE)</f>
        <v>Milwaukee</v>
      </c>
      <c r="O619" t="s">
        <v>70</v>
      </c>
      <c r="P619">
        <f>VLOOKUP($O619,Key!$A$1:$D$105,2,FALSE)</f>
        <v>43.074655999999997</v>
      </c>
      <c r="Q619">
        <f>VLOOKUP($O619,Key!$A$1:$D$105,3,FALSE)</f>
        <v>-87.889011999999994</v>
      </c>
      <c r="R619" t="str">
        <f>VLOOKUP($O619,Key!$A$1:$D$105,4,FALSE)</f>
        <v>Milwaukee</v>
      </c>
      <c r="S619">
        <v>4</v>
      </c>
      <c r="T619">
        <v>0</v>
      </c>
      <c r="U619">
        <v>0</v>
      </c>
      <c r="V619" t="s">
        <v>33</v>
      </c>
      <c r="W619">
        <v>0</v>
      </c>
      <c r="X619">
        <v>0</v>
      </c>
      <c r="Y619">
        <v>0</v>
      </c>
      <c r="Z619" s="6">
        <v>-1</v>
      </c>
      <c r="AA619" s="1">
        <v>43487</v>
      </c>
      <c r="AB619" s="7">
        <f t="shared" si="54"/>
        <v>43466</v>
      </c>
      <c r="AC619" s="7">
        <f t="shared" si="55"/>
        <v>43487</v>
      </c>
      <c r="AD619" s="7" t="str">
        <f t="shared" si="56"/>
        <v>Tuesday</v>
      </c>
      <c r="AE619" s="2">
        <v>0.73660879629629628</v>
      </c>
      <c r="AF619" s="6">
        <v>1</v>
      </c>
      <c r="AG619" s="1">
        <v>43487</v>
      </c>
      <c r="AH619" s="7">
        <f t="shared" si="57"/>
        <v>43466</v>
      </c>
      <c r="AI619" s="7">
        <f t="shared" si="58"/>
        <v>43487</v>
      </c>
      <c r="AJ619" s="7" t="str">
        <f t="shared" si="59"/>
        <v>Tuesday</v>
      </c>
      <c r="AK619" s="2">
        <v>0.73951388888888892</v>
      </c>
      <c r="AL619" t="s">
        <v>33</v>
      </c>
      <c r="AM619" t="s">
        <v>34</v>
      </c>
      <c r="AN619" t="s">
        <v>35</v>
      </c>
      <c r="AO619" t="s">
        <v>27</v>
      </c>
    </row>
    <row r="620" spans="1:41" x14ac:dyDescent="0.25">
      <c r="A620" t="s">
        <v>27</v>
      </c>
      <c r="B620">
        <v>2038256</v>
      </c>
      <c r="C620" t="s">
        <v>37</v>
      </c>
      <c r="D620" t="s">
        <v>96</v>
      </c>
      <c r="E620" t="s">
        <v>39</v>
      </c>
      <c r="F620">
        <v>53211</v>
      </c>
      <c r="G620" t="s">
        <v>29</v>
      </c>
      <c r="H620" t="s">
        <v>40</v>
      </c>
      <c r="I620">
        <v>12704</v>
      </c>
      <c r="J620" t="s">
        <v>30</v>
      </c>
      <c r="K620" t="s">
        <v>105</v>
      </c>
      <c r="L620">
        <f>VLOOKUP($K620,Key!$A$1:$D$105,2,FALSE)</f>
        <v>43.089309999999998</v>
      </c>
      <c r="M620">
        <f>VLOOKUP($K620,Key!$A$1:$D$105,3,FALSE)</f>
        <v>-87.882720000000006</v>
      </c>
      <c r="N620" t="str">
        <f>VLOOKUP($K620,Key!$A$1:$D$105,4,FALSE)</f>
        <v>Shorewood</v>
      </c>
      <c r="O620" t="s">
        <v>71</v>
      </c>
      <c r="P620">
        <f>VLOOKUP($O620,Key!$A$1:$D$105,2,FALSE)</f>
        <v>43.074890000000003</v>
      </c>
      <c r="Q620">
        <f>VLOOKUP($O620,Key!$A$1:$D$105,3,FALSE)</f>
        <v>-87.882810000000006</v>
      </c>
      <c r="R620" t="str">
        <f>VLOOKUP($O620,Key!$A$1:$D$105,4,FALSE)</f>
        <v>Milwaukee</v>
      </c>
      <c r="S620">
        <v>8</v>
      </c>
      <c r="T620">
        <v>0</v>
      </c>
      <c r="U620">
        <v>0</v>
      </c>
      <c r="V620" t="s">
        <v>33</v>
      </c>
      <c r="W620">
        <v>1</v>
      </c>
      <c r="X620">
        <v>1</v>
      </c>
      <c r="Y620">
        <v>40</v>
      </c>
      <c r="Z620" s="4">
        <v>-1</v>
      </c>
      <c r="AA620" s="1">
        <v>43489</v>
      </c>
      <c r="AB620" s="8">
        <f t="shared" si="54"/>
        <v>43466</v>
      </c>
      <c r="AC620" s="8">
        <f t="shared" si="55"/>
        <v>43489</v>
      </c>
      <c r="AD620" s="8" t="str">
        <f t="shared" si="56"/>
        <v>Thursday</v>
      </c>
      <c r="AE620" s="2">
        <v>0.34574074074074074</v>
      </c>
      <c r="AF620" s="4">
        <v>1</v>
      </c>
      <c r="AG620" s="1">
        <v>43489</v>
      </c>
      <c r="AH620" s="8">
        <f t="shared" si="57"/>
        <v>43466</v>
      </c>
      <c r="AI620" s="8">
        <f t="shared" si="58"/>
        <v>43489</v>
      </c>
      <c r="AJ620" s="8" t="str">
        <f t="shared" si="59"/>
        <v>Thursday</v>
      </c>
      <c r="AK620" s="2">
        <v>0.35077546296296297</v>
      </c>
      <c r="AL620" t="s">
        <v>33</v>
      </c>
      <c r="AM620" t="s">
        <v>34</v>
      </c>
      <c r="AN620" t="s">
        <v>35</v>
      </c>
      <c r="AO620" t="s">
        <v>27</v>
      </c>
    </row>
    <row r="621" spans="1:41" x14ac:dyDescent="0.25">
      <c r="A621" t="s">
        <v>27</v>
      </c>
      <c r="B621">
        <v>1730248</v>
      </c>
      <c r="C621" t="s">
        <v>37</v>
      </c>
      <c r="D621" t="s">
        <v>85</v>
      </c>
      <c r="E621" t="s">
        <v>39</v>
      </c>
      <c r="F621">
        <v>53207</v>
      </c>
      <c r="G621" t="s">
        <v>29</v>
      </c>
      <c r="H621" t="s">
        <v>40</v>
      </c>
      <c r="I621">
        <v>11166</v>
      </c>
      <c r="J621" t="s">
        <v>30</v>
      </c>
      <c r="K621" t="s">
        <v>60</v>
      </c>
      <c r="L621">
        <f>VLOOKUP($K621,Key!$A$1:$D$105,2,FALSE)</f>
        <v>43.04824</v>
      </c>
      <c r="M621">
        <f>VLOOKUP($K621,Key!$A$1:$D$105,3,FALSE)</f>
        <v>-87.904970000000006</v>
      </c>
      <c r="N621" t="str">
        <f>VLOOKUP($K621,Key!$A$1:$D$105,4,FALSE)</f>
        <v>Milwaukee</v>
      </c>
      <c r="O621" t="s">
        <v>41</v>
      </c>
      <c r="P621">
        <f>VLOOKUP($O621,Key!$A$1:$D$105,2,FALSE)</f>
        <v>43.042490000000001</v>
      </c>
      <c r="Q621">
        <f>VLOOKUP($O621,Key!$A$1:$D$105,3,FALSE)</f>
        <v>-87.909959999999998</v>
      </c>
      <c r="R621" t="str">
        <f>VLOOKUP($O621,Key!$A$1:$D$105,4,FALSE)</f>
        <v>Milwaukee</v>
      </c>
      <c r="S621">
        <v>5</v>
      </c>
      <c r="T621">
        <v>0</v>
      </c>
      <c r="U621">
        <v>0</v>
      </c>
      <c r="V621" t="s">
        <v>33</v>
      </c>
      <c r="W621">
        <v>0</v>
      </c>
      <c r="X621">
        <v>0</v>
      </c>
      <c r="Y621">
        <v>0</v>
      </c>
      <c r="Z621" s="6">
        <v>-1</v>
      </c>
      <c r="AA621" s="1">
        <v>43489</v>
      </c>
      <c r="AB621" s="7">
        <f t="shared" si="54"/>
        <v>43466</v>
      </c>
      <c r="AC621" s="7">
        <f t="shared" si="55"/>
        <v>43489</v>
      </c>
      <c r="AD621" s="7" t="str">
        <f t="shared" si="56"/>
        <v>Thursday</v>
      </c>
      <c r="AE621" s="2">
        <v>0.43981481481481483</v>
      </c>
      <c r="AF621" s="6">
        <v>1</v>
      </c>
      <c r="AG621" s="1">
        <v>43489</v>
      </c>
      <c r="AH621" s="7">
        <f t="shared" si="57"/>
        <v>43466</v>
      </c>
      <c r="AI621" s="7">
        <f t="shared" si="58"/>
        <v>43489</v>
      </c>
      <c r="AJ621" s="7" t="str">
        <f t="shared" si="59"/>
        <v>Thursday</v>
      </c>
      <c r="AK621" s="2">
        <v>0.44343749999999998</v>
      </c>
      <c r="AL621" t="s">
        <v>33</v>
      </c>
      <c r="AM621" t="s">
        <v>34</v>
      </c>
      <c r="AN621" t="s">
        <v>35</v>
      </c>
      <c r="AO621" t="s">
        <v>27</v>
      </c>
    </row>
    <row r="622" spans="1:41" x14ac:dyDescent="0.25">
      <c r="A622" t="s">
        <v>27</v>
      </c>
      <c r="B622">
        <v>1815780</v>
      </c>
      <c r="C622" t="s">
        <v>37</v>
      </c>
      <c r="D622" t="s">
        <v>95</v>
      </c>
      <c r="E622" t="s">
        <v>39</v>
      </c>
      <c r="F622">
        <v>53132</v>
      </c>
      <c r="G622" t="s">
        <v>29</v>
      </c>
      <c r="H622" t="s">
        <v>40</v>
      </c>
      <c r="I622">
        <v>12550</v>
      </c>
      <c r="J622" t="s">
        <v>30</v>
      </c>
      <c r="K622" t="s">
        <v>71</v>
      </c>
      <c r="L622">
        <f>VLOOKUP($K622,Key!$A$1:$D$105,2,FALSE)</f>
        <v>43.074890000000003</v>
      </c>
      <c r="M622">
        <f>VLOOKUP($K622,Key!$A$1:$D$105,3,FALSE)</f>
        <v>-87.882810000000006</v>
      </c>
      <c r="N622" t="str">
        <f>VLOOKUP($K622,Key!$A$1:$D$105,4,FALSE)</f>
        <v>Milwaukee</v>
      </c>
      <c r="O622" t="s">
        <v>79</v>
      </c>
      <c r="P622">
        <f>VLOOKUP($O622,Key!$A$1:$D$105,2,FALSE)</f>
        <v>43.078530000000001</v>
      </c>
      <c r="Q622">
        <f>VLOOKUP($O622,Key!$A$1:$D$105,3,FALSE)</f>
        <v>-87.882620000000003</v>
      </c>
      <c r="R622" t="str">
        <f>VLOOKUP($O622,Key!$A$1:$D$105,4,FALSE)</f>
        <v>Milwaukee</v>
      </c>
      <c r="S622">
        <v>3</v>
      </c>
      <c r="T622">
        <v>0</v>
      </c>
      <c r="U622">
        <v>0</v>
      </c>
      <c r="V622" t="s">
        <v>33</v>
      </c>
      <c r="W622">
        <v>0</v>
      </c>
      <c r="X622">
        <v>0</v>
      </c>
      <c r="Y622">
        <v>0</v>
      </c>
      <c r="Z622" s="4">
        <v>-1</v>
      </c>
      <c r="AA622" s="1">
        <v>43489</v>
      </c>
      <c r="AB622" s="8">
        <f t="shared" si="54"/>
        <v>43466</v>
      </c>
      <c r="AC622" s="8">
        <f t="shared" si="55"/>
        <v>43489</v>
      </c>
      <c r="AD622" s="8" t="str">
        <f t="shared" si="56"/>
        <v>Thursday</v>
      </c>
      <c r="AE622" s="2">
        <v>0.48457175925925927</v>
      </c>
      <c r="AF622" s="4">
        <v>1</v>
      </c>
      <c r="AG622" s="1">
        <v>43489</v>
      </c>
      <c r="AH622" s="8">
        <f t="shared" si="57"/>
        <v>43466</v>
      </c>
      <c r="AI622" s="8">
        <f t="shared" si="58"/>
        <v>43489</v>
      </c>
      <c r="AJ622" s="8" t="str">
        <f t="shared" si="59"/>
        <v>Thursday</v>
      </c>
      <c r="AK622" s="2">
        <v>0.48628472222222219</v>
      </c>
      <c r="AL622" t="s">
        <v>33</v>
      </c>
      <c r="AM622" t="s">
        <v>34</v>
      </c>
      <c r="AN622" t="s">
        <v>35</v>
      </c>
      <c r="AO622" t="s">
        <v>27</v>
      </c>
    </row>
    <row r="623" spans="1:41" x14ac:dyDescent="0.25">
      <c r="A623" t="s">
        <v>116</v>
      </c>
      <c r="B623">
        <v>2257274</v>
      </c>
      <c r="C623" t="s">
        <v>37</v>
      </c>
      <c r="D623" t="s">
        <v>38</v>
      </c>
      <c r="E623" t="s">
        <v>39</v>
      </c>
      <c r="F623">
        <v>53202</v>
      </c>
      <c r="G623" t="s">
        <v>29</v>
      </c>
      <c r="H623" t="s">
        <v>117</v>
      </c>
      <c r="I623">
        <v>12680</v>
      </c>
      <c r="J623" t="s">
        <v>30</v>
      </c>
      <c r="K623" t="s">
        <v>36</v>
      </c>
      <c r="L623">
        <f>VLOOKUP($K623,Key!$A$1:$D$105,2,FALSE)</f>
        <v>43.03886</v>
      </c>
      <c r="M623">
        <f>VLOOKUP($K623,Key!$A$1:$D$105,3,FALSE)</f>
        <v>-87.902720000000002</v>
      </c>
      <c r="N623" t="str">
        <f>VLOOKUP($K623,Key!$A$1:$D$105,4,FALSE)</f>
        <v>Milwaukee</v>
      </c>
      <c r="O623" t="s">
        <v>48</v>
      </c>
      <c r="P623">
        <f>VLOOKUP($O623,Key!$A$1:$D$105,2,FALSE)</f>
        <v>43.034619999999997</v>
      </c>
      <c r="Q623">
        <f>VLOOKUP($O623,Key!$A$1:$D$105,3,FALSE)</f>
        <v>-87.917500000000004</v>
      </c>
      <c r="R623" t="str">
        <f>VLOOKUP($O623,Key!$A$1:$D$105,4,FALSE)</f>
        <v>Milwaukee</v>
      </c>
      <c r="S623">
        <v>8</v>
      </c>
      <c r="T623">
        <v>0</v>
      </c>
      <c r="U623">
        <v>0</v>
      </c>
      <c r="V623" t="s">
        <v>33</v>
      </c>
      <c r="W623">
        <v>1</v>
      </c>
      <c r="X623">
        <v>1</v>
      </c>
      <c r="Y623">
        <v>40</v>
      </c>
      <c r="Z623" s="6">
        <v>-1</v>
      </c>
      <c r="AA623" s="1">
        <v>43489</v>
      </c>
      <c r="AB623" s="7">
        <f t="shared" si="54"/>
        <v>43466</v>
      </c>
      <c r="AC623" s="7">
        <f t="shared" si="55"/>
        <v>43489</v>
      </c>
      <c r="AD623" s="7" t="str">
        <f t="shared" si="56"/>
        <v>Thursday</v>
      </c>
      <c r="AE623" s="2">
        <v>0.65047453703703706</v>
      </c>
      <c r="AF623" s="6">
        <v>1</v>
      </c>
      <c r="AG623" s="1">
        <v>43489</v>
      </c>
      <c r="AH623" s="7">
        <f t="shared" si="57"/>
        <v>43466</v>
      </c>
      <c r="AI623" s="7">
        <f t="shared" si="58"/>
        <v>43489</v>
      </c>
      <c r="AJ623" s="7" t="str">
        <f t="shared" si="59"/>
        <v>Thursday</v>
      </c>
      <c r="AK623" s="2">
        <v>0.65606481481481482</v>
      </c>
      <c r="AL623" t="s">
        <v>33</v>
      </c>
      <c r="AM623" t="s">
        <v>33</v>
      </c>
      <c r="AN623" t="s">
        <v>35</v>
      </c>
      <c r="AO623" t="s">
        <v>27</v>
      </c>
    </row>
    <row r="624" spans="1:41" x14ac:dyDescent="0.25">
      <c r="A624" t="s">
        <v>27</v>
      </c>
      <c r="B624">
        <v>2237245</v>
      </c>
      <c r="C624" t="s">
        <v>37</v>
      </c>
      <c r="D624" t="s">
        <v>38</v>
      </c>
      <c r="E624" t="s">
        <v>39</v>
      </c>
      <c r="F624">
        <v>53211</v>
      </c>
      <c r="G624" t="s">
        <v>29</v>
      </c>
      <c r="H624" t="s">
        <v>40</v>
      </c>
      <c r="I624">
        <v>5550</v>
      </c>
      <c r="J624" t="s">
        <v>30</v>
      </c>
      <c r="K624" t="s">
        <v>93</v>
      </c>
      <c r="L624">
        <f>VLOOKUP($K624,Key!$A$1:$D$105,2,FALSE)</f>
        <v>43.060786</v>
      </c>
      <c r="M624">
        <f>VLOOKUP($K624,Key!$A$1:$D$105,3,FALSE)</f>
        <v>-87.883825999999999</v>
      </c>
      <c r="N624" t="str">
        <f>VLOOKUP($K624,Key!$A$1:$D$105,4,FALSE)</f>
        <v>Milwaukee</v>
      </c>
      <c r="O624" t="s">
        <v>58</v>
      </c>
      <c r="P624">
        <f>VLOOKUP($O624,Key!$A$1:$D$105,2,FALSE)</f>
        <v>43.052460000000004</v>
      </c>
      <c r="Q624">
        <f>VLOOKUP($O624,Key!$A$1:$D$105,3,FALSE)</f>
        <v>-87.891000000000005</v>
      </c>
      <c r="R624" t="str">
        <f>VLOOKUP($O624,Key!$A$1:$D$105,4,FALSE)</f>
        <v>Milwaukee</v>
      </c>
      <c r="S624">
        <v>9</v>
      </c>
      <c r="T624">
        <v>0</v>
      </c>
      <c r="U624">
        <v>0</v>
      </c>
      <c r="V624" t="s">
        <v>33</v>
      </c>
      <c r="W624">
        <v>1</v>
      </c>
      <c r="X624">
        <v>1</v>
      </c>
      <c r="Y624">
        <v>40</v>
      </c>
      <c r="Z624" s="4">
        <v>-1</v>
      </c>
      <c r="AA624" s="1">
        <v>43492</v>
      </c>
      <c r="AB624" s="8">
        <f t="shared" si="54"/>
        <v>43466</v>
      </c>
      <c r="AC624" s="8">
        <f t="shared" si="55"/>
        <v>43492</v>
      </c>
      <c r="AD624" s="8" t="str">
        <f t="shared" si="56"/>
        <v>Sunday</v>
      </c>
      <c r="AE624" s="2">
        <v>0.6262847222222222</v>
      </c>
      <c r="AF624" s="4">
        <v>1</v>
      </c>
      <c r="AG624" s="1">
        <v>43492</v>
      </c>
      <c r="AH624" s="8">
        <f t="shared" si="57"/>
        <v>43466</v>
      </c>
      <c r="AI624" s="8">
        <f t="shared" si="58"/>
        <v>43492</v>
      </c>
      <c r="AJ624" s="8" t="str">
        <f t="shared" si="59"/>
        <v>Sunday</v>
      </c>
      <c r="AK624" s="2">
        <v>0.6325925925925926</v>
      </c>
      <c r="AL624" t="s">
        <v>33</v>
      </c>
      <c r="AM624" t="s">
        <v>34</v>
      </c>
      <c r="AN624" t="s">
        <v>35</v>
      </c>
      <c r="AO624" t="s">
        <v>27</v>
      </c>
    </row>
    <row r="625" spans="1:41" x14ac:dyDescent="0.25">
      <c r="A625" t="s">
        <v>27</v>
      </c>
      <c r="B625">
        <v>1853902</v>
      </c>
      <c r="C625" t="s">
        <v>37</v>
      </c>
      <c r="F625">
        <v>53204</v>
      </c>
      <c r="G625" t="s">
        <v>29</v>
      </c>
      <c r="H625" t="s">
        <v>40</v>
      </c>
      <c r="I625">
        <v>5486</v>
      </c>
      <c r="J625" t="s">
        <v>30</v>
      </c>
      <c r="K625" t="s">
        <v>98</v>
      </c>
      <c r="L625">
        <f>VLOOKUP($K625,Key!$A$1:$D$105,2,FALSE)</f>
        <v>43.020130000000002</v>
      </c>
      <c r="M625">
        <f>VLOOKUP($K625,Key!$A$1:$D$105,3,FALSE)</f>
        <v>-87.922499999999999</v>
      </c>
      <c r="N625" t="str">
        <f>VLOOKUP($K625,Key!$A$1:$D$105,4,FALSE)</f>
        <v>Milwaukee</v>
      </c>
      <c r="O625" t="s">
        <v>61</v>
      </c>
      <c r="P625">
        <f>VLOOKUP($O625,Key!$A$1:$D$105,2,FALSE)</f>
        <v>43.026229999999998</v>
      </c>
      <c r="Q625">
        <f>VLOOKUP($O625,Key!$A$1:$D$105,3,FALSE)</f>
        <v>-87.912809999999993</v>
      </c>
      <c r="R625" t="str">
        <f>VLOOKUP($O625,Key!$A$1:$D$105,4,FALSE)</f>
        <v>Milwaukee</v>
      </c>
      <c r="S625">
        <v>7</v>
      </c>
      <c r="T625">
        <v>0</v>
      </c>
      <c r="U625">
        <v>0</v>
      </c>
      <c r="V625" t="s">
        <v>33</v>
      </c>
      <c r="W625">
        <v>1</v>
      </c>
      <c r="X625">
        <v>1</v>
      </c>
      <c r="Y625">
        <v>40</v>
      </c>
      <c r="Z625" s="6">
        <v>-1</v>
      </c>
      <c r="AA625" s="1">
        <v>43467</v>
      </c>
      <c r="AB625" s="7">
        <f t="shared" si="54"/>
        <v>43466</v>
      </c>
      <c r="AC625" s="7">
        <f t="shared" si="55"/>
        <v>43467</v>
      </c>
      <c r="AD625" s="7" t="str">
        <f t="shared" si="56"/>
        <v>Wednesday</v>
      </c>
      <c r="AE625" s="2">
        <v>0.32925925925925925</v>
      </c>
      <c r="AF625" s="6">
        <v>1</v>
      </c>
      <c r="AG625" s="1">
        <v>43467</v>
      </c>
      <c r="AH625" s="7">
        <f t="shared" si="57"/>
        <v>43466</v>
      </c>
      <c r="AI625" s="7">
        <f t="shared" si="58"/>
        <v>43467</v>
      </c>
      <c r="AJ625" s="7" t="str">
        <f t="shared" si="59"/>
        <v>Wednesday</v>
      </c>
      <c r="AK625" s="2">
        <v>0.33425925925925926</v>
      </c>
      <c r="AL625" t="s">
        <v>33</v>
      </c>
      <c r="AM625" t="s">
        <v>34</v>
      </c>
      <c r="AN625" t="s">
        <v>35</v>
      </c>
      <c r="AO625" t="s">
        <v>27</v>
      </c>
    </row>
    <row r="626" spans="1:41" x14ac:dyDescent="0.25">
      <c r="A626" t="s">
        <v>27</v>
      </c>
      <c r="B626">
        <v>1659202</v>
      </c>
      <c r="C626" t="s">
        <v>37</v>
      </c>
      <c r="D626" t="s">
        <v>38</v>
      </c>
      <c r="E626" t="s">
        <v>39</v>
      </c>
      <c r="F626">
        <v>53202</v>
      </c>
      <c r="G626" t="s">
        <v>29</v>
      </c>
      <c r="H626" t="s">
        <v>40</v>
      </c>
      <c r="I626">
        <v>34</v>
      </c>
      <c r="J626" t="s">
        <v>30</v>
      </c>
      <c r="K626" t="s">
        <v>57</v>
      </c>
      <c r="L626">
        <f>VLOOKUP($K626,Key!$A$1:$D$105,2,FALSE)</f>
        <v>43.045712999999999</v>
      </c>
      <c r="M626">
        <f>VLOOKUP($K626,Key!$A$1:$D$105,3,FALSE)</f>
        <v>-87.899756999999994</v>
      </c>
      <c r="N626" t="str">
        <f>VLOOKUP($K626,Key!$A$1:$D$105,4,FALSE)</f>
        <v>Milwaukee</v>
      </c>
      <c r="O626" t="s">
        <v>36</v>
      </c>
      <c r="P626">
        <f>VLOOKUP($O626,Key!$A$1:$D$105,2,FALSE)</f>
        <v>43.03886</v>
      </c>
      <c r="Q626">
        <f>VLOOKUP($O626,Key!$A$1:$D$105,3,FALSE)</f>
        <v>-87.902720000000002</v>
      </c>
      <c r="R626" t="str">
        <f>VLOOKUP($O626,Key!$A$1:$D$105,4,FALSE)</f>
        <v>Milwaukee</v>
      </c>
      <c r="S626">
        <v>4</v>
      </c>
      <c r="T626">
        <v>0</v>
      </c>
      <c r="U626">
        <v>0</v>
      </c>
      <c r="V626" t="s">
        <v>33</v>
      </c>
      <c r="W626">
        <v>0</v>
      </c>
      <c r="X626">
        <v>0</v>
      </c>
      <c r="Y626">
        <v>0</v>
      </c>
      <c r="Z626" s="4">
        <v>-1</v>
      </c>
      <c r="AA626" s="1">
        <v>43467</v>
      </c>
      <c r="AB626" s="8">
        <f t="shared" si="54"/>
        <v>43466</v>
      </c>
      <c r="AC626" s="8">
        <f t="shared" si="55"/>
        <v>43467</v>
      </c>
      <c r="AD626" s="8" t="str">
        <f t="shared" si="56"/>
        <v>Wednesday</v>
      </c>
      <c r="AE626" s="2">
        <v>0.37290509259259258</v>
      </c>
      <c r="AF626" s="4">
        <v>1</v>
      </c>
      <c r="AG626" s="1">
        <v>43467</v>
      </c>
      <c r="AH626" s="8">
        <f t="shared" si="57"/>
        <v>43466</v>
      </c>
      <c r="AI626" s="8">
        <f t="shared" si="58"/>
        <v>43467</v>
      </c>
      <c r="AJ626" s="8" t="str">
        <f t="shared" si="59"/>
        <v>Wednesday</v>
      </c>
      <c r="AK626" s="2">
        <v>0.37535879629629632</v>
      </c>
      <c r="AL626" t="s">
        <v>33</v>
      </c>
      <c r="AM626" t="s">
        <v>34</v>
      </c>
      <c r="AN626" t="s">
        <v>35</v>
      </c>
      <c r="AO626" t="s">
        <v>27</v>
      </c>
    </row>
    <row r="627" spans="1:41" x14ac:dyDescent="0.25">
      <c r="A627" t="s">
        <v>116</v>
      </c>
      <c r="B627">
        <v>2257274</v>
      </c>
      <c r="C627" t="s">
        <v>37</v>
      </c>
      <c r="D627" t="s">
        <v>38</v>
      </c>
      <c r="E627" t="s">
        <v>39</v>
      </c>
      <c r="F627">
        <v>53202</v>
      </c>
      <c r="G627" t="s">
        <v>29</v>
      </c>
      <c r="H627" t="s">
        <v>117</v>
      </c>
      <c r="I627">
        <v>5465</v>
      </c>
      <c r="J627" t="s">
        <v>30</v>
      </c>
      <c r="K627" t="s">
        <v>80</v>
      </c>
      <c r="L627">
        <f>VLOOKUP($K627,Key!$A$1:$D$105,2,FALSE)</f>
        <v>43.05097</v>
      </c>
      <c r="M627">
        <f>VLOOKUP($K627,Key!$A$1:$D$105,3,FALSE)</f>
        <v>-87.906440000000003</v>
      </c>
      <c r="N627" t="str">
        <f>VLOOKUP($K627,Key!$A$1:$D$105,4,FALSE)</f>
        <v>Milwaukee</v>
      </c>
      <c r="O627" t="s">
        <v>36</v>
      </c>
      <c r="P627">
        <f>VLOOKUP($O627,Key!$A$1:$D$105,2,FALSE)</f>
        <v>43.03886</v>
      </c>
      <c r="Q627">
        <f>VLOOKUP($O627,Key!$A$1:$D$105,3,FALSE)</f>
        <v>-87.902720000000002</v>
      </c>
      <c r="R627" t="str">
        <f>VLOOKUP($O627,Key!$A$1:$D$105,4,FALSE)</f>
        <v>Milwaukee</v>
      </c>
      <c r="S627">
        <v>9</v>
      </c>
      <c r="T627">
        <v>0</v>
      </c>
      <c r="U627">
        <v>0</v>
      </c>
      <c r="V627" t="s">
        <v>33</v>
      </c>
      <c r="W627">
        <v>1</v>
      </c>
      <c r="X627">
        <v>1</v>
      </c>
      <c r="Y627">
        <v>40</v>
      </c>
      <c r="Z627" s="6">
        <v>-1</v>
      </c>
      <c r="AA627" s="1">
        <v>43467</v>
      </c>
      <c r="AB627" s="7">
        <f t="shared" si="54"/>
        <v>43466</v>
      </c>
      <c r="AC627" s="7">
        <f t="shared" si="55"/>
        <v>43467</v>
      </c>
      <c r="AD627" s="7" t="str">
        <f t="shared" si="56"/>
        <v>Wednesday</v>
      </c>
      <c r="AE627" s="2">
        <v>0.37769675925925927</v>
      </c>
      <c r="AF627" s="6">
        <v>1</v>
      </c>
      <c r="AG627" s="1">
        <v>43467</v>
      </c>
      <c r="AH627" s="7">
        <f t="shared" si="57"/>
        <v>43466</v>
      </c>
      <c r="AI627" s="7">
        <f t="shared" si="58"/>
        <v>43467</v>
      </c>
      <c r="AJ627" s="7" t="str">
        <f t="shared" si="59"/>
        <v>Wednesday</v>
      </c>
      <c r="AK627" s="2">
        <v>0.38339120370370372</v>
      </c>
      <c r="AL627" t="s">
        <v>33</v>
      </c>
      <c r="AM627" t="s">
        <v>33</v>
      </c>
      <c r="AN627" t="s">
        <v>35</v>
      </c>
      <c r="AO627" t="s">
        <v>27</v>
      </c>
    </row>
    <row r="628" spans="1:41" x14ac:dyDescent="0.25">
      <c r="A628" t="s">
        <v>27</v>
      </c>
      <c r="B628">
        <v>2070494</v>
      </c>
      <c r="C628" t="s">
        <v>37</v>
      </c>
      <c r="D628" t="s">
        <v>38</v>
      </c>
      <c r="E628" t="s">
        <v>39</v>
      </c>
      <c r="F628">
        <v>53215</v>
      </c>
      <c r="G628" t="s">
        <v>29</v>
      </c>
      <c r="H628" t="s">
        <v>40</v>
      </c>
      <c r="I628">
        <v>5507</v>
      </c>
      <c r="J628" t="s">
        <v>30</v>
      </c>
      <c r="K628" t="s">
        <v>79</v>
      </c>
      <c r="L628">
        <f>VLOOKUP($K628,Key!$A$1:$D$105,2,FALSE)</f>
        <v>43.078530000000001</v>
      </c>
      <c r="M628">
        <f>VLOOKUP($K628,Key!$A$1:$D$105,3,FALSE)</f>
        <v>-87.882620000000003</v>
      </c>
      <c r="N628" t="str">
        <f>VLOOKUP($K628,Key!$A$1:$D$105,4,FALSE)</f>
        <v>Milwaukee</v>
      </c>
      <c r="O628" t="s">
        <v>70</v>
      </c>
      <c r="P628">
        <f>VLOOKUP($O628,Key!$A$1:$D$105,2,FALSE)</f>
        <v>43.074655999999997</v>
      </c>
      <c r="Q628">
        <f>VLOOKUP($O628,Key!$A$1:$D$105,3,FALSE)</f>
        <v>-87.889011999999994</v>
      </c>
      <c r="R628" t="str">
        <f>VLOOKUP($O628,Key!$A$1:$D$105,4,FALSE)</f>
        <v>Milwaukee</v>
      </c>
      <c r="S628">
        <v>4</v>
      </c>
      <c r="T628">
        <v>0</v>
      </c>
      <c r="U628">
        <v>0</v>
      </c>
      <c r="V628" t="s">
        <v>33</v>
      </c>
      <c r="W628">
        <v>0</v>
      </c>
      <c r="X628">
        <v>0</v>
      </c>
      <c r="Y628">
        <v>0</v>
      </c>
      <c r="Z628" s="4">
        <v>-1</v>
      </c>
      <c r="AA628" s="1">
        <v>43467</v>
      </c>
      <c r="AB628" s="8">
        <f t="shared" si="54"/>
        <v>43466</v>
      </c>
      <c r="AC628" s="8">
        <f t="shared" si="55"/>
        <v>43467</v>
      </c>
      <c r="AD628" s="8" t="str">
        <f t="shared" si="56"/>
        <v>Wednesday</v>
      </c>
      <c r="AE628" s="2">
        <v>0.57018518518518524</v>
      </c>
      <c r="AF628" s="4">
        <v>1</v>
      </c>
      <c r="AG628" s="1">
        <v>43467</v>
      </c>
      <c r="AH628" s="8">
        <f t="shared" si="57"/>
        <v>43466</v>
      </c>
      <c r="AI628" s="8">
        <f t="shared" si="58"/>
        <v>43467</v>
      </c>
      <c r="AJ628" s="8" t="str">
        <f t="shared" si="59"/>
        <v>Wednesday</v>
      </c>
      <c r="AK628" s="2">
        <v>0.57335648148148144</v>
      </c>
      <c r="AL628" t="s">
        <v>33</v>
      </c>
      <c r="AM628" t="s">
        <v>34</v>
      </c>
      <c r="AN628" t="s">
        <v>35</v>
      </c>
      <c r="AO628" t="s">
        <v>27</v>
      </c>
    </row>
    <row r="629" spans="1:41" x14ac:dyDescent="0.25">
      <c r="A629" t="s">
        <v>116</v>
      </c>
      <c r="B629">
        <v>2257274</v>
      </c>
      <c r="C629" t="s">
        <v>37</v>
      </c>
      <c r="D629" t="s">
        <v>38</v>
      </c>
      <c r="E629" t="s">
        <v>39</v>
      </c>
      <c r="F629">
        <v>53202</v>
      </c>
      <c r="G629" t="s">
        <v>29</v>
      </c>
      <c r="H629" t="s">
        <v>117</v>
      </c>
      <c r="I629">
        <v>12547</v>
      </c>
      <c r="J629" t="s">
        <v>30</v>
      </c>
      <c r="K629" t="s">
        <v>36</v>
      </c>
      <c r="L629">
        <f>VLOOKUP($K629,Key!$A$1:$D$105,2,FALSE)</f>
        <v>43.03886</v>
      </c>
      <c r="M629">
        <f>VLOOKUP($K629,Key!$A$1:$D$105,3,FALSE)</f>
        <v>-87.902720000000002</v>
      </c>
      <c r="N629" t="str">
        <f>VLOOKUP($K629,Key!$A$1:$D$105,4,FALSE)</f>
        <v>Milwaukee</v>
      </c>
      <c r="O629" t="s">
        <v>80</v>
      </c>
      <c r="P629">
        <f>VLOOKUP($O629,Key!$A$1:$D$105,2,FALSE)</f>
        <v>43.05097</v>
      </c>
      <c r="Q629">
        <f>VLOOKUP($O629,Key!$A$1:$D$105,3,FALSE)</f>
        <v>-87.906440000000003</v>
      </c>
      <c r="R629" t="str">
        <f>VLOOKUP($O629,Key!$A$1:$D$105,4,FALSE)</f>
        <v>Milwaukee</v>
      </c>
      <c r="S629">
        <v>6</v>
      </c>
      <c r="T629">
        <v>0</v>
      </c>
      <c r="U629">
        <v>0</v>
      </c>
      <c r="V629" t="s">
        <v>33</v>
      </c>
      <c r="W629">
        <v>0</v>
      </c>
      <c r="X629">
        <v>0</v>
      </c>
      <c r="Y629">
        <v>0</v>
      </c>
      <c r="Z629" s="6">
        <v>-1</v>
      </c>
      <c r="AA629" s="1">
        <v>43467</v>
      </c>
      <c r="AB629" s="7">
        <f t="shared" si="54"/>
        <v>43466</v>
      </c>
      <c r="AC629" s="7">
        <f t="shared" si="55"/>
        <v>43467</v>
      </c>
      <c r="AD629" s="7" t="str">
        <f t="shared" si="56"/>
        <v>Wednesday</v>
      </c>
      <c r="AE629" s="2">
        <v>0.72167824074074083</v>
      </c>
      <c r="AF629" s="6">
        <v>1</v>
      </c>
      <c r="AG629" s="1">
        <v>43467</v>
      </c>
      <c r="AH629" s="7">
        <f t="shared" si="57"/>
        <v>43466</v>
      </c>
      <c r="AI629" s="7">
        <f t="shared" si="58"/>
        <v>43467</v>
      </c>
      <c r="AJ629" s="7" t="str">
        <f t="shared" si="59"/>
        <v>Wednesday</v>
      </c>
      <c r="AK629" s="2">
        <v>0.72620370370370368</v>
      </c>
      <c r="AL629" t="s">
        <v>33</v>
      </c>
      <c r="AM629" t="s">
        <v>33</v>
      </c>
      <c r="AN629" t="s">
        <v>35</v>
      </c>
      <c r="AO629" t="s">
        <v>27</v>
      </c>
    </row>
    <row r="630" spans="1:41" x14ac:dyDescent="0.25">
      <c r="A630" t="s">
        <v>27</v>
      </c>
      <c r="B630">
        <v>2070494</v>
      </c>
      <c r="C630" t="s">
        <v>37</v>
      </c>
      <c r="D630" t="s">
        <v>38</v>
      </c>
      <c r="E630" t="s">
        <v>39</v>
      </c>
      <c r="F630">
        <v>53215</v>
      </c>
      <c r="G630" t="s">
        <v>29</v>
      </c>
      <c r="H630" t="s">
        <v>40</v>
      </c>
      <c r="I630">
        <v>5507</v>
      </c>
      <c r="J630" t="s">
        <v>30</v>
      </c>
      <c r="K630" t="s">
        <v>70</v>
      </c>
      <c r="L630">
        <f>VLOOKUP($K630,Key!$A$1:$D$105,2,FALSE)</f>
        <v>43.074655999999997</v>
      </c>
      <c r="M630">
        <f>VLOOKUP($K630,Key!$A$1:$D$105,3,FALSE)</f>
        <v>-87.889011999999994</v>
      </c>
      <c r="N630" t="str">
        <f>VLOOKUP($K630,Key!$A$1:$D$105,4,FALSE)</f>
        <v>Milwaukee</v>
      </c>
      <c r="O630" t="s">
        <v>71</v>
      </c>
      <c r="P630">
        <f>VLOOKUP($O630,Key!$A$1:$D$105,2,FALSE)</f>
        <v>43.074890000000003</v>
      </c>
      <c r="Q630">
        <f>VLOOKUP($O630,Key!$A$1:$D$105,3,FALSE)</f>
        <v>-87.882810000000006</v>
      </c>
      <c r="R630" t="str">
        <f>VLOOKUP($O630,Key!$A$1:$D$105,4,FALSE)</f>
        <v>Milwaukee</v>
      </c>
      <c r="S630">
        <v>3</v>
      </c>
      <c r="T630">
        <v>0</v>
      </c>
      <c r="U630">
        <v>0</v>
      </c>
      <c r="V630" t="s">
        <v>33</v>
      </c>
      <c r="W630">
        <v>0</v>
      </c>
      <c r="X630">
        <v>0</v>
      </c>
      <c r="Y630">
        <v>0</v>
      </c>
      <c r="Z630" s="4">
        <v>-1</v>
      </c>
      <c r="AA630" s="1">
        <v>43468</v>
      </c>
      <c r="AB630" s="8">
        <f t="shared" si="54"/>
        <v>43466</v>
      </c>
      <c r="AC630" s="8">
        <f t="shared" si="55"/>
        <v>43468</v>
      </c>
      <c r="AD630" s="8" t="str">
        <f t="shared" si="56"/>
        <v>Thursday</v>
      </c>
      <c r="AE630" s="2">
        <v>0.51138888888888889</v>
      </c>
      <c r="AF630" s="4">
        <v>1</v>
      </c>
      <c r="AG630" s="1">
        <v>43468</v>
      </c>
      <c r="AH630" s="8">
        <f t="shared" si="57"/>
        <v>43466</v>
      </c>
      <c r="AI630" s="8">
        <f t="shared" si="58"/>
        <v>43468</v>
      </c>
      <c r="AJ630" s="8" t="str">
        <f t="shared" si="59"/>
        <v>Thursday</v>
      </c>
      <c r="AK630" s="2">
        <v>0.51375000000000004</v>
      </c>
      <c r="AL630" t="s">
        <v>33</v>
      </c>
      <c r="AM630" t="s">
        <v>34</v>
      </c>
      <c r="AN630" t="s">
        <v>35</v>
      </c>
      <c r="AO630" t="s">
        <v>27</v>
      </c>
    </row>
    <row r="631" spans="1:41" x14ac:dyDescent="0.25">
      <c r="A631" t="s">
        <v>27</v>
      </c>
      <c r="B631">
        <v>531631</v>
      </c>
      <c r="C631" t="s">
        <v>37</v>
      </c>
      <c r="D631" t="s">
        <v>38</v>
      </c>
      <c r="E631" t="s">
        <v>39</v>
      </c>
      <c r="F631">
        <v>53212</v>
      </c>
      <c r="G631" t="s">
        <v>29</v>
      </c>
      <c r="H631" t="s">
        <v>40</v>
      </c>
      <c r="I631">
        <v>11106</v>
      </c>
      <c r="J631" t="s">
        <v>30</v>
      </c>
      <c r="K631" t="s">
        <v>93</v>
      </c>
      <c r="L631">
        <f>VLOOKUP($K631,Key!$A$1:$D$105,2,FALSE)</f>
        <v>43.060786</v>
      </c>
      <c r="M631">
        <f>VLOOKUP($K631,Key!$A$1:$D$105,3,FALSE)</f>
        <v>-87.883825999999999</v>
      </c>
      <c r="N631" t="str">
        <f>VLOOKUP($K631,Key!$A$1:$D$105,4,FALSE)</f>
        <v>Milwaukee</v>
      </c>
      <c r="O631" t="s">
        <v>77</v>
      </c>
      <c r="P631">
        <f>VLOOKUP($O631,Key!$A$1:$D$105,2,FALSE)</f>
        <v>43.052549999999997</v>
      </c>
      <c r="Q631">
        <f>VLOOKUP($O631,Key!$A$1:$D$105,3,FALSE)</f>
        <v>-87.909329999999997</v>
      </c>
      <c r="R631" t="str">
        <f>VLOOKUP($O631,Key!$A$1:$D$105,4,FALSE)</f>
        <v>Milwaukee</v>
      </c>
      <c r="S631">
        <v>10</v>
      </c>
      <c r="T631">
        <v>0</v>
      </c>
      <c r="U631">
        <v>0</v>
      </c>
      <c r="V631" t="s">
        <v>33</v>
      </c>
      <c r="W631">
        <v>1</v>
      </c>
      <c r="X631">
        <v>1</v>
      </c>
      <c r="Y631">
        <v>40</v>
      </c>
      <c r="Z631" s="6">
        <v>-1</v>
      </c>
      <c r="AA631" s="1">
        <v>43468</v>
      </c>
      <c r="AB631" s="7">
        <f t="shared" si="54"/>
        <v>43466</v>
      </c>
      <c r="AC631" s="7">
        <f t="shared" si="55"/>
        <v>43468</v>
      </c>
      <c r="AD631" s="7" t="str">
        <f t="shared" si="56"/>
        <v>Thursday</v>
      </c>
      <c r="AE631" s="2">
        <v>0.55621527777777779</v>
      </c>
      <c r="AF631" s="6">
        <v>1</v>
      </c>
      <c r="AG631" s="1">
        <v>43468</v>
      </c>
      <c r="AH631" s="7">
        <f t="shared" si="57"/>
        <v>43466</v>
      </c>
      <c r="AI631" s="7">
        <f t="shared" si="58"/>
        <v>43468</v>
      </c>
      <c r="AJ631" s="7" t="str">
        <f t="shared" si="59"/>
        <v>Thursday</v>
      </c>
      <c r="AK631" s="2">
        <v>0.56295138888888896</v>
      </c>
      <c r="AL631" t="s">
        <v>33</v>
      </c>
      <c r="AM631" t="s">
        <v>34</v>
      </c>
      <c r="AN631" t="s">
        <v>35</v>
      </c>
      <c r="AO631" t="s">
        <v>27</v>
      </c>
    </row>
    <row r="632" spans="1:41" x14ac:dyDescent="0.25">
      <c r="A632" t="s">
        <v>27</v>
      </c>
      <c r="B632">
        <v>2070384</v>
      </c>
      <c r="C632" t="s">
        <v>37</v>
      </c>
      <c r="D632" t="s">
        <v>38</v>
      </c>
      <c r="E632" t="s">
        <v>39</v>
      </c>
      <c r="F632">
        <v>53202</v>
      </c>
      <c r="G632" t="s">
        <v>29</v>
      </c>
      <c r="H632" t="s">
        <v>40</v>
      </c>
      <c r="I632">
        <v>12647</v>
      </c>
      <c r="J632" t="s">
        <v>30</v>
      </c>
      <c r="K632" t="s">
        <v>109</v>
      </c>
      <c r="L632">
        <f>VLOOKUP($K632,Key!$A$1:$D$105,2,FALSE)</f>
        <v>43.031480000000002</v>
      </c>
      <c r="M632">
        <f>VLOOKUP($K632,Key!$A$1:$D$105,3,FALSE)</f>
        <v>-87.908169999999998</v>
      </c>
      <c r="N632" t="str">
        <f>VLOOKUP($K632,Key!$A$1:$D$105,4,FALSE)</f>
        <v>Milwaukee</v>
      </c>
      <c r="O632" t="s">
        <v>41</v>
      </c>
      <c r="P632">
        <f>VLOOKUP($O632,Key!$A$1:$D$105,2,FALSE)</f>
        <v>43.042490000000001</v>
      </c>
      <c r="Q632">
        <f>VLOOKUP($O632,Key!$A$1:$D$105,3,FALSE)</f>
        <v>-87.909959999999998</v>
      </c>
      <c r="R632" t="str">
        <f>VLOOKUP($O632,Key!$A$1:$D$105,4,FALSE)</f>
        <v>Milwaukee</v>
      </c>
      <c r="S632">
        <v>5</v>
      </c>
      <c r="T632">
        <v>0</v>
      </c>
      <c r="U632">
        <v>0</v>
      </c>
      <c r="V632" t="s">
        <v>33</v>
      </c>
      <c r="W632">
        <v>0</v>
      </c>
      <c r="X632">
        <v>0</v>
      </c>
      <c r="Y632">
        <v>0</v>
      </c>
      <c r="Z632" s="4">
        <v>-1</v>
      </c>
      <c r="AA632" s="1">
        <v>43469</v>
      </c>
      <c r="AB632" s="8">
        <f t="shared" si="54"/>
        <v>43466</v>
      </c>
      <c r="AC632" s="8">
        <f t="shared" si="55"/>
        <v>43469</v>
      </c>
      <c r="AD632" s="8" t="str">
        <f t="shared" si="56"/>
        <v>Friday</v>
      </c>
      <c r="AE632" s="2">
        <v>0.31578703703703703</v>
      </c>
      <c r="AF632" s="4">
        <v>1</v>
      </c>
      <c r="AG632" s="1">
        <v>43469</v>
      </c>
      <c r="AH632" s="8">
        <f t="shared" si="57"/>
        <v>43466</v>
      </c>
      <c r="AI632" s="8">
        <f t="shared" si="58"/>
        <v>43469</v>
      </c>
      <c r="AJ632" s="8" t="str">
        <f t="shared" si="59"/>
        <v>Friday</v>
      </c>
      <c r="AK632" s="2">
        <v>0.31917824074074075</v>
      </c>
      <c r="AL632" t="s">
        <v>33</v>
      </c>
      <c r="AM632" t="s">
        <v>34</v>
      </c>
      <c r="AN632" t="s">
        <v>35</v>
      </c>
      <c r="AO632" t="s">
        <v>27</v>
      </c>
    </row>
    <row r="633" spans="1:41" x14ac:dyDescent="0.25">
      <c r="A633" t="s">
        <v>27</v>
      </c>
      <c r="B633">
        <v>1659202</v>
      </c>
      <c r="C633" t="s">
        <v>37</v>
      </c>
      <c r="D633" t="s">
        <v>38</v>
      </c>
      <c r="E633" t="s">
        <v>39</v>
      </c>
      <c r="F633">
        <v>53202</v>
      </c>
      <c r="G633" t="s">
        <v>29</v>
      </c>
      <c r="H633" t="s">
        <v>40</v>
      </c>
      <c r="I633">
        <v>12670</v>
      </c>
      <c r="J633" t="s">
        <v>30</v>
      </c>
      <c r="K633" t="s">
        <v>57</v>
      </c>
      <c r="L633">
        <f>VLOOKUP($K633,Key!$A$1:$D$105,2,FALSE)</f>
        <v>43.045712999999999</v>
      </c>
      <c r="M633">
        <f>VLOOKUP($K633,Key!$A$1:$D$105,3,FALSE)</f>
        <v>-87.899756999999994</v>
      </c>
      <c r="N633" t="str">
        <f>VLOOKUP($K633,Key!$A$1:$D$105,4,FALSE)</f>
        <v>Milwaukee</v>
      </c>
      <c r="O633" t="s">
        <v>36</v>
      </c>
      <c r="P633">
        <f>VLOOKUP($O633,Key!$A$1:$D$105,2,FALSE)</f>
        <v>43.03886</v>
      </c>
      <c r="Q633">
        <f>VLOOKUP($O633,Key!$A$1:$D$105,3,FALSE)</f>
        <v>-87.902720000000002</v>
      </c>
      <c r="R633" t="str">
        <f>VLOOKUP($O633,Key!$A$1:$D$105,4,FALSE)</f>
        <v>Milwaukee</v>
      </c>
      <c r="S633">
        <v>4</v>
      </c>
      <c r="T633">
        <v>0</v>
      </c>
      <c r="U633">
        <v>0</v>
      </c>
      <c r="V633" t="s">
        <v>33</v>
      </c>
      <c r="W633">
        <v>0</v>
      </c>
      <c r="X633">
        <v>0</v>
      </c>
      <c r="Y633">
        <v>0</v>
      </c>
      <c r="Z633" s="6">
        <v>-1</v>
      </c>
      <c r="AA633" s="1">
        <v>43469</v>
      </c>
      <c r="AB633" s="7">
        <f t="shared" si="54"/>
        <v>43466</v>
      </c>
      <c r="AC633" s="7">
        <f t="shared" si="55"/>
        <v>43469</v>
      </c>
      <c r="AD633" s="7" t="str">
        <f t="shared" si="56"/>
        <v>Friday</v>
      </c>
      <c r="AE633" s="2">
        <v>0.38952546296296298</v>
      </c>
      <c r="AF633" s="6">
        <v>1</v>
      </c>
      <c r="AG633" s="1">
        <v>43469</v>
      </c>
      <c r="AH633" s="7">
        <f t="shared" si="57"/>
        <v>43466</v>
      </c>
      <c r="AI633" s="7">
        <f t="shared" si="58"/>
        <v>43469</v>
      </c>
      <c r="AJ633" s="7" t="str">
        <f t="shared" si="59"/>
        <v>Friday</v>
      </c>
      <c r="AK633" s="2">
        <v>0.39203703703703702</v>
      </c>
      <c r="AL633" t="s">
        <v>33</v>
      </c>
      <c r="AM633" t="s">
        <v>34</v>
      </c>
      <c r="AN633" t="s">
        <v>35</v>
      </c>
      <c r="AO633" t="s">
        <v>27</v>
      </c>
    </row>
    <row r="634" spans="1:41" x14ac:dyDescent="0.25">
      <c r="A634" t="s">
        <v>27</v>
      </c>
      <c r="B634">
        <v>1696209</v>
      </c>
      <c r="C634" t="s">
        <v>37</v>
      </c>
      <c r="D634" t="s">
        <v>138</v>
      </c>
      <c r="E634" t="s">
        <v>39</v>
      </c>
      <c r="F634">
        <v>53235</v>
      </c>
      <c r="G634" t="s">
        <v>29</v>
      </c>
      <c r="H634" t="s">
        <v>40</v>
      </c>
      <c r="I634">
        <v>11064</v>
      </c>
      <c r="J634" t="s">
        <v>30</v>
      </c>
      <c r="K634" t="s">
        <v>90</v>
      </c>
      <c r="L634">
        <f>VLOOKUP($K634,Key!$A$1:$D$105,2,FALSE)</f>
        <v>43.036900000000003</v>
      </c>
      <c r="M634">
        <f>VLOOKUP($K634,Key!$A$1:$D$105,3,FALSE)</f>
        <v>-87.89667</v>
      </c>
      <c r="N634" t="str">
        <f>VLOOKUP($K634,Key!$A$1:$D$105,4,FALSE)</f>
        <v>Milwaukee</v>
      </c>
      <c r="O634" t="s">
        <v>109</v>
      </c>
      <c r="P634">
        <f>VLOOKUP($O634,Key!$A$1:$D$105,2,FALSE)</f>
        <v>43.031480000000002</v>
      </c>
      <c r="Q634">
        <f>VLOOKUP($O634,Key!$A$1:$D$105,3,FALSE)</f>
        <v>-87.908169999999998</v>
      </c>
      <c r="R634" t="str">
        <f>VLOOKUP($O634,Key!$A$1:$D$105,4,FALSE)</f>
        <v>Milwaukee</v>
      </c>
      <c r="S634">
        <v>6</v>
      </c>
      <c r="T634">
        <v>0</v>
      </c>
      <c r="U634">
        <v>0</v>
      </c>
      <c r="V634" t="s">
        <v>33</v>
      </c>
      <c r="W634">
        <v>0</v>
      </c>
      <c r="X634">
        <v>0</v>
      </c>
      <c r="Y634">
        <v>0</v>
      </c>
      <c r="Z634" s="4">
        <v>-1</v>
      </c>
      <c r="AA634" s="1">
        <v>43469</v>
      </c>
      <c r="AB634" s="8">
        <f t="shared" si="54"/>
        <v>43466</v>
      </c>
      <c r="AC634" s="8">
        <f t="shared" si="55"/>
        <v>43469</v>
      </c>
      <c r="AD634" s="8" t="str">
        <f t="shared" si="56"/>
        <v>Friday</v>
      </c>
      <c r="AE634" s="2">
        <v>0.62935185185185183</v>
      </c>
      <c r="AF634" s="4">
        <v>1</v>
      </c>
      <c r="AG634" s="1">
        <v>43469</v>
      </c>
      <c r="AH634" s="8">
        <f t="shared" si="57"/>
        <v>43466</v>
      </c>
      <c r="AI634" s="8">
        <f t="shared" si="58"/>
        <v>43469</v>
      </c>
      <c r="AJ634" s="8" t="str">
        <f t="shared" si="59"/>
        <v>Friday</v>
      </c>
      <c r="AK634" s="2">
        <v>0.63401620370370371</v>
      </c>
      <c r="AL634" t="s">
        <v>33</v>
      </c>
      <c r="AM634" t="s">
        <v>34</v>
      </c>
      <c r="AN634" t="s">
        <v>35</v>
      </c>
      <c r="AO634" t="s">
        <v>27</v>
      </c>
    </row>
    <row r="635" spans="1:41" x14ac:dyDescent="0.25">
      <c r="A635" t="s">
        <v>27</v>
      </c>
      <c r="B635">
        <v>999116</v>
      </c>
      <c r="C635" t="s">
        <v>37</v>
      </c>
      <c r="D635" t="s">
        <v>85</v>
      </c>
      <c r="E635" t="s">
        <v>39</v>
      </c>
      <c r="F635">
        <v>53202</v>
      </c>
      <c r="G635" t="s">
        <v>29</v>
      </c>
      <c r="H635" t="s">
        <v>40</v>
      </c>
      <c r="I635">
        <v>12629</v>
      </c>
      <c r="J635" t="s">
        <v>30</v>
      </c>
      <c r="K635" t="s">
        <v>65</v>
      </c>
      <c r="L635">
        <f>VLOOKUP($K635,Key!$A$1:$D$105,2,FALSE)</f>
        <v>43.066893999999998</v>
      </c>
      <c r="M635">
        <f>VLOOKUP($K635,Key!$A$1:$D$105,3,FALSE)</f>
        <v>-87.877936000000005</v>
      </c>
      <c r="N635" t="str">
        <f>VLOOKUP($K635,Key!$A$1:$D$105,4,FALSE)</f>
        <v>Milwaukee</v>
      </c>
      <c r="O635" t="s">
        <v>93</v>
      </c>
      <c r="P635">
        <f>VLOOKUP($O635,Key!$A$1:$D$105,2,FALSE)</f>
        <v>43.060786</v>
      </c>
      <c r="Q635">
        <f>VLOOKUP($O635,Key!$A$1:$D$105,3,FALSE)</f>
        <v>-87.883825999999999</v>
      </c>
      <c r="R635" t="str">
        <f>VLOOKUP($O635,Key!$A$1:$D$105,4,FALSE)</f>
        <v>Milwaukee</v>
      </c>
      <c r="S635">
        <v>7</v>
      </c>
      <c r="T635">
        <v>0</v>
      </c>
      <c r="U635">
        <v>0</v>
      </c>
      <c r="V635" t="s">
        <v>33</v>
      </c>
      <c r="W635">
        <v>1</v>
      </c>
      <c r="X635">
        <v>1</v>
      </c>
      <c r="Y635">
        <v>40</v>
      </c>
      <c r="Z635" s="6">
        <v>-1</v>
      </c>
      <c r="AA635" s="1">
        <v>43469</v>
      </c>
      <c r="AB635" s="7">
        <f t="shared" si="54"/>
        <v>43466</v>
      </c>
      <c r="AC635" s="7">
        <f t="shared" si="55"/>
        <v>43469</v>
      </c>
      <c r="AD635" s="7" t="str">
        <f t="shared" si="56"/>
        <v>Friday</v>
      </c>
      <c r="AE635" s="2">
        <v>0.6487384259259259</v>
      </c>
      <c r="AF635" s="6">
        <v>1</v>
      </c>
      <c r="AG635" s="1">
        <v>43469</v>
      </c>
      <c r="AH635" s="7">
        <f t="shared" si="57"/>
        <v>43466</v>
      </c>
      <c r="AI635" s="7">
        <f t="shared" si="58"/>
        <v>43469</v>
      </c>
      <c r="AJ635" s="7" t="str">
        <f t="shared" si="59"/>
        <v>Friday</v>
      </c>
      <c r="AK635" s="2">
        <v>0.6540393518518518</v>
      </c>
      <c r="AL635" t="s">
        <v>33</v>
      </c>
      <c r="AM635" t="s">
        <v>34</v>
      </c>
      <c r="AN635" t="s">
        <v>35</v>
      </c>
      <c r="AO635" t="s">
        <v>27</v>
      </c>
    </row>
    <row r="636" spans="1:41" x14ac:dyDescent="0.25">
      <c r="A636" t="s">
        <v>27</v>
      </c>
      <c r="B636">
        <v>1915786</v>
      </c>
      <c r="C636" t="s">
        <v>37</v>
      </c>
      <c r="D636" t="s">
        <v>38</v>
      </c>
      <c r="E636" t="s">
        <v>39</v>
      </c>
      <c r="F636">
        <v>53202</v>
      </c>
      <c r="G636" t="s">
        <v>29</v>
      </c>
      <c r="H636" t="s">
        <v>40</v>
      </c>
      <c r="I636">
        <v>5479</v>
      </c>
      <c r="J636" t="s">
        <v>30</v>
      </c>
      <c r="K636" t="s">
        <v>92</v>
      </c>
      <c r="L636">
        <f>VLOOKUP($K636,Key!$A$1:$D$105,2,FALSE)</f>
        <v>43.053040000000003</v>
      </c>
      <c r="M636">
        <f>VLOOKUP($K636,Key!$A$1:$D$105,3,FALSE)</f>
        <v>-87.897660000000002</v>
      </c>
      <c r="N636" t="str">
        <f>VLOOKUP($K636,Key!$A$1:$D$105,4,FALSE)</f>
        <v>Milwaukee</v>
      </c>
      <c r="O636" t="s">
        <v>80</v>
      </c>
      <c r="P636">
        <f>VLOOKUP($O636,Key!$A$1:$D$105,2,FALSE)</f>
        <v>43.05097</v>
      </c>
      <c r="Q636">
        <f>VLOOKUP($O636,Key!$A$1:$D$105,3,FALSE)</f>
        <v>-87.906440000000003</v>
      </c>
      <c r="R636" t="str">
        <f>VLOOKUP($O636,Key!$A$1:$D$105,4,FALSE)</f>
        <v>Milwaukee</v>
      </c>
      <c r="S636">
        <v>3</v>
      </c>
      <c r="T636">
        <v>0</v>
      </c>
      <c r="U636">
        <v>0</v>
      </c>
      <c r="V636" t="s">
        <v>33</v>
      </c>
      <c r="W636">
        <v>0</v>
      </c>
      <c r="X636">
        <v>0</v>
      </c>
      <c r="Y636">
        <v>0</v>
      </c>
      <c r="Z636" s="4">
        <v>-1</v>
      </c>
      <c r="AA636" s="1">
        <v>43470</v>
      </c>
      <c r="AB636" s="8">
        <f t="shared" si="54"/>
        <v>43466</v>
      </c>
      <c r="AC636" s="8">
        <f t="shared" si="55"/>
        <v>43470</v>
      </c>
      <c r="AD636" s="8" t="str">
        <f t="shared" si="56"/>
        <v>Saturday</v>
      </c>
      <c r="AE636" s="2">
        <v>0.36637731481481484</v>
      </c>
      <c r="AF636" s="4">
        <v>1</v>
      </c>
      <c r="AG636" s="1">
        <v>43470</v>
      </c>
      <c r="AH636" s="8">
        <f t="shared" si="57"/>
        <v>43466</v>
      </c>
      <c r="AI636" s="8">
        <f t="shared" si="58"/>
        <v>43470</v>
      </c>
      <c r="AJ636" s="8" t="str">
        <f t="shared" si="59"/>
        <v>Saturday</v>
      </c>
      <c r="AK636" s="2">
        <v>0.3684027777777778</v>
      </c>
      <c r="AL636" t="s">
        <v>33</v>
      </c>
      <c r="AM636" t="s">
        <v>34</v>
      </c>
      <c r="AN636" t="s">
        <v>35</v>
      </c>
      <c r="AO636" t="s">
        <v>27</v>
      </c>
    </row>
    <row r="637" spans="1:41" x14ac:dyDescent="0.25">
      <c r="A637" t="s">
        <v>27</v>
      </c>
      <c r="B637">
        <v>2118645</v>
      </c>
      <c r="C637" t="s">
        <v>37</v>
      </c>
      <c r="F637">
        <v>53202</v>
      </c>
      <c r="G637" t="s">
        <v>29</v>
      </c>
      <c r="H637" t="s">
        <v>40</v>
      </c>
      <c r="I637">
        <v>47</v>
      </c>
      <c r="J637" t="s">
        <v>30</v>
      </c>
      <c r="K637" t="s">
        <v>58</v>
      </c>
      <c r="L637">
        <f>VLOOKUP($K637,Key!$A$1:$D$105,2,FALSE)</f>
        <v>43.052460000000004</v>
      </c>
      <c r="M637">
        <f>VLOOKUP($K637,Key!$A$1:$D$105,3,FALSE)</f>
        <v>-87.891000000000005</v>
      </c>
      <c r="N637" t="str">
        <f>VLOOKUP($K637,Key!$A$1:$D$105,4,FALSE)</f>
        <v>Milwaukee</v>
      </c>
      <c r="O637" t="s">
        <v>58</v>
      </c>
      <c r="P637">
        <f>VLOOKUP($O637,Key!$A$1:$D$105,2,FALSE)</f>
        <v>43.052460000000004</v>
      </c>
      <c r="Q637">
        <f>VLOOKUP($O637,Key!$A$1:$D$105,3,FALSE)</f>
        <v>-87.891000000000005</v>
      </c>
      <c r="R637" t="str">
        <f>VLOOKUP($O637,Key!$A$1:$D$105,4,FALSE)</f>
        <v>Milwaukee</v>
      </c>
      <c r="S637">
        <v>34</v>
      </c>
      <c r="T637">
        <v>0</v>
      </c>
      <c r="U637">
        <v>0</v>
      </c>
      <c r="V637" t="s">
        <v>33</v>
      </c>
      <c r="W637">
        <v>2.2999999999999998</v>
      </c>
      <c r="X637">
        <v>2.2000000000000002</v>
      </c>
      <c r="Y637">
        <v>91</v>
      </c>
      <c r="Z637" s="6">
        <v>-1</v>
      </c>
      <c r="AA637" s="1">
        <v>43470</v>
      </c>
      <c r="AB637" s="7">
        <f t="shared" si="54"/>
        <v>43466</v>
      </c>
      <c r="AC637" s="7">
        <f t="shared" si="55"/>
        <v>43470</v>
      </c>
      <c r="AD637" s="7" t="str">
        <f t="shared" si="56"/>
        <v>Saturday</v>
      </c>
      <c r="AE637" s="2">
        <v>0.42310185185185184</v>
      </c>
      <c r="AF637" s="6">
        <v>1</v>
      </c>
      <c r="AG637" s="1">
        <v>43470</v>
      </c>
      <c r="AH637" s="7">
        <f t="shared" si="57"/>
        <v>43466</v>
      </c>
      <c r="AI637" s="7">
        <f t="shared" si="58"/>
        <v>43470</v>
      </c>
      <c r="AJ637" s="7" t="str">
        <f t="shared" si="59"/>
        <v>Saturday</v>
      </c>
      <c r="AK637" s="2">
        <v>0.44703703703703707</v>
      </c>
      <c r="AL637" t="s">
        <v>34</v>
      </c>
      <c r="AM637" t="s">
        <v>34</v>
      </c>
      <c r="AN637" t="s">
        <v>44</v>
      </c>
      <c r="AO637" t="s">
        <v>27</v>
      </c>
    </row>
    <row r="638" spans="1:41" x14ac:dyDescent="0.25">
      <c r="A638" t="s">
        <v>27</v>
      </c>
      <c r="B638">
        <v>2245395</v>
      </c>
      <c r="C638" t="s">
        <v>37</v>
      </c>
      <c r="D638" t="s">
        <v>38</v>
      </c>
      <c r="E638" t="s">
        <v>39</v>
      </c>
      <c r="F638">
        <v>53202</v>
      </c>
      <c r="G638" t="s">
        <v>29</v>
      </c>
      <c r="H638" t="s">
        <v>40</v>
      </c>
      <c r="I638">
        <v>12458</v>
      </c>
      <c r="J638" t="s">
        <v>30</v>
      </c>
      <c r="K638" t="s">
        <v>92</v>
      </c>
      <c r="L638">
        <f>VLOOKUP($K638,Key!$A$1:$D$105,2,FALSE)</f>
        <v>43.053040000000003</v>
      </c>
      <c r="M638">
        <f>VLOOKUP($K638,Key!$A$1:$D$105,3,FALSE)</f>
        <v>-87.897660000000002</v>
      </c>
      <c r="N638" t="str">
        <f>VLOOKUP($K638,Key!$A$1:$D$105,4,FALSE)</f>
        <v>Milwaukee</v>
      </c>
      <c r="O638" t="s">
        <v>56</v>
      </c>
      <c r="P638">
        <f>VLOOKUP($O638,Key!$A$1:$D$105,2,FALSE)</f>
        <v>43.05847</v>
      </c>
      <c r="Q638">
        <f>VLOOKUP($O638,Key!$A$1:$D$105,3,FALSE)</f>
        <v>-87.898079999999993</v>
      </c>
      <c r="R638" t="str">
        <f>VLOOKUP($O638,Key!$A$1:$D$105,4,FALSE)</f>
        <v>Milwaukee</v>
      </c>
      <c r="S638">
        <v>19</v>
      </c>
      <c r="T638">
        <v>0</v>
      </c>
      <c r="U638">
        <v>0</v>
      </c>
      <c r="V638" t="s">
        <v>33</v>
      </c>
      <c r="W638">
        <v>2</v>
      </c>
      <c r="X638">
        <v>1.9</v>
      </c>
      <c r="Y638">
        <v>80</v>
      </c>
      <c r="Z638" s="4">
        <v>-1</v>
      </c>
      <c r="AA638" s="1">
        <v>43470</v>
      </c>
      <c r="AB638" s="8">
        <f t="shared" si="54"/>
        <v>43466</v>
      </c>
      <c r="AC638" s="8">
        <f t="shared" si="55"/>
        <v>43470</v>
      </c>
      <c r="AD638" s="8" t="str">
        <f t="shared" si="56"/>
        <v>Saturday</v>
      </c>
      <c r="AE638" s="2">
        <v>0.67795138888888884</v>
      </c>
      <c r="AF638" s="4">
        <v>1</v>
      </c>
      <c r="AG638" s="1">
        <v>43470</v>
      </c>
      <c r="AH638" s="8">
        <f t="shared" si="57"/>
        <v>43466</v>
      </c>
      <c r="AI638" s="8">
        <f t="shared" si="58"/>
        <v>43470</v>
      </c>
      <c r="AJ638" s="8" t="str">
        <f t="shared" si="59"/>
        <v>Saturday</v>
      </c>
      <c r="AK638" s="2">
        <v>0.69155092592592593</v>
      </c>
      <c r="AL638" t="s">
        <v>33</v>
      </c>
      <c r="AM638" t="s">
        <v>34</v>
      </c>
      <c r="AN638" t="s">
        <v>35</v>
      </c>
      <c r="AO638" t="s">
        <v>27</v>
      </c>
    </row>
    <row r="639" spans="1:41" x14ac:dyDescent="0.25">
      <c r="A639" t="s">
        <v>27</v>
      </c>
      <c r="B639">
        <v>915465</v>
      </c>
      <c r="C639" t="s">
        <v>37</v>
      </c>
      <c r="D639" t="s">
        <v>38</v>
      </c>
      <c r="E639" t="s">
        <v>39</v>
      </c>
      <c r="F639">
        <v>53202</v>
      </c>
      <c r="G639" t="s">
        <v>29</v>
      </c>
      <c r="H639" t="s">
        <v>40</v>
      </c>
      <c r="I639">
        <v>12540</v>
      </c>
      <c r="J639" t="s">
        <v>30</v>
      </c>
      <c r="K639" t="s">
        <v>92</v>
      </c>
      <c r="L639">
        <f>VLOOKUP($K639,Key!$A$1:$D$105,2,FALSE)</f>
        <v>43.053040000000003</v>
      </c>
      <c r="M639">
        <f>VLOOKUP($K639,Key!$A$1:$D$105,3,FALSE)</f>
        <v>-87.897660000000002</v>
      </c>
      <c r="N639" t="str">
        <f>VLOOKUP($K639,Key!$A$1:$D$105,4,FALSE)</f>
        <v>Milwaukee</v>
      </c>
      <c r="O639" t="s">
        <v>41</v>
      </c>
      <c r="P639">
        <f>VLOOKUP($O639,Key!$A$1:$D$105,2,FALSE)</f>
        <v>43.042490000000001</v>
      </c>
      <c r="Q639">
        <f>VLOOKUP($O639,Key!$A$1:$D$105,3,FALSE)</f>
        <v>-87.909959999999998</v>
      </c>
      <c r="R639" t="str">
        <f>VLOOKUP($O639,Key!$A$1:$D$105,4,FALSE)</f>
        <v>Milwaukee</v>
      </c>
      <c r="S639">
        <v>9</v>
      </c>
      <c r="T639">
        <v>0</v>
      </c>
      <c r="U639">
        <v>0</v>
      </c>
      <c r="V639" t="s">
        <v>33</v>
      </c>
      <c r="W639">
        <v>1</v>
      </c>
      <c r="X639">
        <v>1</v>
      </c>
      <c r="Y639">
        <v>40</v>
      </c>
      <c r="Z639" s="6">
        <v>-1</v>
      </c>
      <c r="AA639" s="1">
        <v>43470</v>
      </c>
      <c r="AB639" s="7">
        <f t="shared" si="54"/>
        <v>43466</v>
      </c>
      <c r="AC639" s="7">
        <f t="shared" si="55"/>
        <v>43470</v>
      </c>
      <c r="AD639" s="7" t="str">
        <f t="shared" si="56"/>
        <v>Saturday</v>
      </c>
      <c r="AE639" s="2">
        <v>0.74782407407407403</v>
      </c>
      <c r="AF639" s="6">
        <v>1</v>
      </c>
      <c r="AG639" s="1">
        <v>43470</v>
      </c>
      <c r="AH639" s="7">
        <f t="shared" si="57"/>
        <v>43466</v>
      </c>
      <c r="AI639" s="7">
        <f t="shared" si="58"/>
        <v>43470</v>
      </c>
      <c r="AJ639" s="7" t="str">
        <f t="shared" si="59"/>
        <v>Saturday</v>
      </c>
      <c r="AK639" s="2">
        <v>0.7534953703703704</v>
      </c>
      <c r="AL639" t="s">
        <v>33</v>
      </c>
      <c r="AM639" t="s">
        <v>34</v>
      </c>
      <c r="AN639" t="s">
        <v>35</v>
      </c>
      <c r="AO639" t="s">
        <v>27</v>
      </c>
    </row>
    <row r="640" spans="1:41" x14ac:dyDescent="0.25">
      <c r="A640" t="s">
        <v>27</v>
      </c>
      <c r="B640">
        <v>1335322</v>
      </c>
      <c r="C640" t="s">
        <v>37</v>
      </c>
      <c r="D640" t="s">
        <v>38</v>
      </c>
      <c r="E640" t="s">
        <v>39</v>
      </c>
      <c r="F640">
        <v>53202</v>
      </c>
      <c r="G640" t="s">
        <v>29</v>
      </c>
      <c r="H640" t="s">
        <v>40</v>
      </c>
      <c r="I640">
        <v>5582</v>
      </c>
      <c r="J640" t="s">
        <v>30</v>
      </c>
      <c r="K640" t="s">
        <v>58</v>
      </c>
      <c r="L640">
        <f>VLOOKUP($K640,Key!$A$1:$D$105,2,FALSE)</f>
        <v>43.052460000000004</v>
      </c>
      <c r="M640">
        <f>VLOOKUP($K640,Key!$A$1:$D$105,3,FALSE)</f>
        <v>-87.891000000000005</v>
      </c>
      <c r="N640" t="str">
        <f>VLOOKUP($K640,Key!$A$1:$D$105,4,FALSE)</f>
        <v>Milwaukee</v>
      </c>
      <c r="O640" t="s">
        <v>55</v>
      </c>
      <c r="P640">
        <f>VLOOKUP($O640,Key!$A$1:$D$105,2,FALSE)</f>
        <v>43.048200000000001</v>
      </c>
      <c r="Q640">
        <f>VLOOKUP($O640,Key!$A$1:$D$105,3,FALSE)</f>
        <v>-87.900859999999994</v>
      </c>
      <c r="R640" t="str">
        <f>VLOOKUP($O640,Key!$A$1:$D$105,4,FALSE)</f>
        <v>Milwaukee</v>
      </c>
      <c r="S640">
        <v>6</v>
      </c>
      <c r="T640">
        <v>0</v>
      </c>
      <c r="U640">
        <v>0</v>
      </c>
      <c r="V640" t="s">
        <v>33</v>
      </c>
      <c r="W640">
        <v>0</v>
      </c>
      <c r="X640">
        <v>0</v>
      </c>
      <c r="Y640">
        <v>0</v>
      </c>
      <c r="Z640" s="4">
        <v>-1</v>
      </c>
      <c r="AA640" s="1">
        <v>43470</v>
      </c>
      <c r="AB640" s="8">
        <f t="shared" si="54"/>
        <v>43466</v>
      </c>
      <c r="AC640" s="8">
        <f t="shared" si="55"/>
        <v>43470</v>
      </c>
      <c r="AD640" s="8" t="str">
        <f t="shared" si="56"/>
        <v>Saturday</v>
      </c>
      <c r="AE640" s="2">
        <v>0.74991898148148151</v>
      </c>
      <c r="AF640" s="4">
        <v>1</v>
      </c>
      <c r="AG640" s="1">
        <v>43470</v>
      </c>
      <c r="AH640" s="8">
        <f t="shared" si="57"/>
        <v>43466</v>
      </c>
      <c r="AI640" s="8">
        <f t="shared" si="58"/>
        <v>43470</v>
      </c>
      <c r="AJ640" s="8" t="str">
        <f t="shared" si="59"/>
        <v>Saturday</v>
      </c>
      <c r="AK640" s="2">
        <v>0.75393518518518521</v>
      </c>
      <c r="AL640" t="s">
        <v>33</v>
      </c>
      <c r="AM640" t="s">
        <v>34</v>
      </c>
      <c r="AN640" t="s">
        <v>35</v>
      </c>
      <c r="AO640" t="s">
        <v>27</v>
      </c>
    </row>
    <row r="641" spans="1:41" x14ac:dyDescent="0.25">
      <c r="A641" t="s">
        <v>27</v>
      </c>
      <c r="B641">
        <v>1823593</v>
      </c>
      <c r="C641" t="s">
        <v>37</v>
      </c>
      <c r="D641" t="s">
        <v>38</v>
      </c>
      <c r="E641" t="s">
        <v>39</v>
      </c>
      <c r="F641">
        <v>53204</v>
      </c>
      <c r="G641" t="s">
        <v>29</v>
      </c>
      <c r="H641" t="s">
        <v>86</v>
      </c>
      <c r="I641">
        <v>11105</v>
      </c>
      <c r="J641" t="s">
        <v>30</v>
      </c>
      <c r="K641" t="s">
        <v>72</v>
      </c>
      <c r="L641">
        <f>VLOOKUP($K641,Key!$A$1:$D$105,2,FALSE)</f>
        <v>43.03913</v>
      </c>
      <c r="M641">
        <f>VLOOKUP($K641,Key!$A$1:$D$105,3,FALSE)</f>
        <v>-87.916150000000002</v>
      </c>
      <c r="N641" t="str">
        <f>VLOOKUP($K641,Key!$A$1:$D$105,4,FALSE)</f>
        <v>Milwaukee</v>
      </c>
      <c r="O641" t="s">
        <v>62</v>
      </c>
      <c r="P641">
        <f>VLOOKUP($O641,Key!$A$1:$D$105,2,FALSE)</f>
        <v>43.020020000000002</v>
      </c>
      <c r="Q641">
        <f>VLOOKUP($O641,Key!$A$1:$D$105,3,FALSE)</f>
        <v>-87.912540000000007</v>
      </c>
      <c r="R641" t="str">
        <f>VLOOKUP($O641,Key!$A$1:$D$105,4,FALSE)</f>
        <v>Milwaukee</v>
      </c>
      <c r="S641">
        <v>8</v>
      </c>
      <c r="T641">
        <v>0</v>
      </c>
      <c r="U641">
        <v>2</v>
      </c>
      <c r="V641" t="s">
        <v>33</v>
      </c>
      <c r="W641">
        <v>0.3</v>
      </c>
      <c r="X641">
        <v>0.3</v>
      </c>
      <c r="Y641">
        <v>13</v>
      </c>
      <c r="Z641" s="6">
        <v>-1</v>
      </c>
      <c r="AA641" s="1">
        <v>43470</v>
      </c>
      <c r="AB641" s="7">
        <f t="shared" ref="AB641:AB704" si="60">DATE(YEAR(AA641), MONTH(AA641), 1)</f>
        <v>43466</v>
      </c>
      <c r="AC641" s="7">
        <f t="shared" ref="AC641:AC704" si="61">AA641</f>
        <v>43470</v>
      </c>
      <c r="AD641" s="7" t="str">
        <f t="shared" ref="AD641:AD704" si="62">TEXT(AC641,"dddd")</f>
        <v>Saturday</v>
      </c>
      <c r="AE641" s="2">
        <v>0.92372685185185188</v>
      </c>
      <c r="AF641" s="6">
        <v>1</v>
      </c>
      <c r="AG641" s="1">
        <v>43470</v>
      </c>
      <c r="AH641" s="7">
        <f t="shared" ref="AH641:AH704" si="63">DATE(YEAR(AG641), MONTH(AG641), 1)</f>
        <v>43466</v>
      </c>
      <c r="AI641" s="7">
        <f t="shared" ref="AI641:AI704" si="64">AG641</f>
        <v>43470</v>
      </c>
      <c r="AJ641" s="7" t="str">
        <f t="shared" ref="AJ641:AJ704" si="65">TEXT(AI641,"dddd")</f>
        <v>Saturday</v>
      </c>
      <c r="AK641" s="2">
        <v>0.92975694444444434</v>
      </c>
      <c r="AL641" t="s">
        <v>33</v>
      </c>
      <c r="AM641" t="s">
        <v>34</v>
      </c>
      <c r="AN641" t="s">
        <v>35</v>
      </c>
      <c r="AO641" t="s">
        <v>27</v>
      </c>
    </row>
    <row r="642" spans="1:41" x14ac:dyDescent="0.25">
      <c r="A642" t="s">
        <v>27</v>
      </c>
      <c r="B642">
        <v>1276651</v>
      </c>
      <c r="C642" t="s">
        <v>37</v>
      </c>
      <c r="D642" t="s">
        <v>38</v>
      </c>
      <c r="E642" t="s">
        <v>39</v>
      </c>
      <c r="F642">
        <v>53211</v>
      </c>
      <c r="G642" t="s">
        <v>29</v>
      </c>
      <c r="H642" t="s">
        <v>40</v>
      </c>
      <c r="I642">
        <v>6</v>
      </c>
      <c r="J642" t="s">
        <v>30</v>
      </c>
      <c r="K642" t="s">
        <v>60</v>
      </c>
      <c r="L642">
        <f>VLOOKUP($K642,Key!$A$1:$D$105,2,FALSE)</f>
        <v>43.04824</v>
      </c>
      <c r="M642">
        <f>VLOOKUP($K642,Key!$A$1:$D$105,3,FALSE)</f>
        <v>-87.904970000000006</v>
      </c>
      <c r="N642" t="str">
        <f>VLOOKUP($K642,Key!$A$1:$D$105,4,FALSE)</f>
        <v>Milwaukee</v>
      </c>
      <c r="O642" t="s">
        <v>81</v>
      </c>
      <c r="P642">
        <f>VLOOKUP($O642,Key!$A$1:$D$105,2,FALSE)</f>
        <v>43.049230000000001</v>
      </c>
      <c r="Q642">
        <f>VLOOKUP($O642,Key!$A$1:$D$105,3,FALSE)</f>
        <v>-87.911940000000001</v>
      </c>
      <c r="R642" t="str">
        <f>VLOOKUP($O642,Key!$A$1:$D$105,4,FALSE)</f>
        <v>Milwaukee</v>
      </c>
      <c r="S642">
        <v>3</v>
      </c>
      <c r="T642">
        <v>0</v>
      </c>
      <c r="U642">
        <v>0</v>
      </c>
      <c r="V642" t="s">
        <v>33</v>
      </c>
      <c r="W642">
        <v>0</v>
      </c>
      <c r="X642">
        <v>0</v>
      </c>
      <c r="Y642">
        <v>0</v>
      </c>
      <c r="Z642" s="4">
        <v>-1</v>
      </c>
      <c r="AA642" s="1">
        <v>43471</v>
      </c>
      <c r="AB642" s="8">
        <f t="shared" si="60"/>
        <v>43466</v>
      </c>
      <c r="AC642" s="8">
        <f t="shared" si="61"/>
        <v>43471</v>
      </c>
      <c r="AD642" s="8" t="str">
        <f t="shared" si="62"/>
        <v>Sunday</v>
      </c>
      <c r="AE642" s="2">
        <v>0.42870370370370375</v>
      </c>
      <c r="AF642" s="4">
        <v>1</v>
      </c>
      <c r="AG642" s="1">
        <v>43471</v>
      </c>
      <c r="AH642" s="8">
        <f t="shared" si="63"/>
        <v>43466</v>
      </c>
      <c r="AI642" s="8">
        <f t="shared" si="64"/>
        <v>43471</v>
      </c>
      <c r="AJ642" s="8" t="str">
        <f t="shared" si="65"/>
        <v>Sunday</v>
      </c>
      <c r="AK642" s="2">
        <v>0.43106481481481485</v>
      </c>
      <c r="AL642" t="s">
        <v>33</v>
      </c>
      <c r="AM642" t="s">
        <v>34</v>
      </c>
      <c r="AN642" t="s">
        <v>35</v>
      </c>
      <c r="AO642" t="s">
        <v>27</v>
      </c>
    </row>
    <row r="643" spans="1:41" x14ac:dyDescent="0.25">
      <c r="A643" t="s">
        <v>27</v>
      </c>
      <c r="B643">
        <v>2123501</v>
      </c>
      <c r="C643" t="s">
        <v>37</v>
      </c>
      <c r="F643">
        <v>53217</v>
      </c>
      <c r="G643" t="s">
        <v>29</v>
      </c>
      <c r="H643" t="s">
        <v>40</v>
      </c>
      <c r="I643">
        <v>135</v>
      </c>
      <c r="J643" t="s">
        <v>30</v>
      </c>
      <c r="K643" t="s">
        <v>59</v>
      </c>
      <c r="L643">
        <f>VLOOKUP($K643,Key!$A$1:$D$105,2,FALSE)</f>
        <v>43.04804</v>
      </c>
      <c r="M643">
        <f>VLOOKUP($K643,Key!$A$1:$D$105,3,FALSE)</f>
        <v>-87.896720000000002</v>
      </c>
      <c r="N643" t="str">
        <f>VLOOKUP($K643,Key!$A$1:$D$105,4,FALSE)</f>
        <v>Milwaukee</v>
      </c>
      <c r="O643" t="s">
        <v>58</v>
      </c>
      <c r="P643">
        <f>VLOOKUP($O643,Key!$A$1:$D$105,2,FALSE)</f>
        <v>43.052460000000004</v>
      </c>
      <c r="Q643">
        <f>VLOOKUP($O643,Key!$A$1:$D$105,3,FALSE)</f>
        <v>-87.891000000000005</v>
      </c>
      <c r="R643" t="str">
        <f>VLOOKUP($O643,Key!$A$1:$D$105,4,FALSE)</f>
        <v>Milwaukee</v>
      </c>
      <c r="S643">
        <v>3</v>
      </c>
      <c r="T643">
        <v>0</v>
      </c>
      <c r="U643">
        <v>0</v>
      </c>
      <c r="V643" t="s">
        <v>33</v>
      </c>
      <c r="W643">
        <v>0</v>
      </c>
      <c r="X643">
        <v>0</v>
      </c>
      <c r="Y643">
        <v>0</v>
      </c>
      <c r="Z643" s="6">
        <v>-1</v>
      </c>
      <c r="AA643" s="1">
        <v>43471</v>
      </c>
      <c r="AB643" s="7">
        <f t="shared" si="60"/>
        <v>43466</v>
      </c>
      <c r="AC643" s="7">
        <f t="shared" si="61"/>
        <v>43471</v>
      </c>
      <c r="AD643" s="7" t="str">
        <f t="shared" si="62"/>
        <v>Sunday</v>
      </c>
      <c r="AE643" s="2">
        <v>0.64741898148148147</v>
      </c>
      <c r="AF643" s="6">
        <v>1</v>
      </c>
      <c r="AG643" s="1">
        <v>43471</v>
      </c>
      <c r="AH643" s="7">
        <f t="shared" si="63"/>
        <v>43466</v>
      </c>
      <c r="AI643" s="7">
        <f t="shared" si="64"/>
        <v>43471</v>
      </c>
      <c r="AJ643" s="7" t="str">
        <f t="shared" si="65"/>
        <v>Sunday</v>
      </c>
      <c r="AK643" s="2">
        <v>0.64931712962962962</v>
      </c>
      <c r="AL643" t="s">
        <v>33</v>
      </c>
      <c r="AM643" t="s">
        <v>34</v>
      </c>
      <c r="AN643" t="s">
        <v>35</v>
      </c>
      <c r="AO643" t="s">
        <v>27</v>
      </c>
    </row>
    <row r="644" spans="1:41" x14ac:dyDescent="0.25">
      <c r="A644" t="s">
        <v>27</v>
      </c>
      <c r="B644">
        <v>1312561</v>
      </c>
      <c r="C644" t="s">
        <v>37</v>
      </c>
      <c r="D644" t="s">
        <v>38</v>
      </c>
      <c r="E644" t="s">
        <v>39</v>
      </c>
      <c r="F644">
        <v>53203</v>
      </c>
      <c r="G644" t="s">
        <v>29</v>
      </c>
      <c r="H644" t="s">
        <v>40</v>
      </c>
      <c r="I644">
        <v>12684</v>
      </c>
      <c r="J644" t="s">
        <v>30</v>
      </c>
      <c r="K644" t="s">
        <v>82</v>
      </c>
      <c r="L644">
        <f>VLOOKUP($K644,Key!$A$1:$D$105,2,FALSE)</f>
        <v>43.038649999999997</v>
      </c>
      <c r="M644">
        <f>VLOOKUP($K644,Key!$A$1:$D$105,3,FALSE)</f>
        <v>-87.921930000000003</v>
      </c>
      <c r="N644" t="str">
        <f>VLOOKUP($K644,Key!$A$1:$D$105,4,FALSE)</f>
        <v>Milwaukee</v>
      </c>
      <c r="O644" t="s">
        <v>47</v>
      </c>
      <c r="P644">
        <f>VLOOKUP($O644,Key!$A$1:$D$105,2,FALSE)</f>
        <v>43.038600000000002</v>
      </c>
      <c r="Q644">
        <f>VLOOKUP($O644,Key!$A$1:$D$105,3,FALSE)</f>
        <v>-87.912099999999995</v>
      </c>
      <c r="R644" t="str">
        <f>VLOOKUP($O644,Key!$A$1:$D$105,4,FALSE)</f>
        <v>Milwaukee</v>
      </c>
      <c r="S644">
        <v>3</v>
      </c>
      <c r="T644">
        <v>0</v>
      </c>
      <c r="U644">
        <v>0</v>
      </c>
      <c r="V644" t="s">
        <v>33</v>
      </c>
      <c r="W644">
        <v>0</v>
      </c>
      <c r="X644">
        <v>0</v>
      </c>
      <c r="Y644">
        <v>0</v>
      </c>
      <c r="Z644" s="4">
        <v>-1</v>
      </c>
      <c r="AA644" s="1">
        <v>43472</v>
      </c>
      <c r="AB644" s="8">
        <f t="shared" si="60"/>
        <v>43466</v>
      </c>
      <c r="AC644" s="8">
        <f t="shared" si="61"/>
        <v>43472</v>
      </c>
      <c r="AD644" s="8" t="str">
        <f t="shared" si="62"/>
        <v>Monday</v>
      </c>
      <c r="AE644" s="2">
        <v>0.66771990740740739</v>
      </c>
      <c r="AF644" s="4">
        <v>1</v>
      </c>
      <c r="AG644" s="1">
        <v>43472</v>
      </c>
      <c r="AH644" s="8">
        <f t="shared" si="63"/>
        <v>43466</v>
      </c>
      <c r="AI644" s="8">
        <f t="shared" si="64"/>
        <v>43472</v>
      </c>
      <c r="AJ644" s="8" t="str">
        <f t="shared" si="65"/>
        <v>Monday</v>
      </c>
      <c r="AK644" s="2">
        <v>0.66980324074074071</v>
      </c>
      <c r="AL644" t="s">
        <v>33</v>
      </c>
      <c r="AM644" t="s">
        <v>34</v>
      </c>
      <c r="AN644" t="s">
        <v>35</v>
      </c>
      <c r="AO644" t="s">
        <v>27</v>
      </c>
    </row>
    <row r="645" spans="1:41" x14ac:dyDescent="0.25">
      <c r="A645" t="s">
        <v>27</v>
      </c>
      <c r="B645">
        <v>2047712</v>
      </c>
      <c r="C645" t="s">
        <v>37</v>
      </c>
      <c r="D645" t="s">
        <v>38</v>
      </c>
      <c r="E645" t="s">
        <v>39</v>
      </c>
      <c r="F645">
        <v>53204</v>
      </c>
      <c r="G645" t="s">
        <v>29</v>
      </c>
      <c r="H645" t="s">
        <v>40</v>
      </c>
      <c r="I645">
        <v>11139</v>
      </c>
      <c r="J645" t="s">
        <v>30</v>
      </c>
      <c r="K645" t="s">
        <v>89</v>
      </c>
      <c r="L645">
        <f>VLOOKUP($K645,Key!$A$1:$D$105,2,FALSE)</f>
        <v>43.040154000000001</v>
      </c>
      <c r="M645">
        <f>VLOOKUP($K645,Key!$A$1:$D$105,3,FALSE)</f>
        <v>-87.932113000000001</v>
      </c>
      <c r="N645" t="str">
        <f>VLOOKUP($K645,Key!$A$1:$D$105,4,FALSE)</f>
        <v>Milwaukee</v>
      </c>
      <c r="O645" t="s">
        <v>56</v>
      </c>
      <c r="P645">
        <f>VLOOKUP($O645,Key!$A$1:$D$105,2,FALSE)</f>
        <v>43.05847</v>
      </c>
      <c r="Q645">
        <f>VLOOKUP($O645,Key!$A$1:$D$105,3,FALSE)</f>
        <v>-87.898079999999993</v>
      </c>
      <c r="R645" t="str">
        <f>VLOOKUP($O645,Key!$A$1:$D$105,4,FALSE)</f>
        <v>Milwaukee</v>
      </c>
      <c r="S645">
        <v>19</v>
      </c>
      <c r="T645">
        <v>0</v>
      </c>
      <c r="U645">
        <v>0</v>
      </c>
      <c r="V645" t="s">
        <v>33</v>
      </c>
      <c r="W645">
        <v>2</v>
      </c>
      <c r="X645">
        <v>1.9</v>
      </c>
      <c r="Y645">
        <v>80</v>
      </c>
      <c r="Z645" s="6">
        <v>-1</v>
      </c>
      <c r="AA645" s="1">
        <v>43472</v>
      </c>
      <c r="AB645" s="7">
        <f t="shared" si="60"/>
        <v>43466</v>
      </c>
      <c r="AC645" s="7">
        <f t="shared" si="61"/>
        <v>43472</v>
      </c>
      <c r="AD645" s="7" t="str">
        <f t="shared" si="62"/>
        <v>Monday</v>
      </c>
      <c r="AE645" s="2">
        <v>0.76187499999999997</v>
      </c>
      <c r="AF645" s="6">
        <v>1</v>
      </c>
      <c r="AG645" s="1">
        <v>43472</v>
      </c>
      <c r="AH645" s="7">
        <f t="shared" si="63"/>
        <v>43466</v>
      </c>
      <c r="AI645" s="7">
        <f t="shared" si="64"/>
        <v>43472</v>
      </c>
      <c r="AJ645" s="7" t="str">
        <f t="shared" si="65"/>
        <v>Monday</v>
      </c>
      <c r="AK645" s="2">
        <v>0.7755439814814814</v>
      </c>
      <c r="AL645" t="s">
        <v>33</v>
      </c>
      <c r="AM645" t="s">
        <v>34</v>
      </c>
      <c r="AN645" t="s">
        <v>35</v>
      </c>
      <c r="AO645" t="s">
        <v>27</v>
      </c>
    </row>
    <row r="646" spans="1:41" x14ac:dyDescent="0.25">
      <c r="A646" t="s">
        <v>27</v>
      </c>
      <c r="B646">
        <v>1328721</v>
      </c>
      <c r="C646" t="s">
        <v>37</v>
      </c>
      <c r="D646" t="s">
        <v>38</v>
      </c>
      <c r="E646" t="s">
        <v>39</v>
      </c>
      <c r="F646">
        <v>53207</v>
      </c>
      <c r="G646" t="s">
        <v>29</v>
      </c>
      <c r="H646" t="s">
        <v>40</v>
      </c>
      <c r="I646">
        <v>11064</v>
      </c>
      <c r="J646" t="s">
        <v>30</v>
      </c>
      <c r="K646" t="s">
        <v>61</v>
      </c>
      <c r="L646">
        <f>VLOOKUP($K646,Key!$A$1:$D$105,2,FALSE)</f>
        <v>43.026229999999998</v>
      </c>
      <c r="M646">
        <f>VLOOKUP($K646,Key!$A$1:$D$105,3,FALSE)</f>
        <v>-87.912809999999993</v>
      </c>
      <c r="N646" t="str">
        <f>VLOOKUP($K646,Key!$A$1:$D$105,4,FALSE)</f>
        <v>Milwaukee</v>
      </c>
      <c r="O646" t="s">
        <v>47</v>
      </c>
      <c r="P646">
        <f>VLOOKUP($O646,Key!$A$1:$D$105,2,FALSE)</f>
        <v>43.038600000000002</v>
      </c>
      <c r="Q646">
        <f>VLOOKUP($O646,Key!$A$1:$D$105,3,FALSE)</f>
        <v>-87.912099999999995</v>
      </c>
      <c r="R646" t="str">
        <f>VLOOKUP($O646,Key!$A$1:$D$105,4,FALSE)</f>
        <v>Milwaukee</v>
      </c>
      <c r="S646">
        <v>7</v>
      </c>
      <c r="T646">
        <v>0</v>
      </c>
      <c r="U646">
        <v>0</v>
      </c>
      <c r="V646" t="s">
        <v>33</v>
      </c>
      <c r="W646">
        <v>1</v>
      </c>
      <c r="X646">
        <v>1</v>
      </c>
      <c r="Y646">
        <v>40</v>
      </c>
      <c r="Z646" s="4">
        <v>-1</v>
      </c>
      <c r="AA646" s="1">
        <v>43473</v>
      </c>
      <c r="AB646" s="8">
        <f t="shared" si="60"/>
        <v>43466</v>
      </c>
      <c r="AC646" s="8">
        <f t="shared" si="61"/>
        <v>43473</v>
      </c>
      <c r="AD646" s="8" t="str">
        <f t="shared" si="62"/>
        <v>Tuesday</v>
      </c>
      <c r="AE646" s="2">
        <v>0.31843749999999998</v>
      </c>
      <c r="AF646" s="4">
        <v>1</v>
      </c>
      <c r="AG646" s="1">
        <v>43473</v>
      </c>
      <c r="AH646" s="8">
        <f t="shared" si="63"/>
        <v>43466</v>
      </c>
      <c r="AI646" s="8">
        <f t="shared" si="64"/>
        <v>43473</v>
      </c>
      <c r="AJ646" s="8" t="str">
        <f t="shared" si="65"/>
        <v>Tuesday</v>
      </c>
      <c r="AK646" s="2">
        <v>0.32332175925925927</v>
      </c>
      <c r="AL646" t="s">
        <v>33</v>
      </c>
      <c r="AM646" t="s">
        <v>34</v>
      </c>
      <c r="AN646" t="s">
        <v>35</v>
      </c>
      <c r="AO646" t="s">
        <v>27</v>
      </c>
    </row>
    <row r="647" spans="1:41" x14ac:dyDescent="0.25">
      <c r="A647" t="s">
        <v>116</v>
      </c>
      <c r="B647">
        <v>2257274</v>
      </c>
      <c r="C647" t="s">
        <v>37</v>
      </c>
      <c r="D647" t="s">
        <v>38</v>
      </c>
      <c r="E647" t="s">
        <v>39</v>
      </c>
      <c r="F647">
        <v>53202</v>
      </c>
      <c r="G647" t="s">
        <v>29</v>
      </c>
      <c r="H647" t="s">
        <v>117</v>
      </c>
      <c r="I647">
        <v>12647</v>
      </c>
      <c r="J647" t="s">
        <v>30</v>
      </c>
      <c r="K647" t="s">
        <v>80</v>
      </c>
      <c r="L647">
        <f>VLOOKUP($K647,Key!$A$1:$D$105,2,FALSE)</f>
        <v>43.05097</v>
      </c>
      <c r="M647">
        <f>VLOOKUP($K647,Key!$A$1:$D$105,3,FALSE)</f>
        <v>-87.906440000000003</v>
      </c>
      <c r="N647" t="str">
        <f>VLOOKUP($K647,Key!$A$1:$D$105,4,FALSE)</f>
        <v>Milwaukee</v>
      </c>
      <c r="O647" t="s">
        <v>36</v>
      </c>
      <c r="P647">
        <f>VLOOKUP($O647,Key!$A$1:$D$105,2,FALSE)</f>
        <v>43.03886</v>
      </c>
      <c r="Q647">
        <f>VLOOKUP($O647,Key!$A$1:$D$105,3,FALSE)</f>
        <v>-87.902720000000002</v>
      </c>
      <c r="R647" t="str">
        <f>VLOOKUP($O647,Key!$A$1:$D$105,4,FALSE)</f>
        <v>Milwaukee</v>
      </c>
      <c r="S647">
        <v>9</v>
      </c>
      <c r="T647">
        <v>0</v>
      </c>
      <c r="U647">
        <v>0</v>
      </c>
      <c r="V647" t="s">
        <v>33</v>
      </c>
      <c r="W647">
        <v>1</v>
      </c>
      <c r="X647">
        <v>1</v>
      </c>
      <c r="Y647">
        <v>40</v>
      </c>
      <c r="Z647" s="6">
        <v>-1</v>
      </c>
      <c r="AA647" s="1">
        <v>43473</v>
      </c>
      <c r="AB647" s="7">
        <f t="shared" si="60"/>
        <v>43466</v>
      </c>
      <c r="AC647" s="7">
        <f t="shared" si="61"/>
        <v>43473</v>
      </c>
      <c r="AD647" s="7" t="str">
        <f t="shared" si="62"/>
        <v>Tuesday</v>
      </c>
      <c r="AE647" s="2">
        <v>0.36672453703703706</v>
      </c>
      <c r="AF647" s="6">
        <v>1</v>
      </c>
      <c r="AG647" s="1">
        <v>43473</v>
      </c>
      <c r="AH647" s="7">
        <f t="shared" si="63"/>
        <v>43466</v>
      </c>
      <c r="AI647" s="7">
        <f t="shared" si="64"/>
        <v>43473</v>
      </c>
      <c r="AJ647" s="7" t="str">
        <f t="shared" si="65"/>
        <v>Tuesday</v>
      </c>
      <c r="AK647" s="2">
        <v>0.37296296296296294</v>
      </c>
      <c r="AL647" t="s">
        <v>33</v>
      </c>
      <c r="AM647" t="s">
        <v>33</v>
      </c>
      <c r="AN647" t="s">
        <v>35</v>
      </c>
      <c r="AO647" t="s">
        <v>27</v>
      </c>
    </row>
    <row r="648" spans="1:41" x14ac:dyDescent="0.25">
      <c r="A648" t="s">
        <v>27</v>
      </c>
      <c r="B648">
        <v>1864105</v>
      </c>
      <c r="C648" t="s">
        <v>37</v>
      </c>
      <c r="D648" t="s">
        <v>85</v>
      </c>
      <c r="E648" t="s">
        <v>39</v>
      </c>
      <c r="F648">
        <v>53223</v>
      </c>
      <c r="G648" t="s">
        <v>29</v>
      </c>
      <c r="H648" t="s">
        <v>101</v>
      </c>
      <c r="I648">
        <v>5487</v>
      </c>
      <c r="J648" t="s">
        <v>30</v>
      </c>
      <c r="K648" t="s">
        <v>42</v>
      </c>
      <c r="L648">
        <f>VLOOKUP($K648,Key!$A$1:$D$105,2,FALSE)</f>
        <v>43.02948</v>
      </c>
      <c r="M648">
        <f>VLOOKUP($K648,Key!$A$1:$D$105,3,FALSE)</f>
        <v>-87.912819999999996</v>
      </c>
      <c r="N648" t="str">
        <f>VLOOKUP($K648,Key!$A$1:$D$105,4,FALSE)</f>
        <v>Milwaukee</v>
      </c>
      <c r="O648" t="s">
        <v>109</v>
      </c>
      <c r="P648">
        <f>VLOOKUP($O648,Key!$A$1:$D$105,2,FALSE)</f>
        <v>43.031480000000002</v>
      </c>
      <c r="Q648">
        <f>VLOOKUP($O648,Key!$A$1:$D$105,3,FALSE)</f>
        <v>-87.908169999999998</v>
      </c>
      <c r="R648" t="str">
        <f>VLOOKUP($O648,Key!$A$1:$D$105,4,FALSE)</f>
        <v>Milwaukee</v>
      </c>
      <c r="S648">
        <v>57</v>
      </c>
      <c r="T648">
        <v>0</v>
      </c>
      <c r="U648">
        <v>0</v>
      </c>
      <c r="V648" t="s">
        <v>33</v>
      </c>
      <c r="W648">
        <v>8</v>
      </c>
      <c r="X648">
        <v>7.6</v>
      </c>
      <c r="Y648">
        <v>320</v>
      </c>
      <c r="Z648" s="4">
        <v>-1</v>
      </c>
      <c r="AA648" s="1">
        <v>43473</v>
      </c>
      <c r="AB648" s="8">
        <f t="shared" si="60"/>
        <v>43466</v>
      </c>
      <c r="AC648" s="8">
        <f t="shared" si="61"/>
        <v>43473</v>
      </c>
      <c r="AD648" s="8" t="str">
        <f t="shared" si="62"/>
        <v>Tuesday</v>
      </c>
      <c r="AE648" s="2">
        <v>0.37253472222222223</v>
      </c>
      <c r="AF648" s="4">
        <v>1</v>
      </c>
      <c r="AG648" s="1">
        <v>43473</v>
      </c>
      <c r="AH648" s="8">
        <f t="shared" si="63"/>
        <v>43466</v>
      </c>
      <c r="AI648" s="8">
        <f t="shared" si="64"/>
        <v>43473</v>
      </c>
      <c r="AJ648" s="8" t="str">
        <f t="shared" si="65"/>
        <v>Tuesday</v>
      </c>
      <c r="AK648" s="2">
        <v>0.41206018518518522</v>
      </c>
      <c r="AL648" t="s">
        <v>34</v>
      </c>
      <c r="AM648" t="s">
        <v>34</v>
      </c>
      <c r="AN648" t="s">
        <v>35</v>
      </c>
      <c r="AO648" t="s">
        <v>27</v>
      </c>
    </row>
    <row r="649" spans="1:41" x14ac:dyDescent="0.25">
      <c r="A649" t="s">
        <v>27</v>
      </c>
      <c r="B649">
        <v>717793</v>
      </c>
      <c r="C649" t="s">
        <v>37</v>
      </c>
      <c r="D649" t="s">
        <v>38</v>
      </c>
      <c r="E649" t="s">
        <v>39</v>
      </c>
      <c r="F649">
        <v>53202</v>
      </c>
      <c r="G649" t="s">
        <v>29</v>
      </c>
      <c r="H649" t="s">
        <v>40</v>
      </c>
      <c r="I649">
        <v>199</v>
      </c>
      <c r="J649" t="s">
        <v>30</v>
      </c>
      <c r="K649" t="s">
        <v>45</v>
      </c>
      <c r="L649">
        <f>VLOOKUP($K649,Key!$A$1:$D$105,2,FALSE)</f>
        <v>43.03519</v>
      </c>
      <c r="M649">
        <f>VLOOKUP($K649,Key!$A$1:$D$105,3,FALSE)</f>
        <v>-87.907390000000007</v>
      </c>
      <c r="N649" t="str">
        <f>VLOOKUP($K649,Key!$A$1:$D$105,4,FALSE)</f>
        <v>Milwaukee</v>
      </c>
      <c r="O649" t="s">
        <v>43</v>
      </c>
      <c r="P649">
        <f>VLOOKUP($O649,Key!$A$1:$D$105,2,FALSE)</f>
        <v>43.038580000000003</v>
      </c>
      <c r="Q649">
        <f>VLOOKUP($O649,Key!$A$1:$D$105,3,FALSE)</f>
        <v>-87.90934</v>
      </c>
      <c r="R649" t="str">
        <f>VLOOKUP($O649,Key!$A$1:$D$105,4,FALSE)</f>
        <v>Milwaukee</v>
      </c>
      <c r="S649">
        <v>3</v>
      </c>
      <c r="T649">
        <v>0</v>
      </c>
      <c r="U649">
        <v>0</v>
      </c>
      <c r="V649" t="s">
        <v>33</v>
      </c>
      <c r="W649">
        <v>0</v>
      </c>
      <c r="X649">
        <v>0</v>
      </c>
      <c r="Y649">
        <v>0</v>
      </c>
      <c r="Z649" s="6">
        <v>-1</v>
      </c>
      <c r="AA649" s="1">
        <v>43473</v>
      </c>
      <c r="AB649" s="7">
        <f t="shared" si="60"/>
        <v>43466</v>
      </c>
      <c r="AC649" s="7">
        <f t="shared" si="61"/>
        <v>43473</v>
      </c>
      <c r="AD649" s="7" t="str">
        <f t="shared" si="62"/>
        <v>Tuesday</v>
      </c>
      <c r="AE649" s="2">
        <v>0.38024305555555554</v>
      </c>
      <c r="AF649" s="6">
        <v>1</v>
      </c>
      <c r="AG649" s="1">
        <v>43473</v>
      </c>
      <c r="AH649" s="7">
        <f t="shared" si="63"/>
        <v>43466</v>
      </c>
      <c r="AI649" s="7">
        <f t="shared" si="64"/>
        <v>43473</v>
      </c>
      <c r="AJ649" s="7" t="str">
        <f t="shared" si="65"/>
        <v>Tuesday</v>
      </c>
      <c r="AK649" s="2">
        <v>0.38255787037037042</v>
      </c>
      <c r="AL649" t="s">
        <v>33</v>
      </c>
      <c r="AM649" t="s">
        <v>34</v>
      </c>
      <c r="AN649" t="s">
        <v>35</v>
      </c>
      <c r="AO649" t="s">
        <v>27</v>
      </c>
    </row>
    <row r="650" spans="1:41" x14ac:dyDescent="0.25">
      <c r="A650" t="s">
        <v>27</v>
      </c>
      <c r="B650">
        <v>1815780</v>
      </c>
      <c r="C650" t="s">
        <v>37</v>
      </c>
      <c r="D650" t="s">
        <v>95</v>
      </c>
      <c r="E650" t="s">
        <v>39</v>
      </c>
      <c r="F650">
        <v>53132</v>
      </c>
      <c r="G650" t="s">
        <v>29</v>
      </c>
      <c r="H650" t="s">
        <v>40</v>
      </c>
      <c r="I650">
        <v>11133</v>
      </c>
      <c r="J650" t="s">
        <v>30</v>
      </c>
      <c r="K650" t="s">
        <v>70</v>
      </c>
      <c r="L650">
        <f>VLOOKUP($K650,Key!$A$1:$D$105,2,FALSE)</f>
        <v>43.074655999999997</v>
      </c>
      <c r="M650">
        <f>VLOOKUP($K650,Key!$A$1:$D$105,3,FALSE)</f>
        <v>-87.889011999999994</v>
      </c>
      <c r="N650" t="str">
        <f>VLOOKUP($K650,Key!$A$1:$D$105,4,FALSE)</f>
        <v>Milwaukee</v>
      </c>
      <c r="O650" t="s">
        <v>67</v>
      </c>
      <c r="P650">
        <f>VLOOKUP($O650,Key!$A$1:$D$105,2,FALSE)</f>
        <v>43.060250000000003</v>
      </c>
      <c r="Q650">
        <f>VLOOKUP($O650,Key!$A$1:$D$105,3,FALSE)</f>
        <v>-87.892169999999993</v>
      </c>
      <c r="R650" t="str">
        <f>VLOOKUP($O650,Key!$A$1:$D$105,4,FALSE)</f>
        <v>Milwaukee</v>
      </c>
      <c r="S650">
        <v>9</v>
      </c>
      <c r="T650">
        <v>0</v>
      </c>
      <c r="U650">
        <v>0</v>
      </c>
      <c r="V650" t="s">
        <v>33</v>
      </c>
      <c r="W650">
        <v>1</v>
      </c>
      <c r="X650">
        <v>1</v>
      </c>
      <c r="Y650">
        <v>40</v>
      </c>
      <c r="Z650" s="4">
        <v>-1</v>
      </c>
      <c r="AA650" s="1">
        <v>43473</v>
      </c>
      <c r="AB650" s="8">
        <f t="shared" si="60"/>
        <v>43466</v>
      </c>
      <c r="AC650" s="8">
        <f t="shared" si="61"/>
        <v>43473</v>
      </c>
      <c r="AD650" s="8" t="str">
        <f t="shared" si="62"/>
        <v>Tuesday</v>
      </c>
      <c r="AE650" s="2">
        <v>0.41170138888888891</v>
      </c>
      <c r="AF650" s="4">
        <v>1</v>
      </c>
      <c r="AG650" s="1">
        <v>43473</v>
      </c>
      <c r="AH650" s="8">
        <f t="shared" si="63"/>
        <v>43466</v>
      </c>
      <c r="AI650" s="8">
        <f t="shared" si="64"/>
        <v>43473</v>
      </c>
      <c r="AJ650" s="8" t="str">
        <f t="shared" si="65"/>
        <v>Tuesday</v>
      </c>
      <c r="AK650" s="2">
        <v>0.41751157407407408</v>
      </c>
      <c r="AL650" t="s">
        <v>33</v>
      </c>
      <c r="AM650" t="s">
        <v>34</v>
      </c>
      <c r="AN650" t="s">
        <v>35</v>
      </c>
      <c r="AO650" t="s">
        <v>27</v>
      </c>
    </row>
    <row r="651" spans="1:41" x14ac:dyDescent="0.25">
      <c r="A651" t="s">
        <v>27</v>
      </c>
      <c r="B651">
        <v>1312561</v>
      </c>
      <c r="C651" t="s">
        <v>37</v>
      </c>
      <c r="D651" t="s">
        <v>38</v>
      </c>
      <c r="E651" t="s">
        <v>39</v>
      </c>
      <c r="F651">
        <v>53203</v>
      </c>
      <c r="G651" t="s">
        <v>29</v>
      </c>
      <c r="H651" t="s">
        <v>40</v>
      </c>
      <c r="I651">
        <v>12475</v>
      </c>
      <c r="J651" t="s">
        <v>30</v>
      </c>
      <c r="K651" t="s">
        <v>82</v>
      </c>
      <c r="L651">
        <f>VLOOKUP($K651,Key!$A$1:$D$105,2,FALSE)</f>
        <v>43.038649999999997</v>
      </c>
      <c r="M651">
        <f>VLOOKUP($K651,Key!$A$1:$D$105,3,FALSE)</f>
        <v>-87.921930000000003</v>
      </c>
      <c r="N651" t="str">
        <f>VLOOKUP($K651,Key!$A$1:$D$105,4,FALSE)</f>
        <v>Milwaukee</v>
      </c>
      <c r="O651" t="s">
        <v>47</v>
      </c>
      <c r="P651">
        <f>VLOOKUP($O651,Key!$A$1:$D$105,2,FALSE)</f>
        <v>43.038600000000002</v>
      </c>
      <c r="Q651">
        <f>VLOOKUP($O651,Key!$A$1:$D$105,3,FALSE)</f>
        <v>-87.912099999999995</v>
      </c>
      <c r="R651" t="str">
        <f>VLOOKUP($O651,Key!$A$1:$D$105,4,FALSE)</f>
        <v>Milwaukee</v>
      </c>
      <c r="S651">
        <v>2</v>
      </c>
      <c r="T651">
        <v>0</v>
      </c>
      <c r="U651">
        <v>0</v>
      </c>
      <c r="V651" t="s">
        <v>33</v>
      </c>
      <c r="W651">
        <v>0</v>
      </c>
      <c r="X651">
        <v>0</v>
      </c>
      <c r="Y651">
        <v>0</v>
      </c>
      <c r="Z651" s="6">
        <v>-1</v>
      </c>
      <c r="AA651" s="1">
        <v>43473</v>
      </c>
      <c r="AB651" s="7">
        <f t="shared" si="60"/>
        <v>43466</v>
      </c>
      <c r="AC651" s="7">
        <f t="shared" si="61"/>
        <v>43473</v>
      </c>
      <c r="AD651" s="7" t="str">
        <f t="shared" si="62"/>
        <v>Tuesday</v>
      </c>
      <c r="AE651" s="2">
        <v>0.67783564814814812</v>
      </c>
      <c r="AF651" s="6">
        <v>1</v>
      </c>
      <c r="AG651" s="1">
        <v>43473</v>
      </c>
      <c r="AH651" s="7">
        <f t="shared" si="63"/>
        <v>43466</v>
      </c>
      <c r="AI651" s="7">
        <f t="shared" si="64"/>
        <v>43473</v>
      </c>
      <c r="AJ651" s="7" t="str">
        <f t="shared" si="65"/>
        <v>Tuesday</v>
      </c>
      <c r="AK651" s="2">
        <v>0.67936342592592591</v>
      </c>
      <c r="AL651" t="s">
        <v>33</v>
      </c>
      <c r="AM651" t="s">
        <v>34</v>
      </c>
      <c r="AN651" t="s">
        <v>35</v>
      </c>
      <c r="AO651" t="s">
        <v>27</v>
      </c>
    </row>
    <row r="652" spans="1:41" x14ac:dyDescent="0.25">
      <c r="A652" t="s">
        <v>27</v>
      </c>
      <c r="B652">
        <v>2260759</v>
      </c>
      <c r="C652" t="s">
        <v>37</v>
      </c>
      <c r="D652" t="s">
        <v>38</v>
      </c>
      <c r="E652" t="s">
        <v>39</v>
      </c>
      <c r="F652">
        <v>53211</v>
      </c>
      <c r="G652" t="s">
        <v>29</v>
      </c>
      <c r="H652" t="s">
        <v>40</v>
      </c>
      <c r="I652">
        <v>5513</v>
      </c>
      <c r="J652" t="s">
        <v>30</v>
      </c>
      <c r="K652" t="s">
        <v>115</v>
      </c>
      <c r="L652">
        <f>VLOOKUP($K652,Key!$A$1:$D$105,2,FALSE)</f>
        <v>43.058619999999998</v>
      </c>
      <c r="M652">
        <f>VLOOKUP($K652,Key!$A$1:$D$105,3,FALSE)</f>
        <v>-87.885319999999993</v>
      </c>
      <c r="N652" t="str">
        <f>VLOOKUP($K652,Key!$A$1:$D$105,4,FALSE)</f>
        <v>Milwaukee</v>
      </c>
      <c r="O652" t="s">
        <v>97</v>
      </c>
      <c r="P652">
        <f>VLOOKUP($O652,Key!$A$1:$D$105,2,FALSE)</f>
        <v>43.069021999999997</v>
      </c>
      <c r="Q652">
        <f>VLOOKUP($O652,Key!$A$1:$D$105,3,FALSE)</f>
        <v>-87.887940999999998</v>
      </c>
      <c r="R652" t="str">
        <f>VLOOKUP($O652,Key!$A$1:$D$105,4,FALSE)</f>
        <v>Milwaukee</v>
      </c>
      <c r="S652">
        <v>9</v>
      </c>
      <c r="T652">
        <v>0</v>
      </c>
      <c r="U652">
        <v>0</v>
      </c>
      <c r="V652" t="s">
        <v>33</v>
      </c>
      <c r="W652">
        <v>1</v>
      </c>
      <c r="X652">
        <v>1</v>
      </c>
      <c r="Y652">
        <v>40</v>
      </c>
      <c r="Z652" s="4">
        <v>-1</v>
      </c>
      <c r="AA652" s="1">
        <v>43473</v>
      </c>
      <c r="AB652" s="8">
        <f t="shared" si="60"/>
        <v>43466</v>
      </c>
      <c r="AC652" s="8">
        <f t="shared" si="61"/>
        <v>43473</v>
      </c>
      <c r="AD652" s="8" t="str">
        <f t="shared" si="62"/>
        <v>Tuesday</v>
      </c>
      <c r="AE652" s="2">
        <v>0.71409722222222216</v>
      </c>
      <c r="AF652" s="4">
        <v>1</v>
      </c>
      <c r="AG652" s="1">
        <v>43473</v>
      </c>
      <c r="AH652" s="8">
        <f t="shared" si="63"/>
        <v>43466</v>
      </c>
      <c r="AI652" s="8">
        <f t="shared" si="64"/>
        <v>43473</v>
      </c>
      <c r="AJ652" s="8" t="str">
        <f t="shared" si="65"/>
        <v>Tuesday</v>
      </c>
      <c r="AK652" s="2">
        <v>0.72016203703703707</v>
      </c>
      <c r="AL652" t="s">
        <v>33</v>
      </c>
      <c r="AM652" t="s">
        <v>34</v>
      </c>
      <c r="AN652" t="s">
        <v>35</v>
      </c>
      <c r="AO652" t="s">
        <v>27</v>
      </c>
    </row>
    <row r="653" spans="1:41" x14ac:dyDescent="0.25">
      <c r="A653" t="s">
        <v>27</v>
      </c>
      <c r="B653">
        <v>2297507</v>
      </c>
      <c r="C653" t="s">
        <v>37</v>
      </c>
      <c r="D653" t="s">
        <v>96</v>
      </c>
      <c r="E653" t="s">
        <v>39</v>
      </c>
      <c r="F653">
        <v>53211</v>
      </c>
      <c r="G653" t="s">
        <v>29</v>
      </c>
      <c r="H653" t="s">
        <v>40</v>
      </c>
      <c r="I653">
        <v>5572</v>
      </c>
      <c r="J653" t="s">
        <v>30</v>
      </c>
      <c r="K653" t="s">
        <v>79</v>
      </c>
      <c r="L653">
        <f>VLOOKUP($K653,Key!$A$1:$D$105,2,FALSE)</f>
        <v>43.078530000000001</v>
      </c>
      <c r="M653">
        <f>VLOOKUP($K653,Key!$A$1:$D$105,3,FALSE)</f>
        <v>-87.882620000000003</v>
      </c>
      <c r="N653" t="str">
        <f>VLOOKUP($K653,Key!$A$1:$D$105,4,FALSE)</f>
        <v>Milwaukee</v>
      </c>
      <c r="O653" t="s">
        <v>69</v>
      </c>
      <c r="P653">
        <f>VLOOKUP($O653,Key!$A$1:$D$105,2,FALSE)</f>
        <v>43.081940000000003</v>
      </c>
      <c r="Q653">
        <f>VLOOKUP($O653,Key!$A$1:$D$105,3,FALSE)</f>
        <v>-87.888090000000005</v>
      </c>
      <c r="R653" t="str">
        <f>VLOOKUP($O653,Key!$A$1:$D$105,4,FALSE)</f>
        <v>Shorewood</v>
      </c>
      <c r="S653">
        <v>7</v>
      </c>
      <c r="T653">
        <v>0</v>
      </c>
      <c r="U653">
        <v>0</v>
      </c>
      <c r="V653" t="s">
        <v>33</v>
      </c>
      <c r="W653">
        <v>1</v>
      </c>
      <c r="X653">
        <v>1</v>
      </c>
      <c r="Y653">
        <v>40</v>
      </c>
      <c r="Z653" s="6">
        <v>-1</v>
      </c>
      <c r="AA653" s="1">
        <v>43474</v>
      </c>
      <c r="AB653" s="7">
        <f t="shared" si="60"/>
        <v>43466</v>
      </c>
      <c r="AC653" s="7">
        <f t="shared" si="61"/>
        <v>43474</v>
      </c>
      <c r="AD653" s="7" t="str">
        <f t="shared" si="62"/>
        <v>Wednesday</v>
      </c>
      <c r="AE653" s="2">
        <v>0.66953703703703704</v>
      </c>
      <c r="AF653" s="6">
        <v>1</v>
      </c>
      <c r="AG653" s="1">
        <v>43474</v>
      </c>
      <c r="AH653" s="7">
        <f t="shared" si="63"/>
        <v>43466</v>
      </c>
      <c r="AI653" s="7">
        <f t="shared" si="64"/>
        <v>43474</v>
      </c>
      <c r="AJ653" s="7" t="str">
        <f t="shared" si="65"/>
        <v>Wednesday</v>
      </c>
      <c r="AK653" s="2">
        <v>0.67452546296296301</v>
      </c>
      <c r="AL653" t="s">
        <v>33</v>
      </c>
      <c r="AM653" t="s">
        <v>34</v>
      </c>
      <c r="AN653" t="s">
        <v>35</v>
      </c>
      <c r="AO653" t="s">
        <v>27</v>
      </c>
    </row>
    <row r="654" spans="1:41" x14ac:dyDescent="0.25">
      <c r="A654" t="s">
        <v>27</v>
      </c>
      <c r="B654">
        <v>1953716</v>
      </c>
      <c r="C654" t="s">
        <v>37</v>
      </c>
      <c r="D654" t="s">
        <v>132</v>
      </c>
      <c r="E654" t="s">
        <v>133</v>
      </c>
      <c r="F654">
        <v>6840</v>
      </c>
      <c r="G654" t="s">
        <v>29</v>
      </c>
      <c r="H654" t="s">
        <v>40</v>
      </c>
      <c r="I654">
        <v>5577</v>
      </c>
      <c r="J654" t="s">
        <v>30</v>
      </c>
      <c r="K654" t="s">
        <v>61</v>
      </c>
      <c r="L654">
        <f>VLOOKUP($K654,Key!$A$1:$D$105,2,FALSE)</f>
        <v>43.026229999999998</v>
      </c>
      <c r="M654">
        <f>VLOOKUP($K654,Key!$A$1:$D$105,3,FALSE)</f>
        <v>-87.912809999999993</v>
      </c>
      <c r="N654" t="str">
        <f>VLOOKUP($K654,Key!$A$1:$D$105,4,FALSE)</f>
        <v>Milwaukee</v>
      </c>
      <c r="O654" t="s">
        <v>109</v>
      </c>
      <c r="P654">
        <f>VLOOKUP($O654,Key!$A$1:$D$105,2,FALSE)</f>
        <v>43.031480000000002</v>
      </c>
      <c r="Q654">
        <f>VLOOKUP($O654,Key!$A$1:$D$105,3,FALSE)</f>
        <v>-87.908169999999998</v>
      </c>
      <c r="R654" t="str">
        <f>VLOOKUP($O654,Key!$A$1:$D$105,4,FALSE)</f>
        <v>Milwaukee</v>
      </c>
      <c r="S654">
        <v>4</v>
      </c>
      <c r="T654">
        <v>0</v>
      </c>
      <c r="U654">
        <v>0</v>
      </c>
      <c r="V654" t="s">
        <v>33</v>
      </c>
      <c r="W654">
        <v>0</v>
      </c>
      <c r="X654">
        <v>0</v>
      </c>
      <c r="Y654">
        <v>0</v>
      </c>
      <c r="Z654" s="4">
        <v>-1</v>
      </c>
      <c r="AA654" s="1">
        <v>43474</v>
      </c>
      <c r="AB654" s="8">
        <f t="shared" si="60"/>
        <v>43466</v>
      </c>
      <c r="AC654" s="8">
        <f t="shared" si="61"/>
        <v>43474</v>
      </c>
      <c r="AD654" s="8" t="str">
        <f t="shared" si="62"/>
        <v>Wednesday</v>
      </c>
      <c r="AE654" s="2">
        <v>0.76831018518518512</v>
      </c>
      <c r="AF654" s="4">
        <v>1</v>
      </c>
      <c r="AG654" s="1">
        <v>43474</v>
      </c>
      <c r="AH654" s="8">
        <f t="shared" si="63"/>
        <v>43466</v>
      </c>
      <c r="AI654" s="8">
        <f t="shared" si="64"/>
        <v>43474</v>
      </c>
      <c r="AJ654" s="8" t="str">
        <f t="shared" si="65"/>
        <v>Wednesday</v>
      </c>
      <c r="AK654" s="2">
        <v>0.77148148148148143</v>
      </c>
      <c r="AL654" t="s">
        <v>33</v>
      </c>
      <c r="AM654" t="s">
        <v>34</v>
      </c>
      <c r="AN654" t="s">
        <v>35</v>
      </c>
      <c r="AO654" t="s">
        <v>27</v>
      </c>
    </row>
    <row r="655" spans="1:41" x14ac:dyDescent="0.25">
      <c r="A655" t="s">
        <v>27</v>
      </c>
      <c r="B655">
        <v>2289882</v>
      </c>
      <c r="C655" t="s">
        <v>37</v>
      </c>
      <c r="D655" t="s">
        <v>136</v>
      </c>
      <c r="E655" t="s">
        <v>39</v>
      </c>
      <c r="F655">
        <v>53045</v>
      </c>
      <c r="G655" t="s">
        <v>29</v>
      </c>
      <c r="H655" t="s">
        <v>40</v>
      </c>
      <c r="I655">
        <v>976</v>
      </c>
      <c r="J655" t="s">
        <v>30</v>
      </c>
      <c r="K655" t="s">
        <v>71</v>
      </c>
      <c r="L655">
        <f>VLOOKUP($K655,Key!$A$1:$D$105,2,FALSE)</f>
        <v>43.074890000000003</v>
      </c>
      <c r="M655">
        <f>VLOOKUP($K655,Key!$A$1:$D$105,3,FALSE)</f>
        <v>-87.882810000000006</v>
      </c>
      <c r="N655" t="str">
        <f>VLOOKUP($K655,Key!$A$1:$D$105,4,FALSE)</f>
        <v>Milwaukee</v>
      </c>
      <c r="O655" t="s">
        <v>70</v>
      </c>
      <c r="P655">
        <f>VLOOKUP($O655,Key!$A$1:$D$105,2,FALSE)</f>
        <v>43.074655999999997</v>
      </c>
      <c r="Q655">
        <f>VLOOKUP($O655,Key!$A$1:$D$105,3,FALSE)</f>
        <v>-87.889011999999994</v>
      </c>
      <c r="R655" t="str">
        <f>VLOOKUP($O655,Key!$A$1:$D$105,4,FALSE)</f>
        <v>Milwaukee</v>
      </c>
      <c r="S655">
        <v>3</v>
      </c>
      <c r="T655">
        <v>0</v>
      </c>
      <c r="U655">
        <v>0</v>
      </c>
      <c r="V655" t="s">
        <v>33</v>
      </c>
      <c r="W655">
        <v>0</v>
      </c>
      <c r="X655">
        <v>0</v>
      </c>
      <c r="Y655">
        <v>0</v>
      </c>
      <c r="Z655" s="6">
        <v>-1</v>
      </c>
      <c r="AA655" s="1">
        <v>43474</v>
      </c>
      <c r="AB655" s="7">
        <f t="shared" si="60"/>
        <v>43466</v>
      </c>
      <c r="AC655" s="7">
        <f t="shared" si="61"/>
        <v>43474</v>
      </c>
      <c r="AD655" s="7" t="str">
        <f t="shared" si="62"/>
        <v>Wednesday</v>
      </c>
      <c r="AE655" s="2">
        <v>0.97931712962962969</v>
      </c>
      <c r="AF655" s="6">
        <v>1</v>
      </c>
      <c r="AG655" s="1">
        <v>43474</v>
      </c>
      <c r="AH655" s="7">
        <f t="shared" si="63"/>
        <v>43466</v>
      </c>
      <c r="AI655" s="7">
        <f t="shared" si="64"/>
        <v>43474</v>
      </c>
      <c r="AJ655" s="7" t="str">
        <f t="shared" si="65"/>
        <v>Wednesday</v>
      </c>
      <c r="AK655" s="2">
        <v>0.98148148148148151</v>
      </c>
      <c r="AL655" t="s">
        <v>33</v>
      </c>
      <c r="AM655" t="s">
        <v>34</v>
      </c>
      <c r="AN655" t="s">
        <v>35</v>
      </c>
      <c r="AO655" t="s">
        <v>27</v>
      </c>
    </row>
    <row r="656" spans="1:41" x14ac:dyDescent="0.25">
      <c r="A656" t="s">
        <v>27</v>
      </c>
      <c r="B656">
        <v>1659202</v>
      </c>
      <c r="C656" t="s">
        <v>37</v>
      </c>
      <c r="D656" t="s">
        <v>38</v>
      </c>
      <c r="E656" t="s">
        <v>39</v>
      </c>
      <c r="F656">
        <v>53202</v>
      </c>
      <c r="G656" t="s">
        <v>29</v>
      </c>
      <c r="H656" t="s">
        <v>40</v>
      </c>
      <c r="I656">
        <v>5423</v>
      </c>
      <c r="J656" t="s">
        <v>30</v>
      </c>
      <c r="K656" t="s">
        <v>57</v>
      </c>
      <c r="L656">
        <f>VLOOKUP($K656,Key!$A$1:$D$105,2,FALSE)</f>
        <v>43.045712999999999</v>
      </c>
      <c r="M656">
        <f>VLOOKUP($K656,Key!$A$1:$D$105,3,FALSE)</f>
        <v>-87.899756999999994</v>
      </c>
      <c r="N656" t="str">
        <f>VLOOKUP($K656,Key!$A$1:$D$105,4,FALSE)</f>
        <v>Milwaukee</v>
      </c>
      <c r="O656" t="s">
        <v>36</v>
      </c>
      <c r="P656">
        <f>VLOOKUP($O656,Key!$A$1:$D$105,2,FALSE)</f>
        <v>43.03886</v>
      </c>
      <c r="Q656">
        <f>VLOOKUP($O656,Key!$A$1:$D$105,3,FALSE)</f>
        <v>-87.902720000000002</v>
      </c>
      <c r="R656" t="str">
        <f>VLOOKUP($O656,Key!$A$1:$D$105,4,FALSE)</f>
        <v>Milwaukee</v>
      </c>
      <c r="S656">
        <v>4</v>
      </c>
      <c r="T656">
        <v>0</v>
      </c>
      <c r="U656">
        <v>0</v>
      </c>
      <c r="V656" t="s">
        <v>33</v>
      </c>
      <c r="W656">
        <v>0</v>
      </c>
      <c r="X656">
        <v>0</v>
      </c>
      <c r="Y656">
        <v>0</v>
      </c>
      <c r="Z656" s="4">
        <v>-1</v>
      </c>
      <c r="AA656" s="1">
        <v>43475</v>
      </c>
      <c r="AB656" s="8">
        <f t="shared" si="60"/>
        <v>43466</v>
      </c>
      <c r="AC656" s="8">
        <f t="shared" si="61"/>
        <v>43475</v>
      </c>
      <c r="AD656" s="8" t="str">
        <f t="shared" si="62"/>
        <v>Thursday</v>
      </c>
      <c r="AE656" s="2">
        <v>0.39510416666666665</v>
      </c>
      <c r="AF656" s="4">
        <v>1</v>
      </c>
      <c r="AG656" s="1">
        <v>43475</v>
      </c>
      <c r="AH656" s="8">
        <f t="shared" si="63"/>
        <v>43466</v>
      </c>
      <c r="AI656" s="8">
        <f t="shared" si="64"/>
        <v>43475</v>
      </c>
      <c r="AJ656" s="8" t="str">
        <f t="shared" si="65"/>
        <v>Thursday</v>
      </c>
      <c r="AK656" s="2">
        <v>0.39734953703703701</v>
      </c>
      <c r="AL656" t="s">
        <v>33</v>
      </c>
      <c r="AM656" t="s">
        <v>34</v>
      </c>
      <c r="AN656" t="s">
        <v>35</v>
      </c>
      <c r="AO656" t="s">
        <v>27</v>
      </c>
    </row>
    <row r="657" spans="1:41" x14ac:dyDescent="0.25">
      <c r="A657" t="s">
        <v>27</v>
      </c>
      <c r="B657">
        <v>1738865</v>
      </c>
      <c r="C657" t="s">
        <v>37</v>
      </c>
      <c r="D657" t="s">
        <v>38</v>
      </c>
      <c r="E657" t="s">
        <v>39</v>
      </c>
      <c r="F657">
        <v>53211</v>
      </c>
      <c r="G657" t="s">
        <v>29</v>
      </c>
      <c r="H657" t="s">
        <v>40</v>
      </c>
      <c r="I657">
        <v>12645</v>
      </c>
      <c r="J657" t="s">
        <v>30</v>
      </c>
      <c r="K657" t="s">
        <v>94</v>
      </c>
      <c r="L657">
        <f>VLOOKUP($K657,Key!$A$1:$D$105,2,FALSE)</f>
        <v>43.077359999999999</v>
      </c>
      <c r="M657">
        <f>VLOOKUP($K657,Key!$A$1:$D$105,3,FALSE)</f>
        <v>-87.880769999999998</v>
      </c>
      <c r="N657" t="str">
        <f>VLOOKUP($K657,Key!$A$1:$D$105,4,FALSE)</f>
        <v>Milwaukee</v>
      </c>
      <c r="O657" t="s">
        <v>75</v>
      </c>
      <c r="P657">
        <f>VLOOKUP($O657,Key!$A$1:$D$105,2,FALSE)</f>
        <v>43.063749000000001</v>
      </c>
      <c r="Q657">
        <f>VLOOKUP($O657,Key!$A$1:$D$105,3,FALSE)</f>
        <v>-87.887962999999999</v>
      </c>
      <c r="R657" t="str">
        <f>VLOOKUP($O657,Key!$A$1:$D$105,4,FALSE)</f>
        <v>Milwaukee</v>
      </c>
      <c r="S657">
        <v>11</v>
      </c>
      <c r="T657">
        <v>0</v>
      </c>
      <c r="U657">
        <v>0</v>
      </c>
      <c r="V657" t="s">
        <v>33</v>
      </c>
      <c r="W657">
        <v>1</v>
      </c>
      <c r="X657">
        <v>1</v>
      </c>
      <c r="Y657">
        <v>40</v>
      </c>
      <c r="Z657" s="6">
        <v>-1</v>
      </c>
      <c r="AA657" s="1">
        <v>43475</v>
      </c>
      <c r="AB657" s="7">
        <f t="shared" si="60"/>
        <v>43466</v>
      </c>
      <c r="AC657" s="7">
        <f t="shared" si="61"/>
        <v>43475</v>
      </c>
      <c r="AD657" s="7" t="str">
        <f t="shared" si="62"/>
        <v>Thursday</v>
      </c>
      <c r="AE657" s="2">
        <v>0.81451388888888887</v>
      </c>
      <c r="AF657" s="6">
        <v>1</v>
      </c>
      <c r="AG657" s="1">
        <v>43475</v>
      </c>
      <c r="AH657" s="7">
        <f t="shared" si="63"/>
        <v>43466</v>
      </c>
      <c r="AI657" s="7">
        <f t="shared" si="64"/>
        <v>43475</v>
      </c>
      <c r="AJ657" s="7" t="str">
        <f t="shared" si="65"/>
        <v>Thursday</v>
      </c>
      <c r="AK657" s="2">
        <v>0.82201388888888882</v>
      </c>
      <c r="AL657" t="s">
        <v>33</v>
      </c>
      <c r="AM657" t="s">
        <v>34</v>
      </c>
      <c r="AN657" t="s">
        <v>35</v>
      </c>
      <c r="AO657" t="s">
        <v>27</v>
      </c>
    </row>
    <row r="658" spans="1:41" x14ac:dyDescent="0.25">
      <c r="A658" t="s">
        <v>27</v>
      </c>
      <c r="B658">
        <v>1863430</v>
      </c>
      <c r="C658" t="s">
        <v>37</v>
      </c>
      <c r="D658" t="s">
        <v>38</v>
      </c>
      <c r="E658" t="s">
        <v>39</v>
      </c>
      <c r="F658">
        <v>53202</v>
      </c>
      <c r="G658" t="s">
        <v>29</v>
      </c>
      <c r="H658" t="s">
        <v>86</v>
      </c>
      <c r="I658">
        <v>11158</v>
      </c>
      <c r="J658" t="s">
        <v>30</v>
      </c>
      <c r="K658" t="s">
        <v>74</v>
      </c>
      <c r="L658">
        <f>VLOOKUP($K658,Key!$A$1:$D$105,2,FALSE)</f>
        <v>43.042639999999999</v>
      </c>
      <c r="M658">
        <f>VLOOKUP($K658,Key!$A$1:$D$105,3,FALSE)</f>
        <v>-87.905680000000004</v>
      </c>
      <c r="N658" t="str">
        <f>VLOOKUP($K658,Key!$A$1:$D$105,4,FALSE)</f>
        <v>Milwaukee</v>
      </c>
      <c r="O658" t="s">
        <v>42</v>
      </c>
      <c r="P658">
        <f>VLOOKUP($O658,Key!$A$1:$D$105,2,FALSE)</f>
        <v>43.02948</v>
      </c>
      <c r="Q658">
        <f>VLOOKUP($O658,Key!$A$1:$D$105,3,FALSE)</f>
        <v>-87.912819999999996</v>
      </c>
      <c r="R658" t="str">
        <f>VLOOKUP($O658,Key!$A$1:$D$105,4,FALSE)</f>
        <v>Milwaukee</v>
      </c>
      <c r="S658">
        <v>9</v>
      </c>
      <c r="T658">
        <v>0</v>
      </c>
      <c r="U658">
        <v>2</v>
      </c>
      <c r="V658" t="s">
        <v>33</v>
      </c>
      <c r="W658">
        <v>1</v>
      </c>
      <c r="X658">
        <v>1</v>
      </c>
      <c r="Y658">
        <v>40</v>
      </c>
      <c r="Z658" s="4">
        <v>-1</v>
      </c>
      <c r="AA658" s="1">
        <v>43476</v>
      </c>
      <c r="AB658" s="8">
        <f t="shared" si="60"/>
        <v>43466</v>
      </c>
      <c r="AC658" s="8">
        <f t="shared" si="61"/>
        <v>43476</v>
      </c>
      <c r="AD658" s="8" t="str">
        <f t="shared" si="62"/>
        <v>Friday</v>
      </c>
      <c r="AE658" s="2">
        <v>0.29673611111111114</v>
      </c>
      <c r="AF658" s="4">
        <v>1</v>
      </c>
      <c r="AG658" s="1">
        <v>43476</v>
      </c>
      <c r="AH658" s="8">
        <f t="shared" si="63"/>
        <v>43466</v>
      </c>
      <c r="AI658" s="8">
        <f t="shared" si="64"/>
        <v>43476</v>
      </c>
      <c r="AJ658" s="8" t="str">
        <f t="shared" si="65"/>
        <v>Friday</v>
      </c>
      <c r="AK658" s="2">
        <v>0.30290509259259263</v>
      </c>
      <c r="AL658" t="s">
        <v>33</v>
      </c>
      <c r="AM658" t="s">
        <v>34</v>
      </c>
      <c r="AN658" t="s">
        <v>35</v>
      </c>
      <c r="AO658" t="s">
        <v>27</v>
      </c>
    </row>
    <row r="659" spans="1:41" x14ac:dyDescent="0.25">
      <c r="A659" t="s">
        <v>27</v>
      </c>
      <c r="B659">
        <v>1915786</v>
      </c>
      <c r="C659" t="s">
        <v>37</v>
      </c>
      <c r="D659" t="s">
        <v>38</v>
      </c>
      <c r="E659" t="s">
        <v>39</v>
      </c>
      <c r="F659">
        <v>53202</v>
      </c>
      <c r="G659" t="s">
        <v>29</v>
      </c>
      <c r="H659" t="s">
        <v>40</v>
      </c>
      <c r="I659">
        <v>13</v>
      </c>
      <c r="J659" t="s">
        <v>30</v>
      </c>
      <c r="K659" t="s">
        <v>76</v>
      </c>
      <c r="L659">
        <f>VLOOKUP($K659,Key!$A$1:$D$105,2,FALSE)</f>
        <v>43.05536</v>
      </c>
      <c r="M659">
        <f>VLOOKUP($K659,Key!$A$1:$D$105,3,FALSE)</f>
        <v>-87.90504</v>
      </c>
      <c r="N659" t="str">
        <f>VLOOKUP($K659,Key!$A$1:$D$105,4,FALSE)</f>
        <v>Milwaukee</v>
      </c>
      <c r="O659" t="s">
        <v>32</v>
      </c>
      <c r="P659">
        <f>VLOOKUP($O659,Key!$A$1:$D$105,2,FALSE)</f>
        <v>43.040349999999997</v>
      </c>
      <c r="Q659">
        <f>VLOOKUP($O659,Key!$A$1:$D$105,3,FALSE)</f>
        <v>-87.920760000000001</v>
      </c>
      <c r="R659" t="str">
        <f>VLOOKUP($O659,Key!$A$1:$D$105,4,FALSE)</f>
        <v>Milwaukee</v>
      </c>
      <c r="S659">
        <v>10</v>
      </c>
      <c r="T659">
        <v>0</v>
      </c>
      <c r="U659">
        <v>0</v>
      </c>
      <c r="V659" t="s">
        <v>33</v>
      </c>
      <c r="W659">
        <v>1</v>
      </c>
      <c r="X659">
        <v>1</v>
      </c>
      <c r="Y659">
        <v>40</v>
      </c>
      <c r="Z659" s="6">
        <v>-1</v>
      </c>
      <c r="AA659" s="1">
        <v>43476</v>
      </c>
      <c r="AB659" s="7">
        <f t="shared" si="60"/>
        <v>43466</v>
      </c>
      <c r="AC659" s="7">
        <f t="shared" si="61"/>
        <v>43476</v>
      </c>
      <c r="AD659" s="7" t="str">
        <f t="shared" si="62"/>
        <v>Friday</v>
      </c>
      <c r="AE659" s="2">
        <v>0.37819444444444444</v>
      </c>
      <c r="AF659" s="6">
        <v>1</v>
      </c>
      <c r="AG659" s="1">
        <v>43476</v>
      </c>
      <c r="AH659" s="7">
        <f t="shared" si="63"/>
        <v>43466</v>
      </c>
      <c r="AI659" s="7">
        <f t="shared" si="64"/>
        <v>43476</v>
      </c>
      <c r="AJ659" s="7" t="str">
        <f t="shared" si="65"/>
        <v>Friday</v>
      </c>
      <c r="AK659" s="2">
        <v>0.38490740740740742</v>
      </c>
      <c r="AL659" t="s">
        <v>33</v>
      </c>
      <c r="AM659" t="s">
        <v>34</v>
      </c>
      <c r="AN659" t="s">
        <v>35</v>
      </c>
      <c r="AO659" t="s">
        <v>27</v>
      </c>
    </row>
    <row r="660" spans="1:41" x14ac:dyDescent="0.25">
      <c r="A660" t="s">
        <v>27</v>
      </c>
      <c r="B660">
        <v>2271910</v>
      </c>
      <c r="C660" t="s">
        <v>37</v>
      </c>
      <c r="D660" t="s">
        <v>38</v>
      </c>
      <c r="E660" t="s">
        <v>39</v>
      </c>
      <c r="F660">
        <v>53202</v>
      </c>
      <c r="G660" t="s">
        <v>29</v>
      </c>
      <c r="H660" t="s">
        <v>40</v>
      </c>
      <c r="I660">
        <v>5431</v>
      </c>
      <c r="J660" t="s">
        <v>30</v>
      </c>
      <c r="K660" t="s">
        <v>66</v>
      </c>
      <c r="L660">
        <f>VLOOKUP($K660,Key!$A$1:$D$105,2,FALSE)</f>
        <v>43.060155999999999</v>
      </c>
      <c r="M660">
        <f>VLOOKUP($K660,Key!$A$1:$D$105,3,FALSE)</f>
        <v>-87.881258000000003</v>
      </c>
      <c r="N660" t="str">
        <f>VLOOKUP($K660,Key!$A$1:$D$105,4,FALSE)</f>
        <v>Milwaukee</v>
      </c>
      <c r="O660" t="s">
        <v>93</v>
      </c>
      <c r="P660">
        <f>VLOOKUP($O660,Key!$A$1:$D$105,2,FALSE)</f>
        <v>43.060786</v>
      </c>
      <c r="Q660">
        <f>VLOOKUP($O660,Key!$A$1:$D$105,3,FALSE)</f>
        <v>-87.883825999999999</v>
      </c>
      <c r="R660" t="str">
        <f>VLOOKUP($O660,Key!$A$1:$D$105,4,FALSE)</f>
        <v>Milwaukee</v>
      </c>
      <c r="S660">
        <v>3</v>
      </c>
      <c r="T660">
        <v>0</v>
      </c>
      <c r="U660">
        <v>0</v>
      </c>
      <c r="V660" t="s">
        <v>33</v>
      </c>
      <c r="W660">
        <v>0</v>
      </c>
      <c r="X660">
        <v>0</v>
      </c>
      <c r="Y660">
        <v>0</v>
      </c>
      <c r="Z660" s="4">
        <v>-1</v>
      </c>
      <c r="AA660" s="1">
        <v>43476</v>
      </c>
      <c r="AB660" s="8">
        <f t="shared" si="60"/>
        <v>43466</v>
      </c>
      <c r="AC660" s="8">
        <f t="shared" si="61"/>
        <v>43476</v>
      </c>
      <c r="AD660" s="8" t="str">
        <f t="shared" si="62"/>
        <v>Friday</v>
      </c>
      <c r="AE660" s="2">
        <v>0.45187500000000003</v>
      </c>
      <c r="AF660" s="4">
        <v>1</v>
      </c>
      <c r="AG660" s="1">
        <v>43476</v>
      </c>
      <c r="AH660" s="8">
        <f t="shared" si="63"/>
        <v>43466</v>
      </c>
      <c r="AI660" s="8">
        <f t="shared" si="64"/>
        <v>43476</v>
      </c>
      <c r="AJ660" s="8" t="str">
        <f t="shared" si="65"/>
        <v>Friday</v>
      </c>
      <c r="AK660" s="2">
        <v>0.45353009259259264</v>
      </c>
      <c r="AL660" t="s">
        <v>33</v>
      </c>
      <c r="AM660" t="s">
        <v>34</v>
      </c>
      <c r="AN660" t="s">
        <v>35</v>
      </c>
      <c r="AO660" t="s">
        <v>27</v>
      </c>
    </row>
    <row r="661" spans="1:41" x14ac:dyDescent="0.25">
      <c r="A661" t="s">
        <v>27</v>
      </c>
      <c r="B661">
        <v>1328721</v>
      </c>
      <c r="C661" t="s">
        <v>37</v>
      </c>
      <c r="D661" t="s">
        <v>38</v>
      </c>
      <c r="E661" t="s">
        <v>39</v>
      </c>
      <c r="F661">
        <v>53207</v>
      </c>
      <c r="G661" t="s">
        <v>29</v>
      </c>
      <c r="H661" t="s">
        <v>40</v>
      </c>
      <c r="I661">
        <v>11064</v>
      </c>
      <c r="J661" t="s">
        <v>30</v>
      </c>
      <c r="K661" t="s">
        <v>61</v>
      </c>
      <c r="L661">
        <f>VLOOKUP($K661,Key!$A$1:$D$105,2,FALSE)</f>
        <v>43.026229999999998</v>
      </c>
      <c r="M661">
        <f>VLOOKUP($K661,Key!$A$1:$D$105,3,FALSE)</f>
        <v>-87.912809999999993</v>
      </c>
      <c r="N661" t="str">
        <f>VLOOKUP($K661,Key!$A$1:$D$105,4,FALSE)</f>
        <v>Milwaukee</v>
      </c>
      <c r="O661" t="s">
        <v>78</v>
      </c>
      <c r="P661">
        <f>VLOOKUP($O661,Key!$A$1:$D$105,2,FALSE)</f>
        <v>43.041646999999998</v>
      </c>
      <c r="Q661">
        <f>VLOOKUP($O661,Key!$A$1:$D$105,3,FALSE)</f>
        <v>-87.927257999999995</v>
      </c>
      <c r="R661" t="str">
        <f>VLOOKUP($O661,Key!$A$1:$D$105,4,FALSE)</f>
        <v>Milwaukee</v>
      </c>
      <c r="S661">
        <v>10</v>
      </c>
      <c r="T661">
        <v>0</v>
      </c>
      <c r="U661">
        <v>0</v>
      </c>
      <c r="V661" t="s">
        <v>33</v>
      </c>
      <c r="W661">
        <v>1</v>
      </c>
      <c r="X661">
        <v>1</v>
      </c>
      <c r="Y661">
        <v>40</v>
      </c>
      <c r="Z661" s="6">
        <v>-1</v>
      </c>
      <c r="AA661" s="1">
        <v>43476</v>
      </c>
      <c r="AB661" s="7">
        <f t="shared" si="60"/>
        <v>43466</v>
      </c>
      <c r="AC661" s="7">
        <f t="shared" si="61"/>
        <v>43476</v>
      </c>
      <c r="AD661" s="7" t="str">
        <f t="shared" si="62"/>
        <v>Friday</v>
      </c>
      <c r="AE661" s="2">
        <v>0.55252314814814818</v>
      </c>
      <c r="AF661" s="6">
        <v>1</v>
      </c>
      <c r="AG661" s="1">
        <v>43476</v>
      </c>
      <c r="AH661" s="7">
        <f t="shared" si="63"/>
        <v>43466</v>
      </c>
      <c r="AI661" s="7">
        <f t="shared" si="64"/>
        <v>43476</v>
      </c>
      <c r="AJ661" s="7" t="str">
        <f t="shared" si="65"/>
        <v>Friday</v>
      </c>
      <c r="AK661" s="2">
        <v>0.55908564814814821</v>
      </c>
      <c r="AL661" t="s">
        <v>33</v>
      </c>
      <c r="AM661" t="s">
        <v>34</v>
      </c>
      <c r="AN661" t="s">
        <v>35</v>
      </c>
      <c r="AO661" t="s">
        <v>27</v>
      </c>
    </row>
    <row r="662" spans="1:41" x14ac:dyDescent="0.25">
      <c r="A662" t="s">
        <v>27</v>
      </c>
      <c r="B662">
        <v>2271910</v>
      </c>
      <c r="C662" t="s">
        <v>37</v>
      </c>
      <c r="D662" t="s">
        <v>38</v>
      </c>
      <c r="E662" t="s">
        <v>39</v>
      </c>
      <c r="F662">
        <v>53202</v>
      </c>
      <c r="G662" t="s">
        <v>29</v>
      </c>
      <c r="H662" t="s">
        <v>40</v>
      </c>
      <c r="I662">
        <v>263</v>
      </c>
      <c r="J662" t="s">
        <v>30</v>
      </c>
      <c r="K662" t="s">
        <v>66</v>
      </c>
      <c r="L662">
        <f>VLOOKUP($K662,Key!$A$1:$D$105,2,FALSE)</f>
        <v>43.060155999999999</v>
      </c>
      <c r="M662">
        <f>VLOOKUP($K662,Key!$A$1:$D$105,3,FALSE)</f>
        <v>-87.881258000000003</v>
      </c>
      <c r="N662" t="str">
        <f>VLOOKUP($K662,Key!$A$1:$D$105,4,FALSE)</f>
        <v>Milwaukee</v>
      </c>
      <c r="O662" t="s">
        <v>58</v>
      </c>
      <c r="P662">
        <f>VLOOKUP($O662,Key!$A$1:$D$105,2,FALSE)</f>
        <v>43.052460000000004</v>
      </c>
      <c r="Q662">
        <f>VLOOKUP($O662,Key!$A$1:$D$105,3,FALSE)</f>
        <v>-87.891000000000005</v>
      </c>
      <c r="R662" t="str">
        <f>VLOOKUP($O662,Key!$A$1:$D$105,4,FALSE)</f>
        <v>Milwaukee</v>
      </c>
      <c r="S662">
        <v>866</v>
      </c>
      <c r="T662">
        <v>0</v>
      </c>
      <c r="U662">
        <v>81</v>
      </c>
      <c r="V662" t="s">
        <v>33</v>
      </c>
      <c r="W662">
        <v>18</v>
      </c>
      <c r="X662">
        <v>17.100000000000001</v>
      </c>
      <c r="Y662">
        <v>720</v>
      </c>
      <c r="Z662" s="4">
        <v>-1</v>
      </c>
      <c r="AA662" s="1">
        <v>43476</v>
      </c>
      <c r="AB662" s="8">
        <f t="shared" si="60"/>
        <v>43466</v>
      </c>
      <c r="AC662" s="8">
        <f t="shared" si="61"/>
        <v>43476</v>
      </c>
      <c r="AD662" s="8" t="str">
        <f t="shared" si="62"/>
        <v>Friday</v>
      </c>
      <c r="AE662" s="2">
        <v>0.55331018518518515</v>
      </c>
      <c r="AF662" s="4">
        <v>1</v>
      </c>
      <c r="AG662" s="1">
        <v>43477</v>
      </c>
      <c r="AH662" s="8">
        <f t="shared" si="63"/>
        <v>43466</v>
      </c>
      <c r="AI662" s="8">
        <f t="shared" si="64"/>
        <v>43477</v>
      </c>
      <c r="AJ662" s="8" t="str">
        <f t="shared" si="65"/>
        <v>Saturday</v>
      </c>
      <c r="AK662" s="2">
        <v>0.15456018518518519</v>
      </c>
      <c r="AL662" t="s">
        <v>34</v>
      </c>
      <c r="AM662" t="s">
        <v>34</v>
      </c>
      <c r="AN662" t="s">
        <v>35</v>
      </c>
      <c r="AO662" t="s">
        <v>27</v>
      </c>
    </row>
    <row r="663" spans="1:41" x14ac:dyDescent="0.25">
      <c r="A663" t="s">
        <v>27</v>
      </c>
      <c r="B663">
        <v>1817955</v>
      </c>
      <c r="C663" t="s">
        <v>37</v>
      </c>
      <c r="D663" t="s">
        <v>96</v>
      </c>
      <c r="E663" t="s">
        <v>39</v>
      </c>
      <c r="F663">
        <v>53211</v>
      </c>
      <c r="G663" t="s">
        <v>29</v>
      </c>
      <c r="H663" t="s">
        <v>40</v>
      </c>
      <c r="I663">
        <v>5451</v>
      </c>
      <c r="J663" t="s">
        <v>30</v>
      </c>
      <c r="K663" t="s">
        <v>31</v>
      </c>
      <c r="L663">
        <f>VLOOKUP($K663,Key!$A$1:$D$105,2,FALSE)</f>
        <v>43.038719999999998</v>
      </c>
      <c r="M663">
        <f>VLOOKUP($K663,Key!$A$1:$D$105,3,FALSE)</f>
        <v>-87.905339999999995</v>
      </c>
      <c r="N663" t="str">
        <f>VLOOKUP($K663,Key!$A$1:$D$105,4,FALSE)</f>
        <v>Milwaukee</v>
      </c>
      <c r="O663" t="s">
        <v>51</v>
      </c>
      <c r="P663">
        <f>VLOOKUP($O663,Key!$A$1:$D$105,2,FALSE)</f>
        <v>43.028709999999997</v>
      </c>
      <c r="Q663">
        <f>VLOOKUP($O663,Key!$A$1:$D$105,3,FALSE)</f>
        <v>-87.9041</v>
      </c>
      <c r="R663" t="str">
        <f>VLOOKUP($O663,Key!$A$1:$D$105,4,FALSE)</f>
        <v>Milwaukee</v>
      </c>
      <c r="S663">
        <v>5</v>
      </c>
      <c r="T663">
        <v>0</v>
      </c>
      <c r="U663">
        <v>0</v>
      </c>
      <c r="V663" t="s">
        <v>33</v>
      </c>
      <c r="W663">
        <v>0</v>
      </c>
      <c r="X663">
        <v>0</v>
      </c>
      <c r="Y663">
        <v>0</v>
      </c>
      <c r="Z663" s="6">
        <v>-1</v>
      </c>
      <c r="AA663" s="1">
        <v>43476</v>
      </c>
      <c r="AB663" s="7">
        <f t="shared" si="60"/>
        <v>43466</v>
      </c>
      <c r="AC663" s="7">
        <f t="shared" si="61"/>
        <v>43476</v>
      </c>
      <c r="AD663" s="7" t="str">
        <f t="shared" si="62"/>
        <v>Friday</v>
      </c>
      <c r="AE663" s="2">
        <v>0.64451388888888894</v>
      </c>
      <c r="AF663" s="6">
        <v>1</v>
      </c>
      <c r="AG663" s="1">
        <v>43476</v>
      </c>
      <c r="AH663" s="7">
        <f t="shared" si="63"/>
        <v>43466</v>
      </c>
      <c r="AI663" s="7">
        <f t="shared" si="64"/>
        <v>43476</v>
      </c>
      <c r="AJ663" s="7" t="str">
        <f t="shared" si="65"/>
        <v>Friday</v>
      </c>
      <c r="AK663" s="2">
        <v>0.64799768518518519</v>
      </c>
      <c r="AL663" t="s">
        <v>33</v>
      </c>
      <c r="AM663" t="s">
        <v>34</v>
      </c>
      <c r="AN663" t="s">
        <v>35</v>
      </c>
      <c r="AO663" t="s">
        <v>27</v>
      </c>
    </row>
    <row r="664" spans="1:41" x14ac:dyDescent="0.25">
      <c r="A664" t="s">
        <v>27</v>
      </c>
      <c r="B664">
        <v>2297507</v>
      </c>
      <c r="C664" t="s">
        <v>37</v>
      </c>
      <c r="D664" t="s">
        <v>96</v>
      </c>
      <c r="E664" t="s">
        <v>39</v>
      </c>
      <c r="F664">
        <v>53211</v>
      </c>
      <c r="G664" t="s">
        <v>29</v>
      </c>
      <c r="H664" t="s">
        <v>40</v>
      </c>
      <c r="I664">
        <v>11068</v>
      </c>
      <c r="J664" t="s">
        <v>30</v>
      </c>
      <c r="K664" t="s">
        <v>79</v>
      </c>
      <c r="L664">
        <f>VLOOKUP($K664,Key!$A$1:$D$105,2,FALSE)</f>
        <v>43.078530000000001</v>
      </c>
      <c r="M664">
        <f>VLOOKUP($K664,Key!$A$1:$D$105,3,FALSE)</f>
        <v>-87.882620000000003</v>
      </c>
      <c r="N664" t="str">
        <f>VLOOKUP($K664,Key!$A$1:$D$105,4,FALSE)</f>
        <v>Milwaukee</v>
      </c>
      <c r="O664" t="s">
        <v>69</v>
      </c>
      <c r="P664">
        <f>VLOOKUP($O664,Key!$A$1:$D$105,2,FALSE)</f>
        <v>43.081940000000003</v>
      </c>
      <c r="Q664">
        <f>VLOOKUP($O664,Key!$A$1:$D$105,3,FALSE)</f>
        <v>-87.888090000000005</v>
      </c>
      <c r="R664" t="str">
        <f>VLOOKUP($O664,Key!$A$1:$D$105,4,FALSE)</f>
        <v>Shorewood</v>
      </c>
      <c r="S664">
        <v>8</v>
      </c>
      <c r="T664">
        <v>0</v>
      </c>
      <c r="U664">
        <v>0</v>
      </c>
      <c r="V664" t="s">
        <v>33</v>
      </c>
      <c r="W664">
        <v>1</v>
      </c>
      <c r="X664">
        <v>1</v>
      </c>
      <c r="Y664">
        <v>40</v>
      </c>
      <c r="Z664" s="4">
        <v>-1</v>
      </c>
      <c r="AA664" s="1">
        <v>43476</v>
      </c>
      <c r="AB664" s="8">
        <f t="shared" si="60"/>
        <v>43466</v>
      </c>
      <c r="AC664" s="8">
        <f t="shared" si="61"/>
        <v>43476</v>
      </c>
      <c r="AD664" s="8" t="str">
        <f t="shared" si="62"/>
        <v>Friday</v>
      </c>
      <c r="AE664" s="2">
        <v>0.70587962962962969</v>
      </c>
      <c r="AF664" s="4">
        <v>1</v>
      </c>
      <c r="AG664" s="1">
        <v>43476</v>
      </c>
      <c r="AH664" s="8">
        <f t="shared" si="63"/>
        <v>43466</v>
      </c>
      <c r="AI664" s="8">
        <f t="shared" si="64"/>
        <v>43476</v>
      </c>
      <c r="AJ664" s="8" t="str">
        <f t="shared" si="65"/>
        <v>Friday</v>
      </c>
      <c r="AK664" s="2">
        <v>0.71136574074074066</v>
      </c>
      <c r="AL664" t="s">
        <v>33</v>
      </c>
      <c r="AM664" t="s">
        <v>34</v>
      </c>
      <c r="AN664" t="s">
        <v>35</v>
      </c>
      <c r="AO664" t="s">
        <v>27</v>
      </c>
    </row>
    <row r="665" spans="1:41" x14ac:dyDescent="0.25">
      <c r="A665" t="s">
        <v>27</v>
      </c>
      <c r="B665">
        <v>1328721</v>
      </c>
      <c r="C665" t="s">
        <v>37</v>
      </c>
      <c r="D665" t="s">
        <v>38</v>
      </c>
      <c r="E665" t="s">
        <v>39</v>
      </c>
      <c r="F665">
        <v>53207</v>
      </c>
      <c r="G665" t="s">
        <v>29</v>
      </c>
      <c r="H665" t="s">
        <v>40</v>
      </c>
      <c r="I665">
        <v>11064</v>
      </c>
      <c r="J665" t="s">
        <v>30</v>
      </c>
      <c r="K665" t="s">
        <v>61</v>
      </c>
      <c r="L665">
        <f>VLOOKUP($K665,Key!$A$1:$D$105,2,FALSE)</f>
        <v>43.026229999999998</v>
      </c>
      <c r="M665">
        <f>VLOOKUP($K665,Key!$A$1:$D$105,3,FALSE)</f>
        <v>-87.912809999999993</v>
      </c>
      <c r="N665" t="str">
        <f>VLOOKUP($K665,Key!$A$1:$D$105,4,FALSE)</f>
        <v>Milwaukee</v>
      </c>
      <c r="O665" t="s">
        <v>48</v>
      </c>
      <c r="P665">
        <f>VLOOKUP($O665,Key!$A$1:$D$105,2,FALSE)</f>
        <v>43.034619999999997</v>
      </c>
      <c r="Q665">
        <f>VLOOKUP($O665,Key!$A$1:$D$105,3,FALSE)</f>
        <v>-87.917500000000004</v>
      </c>
      <c r="R665" t="str">
        <f>VLOOKUP($O665,Key!$A$1:$D$105,4,FALSE)</f>
        <v>Milwaukee</v>
      </c>
      <c r="S665">
        <v>6</v>
      </c>
      <c r="T665">
        <v>0</v>
      </c>
      <c r="U665">
        <v>0</v>
      </c>
      <c r="V665" t="s">
        <v>33</v>
      </c>
      <c r="W665">
        <v>0</v>
      </c>
      <c r="X665">
        <v>0</v>
      </c>
      <c r="Y665">
        <v>0</v>
      </c>
      <c r="Z665" s="6">
        <v>-1</v>
      </c>
      <c r="AA665" s="1">
        <v>43476</v>
      </c>
      <c r="AB665" s="7">
        <f t="shared" si="60"/>
        <v>43466</v>
      </c>
      <c r="AC665" s="7">
        <f t="shared" si="61"/>
        <v>43476</v>
      </c>
      <c r="AD665" s="7" t="str">
        <f t="shared" si="62"/>
        <v>Friday</v>
      </c>
      <c r="AE665" s="2">
        <v>0.72864583333333333</v>
      </c>
      <c r="AF665" s="6">
        <v>1</v>
      </c>
      <c r="AG665" s="1">
        <v>43476</v>
      </c>
      <c r="AH665" s="7">
        <f t="shared" si="63"/>
        <v>43466</v>
      </c>
      <c r="AI665" s="7">
        <f t="shared" si="64"/>
        <v>43476</v>
      </c>
      <c r="AJ665" s="7" t="str">
        <f t="shared" si="65"/>
        <v>Friday</v>
      </c>
      <c r="AK665" s="2">
        <v>0.73332175925925924</v>
      </c>
      <c r="AL665" t="s">
        <v>33</v>
      </c>
      <c r="AM665" t="s">
        <v>34</v>
      </c>
      <c r="AN665" t="s">
        <v>35</v>
      </c>
      <c r="AO665" t="s">
        <v>27</v>
      </c>
    </row>
    <row r="666" spans="1:41" x14ac:dyDescent="0.25">
      <c r="A666" t="s">
        <v>27</v>
      </c>
      <c r="B666">
        <v>2132080</v>
      </c>
      <c r="C666" t="s">
        <v>37</v>
      </c>
      <c r="D666" t="s">
        <v>38</v>
      </c>
      <c r="E666" t="s">
        <v>39</v>
      </c>
      <c r="F666">
        <v>53233</v>
      </c>
      <c r="G666" t="s">
        <v>29</v>
      </c>
      <c r="H666" t="s">
        <v>40</v>
      </c>
      <c r="I666">
        <v>11114</v>
      </c>
      <c r="J666" t="s">
        <v>30</v>
      </c>
      <c r="K666" t="s">
        <v>36</v>
      </c>
      <c r="L666">
        <f>VLOOKUP($K666,Key!$A$1:$D$105,2,FALSE)</f>
        <v>43.03886</v>
      </c>
      <c r="M666">
        <f>VLOOKUP($K666,Key!$A$1:$D$105,3,FALSE)</f>
        <v>-87.902720000000002</v>
      </c>
      <c r="N666" t="str">
        <f>VLOOKUP($K666,Key!$A$1:$D$105,4,FALSE)</f>
        <v>Milwaukee</v>
      </c>
      <c r="O666" t="s">
        <v>41</v>
      </c>
      <c r="P666">
        <f>VLOOKUP($O666,Key!$A$1:$D$105,2,FALSE)</f>
        <v>43.042490000000001</v>
      </c>
      <c r="Q666">
        <f>VLOOKUP($O666,Key!$A$1:$D$105,3,FALSE)</f>
        <v>-87.909959999999998</v>
      </c>
      <c r="R666" t="str">
        <f>VLOOKUP($O666,Key!$A$1:$D$105,4,FALSE)</f>
        <v>Milwaukee</v>
      </c>
      <c r="S666">
        <v>5</v>
      </c>
      <c r="T666">
        <v>0</v>
      </c>
      <c r="U666">
        <v>0</v>
      </c>
      <c r="V666" t="s">
        <v>33</v>
      </c>
      <c r="W666">
        <v>0</v>
      </c>
      <c r="X666">
        <v>0</v>
      </c>
      <c r="Y666">
        <v>0</v>
      </c>
      <c r="Z666" s="4">
        <v>-1</v>
      </c>
      <c r="AA666" s="1">
        <v>43476</v>
      </c>
      <c r="AB666" s="8">
        <f t="shared" si="60"/>
        <v>43466</v>
      </c>
      <c r="AC666" s="8">
        <f t="shared" si="61"/>
        <v>43476</v>
      </c>
      <c r="AD666" s="8" t="str">
        <f t="shared" si="62"/>
        <v>Friday</v>
      </c>
      <c r="AE666" s="2">
        <v>0.77508101851851852</v>
      </c>
      <c r="AF666" s="4">
        <v>1</v>
      </c>
      <c r="AG666" s="1">
        <v>43476</v>
      </c>
      <c r="AH666" s="8">
        <f t="shared" si="63"/>
        <v>43466</v>
      </c>
      <c r="AI666" s="8">
        <f t="shared" si="64"/>
        <v>43476</v>
      </c>
      <c r="AJ666" s="8" t="str">
        <f t="shared" si="65"/>
        <v>Friday</v>
      </c>
      <c r="AK666" s="2">
        <v>0.77871527777777771</v>
      </c>
      <c r="AL666" t="s">
        <v>33</v>
      </c>
      <c r="AM666" t="s">
        <v>34</v>
      </c>
      <c r="AN666" t="s">
        <v>35</v>
      </c>
      <c r="AO666" t="s">
        <v>27</v>
      </c>
    </row>
    <row r="667" spans="1:41" x14ac:dyDescent="0.25">
      <c r="A667" t="s">
        <v>27</v>
      </c>
      <c r="B667">
        <v>1834941</v>
      </c>
      <c r="C667" t="s">
        <v>37</v>
      </c>
      <c r="D667" t="s">
        <v>38</v>
      </c>
      <c r="E667" t="s">
        <v>39</v>
      </c>
      <c r="F667">
        <v>53202</v>
      </c>
      <c r="G667" t="s">
        <v>29</v>
      </c>
      <c r="H667" t="s">
        <v>40</v>
      </c>
      <c r="I667">
        <v>5513</v>
      </c>
      <c r="J667" t="s">
        <v>30</v>
      </c>
      <c r="K667" t="s">
        <v>115</v>
      </c>
      <c r="L667">
        <f>VLOOKUP($K667,Key!$A$1:$D$105,2,FALSE)</f>
        <v>43.058619999999998</v>
      </c>
      <c r="M667">
        <f>VLOOKUP($K667,Key!$A$1:$D$105,3,FALSE)</f>
        <v>-87.885319999999993</v>
      </c>
      <c r="N667" t="str">
        <f>VLOOKUP($K667,Key!$A$1:$D$105,4,FALSE)</f>
        <v>Milwaukee</v>
      </c>
      <c r="O667" t="s">
        <v>65</v>
      </c>
      <c r="P667">
        <f>VLOOKUP($O667,Key!$A$1:$D$105,2,FALSE)</f>
        <v>43.066893999999998</v>
      </c>
      <c r="Q667">
        <f>VLOOKUP($O667,Key!$A$1:$D$105,3,FALSE)</f>
        <v>-87.877936000000005</v>
      </c>
      <c r="R667" t="str">
        <f>VLOOKUP($O667,Key!$A$1:$D$105,4,FALSE)</f>
        <v>Milwaukee</v>
      </c>
      <c r="S667">
        <v>8</v>
      </c>
      <c r="T667">
        <v>0</v>
      </c>
      <c r="U667">
        <v>0</v>
      </c>
      <c r="V667" t="s">
        <v>33</v>
      </c>
      <c r="W667">
        <v>1</v>
      </c>
      <c r="X667">
        <v>1</v>
      </c>
      <c r="Y667">
        <v>40</v>
      </c>
      <c r="Z667" s="6">
        <v>-1</v>
      </c>
      <c r="AA667" s="1">
        <v>43477</v>
      </c>
      <c r="AB667" s="7">
        <f t="shared" si="60"/>
        <v>43466</v>
      </c>
      <c r="AC667" s="7">
        <f t="shared" si="61"/>
        <v>43477</v>
      </c>
      <c r="AD667" s="7" t="str">
        <f t="shared" si="62"/>
        <v>Saturday</v>
      </c>
      <c r="AE667" s="2">
        <v>0.61452546296296295</v>
      </c>
      <c r="AF667" s="6">
        <v>1</v>
      </c>
      <c r="AG667" s="1">
        <v>43477</v>
      </c>
      <c r="AH667" s="7">
        <f t="shared" si="63"/>
        <v>43466</v>
      </c>
      <c r="AI667" s="7">
        <f t="shared" si="64"/>
        <v>43477</v>
      </c>
      <c r="AJ667" s="7" t="str">
        <f t="shared" si="65"/>
        <v>Saturday</v>
      </c>
      <c r="AK667" s="2">
        <v>0.61995370370370373</v>
      </c>
      <c r="AL667" t="s">
        <v>33</v>
      </c>
      <c r="AM667" t="s">
        <v>34</v>
      </c>
      <c r="AN667" t="s">
        <v>35</v>
      </c>
      <c r="AO667" t="s">
        <v>27</v>
      </c>
    </row>
    <row r="668" spans="1:41" x14ac:dyDescent="0.25">
      <c r="A668" t="s">
        <v>27</v>
      </c>
      <c r="B668">
        <v>1276651</v>
      </c>
      <c r="C668" t="s">
        <v>37</v>
      </c>
      <c r="D668" t="s">
        <v>38</v>
      </c>
      <c r="E668" t="s">
        <v>39</v>
      </c>
      <c r="F668">
        <v>53211</v>
      </c>
      <c r="G668" t="s">
        <v>29</v>
      </c>
      <c r="H668" t="s">
        <v>40</v>
      </c>
      <c r="I668">
        <v>5460</v>
      </c>
      <c r="J668" t="s">
        <v>30</v>
      </c>
      <c r="K668" t="s">
        <v>60</v>
      </c>
      <c r="L668">
        <f>VLOOKUP($K668,Key!$A$1:$D$105,2,FALSE)</f>
        <v>43.04824</v>
      </c>
      <c r="M668">
        <f>VLOOKUP($K668,Key!$A$1:$D$105,3,FALSE)</f>
        <v>-87.904970000000006</v>
      </c>
      <c r="N668" t="str">
        <f>VLOOKUP($K668,Key!$A$1:$D$105,4,FALSE)</f>
        <v>Milwaukee</v>
      </c>
      <c r="O668" t="s">
        <v>81</v>
      </c>
      <c r="P668">
        <f>VLOOKUP($O668,Key!$A$1:$D$105,2,FALSE)</f>
        <v>43.049230000000001</v>
      </c>
      <c r="Q668">
        <f>VLOOKUP($O668,Key!$A$1:$D$105,3,FALSE)</f>
        <v>-87.911940000000001</v>
      </c>
      <c r="R668" t="str">
        <f>VLOOKUP($O668,Key!$A$1:$D$105,4,FALSE)</f>
        <v>Milwaukee</v>
      </c>
      <c r="S668">
        <v>2</v>
      </c>
      <c r="T668">
        <v>0</v>
      </c>
      <c r="U668">
        <v>0</v>
      </c>
      <c r="V668" t="s">
        <v>33</v>
      </c>
      <c r="W668">
        <v>0</v>
      </c>
      <c r="X668">
        <v>0</v>
      </c>
      <c r="Y668">
        <v>0</v>
      </c>
      <c r="Z668" s="4">
        <v>-1</v>
      </c>
      <c r="AA668" s="1">
        <v>43477</v>
      </c>
      <c r="AB668" s="8">
        <f t="shared" si="60"/>
        <v>43466</v>
      </c>
      <c r="AC668" s="8">
        <f t="shared" si="61"/>
        <v>43477</v>
      </c>
      <c r="AD668" s="8" t="str">
        <f t="shared" si="62"/>
        <v>Saturday</v>
      </c>
      <c r="AE668" s="2">
        <v>0.65363425925925933</v>
      </c>
      <c r="AF668" s="4">
        <v>1</v>
      </c>
      <c r="AG668" s="1">
        <v>43477</v>
      </c>
      <c r="AH668" s="8">
        <f t="shared" si="63"/>
        <v>43466</v>
      </c>
      <c r="AI668" s="8">
        <f t="shared" si="64"/>
        <v>43477</v>
      </c>
      <c r="AJ668" s="8" t="str">
        <f t="shared" si="65"/>
        <v>Saturday</v>
      </c>
      <c r="AK668" s="2">
        <v>0.65510416666666671</v>
      </c>
      <c r="AL668" t="s">
        <v>33</v>
      </c>
      <c r="AM668" t="s">
        <v>34</v>
      </c>
      <c r="AN668" t="s">
        <v>35</v>
      </c>
      <c r="AO668" t="s">
        <v>27</v>
      </c>
    </row>
    <row r="669" spans="1:41" x14ac:dyDescent="0.25">
      <c r="A669" t="s">
        <v>27</v>
      </c>
      <c r="B669">
        <v>2284220</v>
      </c>
      <c r="C669" t="s">
        <v>37</v>
      </c>
      <c r="D669" t="s">
        <v>108</v>
      </c>
      <c r="E669" t="s">
        <v>39</v>
      </c>
      <c r="F669">
        <v>53202</v>
      </c>
      <c r="G669" t="s">
        <v>29</v>
      </c>
      <c r="H669" t="s">
        <v>40</v>
      </c>
      <c r="I669">
        <v>5443</v>
      </c>
      <c r="J669" t="s">
        <v>30</v>
      </c>
      <c r="K669" t="s">
        <v>56</v>
      </c>
      <c r="L669">
        <f>VLOOKUP($K669,Key!$A$1:$D$105,2,FALSE)</f>
        <v>43.05847</v>
      </c>
      <c r="M669">
        <f>VLOOKUP($K669,Key!$A$1:$D$105,3,FALSE)</f>
        <v>-87.898079999999993</v>
      </c>
      <c r="N669" t="str">
        <f>VLOOKUP($K669,Key!$A$1:$D$105,4,FALSE)</f>
        <v>Milwaukee</v>
      </c>
      <c r="O669" t="s">
        <v>115</v>
      </c>
      <c r="P669">
        <f>VLOOKUP($O669,Key!$A$1:$D$105,2,FALSE)</f>
        <v>43.058619999999998</v>
      </c>
      <c r="Q669">
        <f>VLOOKUP($O669,Key!$A$1:$D$105,3,FALSE)</f>
        <v>-87.885319999999993</v>
      </c>
      <c r="R669" t="str">
        <f>VLOOKUP($O669,Key!$A$1:$D$105,4,FALSE)</f>
        <v>Milwaukee</v>
      </c>
      <c r="S669">
        <v>7</v>
      </c>
      <c r="T669">
        <v>0</v>
      </c>
      <c r="U669">
        <v>0</v>
      </c>
      <c r="V669" t="s">
        <v>33</v>
      </c>
      <c r="W669">
        <v>1</v>
      </c>
      <c r="X669">
        <v>1</v>
      </c>
      <c r="Y669">
        <v>40</v>
      </c>
      <c r="Z669" s="6">
        <v>-1</v>
      </c>
      <c r="AA669" s="1">
        <v>43477</v>
      </c>
      <c r="AB669" s="7">
        <f t="shared" si="60"/>
        <v>43466</v>
      </c>
      <c r="AC669" s="7">
        <f t="shared" si="61"/>
        <v>43477</v>
      </c>
      <c r="AD669" s="7" t="str">
        <f t="shared" si="62"/>
        <v>Saturday</v>
      </c>
      <c r="AE669" s="2">
        <v>0.80467592592592585</v>
      </c>
      <c r="AF669" s="6">
        <v>1</v>
      </c>
      <c r="AG669" s="1">
        <v>43477</v>
      </c>
      <c r="AH669" s="7">
        <f t="shared" si="63"/>
        <v>43466</v>
      </c>
      <c r="AI669" s="7">
        <f t="shared" si="64"/>
        <v>43477</v>
      </c>
      <c r="AJ669" s="7" t="str">
        <f t="shared" si="65"/>
        <v>Saturday</v>
      </c>
      <c r="AK669" s="2">
        <v>0.80909722222222225</v>
      </c>
      <c r="AL669" t="s">
        <v>33</v>
      </c>
      <c r="AM669" t="s">
        <v>34</v>
      </c>
      <c r="AN669" t="s">
        <v>35</v>
      </c>
      <c r="AO669" t="s">
        <v>27</v>
      </c>
    </row>
    <row r="670" spans="1:41" x14ac:dyDescent="0.25">
      <c r="A670" t="s">
        <v>27</v>
      </c>
      <c r="B670">
        <v>2289882</v>
      </c>
      <c r="C670" t="s">
        <v>37</v>
      </c>
      <c r="D670" t="s">
        <v>136</v>
      </c>
      <c r="E670" t="s">
        <v>39</v>
      </c>
      <c r="F670">
        <v>53045</v>
      </c>
      <c r="G670" t="s">
        <v>29</v>
      </c>
      <c r="H670" t="s">
        <v>40</v>
      </c>
      <c r="I670">
        <v>12459</v>
      </c>
      <c r="J670" t="s">
        <v>30</v>
      </c>
      <c r="K670" t="s">
        <v>58</v>
      </c>
      <c r="L670">
        <f>VLOOKUP($K670,Key!$A$1:$D$105,2,FALSE)</f>
        <v>43.052460000000004</v>
      </c>
      <c r="M670">
        <f>VLOOKUP($K670,Key!$A$1:$D$105,3,FALSE)</f>
        <v>-87.891000000000005</v>
      </c>
      <c r="N670" t="str">
        <f>VLOOKUP($K670,Key!$A$1:$D$105,4,FALSE)</f>
        <v>Milwaukee</v>
      </c>
      <c r="O670" t="s">
        <v>70</v>
      </c>
      <c r="P670">
        <f>VLOOKUP($O670,Key!$A$1:$D$105,2,FALSE)</f>
        <v>43.074655999999997</v>
      </c>
      <c r="Q670">
        <f>VLOOKUP($O670,Key!$A$1:$D$105,3,FALSE)</f>
        <v>-87.889011999999994</v>
      </c>
      <c r="R670" t="str">
        <f>VLOOKUP($O670,Key!$A$1:$D$105,4,FALSE)</f>
        <v>Milwaukee</v>
      </c>
      <c r="S670">
        <v>12</v>
      </c>
      <c r="T670">
        <v>0</v>
      </c>
      <c r="U670">
        <v>0</v>
      </c>
      <c r="V670" t="s">
        <v>33</v>
      </c>
      <c r="W670">
        <v>1</v>
      </c>
      <c r="X670">
        <v>1</v>
      </c>
      <c r="Y670">
        <v>40</v>
      </c>
      <c r="Z670" s="4">
        <v>-1</v>
      </c>
      <c r="AA670" s="1">
        <v>43478</v>
      </c>
      <c r="AB670" s="8">
        <f t="shared" si="60"/>
        <v>43466</v>
      </c>
      <c r="AC670" s="8">
        <f t="shared" si="61"/>
        <v>43478</v>
      </c>
      <c r="AD670" s="8" t="str">
        <f t="shared" si="62"/>
        <v>Sunday</v>
      </c>
      <c r="AE670" s="2">
        <v>0.1822337962962963</v>
      </c>
      <c r="AF670" s="4">
        <v>1</v>
      </c>
      <c r="AG670" s="1">
        <v>43478</v>
      </c>
      <c r="AH670" s="8">
        <f t="shared" si="63"/>
        <v>43466</v>
      </c>
      <c r="AI670" s="8">
        <f t="shared" si="64"/>
        <v>43478</v>
      </c>
      <c r="AJ670" s="8" t="str">
        <f t="shared" si="65"/>
        <v>Sunday</v>
      </c>
      <c r="AK670" s="2">
        <v>0.19043981481481484</v>
      </c>
      <c r="AL670" t="s">
        <v>33</v>
      </c>
      <c r="AM670" t="s">
        <v>34</v>
      </c>
      <c r="AN670" t="s">
        <v>35</v>
      </c>
      <c r="AO670" t="s">
        <v>27</v>
      </c>
    </row>
    <row r="671" spans="1:41" x14ac:dyDescent="0.25">
      <c r="A671" t="s">
        <v>27</v>
      </c>
      <c r="B671">
        <v>1883817</v>
      </c>
      <c r="C671" t="s">
        <v>37</v>
      </c>
      <c r="D671" t="s">
        <v>38</v>
      </c>
      <c r="E671" t="s">
        <v>39</v>
      </c>
      <c r="F671">
        <v>53202</v>
      </c>
      <c r="G671" t="s">
        <v>29</v>
      </c>
      <c r="H671" t="s">
        <v>86</v>
      </c>
      <c r="I671">
        <v>12616</v>
      </c>
      <c r="J671" t="s">
        <v>30</v>
      </c>
      <c r="K671" t="s">
        <v>57</v>
      </c>
      <c r="L671">
        <f>VLOOKUP($K671,Key!$A$1:$D$105,2,FALSE)</f>
        <v>43.045712999999999</v>
      </c>
      <c r="M671">
        <f>VLOOKUP($K671,Key!$A$1:$D$105,3,FALSE)</f>
        <v>-87.899756999999994</v>
      </c>
      <c r="N671" t="str">
        <f>VLOOKUP($K671,Key!$A$1:$D$105,4,FALSE)</f>
        <v>Milwaukee</v>
      </c>
      <c r="O671" t="s">
        <v>41</v>
      </c>
      <c r="P671">
        <f>VLOOKUP($O671,Key!$A$1:$D$105,2,FALSE)</f>
        <v>43.042490000000001</v>
      </c>
      <c r="Q671">
        <f>VLOOKUP($O671,Key!$A$1:$D$105,3,FALSE)</f>
        <v>-87.909959999999998</v>
      </c>
      <c r="R671" t="str">
        <f>VLOOKUP($O671,Key!$A$1:$D$105,4,FALSE)</f>
        <v>Milwaukee</v>
      </c>
      <c r="S671">
        <v>4</v>
      </c>
      <c r="T671">
        <v>0</v>
      </c>
      <c r="U671">
        <v>2</v>
      </c>
      <c r="V671" t="s">
        <v>33</v>
      </c>
      <c r="W671">
        <v>0</v>
      </c>
      <c r="X671">
        <v>0</v>
      </c>
      <c r="Y671">
        <v>0</v>
      </c>
      <c r="Z671" s="6">
        <v>-1</v>
      </c>
      <c r="AA671" s="1">
        <v>43478</v>
      </c>
      <c r="AB671" s="7">
        <f t="shared" si="60"/>
        <v>43466</v>
      </c>
      <c r="AC671" s="7">
        <f t="shared" si="61"/>
        <v>43478</v>
      </c>
      <c r="AD671" s="7" t="str">
        <f t="shared" si="62"/>
        <v>Sunday</v>
      </c>
      <c r="AE671" s="2">
        <v>0.48822916666666666</v>
      </c>
      <c r="AF671" s="6">
        <v>1</v>
      </c>
      <c r="AG671" s="1">
        <v>43478</v>
      </c>
      <c r="AH671" s="7">
        <f t="shared" si="63"/>
        <v>43466</v>
      </c>
      <c r="AI671" s="7">
        <f t="shared" si="64"/>
        <v>43478</v>
      </c>
      <c r="AJ671" s="7" t="str">
        <f t="shared" si="65"/>
        <v>Sunday</v>
      </c>
      <c r="AK671" s="2">
        <v>0.49133101851851851</v>
      </c>
      <c r="AL671" t="s">
        <v>33</v>
      </c>
      <c r="AM671" t="s">
        <v>34</v>
      </c>
      <c r="AN671" t="s">
        <v>35</v>
      </c>
      <c r="AO671" t="s">
        <v>27</v>
      </c>
    </row>
    <row r="672" spans="1:41" x14ac:dyDescent="0.25">
      <c r="A672" t="s">
        <v>27</v>
      </c>
      <c r="B672">
        <v>2353269</v>
      </c>
      <c r="C672" t="s">
        <v>37</v>
      </c>
      <c r="D672" t="s">
        <v>121</v>
      </c>
      <c r="E672" t="s">
        <v>39</v>
      </c>
      <c r="F672">
        <v>53202</v>
      </c>
      <c r="G672" t="s">
        <v>29</v>
      </c>
      <c r="H672" t="s">
        <v>40</v>
      </c>
      <c r="I672">
        <v>12540</v>
      </c>
      <c r="J672" t="s">
        <v>30</v>
      </c>
      <c r="K672" t="s">
        <v>58</v>
      </c>
      <c r="L672">
        <f>VLOOKUP($K672,Key!$A$1:$D$105,2,FALSE)</f>
        <v>43.052460000000004</v>
      </c>
      <c r="M672">
        <f>VLOOKUP($K672,Key!$A$1:$D$105,3,FALSE)</f>
        <v>-87.891000000000005</v>
      </c>
      <c r="N672" t="str">
        <f>VLOOKUP($K672,Key!$A$1:$D$105,4,FALSE)</f>
        <v>Milwaukee</v>
      </c>
      <c r="O672" t="s">
        <v>36</v>
      </c>
      <c r="P672">
        <f>VLOOKUP($O672,Key!$A$1:$D$105,2,FALSE)</f>
        <v>43.03886</v>
      </c>
      <c r="Q672">
        <f>VLOOKUP($O672,Key!$A$1:$D$105,3,FALSE)</f>
        <v>-87.902720000000002</v>
      </c>
      <c r="R672" t="str">
        <f>VLOOKUP($O672,Key!$A$1:$D$105,4,FALSE)</f>
        <v>Milwaukee</v>
      </c>
      <c r="S672">
        <v>10</v>
      </c>
      <c r="T672">
        <v>0</v>
      </c>
      <c r="U672">
        <v>0</v>
      </c>
      <c r="V672" t="s">
        <v>33</v>
      </c>
      <c r="W672">
        <v>1</v>
      </c>
      <c r="X672">
        <v>1</v>
      </c>
      <c r="Y672">
        <v>40</v>
      </c>
      <c r="Z672" s="4">
        <v>-1</v>
      </c>
      <c r="AA672" s="1">
        <v>43479</v>
      </c>
      <c r="AB672" s="8">
        <f t="shared" si="60"/>
        <v>43466</v>
      </c>
      <c r="AC672" s="8">
        <f t="shared" si="61"/>
        <v>43479</v>
      </c>
      <c r="AD672" s="8" t="str">
        <f t="shared" si="62"/>
        <v>Monday</v>
      </c>
      <c r="AE672" s="2">
        <v>0.30679398148148146</v>
      </c>
      <c r="AF672" s="4">
        <v>1</v>
      </c>
      <c r="AG672" s="1">
        <v>43479</v>
      </c>
      <c r="AH672" s="8">
        <f t="shared" si="63"/>
        <v>43466</v>
      </c>
      <c r="AI672" s="8">
        <f t="shared" si="64"/>
        <v>43479</v>
      </c>
      <c r="AJ672" s="8" t="str">
        <f t="shared" si="65"/>
        <v>Monday</v>
      </c>
      <c r="AK672" s="2">
        <v>0.31359953703703702</v>
      </c>
      <c r="AL672" t="s">
        <v>33</v>
      </c>
      <c r="AM672" t="s">
        <v>34</v>
      </c>
      <c r="AN672" t="s">
        <v>35</v>
      </c>
      <c r="AO672" t="s">
        <v>27</v>
      </c>
    </row>
    <row r="673" spans="1:41" x14ac:dyDescent="0.25">
      <c r="A673" t="s">
        <v>27</v>
      </c>
      <c r="B673">
        <v>1312561</v>
      </c>
      <c r="C673" t="s">
        <v>37</v>
      </c>
      <c r="D673" t="s">
        <v>38</v>
      </c>
      <c r="E673" t="s">
        <v>39</v>
      </c>
      <c r="F673">
        <v>53203</v>
      </c>
      <c r="G673" t="s">
        <v>29</v>
      </c>
      <c r="H673" t="s">
        <v>40</v>
      </c>
      <c r="I673">
        <v>12547</v>
      </c>
      <c r="J673" t="s">
        <v>30</v>
      </c>
      <c r="K673" t="s">
        <v>47</v>
      </c>
      <c r="L673">
        <f>VLOOKUP($K673,Key!$A$1:$D$105,2,FALSE)</f>
        <v>43.038600000000002</v>
      </c>
      <c r="M673">
        <f>VLOOKUP($K673,Key!$A$1:$D$105,3,FALSE)</f>
        <v>-87.912099999999995</v>
      </c>
      <c r="N673" t="str">
        <f>VLOOKUP($K673,Key!$A$1:$D$105,4,FALSE)</f>
        <v>Milwaukee</v>
      </c>
      <c r="O673" t="s">
        <v>82</v>
      </c>
      <c r="P673">
        <f>VLOOKUP($O673,Key!$A$1:$D$105,2,FALSE)</f>
        <v>43.038649999999997</v>
      </c>
      <c r="Q673">
        <f>VLOOKUP($O673,Key!$A$1:$D$105,3,FALSE)</f>
        <v>-87.921930000000003</v>
      </c>
      <c r="R673" t="str">
        <f>VLOOKUP($O673,Key!$A$1:$D$105,4,FALSE)</f>
        <v>Milwaukee</v>
      </c>
      <c r="S673">
        <v>4</v>
      </c>
      <c r="T673">
        <v>0</v>
      </c>
      <c r="U673">
        <v>0</v>
      </c>
      <c r="V673" t="s">
        <v>33</v>
      </c>
      <c r="W673">
        <v>0</v>
      </c>
      <c r="X673">
        <v>0</v>
      </c>
      <c r="Y673">
        <v>0</v>
      </c>
      <c r="Z673" s="6">
        <v>-1</v>
      </c>
      <c r="AA673" s="1">
        <v>43479</v>
      </c>
      <c r="AB673" s="7">
        <f t="shared" si="60"/>
        <v>43466</v>
      </c>
      <c r="AC673" s="7">
        <f t="shared" si="61"/>
        <v>43479</v>
      </c>
      <c r="AD673" s="7" t="str">
        <f t="shared" si="62"/>
        <v>Monday</v>
      </c>
      <c r="AE673" s="2">
        <v>0.35049768518518515</v>
      </c>
      <c r="AF673" s="6">
        <v>1</v>
      </c>
      <c r="AG673" s="1">
        <v>43479</v>
      </c>
      <c r="AH673" s="7">
        <f t="shared" si="63"/>
        <v>43466</v>
      </c>
      <c r="AI673" s="7">
        <f t="shared" si="64"/>
        <v>43479</v>
      </c>
      <c r="AJ673" s="7" t="str">
        <f t="shared" si="65"/>
        <v>Monday</v>
      </c>
      <c r="AK673" s="2">
        <v>0.35324074074074074</v>
      </c>
      <c r="AL673" t="s">
        <v>33</v>
      </c>
      <c r="AM673" t="s">
        <v>34</v>
      </c>
      <c r="AN673" t="s">
        <v>35</v>
      </c>
      <c r="AO673" t="s">
        <v>27</v>
      </c>
    </row>
    <row r="674" spans="1:41" x14ac:dyDescent="0.25">
      <c r="A674" t="s">
        <v>27</v>
      </c>
      <c r="B674">
        <v>1630525</v>
      </c>
      <c r="C674" t="s">
        <v>37</v>
      </c>
      <c r="D674" t="s">
        <v>38</v>
      </c>
      <c r="E674" t="s">
        <v>39</v>
      </c>
      <c r="F674">
        <v>53211</v>
      </c>
      <c r="G674" t="s">
        <v>29</v>
      </c>
      <c r="H674" t="s">
        <v>40</v>
      </c>
      <c r="I674">
        <v>5446</v>
      </c>
      <c r="J674" t="s">
        <v>30</v>
      </c>
      <c r="K674" t="s">
        <v>64</v>
      </c>
      <c r="L674">
        <f>VLOOKUP($K674,Key!$A$1:$D$105,2,FALSE)</f>
        <v>43.08755</v>
      </c>
      <c r="M674">
        <f>VLOOKUP($K674,Key!$A$1:$D$105,3,FALSE)</f>
        <v>-87.887680000000003</v>
      </c>
      <c r="N674" t="str">
        <f>VLOOKUP($K674,Key!$A$1:$D$105,4,FALSE)</f>
        <v>Shorewood</v>
      </c>
      <c r="O674" t="s">
        <v>69</v>
      </c>
      <c r="P674">
        <f>VLOOKUP($O674,Key!$A$1:$D$105,2,FALSE)</f>
        <v>43.081940000000003</v>
      </c>
      <c r="Q674">
        <f>VLOOKUP($O674,Key!$A$1:$D$105,3,FALSE)</f>
        <v>-87.888090000000005</v>
      </c>
      <c r="R674" t="str">
        <f>VLOOKUP($O674,Key!$A$1:$D$105,4,FALSE)</f>
        <v>Shorewood</v>
      </c>
      <c r="S674">
        <v>3</v>
      </c>
      <c r="T674">
        <v>0</v>
      </c>
      <c r="U674">
        <v>0</v>
      </c>
      <c r="V674" t="s">
        <v>33</v>
      </c>
      <c r="W674">
        <v>0</v>
      </c>
      <c r="X674">
        <v>0</v>
      </c>
      <c r="Y674">
        <v>0</v>
      </c>
      <c r="Z674" s="4">
        <v>-1</v>
      </c>
      <c r="AA674" s="1">
        <v>43479</v>
      </c>
      <c r="AB674" s="8">
        <f t="shared" si="60"/>
        <v>43466</v>
      </c>
      <c r="AC674" s="8">
        <f t="shared" si="61"/>
        <v>43479</v>
      </c>
      <c r="AD674" s="8" t="str">
        <f t="shared" si="62"/>
        <v>Monday</v>
      </c>
      <c r="AE674" s="2">
        <v>0.49474537037037036</v>
      </c>
      <c r="AF674" s="4">
        <v>1</v>
      </c>
      <c r="AG674" s="1">
        <v>43479</v>
      </c>
      <c r="AH674" s="8">
        <f t="shared" si="63"/>
        <v>43466</v>
      </c>
      <c r="AI674" s="8">
        <f t="shared" si="64"/>
        <v>43479</v>
      </c>
      <c r="AJ674" s="8" t="str">
        <f t="shared" si="65"/>
        <v>Monday</v>
      </c>
      <c r="AK674" s="2">
        <v>0.49708333333333332</v>
      </c>
      <c r="AL674" t="s">
        <v>33</v>
      </c>
      <c r="AM674" t="s">
        <v>34</v>
      </c>
      <c r="AN674" t="s">
        <v>35</v>
      </c>
      <c r="AO674" t="s">
        <v>27</v>
      </c>
    </row>
    <row r="675" spans="1:41" x14ac:dyDescent="0.25">
      <c r="A675" t="s">
        <v>27</v>
      </c>
      <c r="B675">
        <v>1863430</v>
      </c>
      <c r="C675" t="s">
        <v>37</v>
      </c>
      <c r="D675" t="s">
        <v>38</v>
      </c>
      <c r="E675" t="s">
        <v>39</v>
      </c>
      <c r="F675">
        <v>53202</v>
      </c>
      <c r="G675" t="s">
        <v>29</v>
      </c>
      <c r="H675" t="s">
        <v>86</v>
      </c>
      <c r="I675">
        <v>997</v>
      </c>
      <c r="J675" t="s">
        <v>30</v>
      </c>
      <c r="K675" t="s">
        <v>84</v>
      </c>
      <c r="L675">
        <f>VLOOKUP($K675,Key!$A$1:$D$105,2,FALSE)</f>
        <v>43.054830000000003</v>
      </c>
      <c r="M675">
        <f>VLOOKUP($K675,Key!$A$1:$D$105,3,FALSE)</f>
        <v>-87.91874</v>
      </c>
      <c r="N675" t="str">
        <f>VLOOKUP($K675,Key!$A$1:$D$105,4,FALSE)</f>
        <v>Milwaukee</v>
      </c>
      <c r="O675" t="s">
        <v>32</v>
      </c>
      <c r="P675">
        <f>VLOOKUP($O675,Key!$A$1:$D$105,2,FALSE)</f>
        <v>43.040349999999997</v>
      </c>
      <c r="Q675">
        <f>VLOOKUP($O675,Key!$A$1:$D$105,3,FALSE)</f>
        <v>-87.920760000000001</v>
      </c>
      <c r="R675" t="str">
        <f>VLOOKUP($O675,Key!$A$1:$D$105,4,FALSE)</f>
        <v>Milwaukee</v>
      </c>
      <c r="S675">
        <v>5</v>
      </c>
      <c r="T675">
        <v>0</v>
      </c>
      <c r="U675">
        <v>2</v>
      </c>
      <c r="V675" t="s">
        <v>33</v>
      </c>
      <c r="W675">
        <v>0</v>
      </c>
      <c r="X675">
        <v>0</v>
      </c>
      <c r="Y675">
        <v>0</v>
      </c>
      <c r="Z675" s="6">
        <v>-1</v>
      </c>
      <c r="AA675" s="1">
        <v>43479</v>
      </c>
      <c r="AB675" s="7">
        <f t="shared" si="60"/>
        <v>43466</v>
      </c>
      <c r="AC675" s="7">
        <f t="shared" si="61"/>
        <v>43479</v>
      </c>
      <c r="AD675" s="7" t="str">
        <f t="shared" si="62"/>
        <v>Monday</v>
      </c>
      <c r="AE675" s="2">
        <v>0.54398148148148151</v>
      </c>
      <c r="AF675" s="6">
        <v>1</v>
      </c>
      <c r="AG675" s="1">
        <v>43479</v>
      </c>
      <c r="AH675" s="7">
        <f t="shared" si="63"/>
        <v>43466</v>
      </c>
      <c r="AI675" s="7">
        <f t="shared" si="64"/>
        <v>43479</v>
      </c>
      <c r="AJ675" s="7" t="str">
        <f t="shared" si="65"/>
        <v>Monday</v>
      </c>
      <c r="AK675" s="2">
        <v>0.54765046296296294</v>
      </c>
      <c r="AL675" t="s">
        <v>33</v>
      </c>
      <c r="AM675" t="s">
        <v>34</v>
      </c>
      <c r="AN675" t="s">
        <v>35</v>
      </c>
      <c r="AO675" t="s">
        <v>27</v>
      </c>
    </row>
    <row r="676" spans="1:41" x14ac:dyDescent="0.25">
      <c r="A676" t="s">
        <v>27</v>
      </c>
      <c r="B676">
        <v>2279476</v>
      </c>
      <c r="C676" t="s">
        <v>37</v>
      </c>
      <c r="D676" t="s">
        <v>38</v>
      </c>
      <c r="E676" t="s">
        <v>39</v>
      </c>
      <c r="F676">
        <v>53202</v>
      </c>
      <c r="G676" t="s">
        <v>29</v>
      </c>
      <c r="H676" t="s">
        <v>40</v>
      </c>
      <c r="I676">
        <v>12526</v>
      </c>
      <c r="J676" t="s">
        <v>30</v>
      </c>
      <c r="K676" t="s">
        <v>71</v>
      </c>
      <c r="L676">
        <f>VLOOKUP($K676,Key!$A$1:$D$105,2,FALSE)</f>
        <v>43.074890000000003</v>
      </c>
      <c r="M676">
        <f>VLOOKUP($K676,Key!$A$1:$D$105,3,FALSE)</f>
        <v>-87.882810000000006</v>
      </c>
      <c r="N676" t="str">
        <f>VLOOKUP($K676,Key!$A$1:$D$105,4,FALSE)</f>
        <v>Milwaukee</v>
      </c>
      <c r="O676" t="s">
        <v>115</v>
      </c>
      <c r="P676">
        <f>VLOOKUP($O676,Key!$A$1:$D$105,2,FALSE)</f>
        <v>43.058619999999998</v>
      </c>
      <c r="Q676">
        <f>VLOOKUP($O676,Key!$A$1:$D$105,3,FALSE)</f>
        <v>-87.885319999999993</v>
      </c>
      <c r="R676" t="str">
        <f>VLOOKUP($O676,Key!$A$1:$D$105,4,FALSE)</f>
        <v>Milwaukee</v>
      </c>
      <c r="S676">
        <v>9</v>
      </c>
      <c r="T676">
        <v>0</v>
      </c>
      <c r="U676">
        <v>0</v>
      </c>
      <c r="V676" t="s">
        <v>33</v>
      </c>
      <c r="W676">
        <v>1</v>
      </c>
      <c r="X676">
        <v>1</v>
      </c>
      <c r="Y676">
        <v>40</v>
      </c>
      <c r="Z676" s="4">
        <v>-1</v>
      </c>
      <c r="AA676" s="1">
        <v>43479</v>
      </c>
      <c r="AB676" s="8">
        <f t="shared" si="60"/>
        <v>43466</v>
      </c>
      <c r="AC676" s="8">
        <f t="shared" si="61"/>
        <v>43479</v>
      </c>
      <c r="AD676" s="8" t="str">
        <f t="shared" si="62"/>
        <v>Monday</v>
      </c>
      <c r="AE676" s="2">
        <v>0.55510416666666662</v>
      </c>
      <c r="AF676" s="4">
        <v>1</v>
      </c>
      <c r="AG676" s="1">
        <v>43479</v>
      </c>
      <c r="AH676" s="8">
        <f t="shared" si="63"/>
        <v>43466</v>
      </c>
      <c r="AI676" s="8">
        <f t="shared" si="64"/>
        <v>43479</v>
      </c>
      <c r="AJ676" s="8" t="str">
        <f t="shared" si="65"/>
        <v>Monday</v>
      </c>
      <c r="AK676" s="2">
        <v>0.56136574074074075</v>
      </c>
      <c r="AL676" t="s">
        <v>33</v>
      </c>
      <c r="AM676" t="s">
        <v>34</v>
      </c>
      <c r="AN676" t="s">
        <v>35</v>
      </c>
      <c r="AO676" t="s">
        <v>27</v>
      </c>
    </row>
    <row r="677" spans="1:41" x14ac:dyDescent="0.25">
      <c r="A677" t="s">
        <v>27</v>
      </c>
      <c r="B677">
        <v>2250637</v>
      </c>
      <c r="C677" t="s">
        <v>37</v>
      </c>
      <c r="D677" t="s">
        <v>131</v>
      </c>
      <c r="E677" t="s">
        <v>39</v>
      </c>
      <c r="F677">
        <v>53202</v>
      </c>
      <c r="G677" t="s">
        <v>29</v>
      </c>
      <c r="H677" t="s">
        <v>40</v>
      </c>
      <c r="I677">
        <v>11135</v>
      </c>
      <c r="J677" t="s">
        <v>30</v>
      </c>
      <c r="K677" t="s">
        <v>71</v>
      </c>
      <c r="L677">
        <f>VLOOKUP($K677,Key!$A$1:$D$105,2,FALSE)</f>
        <v>43.074890000000003</v>
      </c>
      <c r="M677">
        <f>VLOOKUP($K677,Key!$A$1:$D$105,3,FALSE)</f>
        <v>-87.882810000000006</v>
      </c>
      <c r="N677" t="str">
        <f>VLOOKUP($K677,Key!$A$1:$D$105,4,FALSE)</f>
        <v>Milwaukee</v>
      </c>
      <c r="O677" t="s">
        <v>115</v>
      </c>
      <c r="P677">
        <f>VLOOKUP($O677,Key!$A$1:$D$105,2,FALSE)</f>
        <v>43.058619999999998</v>
      </c>
      <c r="Q677">
        <f>VLOOKUP($O677,Key!$A$1:$D$105,3,FALSE)</f>
        <v>-87.885319999999993</v>
      </c>
      <c r="R677" t="str">
        <f>VLOOKUP($O677,Key!$A$1:$D$105,4,FALSE)</f>
        <v>Milwaukee</v>
      </c>
      <c r="S677">
        <v>6</v>
      </c>
      <c r="T677">
        <v>0</v>
      </c>
      <c r="U677">
        <v>0</v>
      </c>
      <c r="V677" t="s">
        <v>33</v>
      </c>
      <c r="W677">
        <v>0</v>
      </c>
      <c r="X677">
        <v>0</v>
      </c>
      <c r="Y677">
        <v>0</v>
      </c>
      <c r="Z677" s="6">
        <v>-1</v>
      </c>
      <c r="AA677" s="1">
        <v>43479</v>
      </c>
      <c r="AB677" s="7">
        <f t="shared" si="60"/>
        <v>43466</v>
      </c>
      <c r="AC677" s="7">
        <f t="shared" si="61"/>
        <v>43479</v>
      </c>
      <c r="AD677" s="7" t="str">
        <f t="shared" si="62"/>
        <v>Monday</v>
      </c>
      <c r="AE677" s="2">
        <v>0.66255787037037039</v>
      </c>
      <c r="AF677" s="6">
        <v>1</v>
      </c>
      <c r="AG677" s="1">
        <v>43479</v>
      </c>
      <c r="AH677" s="7">
        <f t="shared" si="63"/>
        <v>43466</v>
      </c>
      <c r="AI677" s="7">
        <f t="shared" si="64"/>
        <v>43479</v>
      </c>
      <c r="AJ677" s="7" t="str">
        <f t="shared" si="65"/>
        <v>Monday</v>
      </c>
      <c r="AK677" s="2">
        <v>0.66712962962962974</v>
      </c>
      <c r="AL677" t="s">
        <v>33</v>
      </c>
      <c r="AM677" t="s">
        <v>34</v>
      </c>
      <c r="AN677" t="s">
        <v>35</v>
      </c>
      <c r="AO677" t="s">
        <v>27</v>
      </c>
    </row>
    <row r="678" spans="1:41" x14ac:dyDescent="0.25">
      <c r="A678" t="s">
        <v>27</v>
      </c>
      <c r="B678">
        <v>2224317</v>
      </c>
      <c r="C678" t="s">
        <v>37</v>
      </c>
      <c r="D678" t="s">
        <v>38</v>
      </c>
      <c r="E678" t="s">
        <v>39</v>
      </c>
      <c r="F678">
        <v>53202</v>
      </c>
      <c r="G678" t="s">
        <v>29</v>
      </c>
      <c r="H678" t="s">
        <v>40</v>
      </c>
      <c r="I678">
        <v>5456</v>
      </c>
      <c r="J678" t="s">
        <v>30</v>
      </c>
      <c r="K678" t="s">
        <v>94</v>
      </c>
      <c r="L678">
        <f>VLOOKUP($K678,Key!$A$1:$D$105,2,FALSE)</f>
        <v>43.077359999999999</v>
      </c>
      <c r="M678">
        <f>VLOOKUP($K678,Key!$A$1:$D$105,3,FALSE)</f>
        <v>-87.880769999999998</v>
      </c>
      <c r="N678" t="str">
        <f>VLOOKUP($K678,Key!$A$1:$D$105,4,FALSE)</f>
        <v>Milwaukee</v>
      </c>
      <c r="O678" t="s">
        <v>97</v>
      </c>
      <c r="P678">
        <f>VLOOKUP($O678,Key!$A$1:$D$105,2,FALSE)</f>
        <v>43.069021999999997</v>
      </c>
      <c r="Q678">
        <f>VLOOKUP($O678,Key!$A$1:$D$105,3,FALSE)</f>
        <v>-87.887940999999998</v>
      </c>
      <c r="R678" t="str">
        <f>VLOOKUP($O678,Key!$A$1:$D$105,4,FALSE)</f>
        <v>Milwaukee</v>
      </c>
      <c r="S678">
        <v>7</v>
      </c>
      <c r="T678">
        <v>0</v>
      </c>
      <c r="U678">
        <v>0</v>
      </c>
      <c r="V678" t="s">
        <v>33</v>
      </c>
      <c r="W678">
        <v>1</v>
      </c>
      <c r="X678">
        <v>1</v>
      </c>
      <c r="Y678">
        <v>40</v>
      </c>
      <c r="Z678" s="4">
        <v>-1</v>
      </c>
      <c r="AA678" s="1">
        <v>43479</v>
      </c>
      <c r="AB678" s="8">
        <f t="shared" si="60"/>
        <v>43466</v>
      </c>
      <c r="AC678" s="8">
        <f t="shared" si="61"/>
        <v>43479</v>
      </c>
      <c r="AD678" s="8" t="str">
        <f t="shared" si="62"/>
        <v>Monday</v>
      </c>
      <c r="AE678" s="2">
        <v>0.6942476851851852</v>
      </c>
      <c r="AF678" s="4">
        <v>1</v>
      </c>
      <c r="AG678" s="1">
        <v>43479</v>
      </c>
      <c r="AH678" s="8">
        <f t="shared" si="63"/>
        <v>43466</v>
      </c>
      <c r="AI678" s="8">
        <f t="shared" si="64"/>
        <v>43479</v>
      </c>
      <c r="AJ678" s="8" t="str">
        <f t="shared" si="65"/>
        <v>Monday</v>
      </c>
      <c r="AK678" s="2">
        <v>0.69865740740740734</v>
      </c>
      <c r="AL678" t="s">
        <v>33</v>
      </c>
      <c r="AM678" t="s">
        <v>34</v>
      </c>
      <c r="AN678" t="s">
        <v>35</v>
      </c>
      <c r="AO678" t="s">
        <v>27</v>
      </c>
    </row>
    <row r="679" spans="1:41" x14ac:dyDescent="0.25">
      <c r="A679" t="s">
        <v>27</v>
      </c>
      <c r="B679">
        <v>1730248</v>
      </c>
      <c r="C679" t="s">
        <v>37</v>
      </c>
      <c r="D679" t="s">
        <v>85</v>
      </c>
      <c r="E679" t="s">
        <v>39</v>
      </c>
      <c r="F679">
        <v>53207</v>
      </c>
      <c r="G679" t="s">
        <v>29</v>
      </c>
      <c r="H679" t="s">
        <v>40</v>
      </c>
      <c r="I679">
        <v>5499</v>
      </c>
      <c r="J679" t="s">
        <v>30</v>
      </c>
      <c r="K679" t="s">
        <v>41</v>
      </c>
      <c r="L679">
        <f>VLOOKUP($K679,Key!$A$1:$D$105,2,FALSE)</f>
        <v>43.042490000000001</v>
      </c>
      <c r="M679">
        <f>VLOOKUP($K679,Key!$A$1:$D$105,3,FALSE)</f>
        <v>-87.909959999999998</v>
      </c>
      <c r="N679" t="str">
        <f>VLOOKUP($K679,Key!$A$1:$D$105,4,FALSE)</f>
        <v>Milwaukee</v>
      </c>
      <c r="O679" t="s">
        <v>80</v>
      </c>
      <c r="P679">
        <f>VLOOKUP($O679,Key!$A$1:$D$105,2,FALSE)</f>
        <v>43.05097</v>
      </c>
      <c r="Q679">
        <f>VLOOKUP($O679,Key!$A$1:$D$105,3,FALSE)</f>
        <v>-87.906440000000003</v>
      </c>
      <c r="R679" t="str">
        <f>VLOOKUP($O679,Key!$A$1:$D$105,4,FALSE)</f>
        <v>Milwaukee</v>
      </c>
      <c r="S679">
        <v>4</v>
      </c>
      <c r="T679">
        <v>0</v>
      </c>
      <c r="U679">
        <v>0</v>
      </c>
      <c r="V679" t="s">
        <v>33</v>
      </c>
      <c r="W679">
        <v>0</v>
      </c>
      <c r="X679">
        <v>0</v>
      </c>
      <c r="Y679">
        <v>0</v>
      </c>
      <c r="Z679" s="6">
        <v>-1</v>
      </c>
      <c r="AA679" s="1">
        <v>43479</v>
      </c>
      <c r="AB679" s="7">
        <f t="shared" si="60"/>
        <v>43466</v>
      </c>
      <c r="AC679" s="7">
        <f t="shared" si="61"/>
        <v>43479</v>
      </c>
      <c r="AD679" s="7" t="str">
        <f t="shared" si="62"/>
        <v>Monday</v>
      </c>
      <c r="AE679" s="2">
        <v>0.7007175925925927</v>
      </c>
      <c r="AF679" s="6">
        <v>1</v>
      </c>
      <c r="AG679" s="1">
        <v>43479</v>
      </c>
      <c r="AH679" s="7">
        <f t="shared" si="63"/>
        <v>43466</v>
      </c>
      <c r="AI679" s="7">
        <f t="shared" si="64"/>
        <v>43479</v>
      </c>
      <c r="AJ679" s="7" t="str">
        <f t="shared" si="65"/>
        <v>Monday</v>
      </c>
      <c r="AK679" s="2">
        <v>0.70354166666666673</v>
      </c>
      <c r="AL679" t="s">
        <v>33</v>
      </c>
      <c r="AM679" t="s">
        <v>34</v>
      </c>
      <c r="AN679" t="s">
        <v>35</v>
      </c>
      <c r="AO679" t="s">
        <v>27</v>
      </c>
    </row>
    <row r="680" spans="1:41" x14ac:dyDescent="0.25">
      <c r="A680" t="s">
        <v>27</v>
      </c>
      <c r="B680">
        <v>1823156</v>
      </c>
      <c r="C680" t="s">
        <v>37</v>
      </c>
      <c r="D680" t="s">
        <v>38</v>
      </c>
      <c r="E680" t="s">
        <v>39</v>
      </c>
      <c r="F680">
        <v>53202</v>
      </c>
      <c r="G680" t="s">
        <v>29</v>
      </c>
      <c r="H680" t="s">
        <v>101</v>
      </c>
      <c r="I680">
        <v>231</v>
      </c>
      <c r="J680" t="s">
        <v>30</v>
      </c>
      <c r="K680" t="s">
        <v>60</v>
      </c>
      <c r="L680">
        <f>VLOOKUP($K680,Key!$A$1:$D$105,2,FALSE)</f>
        <v>43.04824</v>
      </c>
      <c r="M680">
        <f>VLOOKUP($K680,Key!$A$1:$D$105,3,FALSE)</f>
        <v>-87.904970000000006</v>
      </c>
      <c r="N680" t="str">
        <f>VLOOKUP($K680,Key!$A$1:$D$105,4,FALSE)</f>
        <v>Milwaukee</v>
      </c>
      <c r="O680" t="s">
        <v>36</v>
      </c>
      <c r="P680">
        <f>VLOOKUP($O680,Key!$A$1:$D$105,2,FALSE)</f>
        <v>43.03886</v>
      </c>
      <c r="Q680">
        <f>VLOOKUP($O680,Key!$A$1:$D$105,3,FALSE)</f>
        <v>-87.902720000000002</v>
      </c>
      <c r="R680" t="str">
        <f>VLOOKUP($O680,Key!$A$1:$D$105,4,FALSE)</f>
        <v>Milwaukee</v>
      </c>
      <c r="S680">
        <v>7</v>
      </c>
      <c r="T680">
        <v>0</v>
      </c>
      <c r="U680">
        <v>0</v>
      </c>
      <c r="V680" t="s">
        <v>33</v>
      </c>
      <c r="W680">
        <v>1</v>
      </c>
      <c r="X680">
        <v>1</v>
      </c>
      <c r="Y680">
        <v>40</v>
      </c>
      <c r="Z680" s="4">
        <v>-1</v>
      </c>
      <c r="AA680" s="1">
        <v>43480</v>
      </c>
      <c r="AB680" s="8">
        <f t="shared" si="60"/>
        <v>43466</v>
      </c>
      <c r="AC680" s="8">
        <f t="shared" si="61"/>
        <v>43480</v>
      </c>
      <c r="AD680" s="8" t="str">
        <f t="shared" si="62"/>
        <v>Tuesday</v>
      </c>
      <c r="AE680" s="2">
        <v>0.29760416666666667</v>
      </c>
      <c r="AF680" s="4">
        <v>1</v>
      </c>
      <c r="AG680" s="1">
        <v>43480</v>
      </c>
      <c r="AH680" s="8">
        <f t="shared" si="63"/>
        <v>43466</v>
      </c>
      <c r="AI680" s="8">
        <f t="shared" si="64"/>
        <v>43480</v>
      </c>
      <c r="AJ680" s="8" t="str">
        <f t="shared" si="65"/>
        <v>Tuesday</v>
      </c>
      <c r="AK680" s="2">
        <v>0.30275462962962962</v>
      </c>
      <c r="AL680" t="s">
        <v>33</v>
      </c>
      <c r="AM680" t="s">
        <v>34</v>
      </c>
      <c r="AN680" t="s">
        <v>35</v>
      </c>
      <c r="AO680" t="s">
        <v>27</v>
      </c>
    </row>
    <row r="681" spans="1:41" x14ac:dyDescent="0.25">
      <c r="A681" t="s">
        <v>27</v>
      </c>
      <c r="B681">
        <v>2198395</v>
      </c>
      <c r="C681" t="s">
        <v>37</v>
      </c>
      <c r="D681" t="s">
        <v>38</v>
      </c>
      <c r="E681" t="s">
        <v>39</v>
      </c>
      <c r="F681">
        <v>53211</v>
      </c>
      <c r="G681" t="s">
        <v>29</v>
      </c>
      <c r="H681" t="s">
        <v>40</v>
      </c>
      <c r="I681">
        <v>5517</v>
      </c>
      <c r="J681" t="s">
        <v>30</v>
      </c>
      <c r="K681" t="s">
        <v>70</v>
      </c>
      <c r="L681">
        <f>VLOOKUP($K681,Key!$A$1:$D$105,2,FALSE)</f>
        <v>43.074655999999997</v>
      </c>
      <c r="M681">
        <f>VLOOKUP($K681,Key!$A$1:$D$105,3,FALSE)</f>
        <v>-87.889011999999994</v>
      </c>
      <c r="N681" t="str">
        <f>VLOOKUP($K681,Key!$A$1:$D$105,4,FALSE)</f>
        <v>Milwaukee</v>
      </c>
      <c r="O681" t="s">
        <v>70</v>
      </c>
      <c r="P681">
        <f>VLOOKUP($O681,Key!$A$1:$D$105,2,FALSE)</f>
        <v>43.074655999999997</v>
      </c>
      <c r="Q681">
        <f>VLOOKUP($O681,Key!$A$1:$D$105,3,FALSE)</f>
        <v>-87.889011999999994</v>
      </c>
      <c r="R681" t="str">
        <f>VLOOKUP($O681,Key!$A$1:$D$105,4,FALSE)</f>
        <v>Milwaukee</v>
      </c>
      <c r="S681">
        <v>22</v>
      </c>
      <c r="T681">
        <v>0</v>
      </c>
      <c r="U681">
        <v>0</v>
      </c>
      <c r="V681" t="s">
        <v>33</v>
      </c>
      <c r="W681">
        <v>3</v>
      </c>
      <c r="X681">
        <v>2.9</v>
      </c>
      <c r="Y681">
        <v>120</v>
      </c>
      <c r="Z681" s="6">
        <v>-1</v>
      </c>
      <c r="AA681" s="1">
        <v>43480</v>
      </c>
      <c r="AB681" s="7">
        <f t="shared" si="60"/>
        <v>43466</v>
      </c>
      <c r="AC681" s="7">
        <f t="shared" si="61"/>
        <v>43480</v>
      </c>
      <c r="AD681" s="7" t="str">
        <f t="shared" si="62"/>
        <v>Tuesday</v>
      </c>
      <c r="AE681" s="2">
        <v>0.47085648148148151</v>
      </c>
      <c r="AF681" s="6">
        <v>1</v>
      </c>
      <c r="AG681" s="1">
        <v>43480</v>
      </c>
      <c r="AH681" s="7">
        <f t="shared" si="63"/>
        <v>43466</v>
      </c>
      <c r="AI681" s="7">
        <f t="shared" si="64"/>
        <v>43480</v>
      </c>
      <c r="AJ681" s="7" t="str">
        <f t="shared" si="65"/>
        <v>Tuesday</v>
      </c>
      <c r="AK681" s="2">
        <v>0.48675925925925928</v>
      </c>
      <c r="AL681" t="s">
        <v>33</v>
      </c>
      <c r="AM681" t="s">
        <v>34</v>
      </c>
      <c r="AN681" t="s">
        <v>44</v>
      </c>
      <c r="AO681" t="s">
        <v>27</v>
      </c>
    </row>
    <row r="682" spans="1:41" x14ac:dyDescent="0.25">
      <c r="A682" t="s">
        <v>27</v>
      </c>
      <c r="B682">
        <v>1312561</v>
      </c>
      <c r="C682" t="s">
        <v>37</v>
      </c>
      <c r="D682" t="s">
        <v>38</v>
      </c>
      <c r="E682" t="s">
        <v>39</v>
      </c>
      <c r="F682">
        <v>53203</v>
      </c>
      <c r="G682" t="s">
        <v>29</v>
      </c>
      <c r="H682" t="s">
        <v>40</v>
      </c>
      <c r="I682">
        <v>12547</v>
      </c>
      <c r="J682" t="s">
        <v>30</v>
      </c>
      <c r="K682" t="s">
        <v>82</v>
      </c>
      <c r="L682">
        <f>VLOOKUP($K682,Key!$A$1:$D$105,2,FALSE)</f>
        <v>43.038649999999997</v>
      </c>
      <c r="M682">
        <f>VLOOKUP($K682,Key!$A$1:$D$105,3,FALSE)</f>
        <v>-87.921930000000003</v>
      </c>
      <c r="N682" t="str">
        <f>VLOOKUP($K682,Key!$A$1:$D$105,4,FALSE)</f>
        <v>Milwaukee</v>
      </c>
      <c r="O682" t="s">
        <v>47</v>
      </c>
      <c r="P682">
        <f>VLOOKUP($O682,Key!$A$1:$D$105,2,FALSE)</f>
        <v>43.038600000000002</v>
      </c>
      <c r="Q682">
        <f>VLOOKUP($O682,Key!$A$1:$D$105,3,FALSE)</f>
        <v>-87.912099999999995</v>
      </c>
      <c r="R682" t="str">
        <f>VLOOKUP($O682,Key!$A$1:$D$105,4,FALSE)</f>
        <v>Milwaukee</v>
      </c>
      <c r="S682">
        <v>2</v>
      </c>
      <c r="T682">
        <v>0</v>
      </c>
      <c r="U682">
        <v>0</v>
      </c>
      <c r="V682" t="s">
        <v>33</v>
      </c>
      <c r="W682">
        <v>0</v>
      </c>
      <c r="X682">
        <v>0</v>
      </c>
      <c r="Y682">
        <v>0</v>
      </c>
      <c r="Z682" s="4">
        <v>-1</v>
      </c>
      <c r="AA682" s="1">
        <v>43480</v>
      </c>
      <c r="AB682" s="8">
        <f t="shared" si="60"/>
        <v>43466</v>
      </c>
      <c r="AC682" s="8">
        <f t="shared" si="61"/>
        <v>43480</v>
      </c>
      <c r="AD682" s="8" t="str">
        <f t="shared" si="62"/>
        <v>Tuesday</v>
      </c>
      <c r="AE682" s="2">
        <v>0.66885416666666664</v>
      </c>
      <c r="AF682" s="4">
        <v>1</v>
      </c>
      <c r="AG682" s="1">
        <v>43480</v>
      </c>
      <c r="AH682" s="8">
        <f t="shared" si="63"/>
        <v>43466</v>
      </c>
      <c r="AI682" s="8">
        <f t="shared" si="64"/>
        <v>43480</v>
      </c>
      <c r="AJ682" s="8" t="str">
        <f t="shared" si="65"/>
        <v>Tuesday</v>
      </c>
      <c r="AK682" s="2">
        <v>0.67053240740740738</v>
      </c>
      <c r="AL682" t="s">
        <v>33</v>
      </c>
      <c r="AM682" t="s">
        <v>34</v>
      </c>
      <c r="AN682" t="s">
        <v>35</v>
      </c>
      <c r="AO682" t="s">
        <v>27</v>
      </c>
    </row>
    <row r="683" spans="1:41" x14ac:dyDescent="0.25">
      <c r="A683" t="s">
        <v>27</v>
      </c>
      <c r="B683">
        <v>1328721</v>
      </c>
      <c r="C683" t="s">
        <v>37</v>
      </c>
      <c r="D683" t="s">
        <v>38</v>
      </c>
      <c r="E683" t="s">
        <v>39</v>
      </c>
      <c r="F683">
        <v>53207</v>
      </c>
      <c r="G683" t="s">
        <v>29</v>
      </c>
      <c r="H683" t="s">
        <v>40</v>
      </c>
      <c r="I683">
        <v>12632</v>
      </c>
      <c r="J683" t="s">
        <v>30</v>
      </c>
      <c r="K683" t="s">
        <v>78</v>
      </c>
      <c r="L683">
        <f>VLOOKUP($K683,Key!$A$1:$D$105,2,FALSE)</f>
        <v>43.041646999999998</v>
      </c>
      <c r="M683">
        <f>VLOOKUP($K683,Key!$A$1:$D$105,3,FALSE)</f>
        <v>-87.927257999999995</v>
      </c>
      <c r="N683" t="str">
        <f>VLOOKUP($K683,Key!$A$1:$D$105,4,FALSE)</f>
        <v>Milwaukee</v>
      </c>
      <c r="O683" t="s">
        <v>61</v>
      </c>
      <c r="P683">
        <f>VLOOKUP($O683,Key!$A$1:$D$105,2,FALSE)</f>
        <v>43.026229999999998</v>
      </c>
      <c r="Q683">
        <f>VLOOKUP($O683,Key!$A$1:$D$105,3,FALSE)</f>
        <v>-87.912809999999993</v>
      </c>
      <c r="R683" t="str">
        <f>VLOOKUP($O683,Key!$A$1:$D$105,4,FALSE)</f>
        <v>Milwaukee</v>
      </c>
      <c r="S683">
        <v>37</v>
      </c>
      <c r="T683">
        <v>0</v>
      </c>
      <c r="U683">
        <v>0</v>
      </c>
      <c r="V683" t="s">
        <v>33</v>
      </c>
      <c r="W683">
        <v>5</v>
      </c>
      <c r="X683">
        <v>4.8</v>
      </c>
      <c r="Y683">
        <v>200</v>
      </c>
      <c r="Z683" s="6">
        <v>-1</v>
      </c>
      <c r="AA683" s="1">
        <v>43480</v>
      </c>
      <c r="AB683" s="7">
        <f t="shared" si="60"/>
        <v>43466</v>
      </c>
      <c r="AC683" s="7">
        <f t="shared" si="61"/>
        <v>43480</v>
      </c>
      <c r="AD683" s="7" t="str">
        <f t="shared" si="62"/>
        <v>Tuesday</v>
      </c>
      <c r="AE683" s="2">
        <v>0.77810185185185177</v>
      </c>
      <c r="AF683" s="6">
        <v>1</v>
      </c>
      <c r="AG683" s="1">
        <v>43480</v>
      </c>
      <c r="AH683" s="7">
        <f t="shared" si="63"/>
        <v>43466</v>
      </c>
      <c r="AI683" s="7">
        <f t="shared" si="64"/>
        <v>43480</v>
      </c>
      <c r="AJ683" s="7" t="str">
        <f t="shared" si="65"/>
        <v>Tuesday</v>
      </c>
      <c r="AK683" s="2">
        <v>0.80407407407407405</v>
      </c>
      <c r="AL683" t="s">
        <v>34</v>
      </c>
      <c r="AM683" t="s">
        <v>34</v>
      </c>
      <c r="AN683" t="s">
        <v>35</v>
      </c>
      <c r="AO683" t="s">
        <v>27</v>
      </c>
    </row>
    <row r="684" spans="1:41" x14ac:dyDescent="0.25">
      <c r="A684" t="s">
        <v>27</v>
      </c>
      <c r="B684">
        <v>2178477</v>
      </c>
      <c r="C684" t="s">
        <v>37</v>
      </c>
      <c r="F684">
        <v>53202</v>
      </c>
      <c r="G684" t="s">
        <v>29</v>
      </c>
      <c r="H684" t="s">
        <v>40</v>
      </c>
      <c r="I684">
        <v>5540</v>
      </c>
      <c r="J684" t="s">
        <v>30</v>
      </c>
      <c r="K684" t="s">
        <v>109</v>
      </c>
      <c r="L684">
        <f>VLOOKUP($K684,Key!$A$1:$D$105,2,FALSE)</f>
        <v>43.031480000000002</v>
      </c>
      <c r="M684">
        <f>VLOOKUP($K684,Key!$A$1:$D$105,3,FALSE)</f>
        <v>-87.908169999999998</v>
      </c>
      <c r="N684" t="str">
        <f>VLOOKUP($K684,Key!$A$1:$D$105,4,FALSE)</f>
        <v>Milwaukee</v>
      </c>
      <c r="O684" t="s">
        <v>36</v>
      </c>
      <c r="P684">
        <f>VLOOKUP($O684,Key!$A$1:$D$105,2,FALSE)</f>
        <v>43.03886</v>
      </c>
      <c r="Q684">
        <f>VLOOKUP($O684,Key!$A$1:$D$105,3,FALSE)</f>
        <v>-87.902720000000002</v>
      </c>
      <c r="R684" t="str">
        <f>VLOOKUP($O684,Key!$A$1:$D$105,4,FALSE)</f>
        <v>Milwaukee</v>
      </c>
      <c r="S684">
        <v>4</v>
      </c>
      <c r="T684">
        <v>0</v>
      </c>
      <c r="U684">
        <v>0</v>
      </c>
      <c r="V684" t="s">
        <v>33</v>
      </c>
      <c r="W684">
        <v>0</v>
      </c>
      <c r="X684">
        <v>0</v>
      </c>
      <c r="Y684">
        <v>0</v>
      </c>
      <c r="Z684" s="4">
        <v>-1</v>
      </c>
      <c r="AA684" s="1">
        <v>43481</v>
      </c>
      <c r="AB684" s="8">
        <f t="shared" si="60"/>
        <v>43466</v>
      </c>
      <c r="AC684" s="8">
        <f t="shared" si="61"/>
        <v>43481</v>
      </c>
      <c r="AD684" s="8" t="str">
        <f t="shared" si="62"/>
        <v>Wednesday</v>
      </c>
      <c r="AE684" s="2">
        <v>0.25364583333333335</v>
      </c>
      <c r="AF684" s="4">
        <v>1</v>
      </c>
      <c r="AG684" s="1">
        <v>43481</v>
      </c>
      <c r="AH684" s="8">
        <f t="shared" si="63"/>
        <v>43466</v>
      </c>
      <c r="AI684" s="8">
        <f t="shared" si="64"/>
        <v>43481</v>
      </c>
      <c r="AJ684" s="8" t="str">
        <f t="shared" si="65"/>
        <v>Wednesday</v>
      </c>
      <c r="AK684" s="2">
        <v>0.25657407407407407</v>
      </c>
      <c r="AL684" t="s">
        <v>33</v>
      </c>
      <c r="AM684" t="s">
        <v>34</v>
      </c>
      <c r="AN684" t="s">
        <v>35</v>
      </c>
      <c r="AO684" t="s">
        <v>27</v>
      </c>
    </row>
    <row r="685" spans="1:41" x14ac:dyDescent="0.25">
      <c r="A685" t="s">
        <v>27</v>
      </c>
      <c r="B685">
        <v>1269318</v>
      </c>
      <c r="C685" t="s">
        <v>37</v>
      </c>
      <c r="D685" t="s">
        <v>38</v>
      </c>
      <c r="E685" t="s">
        <v>39</v>
      </c>
      <c r="F685">
        <v>53204</v>
      </c>
      <c r="G685" t="s">
        <v>29</v>
      </c>
      <c r="H685" t="s">
        <v>40</v>
      </c>
      <c r="I685">
        <v>12601</v>
      </c>
      <c r="J685" t="s">
        <v>30</v>
      </c>
      <c r="K685" t="s">
        <v>42</v>
      </c>
      <c r="L685">
        <f>VLOOKUP($K685,Key!$A$1:$D$105,2,FALSE)</f>
        <v>43.02948</v>
      </c>
      <c r="M685">
        <f>VLOOKUP($K685,Key!$A$1:$D$105,3,FALSE)</f>
        <v>-87.912819999999996</v>
      </c>
      <c r="N685" t="str">
        <f>VLOOKUP($K685,Key!$A$1:$D$105,4,FALSE)</f>
        <v>Milwaukee</v>
      </c>
      <c r="O685" t="s">
        <v>36</v>
      </c>
      <c r="P685">
        <f>VLOOKUP($O685,Key!$A$1:$D$105,2,FALSE)</f>
        <v>43.03886</v>
      </c>
      <c r="Q685">
        <f>VLOOKUP($O685,Key!$A$1:$D$105,3,FALSE)</f>
        <v>-87.902720000000002</v>
      </c>
      <c r="R685" t="str">
        <f>VLOOKUP($O685,Key!$A$1:$D$105,4,FALSE)</f>
        <v>Milwaukee</v>
      </c>
      <c r="S685">
        <v>11</v>
      </c>
      <c r="T685">
        <v>0</v>
      </c>
      <c r="U685">
        <v>0</v>
      </c>
      <c r="V685" t="s">
        <v>33</v>
      </c>
      <c r="W685">
        <v>1</v>
      </c>
      <c r="X685">
        <v>1</v>
      </c>
      <c r="Y685">
        <v>40</v>
      </c>
      <c r="Z685" s="6">
        <v>-1</v>
      </c>
      <c r="AA685" s="1">
        <v>43481</v>
      </c>
      <c r="AB685" s="7">
        <f t="shared" si="60"/>
        <v>43466</v>
      </c>
      <c r="AC685" s="7">
        <f t="shared" si="61"/>
        <v>43481</v>
      </c>
      <c r="AD685" s="7" t="str">
        <f t="shared" si="62"/>
        <v>Wednesday</v>
      </c>
      <c r="AE685" s="2">
        <v>0.31299768518518517</v>
      </c>
      <c r="AF685" s="6">
        <v>1</v>
      </c>
      <c r="AG685" s="1">
        <v>43481</v>
      </c>
      <c r="AH685" s="7">
        <f t="shared" si="63"/>
        <v>43466</v>
      </c>
      <c r="AI685" s="7">
        <f t="shared" si="64"/>
        <v>43481</v>
      </c>
      <c r="AJ685" s="7" t="str">
        <f t="shared" si="65"/>
        <v>Wednesday</v>
      </c>
      <c r="AK685" s="2">
        <v>0.32019675925925922</v>
      </c>
      <c r="AL685" t="s">
        <v>33</v>
      </c>
      <c r="AM685" t="s">
        <v>34</v>
      </c>
      <c r="AN685" t="s">
        <v>35</v>
      </c>
      <c r="AO685" t="s">
        <v>27</v>
      </c>
    </row>
    <row r="686" spans="1:41" x14ac:dyDescent="0.25">
      <c r="A686" t="s">
        <v>27</v>
      </c>
      <c r="B686">
        <v>2132080</v>
      </c>
      <c r="C686" t="s">
        <v>37</v>
      </c>
      <c r="D686" t="s">
        <v>38</v>
      </c>
      <c r="E686" t="s">
        <v>39</v>
      </c>
      <c r="F686">
        <v>53233</v>
      </c>
      <c r="G686" t="s">
        <v>29</v>
      </c>
      <c r="H686" t="s">
        <v>40</v>
      </c>
      <c r="I686">
        <v>11137</v>
      </c>
      <c r="J686" t="s">
        <v>30</v>
      </c>
      <c r="K686" t="s">
        <v>100</v>
      </c>
      <c r="L686">
        <f>VLOOKUP($K686,Key!$A$1:$D$105,2,FALSE)</f>
        <v>43.04562</v>
      </c>
      <c r="M686">
        <f>VLOOKUP($K686,Key!$A$1:$D$105,3,FALSE)</f>
        <v>-87.923900000000003</v>
      </c>
      <c r="N686" t="str">
        <f>VLOOKUP($K686,Key!$A$1:$D$105,4,FALSE)</f>
        <v>Milwaukee</v>
      </c>
      <c r="O686" t="s">
        <v>41</v>
      </c>
      <c r="P686">
        <f>VLOOKUP($O686,Key!$A$1:$D$105,2,FALSE)</f>
        <v>43.042490000000001</v>
      </c>
      <c r="Q686">
        <f>VLOOKUP($O686,Key!$A$1:$D$105,3,FALSE)</f>
        <v>-87.909959999999998</v>
      </c>
      <c r="R686" t="str">
        <f>VLOOKUP($O686,Key!$A$1:$D$105,4,FALSE)</f>
        <v>Milwaukee</v>
      </c>
      <c r="S686">
        <v>5</v>
      </c>
      <c r="T686">
        <v>0</v>
      </c>
      <c r="U686">
        <v>0</v>
      </c>
      <c r="V686" t="s">
        <v>33</v>
      </c>
      <c r="W686">
        <v>0</v>
      </c>
      <c r="X686">
        <v>0</v>
      </c>
      <c r="Y686">
        <v>0</v>
      </c>
      <c r="Z686" s="4">
        <v>-1</v>
      </c>
      <c r="AA686" s="1">
        <v>43481</v>
      </c>
      <c r="AB686" s="8">
        <f t="shared" si="60"/>
        <v>43466</v>
      </c>
      <c r="AC686" s="8">
        <f t="shared" si="61"/>
        <v>43481</v>
      </c>
      <c r="AD686" s="8" t="str">
        <f t="shared" si="62"/>
        <v>Wednesday</v>
      </c>
      <c r="AE686" s="2">
        <v>0.36341435185185184</v>
      </c>
      <c r="AF686" s="4">
        <v>1</v>
      </c>
      <c r="AG686" s="1">
        <v>43481</v>
      </c>
      <c r="AH686" s="8">
        <f t="shared" si="63"/>
        <v>43466</v>
      </c>
      <c r="AI686" s="8">
        <f t="shared" si="64"/>
        <v>43481</v>
      </c>
      <c r="AJ686" s="8" t="str">
        <f t="shared" si="65"/>
        <v>Wednesday</v>
      </c>
      <c r="AK686" s="2">
        <v>0.36703703703703705</v>
      </c>
      <c r="AL686" t="s">
        <v>33</v>
      </c>
      <c r="AM686" t="s">
        <v>34</v>
      </c>
      <c r="AN686" t="s">
        <v>35</v>
      </c>
      <c r="AO686" t="s">
        <v>27</v>
      </c>
    </row>
    <row r="687" spans="1:41" x14ac:dyDescent="0.25">
      <c r="A687" t="s">
        <v>27</v>
      </c>
      <c r="B687">
        <v>2224317</v>
      </c>
      <c r="C687" t="s">
        <v>37</v>
      </c>
      <c r="D687" t="s">
        <v>38</v>
      </c>
      <c r="E687" t="s">
        <v>39</v>
      </c>
      <c r="F687">
        <v>53202</v>
      </c>
      <c r="G687" t="s">
        <v>29</v>
      </c>
      <c r="H687" t="s">
        <v>40</v>
      </c>
      <c r="I687">
        <v>11168</v>
      </c>
      <c r="J687" t="s">
        <v>30</v>
      </c>
      <c r="K687" t="s">
        <v>71</v>
      </c>
      <c r="L687">
        <f>VLOOKUP($K687,Key!$A$1:$D$105,2,FALSE)</f>
        <v>43.074890000000003</v>
      </c>
      <c r="M687">
        <f>VLOOKUP($K687,Key!$A$1:$D$105,3,FALSE)</f>
        <v>-87.882810000000006</v>
      </c>
      <c r="N687" t="str">
        <f>VLOOKUP($K687,Key!$A$1:$D$105,4,FALSE)</f>
        <v>Milwaukee</v>
      </c>
      <c r="O687" t="s">
        <v>94</v>
      </c>
      <c r="P687">
        <f>VLOOKUP($O687,Key!$A$1:$D$105,2,FALSE)</f>
        <v>43.077359999999999</v>
      </c>
      <c r="Q687">
        <f>VLOOKUP($O687,Key!$A$1:$D$105,3,FALSE)</f>
        <v>-87.880769999999998</v>
      </c>
      <c r="R687" t="str">
        <f>VLOOKUP($O687,Key!$A$1:$D$105,4,FALSE)</f>
        <v>Milwaukee</v>
      </c>
      <c r="S687">
        <v>2</v>
      </c>
      <c r="T687">
        <v>0</v>
      </c>
      <c r="U687">
        <v>0</v>
      </c>
      <c r="V687" t="s">
        <v>33</v>
      </c>
      <c r="W687">
        <v>0</v>
      </c>
      <c r="X687">
        <v>0</v>
      </c>
      <c r="Y687">
        <v>0</v>
      </c>
      <c r="Z687" s="6">
        <v>-1</v>
      </c>
      <c r="AA687" s="1">
        <v>43481</v>
      </c>
      <c r="AB687" s="7">
        <f t="shared" si="60"/>
        <v>43466</v>
      </c>
      <c r="AC687" s="7">
        <f t="shared" si="61"/>
        <v>43481</v>
      </c>
      <c r="AD687" s="7" t="str">
        <f t="shared" si="62"/>
        <v>Wednesday</v>
      </c>
      <c r="AE687" s="2">
        <v>0.50637731481481485</v>
      </c>
      <c r="AF687" s="6">
        <v>1</v>
      </c>
      <c r="AG687" s="1">
        <v>43481</v>
      </c>
      <c r="AH687" s="7">
        <f t="shared" si="63"/>
        <v>43466</v>
      </c>
      <c r="AI687" s="7">
        <f t="shared" si="64"/>
        <v>43481</v>
      </c>
      <c r="AJ687" s="7" t="str">
        <f t="shared" si="65"/>
        <v>Wednesday</v>
      </c>
      <c r="AK687" s="2">
        <v>0.50778935185185181</v>
      </c>
      <c r="AL687" t="s">
        <v>33</v>
      </c>
      <c r="AM687" t="s">
        <v>34</v>
      </c>
      <c r="AN687" t="s">
        <v>35</v>
      </c>
      <c r="AO687" t="s">
        <v>27</v>
      </c>
    </row>
    <row r="688" spans="1:41" x14ac:dyDescent="0.25">
      <c r="A688" t="s">
        <v>27</v>
      </c>
      <c r="B688">
        <v>1738865</v>
      </c>
      <c r="C688" t="s">
        <v>37</v>
      </c>
      <c r="D688" t="s">
        <v>38</v>
      </c>
      <c r="E688" t="s">
        <v>39</v>
      </c>
      <c r="F688">
        <v>53211</v>
      </c>
      <c r="G688" t="s">
        <v>29</v>
      </c>
      <c r="H688" t="s">
        <v>40</v>
      </c>
      <c r="I688">
        <v>11146</v>
      </c>
      <c r="J688" t="s">
        <v>30</v>
      </c>
      <c r="K688" t="s">
        <v>71</v>
      </c>
      <c r="L688">
        <f>VLOOKUP($K688,Key!$A$1:$D$105,2,FALSE)</f>
        <v>43.074890000000003</v>
      </c>
      <c r="M688">
        <f>VLOOKUP($K688,Key!$A$1:$D$105,3,FALSE)</f>
        <v>-87.882810000000006</v>
      </c>
      <c r="N688" t="str">
        <f>VLOOKUP($K688,Key!$A$1:$D$105,4,FALSE)</f>
        <v>Milwaukee</v>
      </c>
      <c r="O688" t="s">
        <v>75</v>
      </c>
      <c r="P688">
        <f>VLOOKUP($O688,Key!$A$1:$D$105,2,FALSE)</f>
        <v>43.063749000000001</v>
      </c>
      <c r="Q688">
        <f>VLOOKUP($O688,Key!$A$1:$D$105,3,FALSE)</f>
        <v>-87.887962999999999</v>
      </c>
      <c r="R688" t="str">
        <f>VLOOKUP($O688,Key!$A$1:$D$105,4,FALSE)</f>
        <v>Milwaukee</v>
      </c>
      <c r="S688">
        <v>9</v>
      </c>
      <c r="T688">
        <v>0</v>
      </c>
      <c r="U688">
        <v>0</v>
      </c>
      <c r="V688" t="s">
        <v>33</v>
      </c>
      <c r="W688">
        <v>1</v>
      </c>
      <c r="X688">
        <v>1</v>
      </c>
      <c r="Y688">
        <v>40</v>
      </c>
      <c r="Z688" s="4">
        <v>-1</v>
      </c>
      <c r="AA688" s="1">
        <v>43481</v>
      </c>
      <c r="AB688" s="8">
        <f t="shared" si="60"/>
        <v>43466</v>
      </c>
      <c r="AC688" s="8">
        <f t="shared" si="61"/>
        <v>43481</v>
      </c>
      <c r="AD688" s="8" t="str">
        <f t="shared" si="62"/>
        <v>Wednesday</v>
      </c>
      <c r="AE688" s="2">
        <v>0.75457175925925923</v>
      </c>
      <c r="AF688" s="4">
        <v>1</v>
      </c>
      <c r="AG688" s="1">
        <v>43481</v>
      </c>
      <c r="AH688" s="8">
        <f t="shared" si="63"/>
        <v>43466</v>
      </c>
      <c r="AI688" s="8">
        <f t="shared" si="64"/>
        <v>43481</v>
      </c>
      <c r="AJ688" s="8" t="str">
        <f t="shared" si="65"/>
        <v>Wednesday</v>
      </c>
      <c r="AK688" s="2">
        <v>0.76048611111111108</v>
      </c>
      <c r="AL688" t="s">
        <v>33</v>
      </c>
      <c r="AM688" t="s">
        <v>34</v>
      </c>
      <c r="AN688" t="s">
        <v>35</v>
      </c>
      <c r="AO688" t="s">
        <v>27</v>
      </c>
    </row>
    <row r="689" spans="1:41" x14ac:dyDescent="0.25">
      <c r="A689" t="s">
        <v>27</v>
      </c>
      <c r="B689">
        <v>1223948</v>
      </c>
      <c r="C689" t="s">
        <v>37</v>
      </c>
      <c r="D689" t="s">
        <v>108</v>
      </c>
      <c r="E689" t="s">
        <v>39</v>
      </c>
      <c r="F689">
        <v>53211</v>
      </c>
      <c r="G689" t="s">
        <v>29</v>
      </c>
      <c r="H689" t="s">
        <v>40</v>
      </c>
      <c r="I689">
        <v>11129</v>
      </c>
      <c r="J689" t="s">
        <v>30</v>
      </c>
      <c r="K689" t="s">
        <v>71</v>
      </c>
      <c r="L689">
        <f>VLOOKUP($K689,Key!$A$1:$D$105,2,FALSE)</f>
        <v>43.074890000000003</v>
      </c>
      <c r="M689">
        <f>VLOOKUP($K689,Key!$A$1:$D$105,3,FALSE)</f>
        <v>-87.882810000000006</v>
      </c>
      <c r="N689" t="str">
        <f>VLOOKUP($K689,Key!$A$1:$D$105,4,FALSE)</f>
        <v>Milwaukee</v>
      </c>
      <c r="O689" t="s">
        <v>93</v>
      </c>
      <c r="P689">
        <f>VLOOKUP($O689,Key!$A$1:$D$105,2,FALSE)</f>
        <v>43.060786</v>
      </c>
      <c r="Q689">
        <f>VLOOKUP($O689,Key!$A$1:$D$105,3,FALSE)</f>
        <v>-87.883825999999999</v>
      </c>
      <c r="R689" t="str">
        <f>VLOOKUP($O689,Key!$A$1:$D$105,4,FALSE)</f>
        <v>Milwaukee</v>
      </c>
      <c r="S689">
        <v>10</v>
      </c>
      <c r="T689">
        <v>0</v>
      </c>
      <c r="U689">
        <v>0</v>
      </c>
      <c r="V689" t="s">
        <v>33</v>
      </c>
      <c r="W689">
        <v>1</v>
      </c>
      <c r="X689">
        <v>1</v>
      </c>
      <c r="Y689">
        <v>40</v>
      </c>
      <c r="Z689" s="6">
        <v>-1</v>
      </c>
      <c r="AA689" s="1">
        <v>43481</v>
      </c>
      <c r="AB689" s="7">
        <f t="shared" si="60"/>
        <v>43466</v>
      </c>
      <c r="AC689" s="7">
        <f t="shared" si="61"/>
        <v>43481</v>
      </c>
      <c r="AD689" s="7" t="str">
        <f t="shared" si="62"/>
        <v>Wednesday</v>
      </c>
      <c r="AE689" s="2">
        <v>0.85030092592592599</v>
      </c>
      <c r="AF689" s="6">
        <v>1</v>
      </c>
      <c r="AG689" s="1">
        <v>43481</v>
      </c>
      <c r="AH689" s="7">
        <f t="shared" si="63"/>
        <v>43466</v>
      </c>
      <c r="AI689" s="7">
        <f t="shared" si="64"/>
        <v>43481</v>
      </c>
      <c r="AJ689" s="7" t="str">
        <f t="shared" si="65"/>
        <v>Wednesday</v>
      </c>
      <c r="AK689" s="2">
        <v>0.85695601851851855</v>
      </c>
      <c r="AL689" t="s">
        <v>33</v>
      </c>
      <c r="AM689" t="s">
        <v>34</v>
      </c>
      <c r="AN689" t="s">
        <v>35</v>
      </c>
      <c r="AO689" t="s">
        <v>27</v>
      </c>
    </row>
    <row r="690" spans="1:41" x14ac:dyDescent="0.25">
      <c r="A690" t="s">
        <v>27</v>
      </c>
      <c r="B690">
        <v>1730248</v>
      </c>
      <c r="C690" t="s">
        <v>37</v>
      </c>
      <c r="D690" t="s">
        <v>85</v>
      </c>
      <c r="E690" t="s">
        <v>39</v>
      </c>
      <c r="F690">
        <v>53207</v>
      </c>
      <c r="G690" t="s">
        <v>29</v>
      </c>
      <c r="H690" t="s">
        <v>40</v>
      </c>
      <c r="I690">
        <v>5526</v>
      </c>
      <c r="J690" t="s">
        <v>30</v>
      </c>
      <c r="K690" t="s">
        <v>60</v>
      </c>
      <c r="L690">
        <f>VLOOKUP($K690,Key!$A$1:$D$105,2,FALSE)</f>
        <v>43.04824</v>
      </c>
      <c r="M690">
        <f>VLOOKUP($K690,Key!$A$1:$D$105,3,FALSE)</f>
        <v>-87.904970000000006</v>
      </c>
      <c r="N690" t="str">
        <f>VLOOKUP($K690,Key!$A$1:$D$105,4,FALSE)</f>
        <v>Milwaukee</v>
      </c>
      <c r="O690" t="s">
        <v>43</v>
      </c>
      <c r="P690">
        <f>VLOOKUP($O690,Key!$A$1:$D$105,2,FALSE)</f>
        <v>43.038580000000003</v>
      </c>
      <c r="Q690">
        <f>VLOOKUP($O690,Key!$A$1:$D$105,3,FALSE)</f>
        <v>-87.90934</v>
      </c>
      <c r="R690" t="str">
        <f>VLOOKUP($O690,Key!$A$1:$D$105,4,FALSE)</f>
        <v>Milwaukee</v>
      </c>
      <c r="S690">
        <v>5</v>
      </c>
      <c r="T690">
        <v>0</v>
      </c>
      <c r="U690">
        <v>0</v>
      </c>
      <c r="V690" t="s">
        <v>33</v>
      </c>
      <c r="W690">
        <v>0</v>
      </c>
      <c r="X690">
        <v>0</v>
      </c>
      <c r="Y690">
        <v>0</v>
      </c>
      <c r="Z690" s="4">
        <v>-1</v>
      </c>
      <c r="AA690" s="1">
        <v>43482</v>
      </c>
      <c r="AB690" s="8">
        <f t="shared" si="60"/>
        <v>43466</v>
      </c>
      <c r="AC690" s="8">
        <f t="shared" si="61"/>
        <v>43482</v>
      </c>
      <c r="AD690" s="8" t="str">
        <f t="shared" si="62"/>
        <v>Thursday</v>
      </c>
      <c r="AE690" s="2">
        <v>0.32788194444444446</v>
      </c>
      <c r="AF690" s="4">
        <v>1</v>
      </c>
      <c r="AG690" s="1">
        <v>43482</v>
      </c>
      <c r="AH690" s="8">
        <f t="shared" si="63"/>
        <v>43466</v>
      </c>
      <c r="AI690" s="8">
        <f t="shared" si="64"/>
        <v>43482</v>
      </c>
      <c r="AJ690" s="8" t="str">
        <f t="shared" si="65"/>
        <v>Thursday</v>
      </c>
      <c r="AK690" s="2">
        <v>0.33137731481481481</v>
      </c>
      <c r="AL690" t="s">
        <v>33</v>
      </c>
      <c r="AM690" t="s">
        <v>34</v>
      </c>
      <c r="AN690" t="s">
        <v>35</v>
      </c>
      <c r="AO690" t="s">
        <v>27</v>
      </c>
    </row>
    <row r="691" spans="1:41" x14ac:dyDescent="0.25">
      <c r="A691" t="s">
        <v>27</v>
      </c>
      <c r="B691">
        <v>2070494</v>
      </c>
      <c r="C691" t="s">
        <v>37</v>
      </c>
      <c r="D691" t="s">
        <v>38</v>
      </c>
      <c r="E691" t="s">
        <v>39</v>
      </c>
      <c r="F691">
        <v>53215</v>
      </c>
      <c r="G691" t="s">
        <v>29</v>
      </c>
      <c r="H691" t="s">
        <v>40</v>
      </c>
      <c r="I691">
        <v>5498</v>
      </c>
      <c r="J691" t="s">
        <v>30</v>
      </c>
      <c r="K691" t="s">
        <v>70</v>
      </c>
      <c r="L691">
        <f>VLOOKUP($K691,Key!$A$1:$D$105,2,FALSE)</f>
        <v>43.074655999999997</v>
      </c>
      <c r="M691">
        <f>VLOOKUP($K691,Key!$A$1:$D$105,3,FALSE)</f>
        <v>-87.889011999999994</v>
      </c>
      <c r="N691" t="str">
        <f>VLOOKUP($K691,Key!$A$1:$D$105,4,FALSE)</f>
        <v>Milwaukee</v>
      </c>
      <c r="O691" t="s">
        <v>94</v>
      </c>
      <c r="P691">
        <f>VLOOKUP($O691,Key!$A$1:$D$105,2,FALSE)</f>
        <v>43.077359999999999</v>
      </c>
      <c r="Q691">
        <f>VLOOKUP($O691,Key!$A$1:$D$105,3,FALSE)</f>
        <v>-87.880769999999998</v>
      </c>
      <c r="R691" t="str">
        <f>VLOOKUP($O691,Key!$A$1:$D$105,4,FALSE)</f>
        <v>Milwaukee</v>
      </c>
      <c r="S691">
        <v>7</v>
      </c>
      <c r="T691">
        <v>0</v>
      </c>
      <c r="U691">
        <v>0</v>
      </c>
      <c r="V691" t="s">
        <v>33</v>
      </c>
      <c r="W691">
        <v>1</v>
      </c>
      <c r="X691">
        <v>1</v>
      </c>
      <c r="Y691">
        <v>40</v>
      </c>
      <c r="Z691" s="6">
        <v>-1</v>
      </c>
      <c r="AA691" s="1">
        <v>43482</v>
      </c>
      <c r="AB691" s="7">
        <f t="shared" si="60"/>
        <v>43466</v>
      </c>
      <c r="AC691" s="7">
        <f t="shared" si="61"/>
        <v>43482</v>
      </c>
      <c r="AD691" s="7" t="str">
        <f t="shared" si="62"/>
        <v>Thursday</v>
      </c>
      <c r="AE691" s="2">
        <v>0.3706828703703704</v>
      </c>
      <c r="AF691" s="6">
        <v>1</v>
      </c>
      <c r="AG691" s="1">
        <v>43482</v>
      </c>
      <c r="AH691" s="7">
        <f t="shared" si="63"/>
        <v>43466</v>
      </c>
      <c r="AI691" s="7">
        <f t="shared" si="64"/>
        <v>43482</v>
      </c>
      <c r="AJ691" s="7" t="str">
        <f t="shared" si="65"/>
        <v>Thursday</v>
      </c>
      <c r="AK691" s="2">
        <v>0.3753009259259259</v>
      </c>
      <c r="AL691" t="s">
        <v>33</v>
      </c>
      <c r="AM691" t="s">
        <v>34</v>
      </c>
      <c r="AN691" t="s">
        <v>35</v>
      </c>
      <c r="AO691" t="s">
        <v>27</v>
      </c>
    </row>
    <row r="692" spans="1:41" x14ac:dyDescent="0.25">
      <c r="A692" t="s">
        <v>27</v>
      </c>
      <c r="B692">
        <v>2284220</v>
      </c>
      <c r="C692" t="s">
        <v>37</v>
      </c>
      <c r="D692" t="s">
        <v>108</v>
      </c>
      <c r="E692" t="s">
        <v>39</v>
      </c>
      <c r="F692">
        <v>53202</v>
      </c>
      <c r="G692" t="s">
        <v>29</v>
      </c>
      <c r="H692" t="s">
        <v>40</v>
      </c>
      <c r="I692">
        <v>5443</v>
      </c>
      <c r="J692" t="s">
        <v>30</v>
      </c>
      <c r="K692" t="s">
        <v>115</v>
      </c>
      <c r="L692">
        <f>VLOOKUP($K692,Key!$A$1:$D$105,2,FALSE)</f>
        <v>43.058619999999998</v>
      </c>
      <c r="M692">
        <f>VLOOKUP($K692,Key!$A$1:$D$105,3,FALSE)</f>
        <v>-87.885319999999993</v>
      </c>
      <c r="N692" t="str">
        <f>VLOOKUP($K692,Key!$A$1:$D$105,4,FALSE)</f>
        <v>Milwaukee</v>
      </c>
      <c r="O692" t="s">
        <v>71</v>
      </c>
      <c r="P692">
        <f>VLOOKUP($O692,Key!$A$1:$D$105,2,FALSE)</f>
        <v>43.074890000000003</v>
      </c>
      <c r="Q692">
        <f>VLOOKUP($O692,Key!$A$1:$D$105,3,FALSE)</f>
        <v>-87.882810000000006</v>
      </c>
      <c r="R692" t="str">
        <f>VLOOKUP($O692,Key!$A$1:$D$105,4,FALSE)</f>
        <v>Milwaukee</v>
      </c>
      <c r="S692">
        <v>7</v>
      </c>
      <c r="T692">
        <v>0</v>
      </c>
      <c r="U692">
        <v>0</v>
      </c>
      <c r="V692" t="s">
        <v>33</v>
      </c>
      <c r="W692">
        <v>1</v>
      </c>
      <c r="X692">
        <v>1</v>
      </c>
      <c r="Y692">
        <v>40</v>
      </c>
      <c r="Z692" s="4">
        <v>-1</v>
      </c>
      <c r="AA692" s="1">
        <v>43482</v>
      </c>
      <c r="AB692" s="8">
        <f t="shared" si="60"/>
        <v>43466</v>
      </c>
      <c r="AC692" s="8">
        <f t="shared" si="61"/>
        <v>43482</v>
      </c>
      <c r="AD692" s="8" t="str">
        <f t="shared" si="62"/>
        <v>Thursday</v>
      </c>
      <c r="AE692" s="2">
        <v>0.48899305555555556</v>
      </c>
      <c r="AF692" s="4">
        <v>1</v>
      </c>
      <c r="AG692" s="1">
        <v>43482</v>
      </c>
      <c r="AH692" s="8">
        <f t="shared" si="63"/>
        <v>43466</v>
      </c>
      <c r="AI692" s="8">
        <f t="shared" si="64"/>
        <v>43482</v>
      </c>
      <c r="AJ692" s="8" t="str">
        <f t="shared" si="65"/>
        <v>Thursday</v>
      </c>
      <c r="AK692" s="2">
        <v>0.49376157407407412</v>
      </c>
      <c r="AL692" t="s">
        <v>33</v>
      </c>
      <c r="AM692" t="s">
        <v>34</v>
      </c>
      <c r="AN692" t="s">
        <v>35</v>
      </c>
      <c r="AO692" t="s">
        <v>27</v>
      </c>
    </row>
    <row r="693" spans="1:41" x14ac:dyDescent="0.25">
      <c r="A693" t="s">
        <v>27</v>
      </c>
      <c r="B693">
        <v>1760317</v>
      </c>
      <c r="C693" t="s">
        <v>37</v>
      </c>
      <c r="D693" t="s">
        <v>38</v>
      </c>
      <c r="E693" t="s">
        <v>39</v>
      </c>
      <c r="F693">
        <v>53204</v>
      </c>
      <c r="G693" t="s">
        <v>29</v>
      </c>
      <c r="H693" t="s">
        <v>40</v>
      </c>
      <c r="I693">
        <v>32</v>
      </c>
      <c r="J693" t="s">
        <v>30</v>
      </c>
      <c r="K693" t="s">
        <v>42</v>
      </c>
      <c r="L693">
        <f>VLOOKUP($K693,Key!$A$1:$D$105,2,FALSE)</f>
        <v>43.02948</v>
      </c>
      <c r="M693">
        <f>VLOOKUP($K693,Key!$A$1:$D$105,3,FALSE)</f>
        <v>-87.912819999999996</v>
      </c>
      <c r="N693" t="str">
        <f>VLOOKUP($K693,Key!$A$1:$D$105,4,FALSE)</f>
        <v>Milwaukee</v>
      </c>
      <c r="O693" t="s">
        <v>42</v>
      </c>
      <c r="P693">
        <f>VLOOKUP($O693,Key!$A$1:$D$105,2,FALSE)</f>
        <v>43.02948</v>
      </c>
      <c r="Q693">
        <f>VLOOKUP($O693,Key!$A$1:$D$105,3,FALSE)</f>
        <v>-87.912819999999996</v>
      </c>
      <c r="R693" t="str">
        <f>VLOOKUP($O693,Key!$A$1:$D$105,4,FALSE)</f>
        <v>Milwaukee</v>
      </c>
      <c r="S693">
        <v>0</v>
      </c>
      <c r="T693">
        <v>0</v>
      </c>
      <c r="U693">
        <v>0</v>
      </c>
      <c r="V693" t="s">
        <v>33</v>
      </c>
      <c r="W693">
        <v>0</v>
      </c>
      <c r="X693">
        <v>0</v>
      </c>
      <c r="Y693">
        <v>0</v>
      </c>
      <c r="Z693" s="6">
        <v>-1</v>
      </c>
      <c r="AA693" s="1">
        <v>43482</v>
      </c>
      <c r="AB693" s="7">
        <f t="shared" si="60"/>
        <v>43466</v>
      </c>
      <c r="AC693" s="7">
        <f t="shared" si="61"/>
        <v>43482</v>
      </c>
      <c r="AD693" s="7" t="str">
        <f t="shared" si="62"/>
        <v>Thursday</v>
      </c>
      <c r="AE693" s="2">
        <v>0.64053240740740736</v>
      </c>
      <c r="AF693" s="6">
        <v>1</v>
      </c>
      <c r="AG693" s="1">
        <v>43482</v>
      </c>
      <c r="AH693" s="7">
        <f t="shared" si="63"/>
        <v>43466</v>
      </c>
      <c r="AI693" s="7">
        <f t="shared" si="64"/>
        <v>43482</v>
      </c>
      <c r="AJ693" s="7" t="str">
        <f t="shared" si="65"/>
        <v>Thursday</v>
      </c>
      <c r="AK693" s="2">
        <v>0.64081018518518518</v>
      </c>
      <c r="AL693" t="s">
        <v>33</v>
      </c>
      <c r="AM693" t="s">
        <v>34</v>
      </c>
      <c r="AN693" t="s">
        <v>44</v>
      </c>
      <c r="AO693" t="s">
        <v>27</v>
      </c>
    </row>
    <row r="694" spans="1:41" x14ac:dyDescent="0.25">
      <c r="A694" t="s">
        <v>27</v>
      </c>
      <c r="B694">
        <v>1738865</v>
      </c>
      <c r="C694" t="s">
        <v>37</v>
      </c>
      <c r="D694" t="s">
        <v>38</v>
      </c>
      <c r="E694" t="s">
        <v>39</v>
      </c>
      <c r="F694">
        <v>53211</v>
      </c>
      <c r="G694" t="s">
        <v>29</v>
      </c>
      <c r="H694" t="s">
        <v>40</v>
      </c>
      <c r="I694">
        <v>5498</v>
      </c>
      <c r="J694" t="s">
        <v>30</v>
      </c>
      <c r="K694" t="s">
        <v>94</v>
      </c>
      <c r="L694">
        <f>VLOOKUP($K694,Key!$A$1:$D$105,2,FALSE)</f>
        <v>43.077359999999999</v>
      </c>
      <c r="M694">
        <f>VLOOKUP($K694,Key!$A$1:$D$105,3,FALSE)</f>
        <v>-87.880769999999998</v>
      </c>
      <c r="N694" t="str">
        <f>VLOOKUP($K694,Key!$A$1:$D$105,4,FALSE)</f>
        <v>Milwaukee</v>
      </c>
      <c r="O694" t="s">
        <v>75</v>
      </c>
      <c r="P694">
        <f>VLOOKUP($O694,Key!$A$1:$D$105,2,FALSE)</f>
        <v>43.063749000000001</v>
      </c>
      <c r="Q694">
        <f>VLOOKUP($O694,Key!$A$1:$D$105,3,FALSE)</f>
        <v>-87.887962999999999</v>
      </c>
      <c r="R694" t="str">
        <f>VLOOKUP($O694,Key!$A$1:$D$105,4,FALSE)</f>
        <v>Milwaukee</v>
      </c>
      <c r="S694">
        <v>11</v>
      </c>
      <c r="T694">
        <v>0</v>
      </c>
      <c r="U694">
        <v>0</v>
      </c>
      <c r="V694" t="s">
        <v>33</v>
      </c>
      <c r="W694">
        <v>1</v>
      </c>
      <c r="X694">
        <v>1</v>
      </c>
      <c r="Y694">
        <v>40</v>
      </c>
      <c r="Z694" s="4">
        <v>-1</v>
      </c>
      <c r="AA694" s="1">
        <v>43482</v>
      </c>
      <c r="AB694" s="8">
        <f t="shared" si="60"/>
        <v>43466</v>
      </c>
      <c r="AC694" s="8">
        <f t="shared" si="61"/>
        <v>43482</v>
      </c>
      <c r="AD694" s="8" t="str">
        <f t="shared" si="62"/>
        <v>Thursday</v>
      </c>
      <c r="AE694" s="2">
        <v>0.81068287037037035</v>
      </c>
      <c r="AF694" s="4">
        <v>1</v>
      </c>
      <c r="AG694" s="1">
        <v>43482</v>
      </c>
      <c r="AH694" s="8">
        <f t="shared" si="63"/>
        <v>43466</v>
      </c>
      <c r="AI694" s="8">
        <f t="shared" si="64"/>
        <v>43482</v>
      </c>
      <c r="AJ694" s="8" t="str">
        <f t="shared" si="65"/>
        <v>Thursday</v>
      </c>
      <c r="AK694" s="2">
        <v>0.81833333333333336</v>
      </c>
      <c r="AL694" t="s">
        <v>33</v>
      </c>
      <c r="AM694" t="s">
        <v>34</v>
      </c>
      <c r="AN694" t="s">
        <v>35</v>
      </c>
      <c r="AO694" t="s">
        <v>27</v>
      </c>
    </row>
    <row r="695" spans="1:41" x14ac:dyDescent="0.25">
      <c r="A695" t="s">
        <v>27</v>
      </c>
      <c r="B695">
        <v>2070384</v>
      </c>
      <c r="C695" t="s">
        <v>37</v>
      </c>
      <c r="D695" t="s">
        <v>38</v>
      </c>
      <c r="E695" t="s">
        <v>39</v>
      </c>
      <c r="F695">
        <v>53202</v>
      </c>
      <c r="G695" t="s">
        <v>29</v>
      </c>
      <c r="H695" t="s">
        <v>40</v>
      </c>
      <c r="I695">
        <v>12589</v>
      </c>
      <c r="J695" t="s">
        <v>30</v>
      </c>
      <c r="K695" t="s">
        <v>109</v>
      </c>
      <c r="L695">
        <f>VLOOKUP($K695,Key!$A$1:$D$105,2,FALSE)</f>
        <v>43.031480000000002</v>
      </c>
      <c r="M695">
        <f>VLOOKUP($K695,Key!$A$1:$D$105,3,FALSE)</f>
        <v>-87.908169999999998</v>
      </c>
      <c r="N695" t="str">
        <f>VLOOKUP($K695,Key!$A$1:$D$105,4,FALSE)</f>
        <v>Milwaukee</v>
      </c>
      <c r="O695" t="s">
        <v>41</v>
      </c>
      <c r="P695">
        <f>VLOOKUP($O695,Key!$A$1:$D$105,2,FALSE)</f>
        <v>43.042490000000001</v>
      </c>
      <c r="Q695">
        <f>VLOOKUP($O695,Key!$A$1:$D$105,3,FALSE)</f>
        <v>-87.909959999999998</v>
      </c>
      <c r="R695" t="str">
        <f>VLOOKUP($O695,Key!$A$1:$D$105,4,FALSE)</f>
        <v>Milwaukee</v>
      </c>
      <c r="S695">
        <v>5</v>
      </c>
      <c r="T695">
        <v>0</v>
      </c>
      <c r="U695">
        <v>0</v>
      </c>
      <c r="V695" t="s">
        <v>33</v>
      </c>
      <c r="W695">
        <v>0</v>
      </c>
      <c r="X695">
        <v>0</v>
      </c>
      <c r="Y695">
        <v>0</v>
      </c>
      <c r="Z695" s="6">
        <v>-1</v>
      </c>
      <c r="AA695" s="1">
        <v>43483</v>
      </c>
      <c r="AB695" s="7">
        <f t="shared" si="60"/>
        <v>43466</v>
      </c>
      <c r="AC695" s="7">
        <f t="shared" si="61"/>
        <v>43483</v>
      </c>
      <c r="AD695" s="7" t="str">
        <f t="shared" si="62"/>
        <v>Friday</v>
      </c>
      <c r="AE695" s="2">
        <v>0.28688657407407409</v>
      </c>
      <c r="AF695" s="6">
        <v>1</v>
      </c>
      <c r="AG695" s="1">
        <v>43483</v>
      </c>
      <c r="AH695" s="7">
        <f t="shared" si="63"/>
        <v>43466</v>
      </c>
      <c r="AI695" s="7">
        <f t="shared" si="64"/>
        <v>43483</v>
      </c>
      <c r="AJ695" s="7" t="str">
        <f t="shared" si="65"/>
        <v>Friday</v>
      </c>
      <c r="AK695" s="2">
        <v>0.29075231481481484</v>
      </c>
      <c r="AL695" t="s">
        <v>33</v>
      </c>
      <c r="AM695" t="s">
        <v>34</v>
      </c>
      <c r="AN695" t="s">
        <v>35</v>
      </c>
      <c r="AO695" t="s">
        <v>27</v>
      </c>
    </row>
    <row r="696" spans="1:41" x14ac:dyDescent="0.25">
      <c r="A696" t="s">
        <v>27</v>
      </c>
      <c r="B696">
        <v>2353269</v>
      </c>
      <c r="C696" t="s">
        <v>37</v>
      </c>
      <c r="D696" t="s">
        <v>121</v>
      </c>
      <c r="E696" t="s">
        <v>39</v>
      </c>
      <c r="F696">
        <v>53202</v>
      </c>
      <c r="G696" t="s">
        <v>29</v>
      </c>
      <c r="H696" t="s">
        <v>40</v>
      </c>
      <c r="I696">
        <v>11048</v>
      </c>
      <c r="J696" t="s">
        <v>30</v>
      </c>
      <c r="K696" t="s">
        <v>58</v>
      </c>
      <c r="L696">
        <f>VLOOKUP($K696,Key!$A$1:$D$105,2,FALSE)</f>
        <v>43.052460000000004</v>
      </c>
      <c r="M696">
        <f>VLOOKUP($K696,Key!$A$1:$D$105,3,FALSE)</f>
        <v>-87.891000000000005</v>
      </c>
      <c r="N696" t="str">
        <f>VLOOKUP($K696,Key!$A$1:$D$105,4,FALSE)</f>
        <v>Milwaukee</v>
      </c>
      <c r="O696" t="s">
        <v>36</v>
      </c>
      <c r="P696">
        <f>VLOOKUP($O696,Key!$A$1:$D$105,2,FALSE)</f>
        <v>43.03886</v>
      </c>
      <c r="Q696">
        <f>VLOOKUP($O696,Key!$A$1:$D$105,3,FALSE)</f>
        <v>-87.902720000000002</v>
      </c>
      <c r="R696" t="str">
        <f>VLOOKUP($O696,Key!$A$1:$D$105,4,FALSE)</f>
        <v>Milwaukee</v>
      </c>
      <c r="S696">
        <v>9</v>
      </c>
      <c r="T696">
        <v>0</v>
      </c>
      <c r="U696">
        <v>0</v>
      </c>
      <c r="V696" t="s">
        <v>33</v>
      </c>
      <c r="W696">
        <v>0</v>
      </c>
      <c r="X696">
        <v>0</v>
      </c>
      <c r="Y696">
        <v>1</v>
      </c>
      <c r="Z696" s="4">
        <v>-1</v>
      </c>
      <c r="AA696" s="1">
        <v>43483</v>
      </c>
      <c r="AB696" s="8">
        <f t="shared" si="60"/>
        <v>43466</v>
      </c>
      <c r="AC696" s="8">
        <f t="shared" si="61"/>
        <v>43483</v>
      </c>
      <c r="AD696" s="8" t="str">
        <f t="shared" si="62"/>
        <v>Friday</v>
      </c>
      <c r="AE696" s="2">
        <v>0.31335648148148149</v>
      </c>
      <c r="AF696" s="4">
        <v>1</v>
      </c>
      <c r="AG696" s="1">
        <v>43483</v>
      </c>
      <c r="AH696" s="8">
        <f t="shared" si="63"/>
        <v>43466</v>
      </c>
      <c r="AI696" s="8">
        <f t="shared" si="64"/>
        <v>43483</v>
      </c>
      <c r="AJ696" s="8" t="str">
        <f t="shared" si="65"/>
        <v>Friday</v>
      </c>
      <c r="AK696" s="2">
        <v>0.32002314814814814</v>
      </c>
      <c r="AL696" t="s">
        <v>33</v>
      </c>
      <c r="AM696" t="s">
        <v>34</v>
      </c>
      <c r="AN696" t="s">
        <v>35</v>
      </c>
      <c r="AO696" t="s">
        <v>27</v>
      </c>
    </row>
    <row r="697" spans="1:41" x14ac:dyDescent="0.25">
      <c r="A697" t="s">
        <v>27</v>
      </c>
      <c r="B697">
        <v>1328721</v>
      </c>
      <c r="C697" t="s">
        <v>37</v>
      </c>
      <c r="D697" t="s">
        <v>38</v>
      </c>
      <c r="E697" t="s">
        <v>39</v>
      </c>
      <c r="F697">
        <v>53207</v>
      </c>
      <c r="G697" t="s">
        <v>29</v>
      </c>
      <c r="H697" t="s">
        <v>40</v>
      </c>
      <c r="I697">
        <v>11106</v>
      </c>
      <c r="J697" t="s">
        <v>30</v>
      </c>
      <c r="K697" t="s">
        <v>54</v>
      </c>
      <c r="L697">
        <f>VLOOKUP($K697,Key!$A$1:$D$105,2,FALSE)</f>
        <v>43.004728999999998</v>
      </c>
      <c r="M697">
        <f>VLOOKUP($K697,Key!$A$1:$D$105,3,FALSE)</f>
        <v>-87.905463999999995</v>
      </c>
      <c r="N697" t="str">
        <f>VLOOKUP($K697,Key!$A$1:$D$105,4,FALSE)</f>
        <v>Milwaukee</v>
      </c>
      <c r="O697" t="s">
        <v>61</v>
      </c>
      <c r="P697">
        <f>VLOOKUP($O697,Key!$A$1:$D$105,2,FALSE)</f>
        <v>43.026229999999998</v>
      </c>
      <c r="Q697">
        <f>VLOOKUP($O697,Key!$A$1:$D$105,3,FALSE)</f>
        <v>-87.912809999999993</v>
      </c>
      <c r="R697" t="str">
        <f>VLOOKUP($O697,Key!$A$1:$D$105,4,FALSE)</f>
        <v>Milwaukee</v>
      </c>
      <c r="S697">
        <v>11</v>
      </c>
      <c r="T697">
        <v>0</v>
      </c>
      <c r="U697">
        <v>0</v>
      </c>
      <c r="V697" t="s">
        <v>33</v>
      </c>
      <c r="W697">
        <v>1</v>
      </c>
      <c r="X697">
        <v>1</v>
      </c>
      <c r="Y697">
        <v>40</v>
      </c>
      <c r="Z697" s="6">
        <v>-1</v>
      </c>
      <c r="AA697" s="1">
        <v>43483</v>
      </c>
      <c r="AB697" s="7">
        <f t="shared" si="60"/>
        <v>43466</v>
      </c>
      <c r="AC697" s="7">
        <f t="shared" si="61"/>
        <v>43483</v>
      </c>
      <c r="AD697" s="7" t="str">
        <f t="shared" si="62"/>
        <v>Friday</v>
      </c>
      <c r="AE697" s="2">
        <v>0.31982638888888887</v>
      </c>
      <c r="AF697" s="6">
        <v>1</v>
      </c>
      <c r="AG697" s="1">
        <v>43483</v>
      </c>
      <c r="AH697" s="7">
        <f t="shared" si="63"/>
        <v>43466</v>
      </c>
      <c r="AI697" s="7">
        <f t="shared" si="64"/>
        <v>43483</v>
      </c>
      <c r="AJ697" s="7" t="str">
        <f t="shared" si="65"/>
        <v>Friday</v>
      </c>
      <c r="AK697" s="2">
        <v>0.32768518518518519</v>
      </c>
      <c r="AL697" t="s">
        <v>33</v>
      </c>
      <c r="AM697" t="s">
        <v>34</v>
      </c>
      <c r="AN697" t="s">
        <v>35</v>
      </c>
      <c r="AO697" t="s">
        <v>27</v>
      </c>
    </row>
    <row r="698" spans="1:41" x14ac:dyDescent="0.25">
      <c r="A698" t="s">
        <v>27</v>
      </c>
      <c r="B698">
        <v>1312561</v>
      </c>
      <c r="C698" t="s">
        <v>37</v>
      </c>
      <c r="D698" t="s">
        <v>38</v>
      </c>
      <c r="E698" t="s">
        <v>39</v>
      </c>
      <c r="F698">
        <v>53203</v>
      </c>
      <c r="G698" t="s">
        <v>29</v>
      </c>
      <c r="H698" t="s">
        <v>40</v>
      </c>
      <c r="I698">
        <v>11160</v>
      </c>
      <c r="J698" t="s">
        <v>30</v>
      </c>
      <c r="K698" t="s">
        <v>47</v>
      </c>
      <c r="L698">
        <f>VLOOKUP($K698,Key!$A$1:$D$105,2,FALSE)</f>
        <v>43.038600000000002</v>
      </c>
      <c r="M698">
        <f>VLOOKUP($K698,Key!$A$1:$D$105,3,FALSE)</f>
        <v>-87.912099999999995</v>
      </c>
      <c r="N698" t="str">
        <f>VLOOKUP($K698,Key!$A$1:$D$105,4,FALSE)</f>
        <v>Milwaukee</v>
      </c>
      <c r="O698" t="s">
        <v>82</v>
      </c>
      <c r="P698">
        <f>VLOOKUP($O698,Key!$A$1:$D$105,2,FALSE)</f>
        <v>43.038649999999997</v>
      </c>
      <c r="Q698">
        <f>VLOOKUP($O698,Key!$A$1:$D$105,3,FALSE)</f>
        <v>-87.921930000000003</v>
      </c>
      <c r="R698" t="str">
        <f>VLOOKUP($O698,Key!$A$1:$D$105,4,FALSE)</f>
        <v>Milwaukee</v>
      </c>
      <c r="S698">
        <v>4</v>
      </c>
      <c r="T698">
        <v>0</v>
      </c>
      <c r="U698">
        <v>0</v>
      </c>
      <c r="V698" t="s">
        <v>33</v>
      </c>
      <c r="W698">
        <v>0</v>
      </c>
      <c r="X698">
        <v>0</v>
      </c>
      <c r="Y698">
        <v>0</v>
      </c>
      <c r="Z698" s="4">
        <v>-1</v>
      </c>
      <c r="AA698" s="1">
        <v>43483</v>
      </c>
      <c r="AB698" s="8">
        <f t="shared" si="60"/>
        <v>43466</v>
      </c>
      <c r="AC698" s="8">
        <f t="shared" si="61"/>
        <v>43483</v>
      </c>
      <c r="AD698" s="8" t="str">
        <f t="shared" si="62"/>
        <v>Friday</v>
      </c>
      <c r="AE698" s="2">
        <v>0.33916666666666667</v>
      </c>
      <c r="AF698" s="4">
        <v>1</v>
      </c>
      <c r="AG698" s="1">
        <v>43483</v>
      </c>
      <c r="AH698" s="8">
        <f t="shared" si="63"/>
        <v>43466</v>
      </c>
      <c r="AI698" s="8">
        <f t="shared" si="64"/>
        <v>43483</v>
      </c>
      <c r="AJ698" s="8" t="str">
        <f t="shared" si="65"/>
        <v>Friday</v>
      </c>
      <c r="AK698" s="2">
        <v>0.34189814814814817</v>
      </c>
      <c r="AL698" t="s">
        <v>33</v>
      </c>
      <c r="AM698" t="s">
        <v>34</v>
      </c>
      <c r="AN698" t="s">
        <v>35</v>
      </c>
      <c r="AO698" t="s">
        <v>27</v>
      </c>
    </row>
    <row r="699" spans="1:41" x14ac:dyDescent="0.25">
      <c r="A699" t="s">
        <v>27</v>
      </c>
      <c r="B699">
        <v>1730248</v>
      </c>
      <c r="C699" t="s">
        <v>37</v>
      </c>
      <c r="D699" t="s">
        <v>85</v>
      </c>
      <c r="E699" t="s">
        <v>39</v>
      </c>
      <c r="F699">
        <v>53207</v>
      </c>
      <c r="G699" t="s">
        <v>29</v>
      </c>
      <c r="H699" t="s">
        <v>40</v>
      </c>
      <c r="I699">
        <v>12616</v>
      </c>
      <c r="J699" t="s">
        <v>30</v>
      </c>
      <c r="K699" t="s">
        <v>60</v>
      </c>
      <c r="L699">
        <f>VLOOKUP($K699,Key!$A$1:$D$105,2,FALSE)</f>
        <v>43.04824</v>
      </c>
      <c r="M699">
        <f>VLOOKUP($K699,Key!$A$1:$D$105,3,FALSE)</f>
        <v>-87.904970000000006</v>
      </c>
      <c r="N699" t="str">
        <f>VLOOKUP($K699,Key!$A$1:$D$105,4,FALSE)</f>
        <v>Milwaukee</v>
      </c>
      <c r="O699" t="s">
        <v>41</v>
      </c>
      <c r="P699">
        <f>VLOOKUP($O699,Key!$A$1:$D$105,2,FALSE)</f>
        <v>43.042490000000001</v>
      </c>
      <c r="Q699">
        <f>VLOOKUP($O699,Key!$A$1:$D$105,3,FALSE)</f>
        <v>-87.909959999999998</v>
      </c>
      <c r="R699" t="str">
        <f>VLOOKUP($O699,Key!$A$1:$D$105,4,FALSE)</f>
        <v>Milwaukee</v>
      </c>
      <c r="S699">
        <v>4</v>
      </c>
      <c r="T699">
        <v>0</v>
      </c>
      <c r="U699">
        <v>0</v>
      </c>
      <c r="V699" t="s">
        <v>33</v>
      </c>
      <c r="W699">
        <v>0</v>
      </c>
      <c r="X699">
        <v>0</v>
      </c>
      <c r="Y699">
        <v>0</v>
      </c>
      <c r="Z699" s="6">
        <v>-1</v>
      </c>
      <c r="AA699" s="1">
        <v>43483</v>
      </c>
      <c r="AB699" s="7">
        <f t="shared" si="60"/>
        <v>43466</v>
      </c>
      <c r="AC699" s="7">
        <f t="shared" si="61"/>
        <v>43483</v>
      </c>
      <c r="AD699" s="7" t="str">
        <f t="shared" si="62"/>
        <v>Friday</v>
      </c>
      <c r="AE699" s="2">
        <v>0.38862268518518522</v>
      </c>
      <c r="AF699" s="6">
        <v>1</v>
      </c>
      <c r="AG699" s="1">
        <v>43483</v>
      </c>
      <c r="AH699" s="7">
        <f t="shared" si="63"/>
        <v>43466</v>
      </c>
      <c r="AI699" s="7">
        <f t="shared" si="64"/>
        <v>43483</v>
      </c>
      <c r="AJ699" s="7" t="str">
        <f t="shared" si="65"/>
        <v>Friday</v>
      </c>
      <c r="AK699" s="2">
        <v>0.39100694444444445</v>
      </c>
      <c r="AL699" t="s">
        <v>33</v>
      </c>
      <c r="AM699" t="s">
        <v>34</v>
      </c>
      <c r="AN699" t="s">
        <v>35</v>
      </c>
      <c r="AO699" t="s">
        <v>27</v>
      </c>
    </row>
    <row r="700" spans="1:41" x14ac:dyDescent="0.25">
      <c r="A700" t="s">
        <v>27</v>
      </c>
      <c r="B700">
        <v>2272438</v>
      </c>
      <c r="C700" t="s">
        <v>37</v>
      </c>
      <c r="D700" t="s">
        <v>38</v>
      </c>
      <c r="E700" t="s">
        <v>39</v>
      </c>
      <c r="F700">
        <v>53202</v>
      </c>
      <c r="G700" t="s">
        <v>29</v>
      </c>
      <c r="H700" t="s">
        <v>40</v>
      </c>
      <c r="I700">
        <v>11148</v>
      </c>
      <c r="J700" t="s">
        <v>30</v>
      </c>
      <c r="K700" t="s">
        <v>79</v>
      </c>
      <c r="L700">
        <f>VLOOKUP($K700,Key!$A$1:$D$105,2,FALSE)</f>
        <v>43.078530000000001</v>
      </c>
      <c r="M700">
        <f>VLOOKUP($K700,Key!$A$1:$D$105,3,FALSE)</f>
        <v>-87.882620000000003</v>
      </c>
      <c r="N700" t="str">
        <f>VLOOKUP($K700,Key!$A$1:$D$105,4,FALSE)</f>
        <v>Milwaukee</v>
      </c>
      <c r="O700" t="s">
        <v>115</v>
      </c>
      <c r="P700">
        <f>VLOOKUP($O700,Key!$A$1:$D$105,2,FALSE)</f>
        <v>43.058619999999998</v>
      </c>
      <c r="Q700">
        <f>VLOOKUP($O700,Key!$A$1:$D$105,3,FALSE)</f>
        <v>-87.885319999999993</v>
      </c>
      <c r="R700" t="str">
        <f>VLOOKUP($O700,Key!$A$1:$D$105,4,FALSE)</f>
        <v>Milwaukee</v>
      </c>
      <c r="S700">
        <v>9</v>
      </c>
      <c r="T700">
        <v>0</v>
      </c>
      <c r="U700">
        <v>0</v>
      </c>
      <c r="V700" t="s">
        <v>33</v>
      </c>
      <c r="W700">
        <v>1</v>
      </c>
      <c r="X700">
        <v>1</v>
      </c>
      <c r="Y700">
        <v>40</v>
      </c>
      <c r="Z700" s="4">
        <v>-1</v>
      </c>
      <c r="AA700" s="1">
        <v>43483</v>
      </c>
      <c r="AB700" s="8">
        <f t="shared" si="60"/>
        <v>43466</v>
      </c>
      <c r="AC700" s="8">
        <f t="shared" si="61"/>
        <v>43483</v>
      </c>
      <c r="AD700" s="8" t="str">
        <f t="shared" si="62"/>
        <v>Friday</v>
      </c>
      <c r="AE700" s="2">
        <v>0.57915509259259257</v>
      </c>
      <c r="AF700" s="4">
        <v>1</v>
      </c>
      <c r="AG700" s="1">
        <v>43483</v>
      </c>
      <c r="AH700" s="8">
        <f t="shared" si="63"/>
        <v>43466</v>
      </c>
      <c r="AI700" s="8">
        <f t="shared" si="64"/>
        <v>43483</v>
      </c>
      <c r="AJ700" s="8" t="str">
        <f t="shared" si="65"/>
        <v>Friday</v>
      </c>
      <c r="AK700" s="2">
        <v>0.58501157407407411</v>
      </c>
      <c r="AL700" t="s">
        <v>33</v>
      </c>
      <c r="AM700" t="s">
        <v>34</v>
      </c>
      <c r="AN700" t="s">
        <v>35</v>
      </c>
      <c r="AO700" t="s">
        <v>27</v>
      </c>
    </row>
    <row r="701" spans="1:41" x14ac:dyDescent="0.25">
      <c r="A701" t="s">
        <v>27</v>
      </c>
      <c r="B701">
        <v>2332822</v>
      </c>
      <c r="C701" t="s">
        <v>37</v>
      </c>
      <c r="D701" t="s">
        <v>38</v>
      </c>
      <c r="E701" t="s">
        <v>39</v>
      </c>
      <c r="F701">
        <v>53202</v>
      </c>
      <c r="G701" t="s">
        <v>29</v>
      </c>
      <c r="H701" t="s">
        <v>40</v>
      </c>
      <c r="I701">
        <v>11137</v>
      </c>
      <c r="J701" t="s">
        <v>30</v>
      </c>
      <c r="K701" t="s">
        <v>59</v>
      </c>
      <c r="L701">
        <f>VLOOKUP($K701,Key!$A$1:$D$105,2,FALSE)</f>
        <v>43.04804</v>
      </c>
      <c r="M701">
        <f>VLOOKUP($K701,Key!$A$1:$D$105,3,FALSE)</f>
        <v>-87.896720000000002</v>
      </c>
      <c r="N701" t="str">
        <f>VLOOKUP($K701,Key!$A$1:$D$105,4,FALSE)</f>
        <v>Milwaukee</v>
      </c>
      <c r="O701" t="s">
        <v>45</v>
      </c>
      <c r="P701">
        <f>VLOOKUP($O701,Key!$A$1:$D$105,2,FALSE)</f>
        <v>43.03519</v>
      </c>
      <c r="Q701">
        <f>VLOOKUP($O701,Key!$A$1:$D$105,3,FALSE)</f>
        <v>-87.907390000000007</v>
      </c>
      <c r="R701" t="str">
        <f>VLOOKUP($O701,Key!$A$1:$D$105,4,FALSE)</f>
        <v>Milwaukee</v>
      </c>
      <c r="S701">
        <v>10</v>
      </c>
      <c r="T701">
        <v>0</v>
      </c>
      <c r="U701">
        <v>0</v>
      </c>
      <c r="V701" t="s">
        <v>33</v>
      </c>
      <c r="W701">
        <v>1</v>
      </c>
      <c r="X701">
        <v>1</v>
      </c>
      <c r="Y701">
        <v>40</v>
      </c>
      <c r="Z701" s="6">
        <v>-1</v>
      </c>
      <c r="AA701" s="1">
        <v>43483</v>
      </c>
      <c r="AB701" s="7">
        <f t="shared" si="60"/>
        <v>43466</v>
      </c>
      <c r="AC701" s="7">
        <f t="shared" si="61"/>
        <v>43483</v>
      </c>
      <c r="AD701" s="7" t="str">
        <f t="shared" si="62"/>
        <v>Friday</v>
      </c>
      <c r="AE701" s="2">
        <v>0.62113425925925925</v>
      </c>
      <c r="AF701" s="6">
        <v>1</v>
      </c>
      <c r="AG701" s="1">
        <v>43483</v>
      </c>
      <c r="AH701" s="7">
        <f t="shared" si="63"/>
        <v>43466</v>
      </c>
      <c r="AI701" s="7">
        <f t="shared" si="64"/>
        <v>43483</v>
      </c>
      <c r="AJ701" s="7" t="str">
        <f t="shared" si="65"/>
        <v>Friday</v>
      </c>
      <c r="AK701" s="2">
        <v>0.62785879629629626</v>
      </c>
      <c r="AL701" t="s">
        <v>33</v>
      </c>
      <c r="AM701" t="s">
        <v>34</v>
      </c>
      <c r="AN701" t="s">
        <v>35</v>
      </c>
      <c r="AO701" t="s">
        <v>27</v>
      </c>
    </row>
    <row r="702" spans="1:41" x14ac:dyDescent="0.25">
      <c r="A702" t="s">
        <v>27</v>
      </c>
      <c r="B702">
        <v>999116</v>
      </c>
      <c r="C702" t="s">
        <v>37</v>
      </c>
      <c r="D702" t="s">
        <v>85</v>
      </c>
      <c r="E702" t="s">
        <v>39</v>
      </c>
      <c r="F702">
        <v>53202</v>
      </c>
      <c r="G702" t="s">
        <v>29</v>
      </c>
      <c r="H702" t="s">
        <v>40</v>
      </c>
      <c r="I702">
        <v>12568</v>
      </c>
      <c r="J702" t="s">
        <v>30</v>
      </c>
      <c r="K702" t="s">
        <v>71</v>
      </c>
      <c r="L702">
        <f>VLOOKUP($K702,Key!$A$1:$D$105,2,FALSE)</f>
        <v>43.074890000000003</v>
      </c>
      <c r="M702">
        <f>VLOOKUP($K702,Key!$A$1:$D$105,3,FALSE)</f>
        <v>-87.882810000000006</v>
      </c>
      <c r="N702" t="str">
        <f>VLOOKUP($K702,Key!$A$1:$D$105,4,FALSE)</f>
        <v>Milwaukee</v>
      </c>
      <c r="O702" t="s">
        <v>65</v>
      </c>
      <c r="P702">
        <f>VLOOKUP($O702,Key!$A$1:$D$105,2,FALSE)</f>
        <v>43.066893999999998</v>
      </c>
      <c r="Q702">
        <f>VLOOKUP($O702,Key!$A$1:$D$105,3,FALSE)</f>
        <v>-87.877936000000005</v>
      </c>
      <c r="R702" t="str">
        <f>VLOOKUP($O702,Key!$A$1:$D$105,4,FALSE)</f>
        <v>Milwaukee</v>
      </c>
      <c r="S702">
        <v>7</v>
      </c>
      <c r="T702">
        <v>0</v>
      </c>
      <c r="U702">
        <v>0</v>
      </c>
      <c r="V702" t="s">
        <v>33</v>
      </c>
      <c r="W702">
        <v>1</v>
      </c>
      <c r="X702">
        <v>1</v>
      </c>
      <c r="Y702">
        <v>40</v>
      </c>
      <c r="Z702" s="4">
        <v>-1</v>
      </c>
      <c r="AA702" s="1">
        <v>43483</v>
      </c>
      <c r="AB702" s="8">
        <f t="shared" si="60"/>
        <v>43466</v>
      </c>
      <c r="AC702" s="8">
        <f t="shared" si="61"/>
        <v>43483</v>
      </c>
      <c r="AD702" s="8" t="str">
        <f t="shared" si="62"/>
        <v>Friday</v>
      </c>
      <c r="AE702" s="2">
        <v>0.67981481481481476</v>
      </c>
      <c r="AF702" s="4">
        <v>1</v>
      </c>
      <c r="AG702" s="1">
        <v>43483</v>
      </c>
      <c r="AH702" s="8">
        <f t="shared" si="63"/>
        <v>43466</v>
      </c>
      <c r="AI702" s="8">
        <f t="shared" si="64"/>
        <v>43483</v>
      </c>
      <c r="AJ702" s="8" t="str">
        <f t="shared" si="65"/>
        <v>Friday</v>
      </c>
      <c r="AK702" s="2">
        <v>0.68417824074074074</v>
      </c>
      <c r="AL702" t="s">
        <v>33</v>
      </c>
      <c r="AM702" t="s">
        <v>34</v>
      </c>
      <c r="AN702" t="s">
        <v>35</v>
      </c>
      <c r="AO702" t="s">
        <v>27</v>
      </c>
    </row>
    <row r="703" spans="1:41" x14ac:dyDescent="0.25">
      <c r="A703" t="s">
        <v>27</v>
      </c>
      <c r="B703">
        <v>1738865</v>
      </c>
      <c r="C703" t="s">
        <v>37</v>
      </c>
      <c r="D703" t="s">
        <v>38</v>
      </c>
      <c r="E703" t="s">
        <v>39</v>
      </c>
      <c r="F703">
        <v>53211</v>
      </c>
      <c r="G703" t="s">
        <v>29</v>
      </c>
      <c r="H703" t="s">
        <v>40</v>
      </c>
      <c r="I703">
        <v>5498</v>
      </c>
      <c r="J703" t="s">
        <v>30</v>
      </c>
      <c r="K703" t="s">
        <v>70</v>
      </c>
      <c r="L703">
        <f>VLOOKUP($K703,Key!$A$1:$D$105,2,FALSE)</f>
        <v>43.074655999999997</v>
      </c>
      <c r="M703">
        <f>VLOOKUP($K703,Key!$A$1:$D$105,3,FALSE)</f>
        <v>-87.889011999999994</v>
      </c>
      <c r="N703" t="str">
        <f>VLOOKUP($K703,Key!$A$1:$D$105,4,FALSE)</f>
        <v>Milwaukee</v>
      </c>
      <c r="O703" t="s">
        <v>75</v>
      </c>
      <c r="P703">
        <f>VLOOKUP($O703,Key!$A$1:$D$105,2,FALSE)</f>
        <v>43.063749000000001</v>
      </c>
      <c r="Q703">
        <f>VLOOKUP($O703,Key!$A$1:$D$105,3,FALSE)</f>
        <v>-87.887962999999999</v>
      </c>
      <c r="R703" t="str">
        <f>VLOOKUP($O703,Key!$A$1:$D$105,4,FALSE)</f>
        <v>Milwaukee</v>
      </c>
      <c r="S703">
        <v>7</v>
      </c>
      <c r="T703">
        <v>0</v>
      </c>
      <c r="U703">
        <v>0</v>
      </c>
      <c r="V703" t="s">
        <v>33</v>
      </c>
      <c r="W703">
        <v>1</v>
      </c>
      <c r="X703">
        <v>1</v>
      </c>
      <c r="Y703">
        <v>40</v>
      </c>
      <c r="Z703" s="6">
        <v>-1</v>
      </c>
      <c r="AA703" s="1">
        <v>43483</v>
      </c>
      <c r="AB703" s="7">
        <f t="shared" si="60"/>
        <v>43466</v>
      </c>
      <c r="AC703" s="7">
        <f t="shared" si="61"/>
        <v>43483</v>
      </c>
      <c r="AD703" s="7" t="str">
        <f t="shared" si="62"/>
        <v>Friday</v>
      </c>
      <c r="AE703" s="2">
        <v>0.8011342592592593</v>
      </c>
      <c r="AF703" s="6">
        <v>1</v>
      </c>
      <c r="AG703" s="1">
        <v>43483</v>
      </c>
      <c r="AH703" s="7">
        <f t="shared" si="63"/>
        <v>43466</v>
      </c>
      <c r="AI703" s="7">
        <f t="shared" si="64"/>
        <v>43483</v>
      </c>
      <c r="AJ703" s="7" t="str">
        <f t="shared" si="65"/>
        <v>Friday</v>
      </c>
      <c r="AK703" s="2">
        <v>0.80555555555555547</v>
      </c>
      <c r="AL703" t="s">
        <v>33</v>
      </c>
      <c r="AM703" t="s">
        <v>34</v>
      </c>
      <c r="AN703" t="s">
        <v>35</v>
      </c>
      <c r="AO703" t="s">
        <v>27</v>
      </c>
    </row>
    <row r="704" spans="1:41" x14ac:dyDescent="0.25">
      <c r="A704" t="s">
        <v>27</v>
      </c>
      <c r="B704">
        <v>2279247</v>
      </c>
      <c r="C704" t="s">
        <v>37</v>
      </c>
      <c r="D704" t="s">
        <v>38</v>
      </c>
      <c r="E704" t="s">
        <v>39</v>
      </c>
      <c r="F704">
        <v>53211</v>
      </c>
      <c r="G704" t="s">
        <v>29</v>
      </c>
      <c r="H704" t="s">
        <v>40</v>
      </c>
      <c r="I704">
        <v>12668</v>
      </c>
      <c r="J704" t="s">
        <v>30</v>
      </c>
      <c r="K704" t="s">
        <v>65</v>
      </c>
      <c r="L704">
        <f>VLOOKUP($K704,Key!$A$1:$D$105,2,FALSE)</f>
        <v>43.066893999999998</v>
      </c>
      <c r="M704">
        <f>VLOOKUP($K704,Key!$A$1:$D$105,3,FALSE)</f>
        <v>-87.877936000000005</v>
      </c>
      <c r="N704" t="str">
        <f>VLOOKUP($K704,Key!$A$1:$D$105,4,FALSE)</f>
        <v>Milwaukee</v>
      </c>
      <c r="O704" t="s">
        <v>71</v>
      </c>
      <c r="P704">
        <f>VLOOKUP($O704,Key!$A$1:$D$105,2,FALSE)</f>
        <v>43.074890000000003</v>
      </c>
      <c r="Q704">
        <f>VLOOKUP($O704,Key!$A$1:$D$105,3,FALSE)</f>
        <v>-87.882810000000006</v>
      </c>
      <c r="R704" t="str">
        <f>VLOOKUP($O704,Key!$A$1:$D$105,4,FALSE)</f>
        <v>Milwaukee</v>
      </c>
      <c r="S704">
        <v>7</v>
      </c>
      <c r="T704">
        <v>0</v>
      </c>
      <c r="U704">
        <v>0</v>
      </c>
      <c r="V704" t="s">
        <v>33</v>
      </c>
      <c r="W704">
        <v>1</v>
      </c>
      <c r="X704">
        <v>1</v>
      </c>
      <c r="Y704">
        <v>40</v>
      </c>
      <c r="Z704" s="4">
        <v>-1</v>
      </c>
      <c r="AA704" s="1">
        <v>43484</v>
      </c>
      <c r="AB704" s="8">
        <f t="shared" si="60"/>
        <v>43466</v>
      </c>
      <c r="AC704" s="8">
        <f t="shared" si="61"/>
        <v>43484</v>
      </c>
      <c r="AD704" s="8" t="str">
        <f t="shared" si="62"/>
        <v>Saturday</v>
      </c>
      <c r="AE704" s="2">
        <v>0.6471527777777778</v>
      </c>
      <c r="AF704" s="4">
        <v>1</v>
      </c>
      <c r="AG704" s="1">
        <v>43484</v>
      </c>
      <c r="AH704" s="8">
        <f t="shared" si="63"/>
        <v>43466</v>
      </c>
      <c r="AI704" s="8">
        <f t="shared" si="64"/>
        <v>43484</v>
      </c>
      <c r="AJ704" s="8" t="str">
        <f t="shared" si="65"/>
        <v>Saturday</v>
      </c>
      <c r="AK704" s="2">
        <v>0.65185185185185179</v>
      </c>
      <c r="AL704" t="s">
        <v>33</v>
      </c>
      <c r="AM704" t="s">
        <v>34</v>
      </c>
      <c r="AN704" t="s">
        <v>35</v>
      </c>
      <c r="AO704" t="s">
        <v>27</v>
      </c>
    </row>
    <row r="705" spans="1:41" x14ac:dyDescent="0.25">
      <c r="A705" t="s">
        <v>116</v>
      </c>
      <c r="B705">
        <v>2257274</v>
      </c>
      <c r="C705" t="s">
        <v>37</v>
      </c>
      <c r="D705" t="s">
        <v>38</v>
      </c>
      <c r="E705" t="s">
        <v>39</v>
      </c>
      <c r="F705">
        <v>53202</v>
      </c>
      <c r="G705" t="s">
        <v>29</v>
      </c>
      <c r="H705" t="s">
        <v>117</v>
      </c>
      <c r="I705">
        <v>12540</v>
      </c>
      <c r="J705" t="s">
        <v>30</v>
      </c>
      <c r="K705" t="s">
        <v>80</v>
      </c>
      <c r="L705">
        <f>VLOOKUP($K705,Key!$A$1:$D$105,2,FALSE)</f>
        <v>43.05097</v>
      </c>
      <c r="M705">
        <f>VLOOKUP($K705,Key!$A$1:$D$105,3,FALSE)</f>
        <v>-87.906440000000003</v>
      </c>
      <c r="N705" t="str">
        <f>VLOOKUP($K705,Key!$A$1:$D$105,4,FALSE)</f>
        <v>Milwaukee</v>
      </c>
      <c r="O705" t="s">
        <v>36</v>
      </c>
      <c r="P705">
        <f>VLOOKUP($O705,Key!$A$1:$D$105,2,FALSE)</f>
        <v>43.03886</v>
      </c>
      <c r="Q705">
        <f>VLOOKUP($O705,Key!$A$1:$D$105,3,FALSE)</f>
        <v>-87.902720000000002</v>
      </c>
      <c r="R705" t="str">
        <f>VLOOKUP($O705,Key!$A$1:$D$105,4,FALSE)</f>
        <v>Milwaukee</v>
      </c>
      <c r="S705">
        <v>9</v>
      </c>
      <c r="T705">
        <v>0</v>
      </c>
      <c r="U705">
        <v>0</v>
      </c>
      <c r="V705" t="s">
        <v>33</v>
      </c>
      <c r="W705">
        <v>1</v>
      </c>
      <c r="X705">
        <v>1</v>
      </c>
      <c r="Y705">
        <v>40</v>
      </c>
      <c r="Z705" s="6">
        <v>-1</v>
      </c>
      <c r="AA705" s="1">
        <v>43486</v>
      </c>
      <c r="AB705" s="7">
        <f t="shared" ref="AB705:AB768" si="66">DATE(YEAR(AA705), MONTH(AA705), 1)</f>
        <v>43466</v>
      </c>
      <c r="AC705" s="7">
        <f t="shared" ref="AC705:AC768" si="67">AA705</f>
        <v>43486</v>
      </c>
      <c r="AD705" s="7" t="str">
        <f t="shared" ref="AD705:AD768" si="68">TEXT(AC705,"dddd")</f>
        <v>Monday</v>
      </c>
      <c r="AE705" s="2">
        <v>0.32487268518518519</v>
      </c>
      <c r="AF705" s="6">
        <v>1</v>
      </c>
      <c r="AG705" s="1">
        <v>43486</v>
      </c>
      <c r="AH705" s="7">
        <f t="shared" ref="AH705:AH768" si="69">DATE(YEAR(AG705), MONTH(AG705), 1)</f>
        <v>43466</v>
      </c>
      <c r="AI705" s="7">
        <f t="shared" ref="AI705:AI768" si="70">AG705</f>
        <v>43486</v>
      </c>
      <c r="AJ705" s="7" t="str">
        <f t="shared" ref="AJ705:AJ768" si="71">TEXT(AI705,"dddd")</f>
        <v>Monday</v>
      </c>
      <c r="AK705" s="2">
        <v>0.33069444444444446</v>
      </c>
      <c r="AL705" t="s">
        <v>33</v>
      </c>
      <c r="AM705" t="s">
        <v>33</v>
      </c>
      <c r="AN705" t="s">
        <v>35</v>
      </c>
      <c r="AO705" t="s">
        <v>27</v>
      </c>
    </row>
    <row r="706" spans="1:41" x14ac:dyDescent="0.25">
      <c r="A706" t="s">
        <v>27</v>
      </c>
      <c r="B706">
        <v>1730248</v>
      </c>
      <c r="C706" t="s">
        <v>37</v>
      </c>
      <c r="D706" t="s">
        <v>85</v>
      </c>
      <c r="E706" t="s">
        <v>39</v>
      </c>
      <c r="F706">
        <v>53207</v>
      </c>
      <c r="G706" t="s">
        <v>29</v>
      </c>
      <c r="H706" t="s">
        <v>40</v>
      </c>
      <c r="I706">
        <v>12677</v>
      </c>
      <c r="J706" t="s">
        <v>30</v>
      </c>
      <c r="K706" t="s">
        <v>80</v>
      </c>
      <c r="L706">
        <f>VLOOKUP($K706,Key!$A$1:$D$105,2,FALSE)</f>
        <v>43.05097</v>
      </c>
      <c r="M706">
        <f>VLOOKUP($K706,Key!$A$1:$D$105,3,FALSE)</f>
        <v>-87.906440000000003</v>
      </c>
      <c r="N706" t="str">
        <f>VLOOKUP($K706,Key!$A$1:$D$105,4,FALSE)</f>
        <v>Milwaukee</v>
      </c>
      <c r="O706" t="s">
        <v>77</v>
      </c>
      <c r="P706">
        <f>VLOOKUP($O706,Key!$A$1:$D$105,2,FALSE)</f>
        <v>43.052549999999997</v>
      </c>
      <c r="Q706">
        <f>VLOOKUP($O706,Key!$A$1:$D$105,3,FALSE)</f>
        <v>-87.909329999999997</v>
      </c>
      <c r="R706" t="str">
        <f>VLOOKUP($O706,Key!$A$1:$D$105,4,FALSE)</f>
        <v>Milwaukee</v>
      </c>
      <c r="S706">
        <v>2</v>
      </c>
      <c r="T706">
        <v>0</v>
      </c>
      <c r="U706">
        <v>0</v>
      </c>
      <c r="V706" t="s">
        <v>33</v>
      </c>
      <c r="W706">
        <v>0</v>
      </c>
      <c r="X706">
        <v>0</v>
      </c>
      <c r="Y706">
        <v>0</v>
      </c>
      <c r="Z706" s="4">
        <v>-1</v>
      </c>
      <c r="AA706" s="1">
        <v>43486</v>
      </c>
      <c r="AB706" s="8">
        <f t="shared" si="66"/>
        <v>43466</v>
      </c>
      <c r="AC706" s="8">
        <f t="shared" si="67"/>
        <v>43486</v>
      </c>
      <c r="AD706" s="8" t="str">
        <f t="shared" si="68"/>
        <v>Monday</v>
      </c>
      <c r="AE706" s="2">
        <v>0.34421296296296294</v>
      </c>
      <c r="AF706" s="4">
        <v>1</v>
      </c>
      <c r="AG706" s="1">
        <v>43486</v>
      </c>
      <c r="AH706" s="8">
        <f t="shared" si="69"/>
        <v>43466</v>
      </c>
      <c r="AI706" s="8">
        <f t="shared" si="70"/>
        <v>43486</v>
      </c>
      <c r="AJ706" s="8" t="str">
        <f t="shared" si="71"/>
        <v>Monday</v>
      </c>
      <c r="AK706" s="2">
        <v>0.34576388888888893</v>
      </c>
      <c r="AL706" t="s">
        <v>33</v>
      </c>
      <c r="AM706" t="s">
        <v>34</v>
      </c>
      <c r="AN706" t="s">
        <v>35</v>
      </c>
      <c r="AO706" t="s">
        <v>27</v>
      </c>
    </row>
    <row r="707" spans="1:41" x14ac:dyDescent="0.25">
      <c r="A707" t="s">
        <v>27</v>
      </c>
      <c r="B707">
        <v>1730248</v>
      </c>
      <c r="C707" t="s">
        <v>37</v>
      </c>
      <c r="D707" t="s">
        <v>85</v>
      </c>
      <c r="E707" t="s">
        <v>39</v>
      </c>
      <c r="F707">
        <v>53207</v>
      </c>
      <c r="G707" t="s">
        <v>29</v>
      </c>
      <c r="H707" t="s">
        <v>40</v>
      </c>
      <c r="I707">
        <v>5521</v>
      </c>
      <c r="J707" t="s">
        <v>30</v>
      </c>
      <c r="K707" t="s">
        <v>77</v>
      </c>
      <c r="L707">
        <f>VLOOKUP($K707,Key!$A$1:$D$105,2,FALSE)</f>
        <v>43.052549999999997</v>
      </c>
      <c r="M707">
        <f>VLOOKUP($K707,Key!$A$1:$D$105,3,FALSE)</f>
        <v>-87.909329999999997</v>
      </c>
      <c r="N707" t="str">
        <f>VLOOKUP($K707,Key!$A$1:$D$105,4,FALSE)</f>
        <v>Milwaukee</v>
      </c>
      <c r="O707" t="s">
        <v>56</v>
      </c>
      <c r="P707">
        <f>VLOOKUP($O707,Key!$A$1:$D$105,2,FALSE)</f>
        <v>43.05847</v>
      </c>
      <c r="Q707">
        <f>VLOOKUP($O707,Key!$A$1:$D$105,3,FALSE)</f>
        <v>-87.898079999999993</v>
      </c>
      <c r="R707" t="str">
        <f>VLOOKUP($O707,Key!$A$1:$D$105,4,FALSE)</f>
        <v>Milwaukee</v>
      </c>
      <c r="S707">
        <v>6</v>
      </c>
      <c r="T707">
        <v>0</v>
      </c>
      <c r="U707">
        <v>0</v>
      </c>
      <c r="V707" t="s">
        <v>33</v>
      </c>
      <c r="W707">
        <v>0</v>
      </c>
      <c r="X707">
        <v>0</v>
      </c>
      <c r="Y707">
        <v>0</v>
      </c>
      <c r="Z707" s="6">
        <v>-1</v>
      </c>
      <c r="AA707" s="1">
        <v>43486</v>
      </c>
      <c r="AB707" s="7">
        <f t="shared" si="66"/>
        <v>43466</v>
      </c>
      <c r="AC707" s="7">
        <f t="shared" si="67"/>
        <v>43486</v>
      </c>
      <c r="AD707" s="7" t="str">
        <f t="shared" si="68"/>
        <v>Monday</v>
      </c>
      <c r="AE707" s="2">
        <v>0.34590277777777773</v>
      </c>
      <c r="AF707" s="6">
        <v>1</v>
      </c>
      <c r="AG707" s="1">
        <v>43486</v>
      </c>
      <c r="AH707" s="7">
        <f t="shared" si="69"/>
        <v>43466</v>
      </c>
      <c r="AI707" s="7">
        <f t="shared" si="70"/>
        <v>43486</v>
      </c>
      <c r="AJ707" s="7" t="str">
        <f t="shared" si="71"/>
        <v>Monday</v>
      </c>
      <c r="AK707" s="2">
        <v>0.35037037037037039</v>
      </c>
      <c r="AL707" t="s">
        <v>33</v>
      </c>
      <c r="AM707" t="s">
        <v>34</v>
      </c>
      <c r="AN707" t="s">
        <v>35</v>
      </c>
      <c r="AO707" t="s">
        <v>27</v>
      </c>
    </row>
    <row r="708" spans="1:41" x14ac:dyDescent="0.25">
      <c r="A708" t="s">
        <v>27</v>
      </c>
      <c r="B708">
        <v>1815780</v>
      </c>
      <c r="C708" t="s">
        <v>37</v>
      </c>
      <c r="D708" t="s">
        <v>95</v>
      </c>
      <c r="E708" t="s">
        <v>39</v>
      </c>
      <c r="F708">
        <v>53132</v>
      </c>
      <c r="G708" t="s">
        <v>29</v>
      </c>
      <c r="H708" t="s">
        <v>40</v>
      </c>
      <c r="I708">
        <v>11066</v>
      </c>
      <c r="J708" t="s">
        <v>30</v>
      </c>
      <c r="K708" t="s">
        <v>71</v>
      </c>
      <c r="L708">
        <f>VLOOKUP($K708,Key!$A$1:$D$105,2,FALSE)</f>
        <v>43.074890000000003</v>
      </c>
      <c r="M708">
        <f>VLOOKUP($K708,Key!$A$1:$D$105,3,FALSE)</f>
        <v>-87.882810000000006</v>
      </c>
      <c r="N708" t="str">
        <f>VLOOKUP($K708,Key!$A$1:$D$105,4,FALSE)</f>
        <v>Milwaukee</v>
      </c>
      <c r="O708" t="s">
        <v>79</v>
      </c>
      <c r="P708">
        <f>VLOOKUP($O708,Key!$A$1:$D$105,2,FALSE)</f>
        <v>43.078530000000001</v>
      </c>
      <c r="Q708">
        <f>VLOOKUP($O708,Key!$A$1:$D$105,3,FALSE)</f>
        <v>-87.882620000000003</v>
      </c>
      <c r="R708" t="str">
        <f>VLOOKUP($O708,Key!$A$1:$D$105,4,FALSE)</f>
        <v>Milwaukee</v>
      </c>
      <c r="S708">
        <v>3</v>
      </c>
      <c r="T708">
        <v>0</v>
      </c>
      <c r="U708">
        <v>0</v>
      </c>
      <c r="V708" t="s">
        <v>33</v>
      </c>
      <c r="W708">
        <v>0</v>
      </c>
      <c r="X708">
        <v>0</v>
      </c>
      <c r="Y708">
        <v>0</v>
      </c>
      <c r="Z708" s="4">
        <v>-1</v>
      </c>
      <c r="AA708" s="1">
        <v>43487</v>
      </c>
      <c r="AB708" s="8">
        <f t="shared" si="66"/>
        <v>43466</v>
      </c>
      <c r="AC708" s="8">
        <f t="shared" si="67"/>
        <v>43487</v>
      </c>
      <c r="AD708" s="8" t="str">
        <f t="shared" si="68"/>
        <v>Tuesday</v>
      </c>
      <c r="AE708" s="2">
        <v>0.67703703703703699</v>
      </c>
      <c r="AF708" s="4">
        <v>1</v>
      </c>
      <c r="AG708" s="1">
        <v>43487</v>
      </c>
      <c r="AH708" s="8">
        <f t="shared" si="69"/>
        <v>43466</v>
      </c>
      <c r="AI708" s="8">
        <f t="shared" si="70"/>
        <v>43487</v>
      </c>
      <c r="AJ708" s="8" t="str">
        <f t="shared" si="71"/>
        <v>Tuesday</v>
      </c>
      <c r="AK708" s="2">
        <v>0.67857638888888883</v>
      </c>
      <c r="AL708" t="s">
        <v>33</v>
      </c>
      <c r="AM708" t="s">
        <v>34</v>
      </c>
      <c r="AN708" t="s">
        <v>35</v>
      </c>
      <c r="AO708" t="s">
        <v>27</v>
      </c>
    </row>
    <row r="709" spans="1:41" x14ac:dyDescent="0.25">
      <c r="A709" t="s">
        <v>27</v>
      </c>
      <c r="B709">
        <v>2384218</v>
      </c>
      <c r="C709" t="s">
        <v>37</v>
      </c>
      <c r="D709" t="s">
        <v>38</v>
      </c>
      <c r="E709" t="s">
        <v>39</v>
      </c>
      <c r="F709">
        <v>53202</v>
      </c>
      <c r="G709" t="s">
        <v>29</v>
      </c>
      <c r="H709" t="s">
        <v>40</v>
      </c>
      <c r="I709">
        <v>11046</v>
      </c>
      <c r="J709" t="s">
        <v>30</v>
      </c>
      <c r="K709" t="s">
        <v>97</v>
      </c>
      <c r="L709">
        <f>VLOOKUP($K709,Key!$A$1:$D$105,2,FALSE)</f>
        <v>43.069021999999997</v>
      </c>
      <c r="M709">
        <f>VLOOKUP($K709,Key!$A$1:$D$105,3,FALSE)</f>
        <v>-87.887940999999998</v>
      </c>
      <c r="N709" t="str">
        <f>VLOOKUP($K709,Key!$A$1:$D$105,4,FALSE)</f>
        <v>Milwaukee</v>
      </c>
      <c r="O709" t="s">
        <v>57</v>
      </c>
      <c r="P709">
        <f>VLOOKUP($O709,Key!$A$1:$D$105,2,FALSE)</f>
        <v>43.045712999999999</v>
      </c>
      <c r="Q709">
        <f>VLOOKUP($O709,Key!$A$1:$D$105,3,FALSE)</f>
        <v>-87.899756999999994</v>
      </c>
      <c r="R709" t="str">
        <f>VLOOKUP($O709,Key!$A$1:$D$105,4,FALSE)</f>
        <v>Milwaukee</v>
      </c>
      <c r="S709">
        <v>21</v>
      </c>
      <c r="T709">
        <v>0</v>
      </c>
      <c r="U709">
        <v>0</v>
      </c>
      <c r="V709" t="s">
        <v>33</v>
      </c>
      <c r="W709">
        <v>3</v>
      </c>
      <c r="X709">
        <v>2.9</v>
      </c>
      <c r="Y709">
        <v>120</v>
      </c>
      <c r="Z709" s="6">
        <v>-1</v>
      </c>
      <c r="AA709" s="1">
        <v>43488</v>
      </c>
      <c r="AB709" s="7">
        <f t="shared" si="66"/>
        <v>43466</v>
      </c>
      <c r="AC709" s="7">
        <f t="shared" si="67"/>
        <v>43488</v>
      </c>
      <c r="AD709" s="7" t="str">
        <f t="shared" si="68"/>
        <v>Wednesday</v>
      </c>
      <c r="AE709" s="2">
        <v>0.73015046296296304</v>
      </c>
      <c r="AF709" s="6">
        <v>1</v>
      </c>
      <c r="AG709" s="1">
        <v>43488</v>
      </c>
      <c r="AH709" s="7">
        <f t="shared" si="69"/>
        <v>43466</v>
      </c>
      <c r="AI709" s="7">
        <f t="shared" si="70"/>
        <v>43488</v>
      </c>
      <c r="AJ709" s="7" t="str">
        <f t="shared" si="71"/>
        <v>Wednesday</v>
      </c>
      <c r="AK709" s="2">
        <v>0.74462962962962964</v>
      </c>
      <c r="AL709" t="s">
        <v>33</v>
      </c>
      <c r="AM709" t="s">
        <v>34</v>
      </c>
      <c r="AN709" t="s">
        <v>35</v>
      </c>
      <c r="AO709" t="s">
        <v>27</v>
      </c>
    </row>
    <row r="710" spans="1:41" x14ac:dyDescent="0.25">
      <c r="A710" t="s">
        <v>27</v>
      </c>
      <c r="B710">
        <v>1815780</v>
      </c>
      <c r="C710" t="s">
        <v>37</v>
      </c>
      <c r="D710" t="s">
        <v>95</v>
      </c>
      <c r="E710" t="s">
        <v>39</v>
      </c>
      <c r="F710">
        <v>53132</v>
      </c>
      <c r="G710" t="s">
        <v>29</v>
      </c>
      <c r="H710" t="s">
        <v>40</v>
      </c>
      <c r="I710">
        <v>12550</v>
      </c>
      <c r="J710" t="s">
        <v>30</v>
      </c>
      <c r="K710" t="s">
        <v>79</v>
      </c>
      <c r="L710">
        <f>VLOOKUP($K710,Key!$A$1:$D$105,2,FALSE)</f>
        <v>43.078530000000001</v>
      </c>
      <c r="M710">
        <f>VLOOKUP($K710,Key!$A$1:$D$105,3,FALSE)</f>
        <v>-87.882620000000003</v>
      </c>
      <c r="N710" t="str">
        <f>VLOOKUP($K710,Key!$A$1:$D$105,4,FALSE)</f>
        <v>Milwaukee</v>
      </c>
      <c r="O710" t="s">
        <v>71</v>
      </c>
      <c r="P710">
        <f>VLOOKUP($O710,Key!$A$1:$D$105,2,FALSE)</f>
        <v>43.074890000000003</v>
      </c>
      <c r="Q710">
        <f>VLOOKUP($O710,Key!$A$1:$D$105,3,FALSE)</f>
        <v>-87.882810000000006</v>
      </c>
      <c r="R710" t="str">
        <f>VLOOKUP($O710,Key!$A$1:$D$105,4,FALSE)</f>
        <v>Milwaukee</v>
      </c>
      <c r="S710">
        <v>3</v>
      </c>
      <c r="T710">
        <v>0</v>
      </c>
      <c r="U710">
        <v>0</v>
      </c>
      <c r="V710" t="s">
        <v>33</v>
      </c>
      <c r="W710">
        <v>0</v>
      </c>
      <c r="X710">
        <v>0</v>
      </c>
      <c r="Y710">
        <v>0</v>
      </c>
      <c r="Z710" s="4">
        <v>-1</v>
      </c>
      <c r="AA710" s="1">
        <v>43489</v>
      </c>
      <c r="AB710" s="8">
        <f t="shared" si="66"/>
        <v>43466</v>
      </c>
      <c r="AC710" s="8">
        <f t="shared" si="67"/>
        <v>43489</v>
      </c>
      <c r="AD710" s="8" t="str">
        <f t="shared" si="68"/>
        <v>Thursday</v>
      </c>
      <c r="AE710" s="2">
        <v>0.49296296296296299</v>
      </c>
      <c r="AF710" s="4">
        <v>1</v>
      </c>
      <c r="AG710" s="1">
        <v>43489</v>
      </c>
      <c r="AH710" s="8">
        <f t="shared" si="69"/>
        <v>43466</v>
      </c>
      <c r="AI710" s="8">
        <f t="shared" si="70"/>
        <v>43489</v>
      </c>
      <c r="AJ710" s="8" t="str">
        <f t="shared" si="71"/>
        <v>Thursday</v>
      </c>
      <c r="AK710" s="2">
        <v>0.4949884259259259</v>
      </c>
      <c r="AL710" t="s">
        <v>33</v>
      </c>
      <c r="AM710" t="s">
        <v>34</v>
      </c>
      <c r="AN710" t="s">
        <v>35</v>
      </c>
      <c r="AO710" t="s">
        <v>27</v>
      </c>
    </row>
    <row r="711" spans="1:41" x14ac:dyDescent="0.25">
      <c r="A711" t="s">
        <v>27</v>
      </c>
      <c r="B711">
        <v>2149574</v>
      </c>
      <c r="C711" t="s">
        <v>37</v>
      </c>
      <c r="F711">
        <v>53213</v>
      </c>
      <c r="G711" t="s">
        <v>29</v>
      </c>
      <c r="H711" t="s">
        <v>40</v>
      </c>
      <c r="I711">
        <v>11123</v>
      </c>
      <c r="J711" t="s">
        <v>30</v>
      </c>
      <c r="K711" t="s">
        <v>113</v>
      </c>
      <c r="L711">
        <f>VLOOKUP($K711,Key!$A$1:$D$105,2,FALSE)</f>
        <v>43.038245000000003</v>
      </c>
      <c r="M711">
        <f>VLOOKUP($K711,Key!$A$1:$D$105,3,FALSE)</f>
        <v>-87.914811999999998</v>
      </c>
      <c r="N711" t="str">
        <f>VLOOKUP($K711,Key!$A$1:$D$105,4,FALSE)</f>
        <v>Milwaukee</v>
      </c>
      <c r="O711" t="s">
        <v>113</v>
      </c>
      <c r="P711">
        <f>VLOOKUP($O711,Key!$A$1:$D$105,2,FALSE)</f>
        <v>43.038245000000003</v>
      </c>
      <c r="Q711">
        <f>VLOOKUP($O711,Key!$A$1:$D$105,3,FALSE)</f>
        <v>-87.914811999999998</v>
      </c>
      <c r="R711" t="str">
        <f>VLOOKUP($O711,Key!$A$1:$D$105,4,FALSE)</f>
        <v>Milwaukee</v>
      </c>
      <c r="S711">
        <v>0</v>
      </c>
      <c r="T711">
        <v>0</v>
      </c>
      <c r="U711">
        <v>0</v>
      </c>
      <c r="V711" t="s">
        <v>33</v>
      </c>
      <c r="W711">
        <v>0</v>
      </c>
      <c r="X711">
        <v>0</v>
      </c>
      <c r="Y711">
        <v>0</v>
      </c>
      <c r="Z711" s="6">
        <v>-1</v>
      </c>
      <c r="AA711" s="1">
        <v>43489</v>
      </c>
      <c r="AB711" s="7">
        <f t="shared" si="66"/>
        <v>43466</v>
      </c>
      <c r="AC711" s="7">
        <f t="shared" si="67"/>
        <v>43489</v>
      </c>
      <c r="AD711" s="7" t="str">
        <f t="shared" si="68"/>
        <v>Thursday</v>
      </c>
      <c r="AE711" s="2">
        <v>0.51224537037037032</v>
      </c>
      <c r="AF711" s="6">
        <v>1</v>
      </c>
      <c r="AG711" s="1">
        <v>43489</v>
      </c>
      <c r="AH711" s="7">
        <f t="shared" si="69"/>
        <v>43466</v>
      </c>
      <c r="AI711" s="7">
        <f t="shared" si="70"/>
        <v>43489</v>
      </c>
      <c r="AJ711" s="7" t="str">
        <f t="shared" si="71"/>
        <v>Thursday</v>
      </c>
      <c r="AK711" s="2">
        <v>0.51231481481481478</v>
      </c>
      <c r="AL711" t="s">
        <v>33</v>
      </c>
      <c r="AM711" t="s">
        <v>34</v>
      </c>
      <c r="AN711" t="s">
        <v>44</v>
      </c>
      <c r="AO711" t="s">
        <v>27</v>
      </c>
    </row>
    <row r="712" spans="1:41" x14ac:dyDescent="0.25">
      <c r="A712" t="s">
        <v>27</v>
      </c>
      <c r="B712">
        <v>2149574</v>
      </c>
      <c r="C712" t="s">
        <v>37</v>
      </c>
      <c r="F712">
        <v>53213</v>
      </c>
      <c r="G712" t="s">
        <v>29</v>
      </c>
      <c r="H712" t="s">
        <v>40</v>
      </c>
      <c r="I712">
        <v>5487</v>
      </c>
      <c r="J712" t="s">
        <v>30</v>
      </c>
      <c r="K712" t="s">
        <v>47</v>
      </c>
      <c r="L712">
        <f>VLOOKUP($K712,Key!$A$1:$D$105,2,FALSE)</f>
        <v>43.038600000000002</v>
      </c>
      <c r="M712">
        <f>VLOOKUP($K712,Key!$A$1:$D$105,3,FALSE)</f>
        <v>-87.912099999999995</v>
      </c>
      <c r="N712" t="str">
        <f>VLOOKUP($K712,Key!$A$1:$D$105,4,FALSE)</f>
        <v>Milwaukee</v>
      </c>
      <c r="O712" t="s">
        <v>45</v>
      </c>
      <c r="P712">
        <f>VLOOKUP($O712,Key!$A$1:$D$105,2,FALSE)</f>
        <v>43.03519</v>
      </c>
      <c r="Q712">
        <f>VLOOKUP($O712,Key!$A$1:$D$105,3,FALSE)</f>
        <v>-87.907390000000007</v>
      </c>
      <c r="R712" t="str">
        <f>VLOOKUP($O712,Key!$A$1:$D$105,4,FALSE)</f>
        <v>Milwaukee</v>
      </c>
      <c r="S712">
        <v>5</v>
      </c>
      <c r="T712">
        <v>0</v>
      </c>
      <c r="U712">
        <v>0</v>
      </c>
      <c r="V712" t="s">
        <v>33</v>
      </c>
      <c r="W712">
        <v>0</v>
      </c>
      <c r="X712">
        <v>0</v>
      </c>
      <c r="Y712">
        <v>0</v>
      </c>
      <c r="Z712" s="4">
        <v>-1</v>
      </c>
      <c r="AA712" s="1">
        <v>43489</v>
      </c>
      <c r="AB712" s="8">
        <f t="shared" si="66"/>
        <v>43466</v>
      </c>
      <c r="AC712" s="8">
        <f t="shared" si="67"/>
        <v>43489</v>
      </c>
      <c r="AD712" s="8" t="str">
        <f t="shared" si="68"/>
        <v>Thursday</v>
      </c>
      <c r="AE712" s="2">
        <v>0.51606481481481481</v>
      </c>
      <c r="AF712" s="4">
        <v>1</v>
      </c>
      <c r="AG712" s="1">
        <v>43489</v>
      </c>
      <c r="AH712" s="8">
        <f t="shared" si="69"/>
        <v>43466</v>
      </c>
      <c r="AI712" s="8">
        <f t="shared" si="70"/>
        <v>43489</v>
      </c>
      <c r="AJ712" s="8" t="str">
        <f t="shared" si="71"/>
        <v>Thursday</v>
      </c>
      <c r="AK712" s="2">
        <v>0.51946759259259256</v>
      </c>
      <c r="AL712" t="s">
        <v>33</v>
      </c>
      <c r="AM712" t="s">
        <v>34</v>
      </c>
      <c r="AN712" t="s">
        <v>35</v>
      </c>
      <c r="AO712" t="s">
        <v>27</v>
      </c>
    </row>
    <row r="713" spans="1:41" x14ac:dyDescent="0.25">
      <c r="A713" t="s">
        <v>27</v>
      </c>
      <c r="B713">
        <v>1915786</v>
      </c>
      <c r="C713" t="s">
        <v>37</v>
      </c>
      <c r="D713" t="s">
        <v>38</v>
      </c>
      <c r="E713" t="s">
        <v>39</v>
      </c>
      <c r="F713">
        <v>53202</v>
      </c>
      <c r="G713" t="s">
        <v>29</v>
      </c>
      <c r="H713" t="s">
        <v>40</v>
      </c>
      <c r="I713">
        <v>12498</v>
      </c>
      <c r="J713" t="s">
        <v>30</v>
      </c>
      <c r="K713" t="s">
        <v>77</v>
      </c>
      <c r="L713">
        <f>VLOOKUP($K713,Key!$A$1:$D$105,2,FALSE)</f>
        <v>43.052549999999997</v>
      </c>
      <c r="M713">
        <f>VLOOKUP($K713,Key!$A$1:$D$105,3,FALSE)</f>
        <v>-87.909329999999997</v>
      </c>
      <c r="N713" t="str">
        <f>VLOOKUP($K713,Key!$A$1:$D$105,4,FALSE)</f>
        <v>Milwaukee</v>
      </c>
      <c r="O713" t="s">
        <v>72</v>
      </c>
      <c r="P713">
        <f>VLOOKUP($O713,Key!$A$1:$D$105,2,FALSE)</f>
        <v>43.03913</v>
      </c>
      <c r="Q713">
        <f>VLOOKUP($O713,Key!$A$1:$D$105,3,FALSE)</f>
        <v>-87.916150000000002</v>
      </c>
      <c r="R713" t="str">
        <f>VLOOKUP($O713,Key!$A$1:$D$105,4,FALSE)</f>
        <v>Milwaukee</v>
      </c>
      <c r="S713">
        <v>9</v>
      </c>
      <c r="T713">
        <v>0</v>
      </c>
      <c r="U713">
        <v>0</v>
      </c>
      <c r="V713" t="s">
        <v>33</v>
      </c>
      <c r="W713">
        <v>1</v>
      </c>
      <c r="X713">
        <v>1</v>
      </c>
      <c r="Y713">
        <v>40</v>
      </c>
      <c r="Z713" s="6">
        <v>-1</v>
      </c>
      <c r="AA713" s="1">
        <v>43491</v>
      </c>
      <c r="AB713" s="7">
        <f t="shared" si="66"/>
        <v>43466</v>
      </c>
      <c r="AC713" s="7">
        <f t="shared" si="67"/>
        <v>43491</v>
      </c>
      <c r="AD713" s="7" t="str">
        <f t="shared" si="68"/>
        <v>Saturday</v>
      </c>
      <c r="AE713" s="2">
        <v>0.36302083333333335</v>
      </c>
      <c r="AF713" s="6">
        <v>1</v>
      </c>
      <c r="AG713" s="1">
        <v>43491</v>
      </c>
      <c r="AH713" s="7">
        <f t="shared" si="69"/>
        <v>43466</v>
      </c>
      <c r="AI713" s="7">
        <f t="shared" si="70"/>
        <v>43491</v>
      </c>
      <c r="AJ713" s="7" t="str">
        <f t="shared" si="71"/>
        <v>Saturday</v>
      </c>
      <c r="AK713" s="2">
        <v>0.3691550925925926</v>
      </c>
      <c r="AL713" t="s">
        <v>33</v>
      </c>
      <c r="AM713" t="s">
        <v>34</v>
      </c>
      <c r="AN713" t="s">
        <v>35</v>
      </c>
      <c r="AO713" t="s">
        <v>27</v>
      </c>
    </row>
    <row r="714" spans="1:41" x14ac:dyDescent="0.25">
      <c r="A714" t="s">
        <v>27</v>
      </c>
      <c r="B714">
        <v>2260117</v>
      </c>
      <c r="C714" t="s">
        <v>37</v>
      </c>
      <c r="D714" t="s">
        <v>38</v>
      </c>
      <c r="E714" t="s">
        <v>39</v>
      </c>
      <c r="F714">
        <v>53212</v>
      </c>
      <c r="G714" t="s">
        <v>29</v>
      </c>
      <c r="H714" t="s">
        <v>40</v>
      </c>
      <c r="I714">
        <v>12550</v>
      </c>
      <c r="J714" t="s">
        <v>30</v>
      </c>
      <c r="K714" t="s">
        <v>68</v>
      </c>
      <c r="L714">
        <f>VLOOKUP($K714,Key!$A$1:$D$105,2,FALSE)</f>
        <v>43.06033</v>
      </c>
      <c r="M714">
        <f>VLOOKUP($K714,Key!$A$1:$D$105,3,FALSE)</f>
        <v>-87.89546</v>
      </c>
      <c r="N714" t="str">
        <f>VLOOKUP($K714,Key!$A$1:$D$105,4,FALSE)</f>
        <v>Milwaukee</v>
      </c>
      <c r="O714" t="s">
        <v>115</v>
      </c>
      <c r="P714">
        <f>VLOOKUP($O714,Key!$A$1:$D$105,2,FALSE)</f>
        <v>43.058619999999998</v>
      </c>
      <c r="Q714">
        <f>VLOOKUP($O714,Key!$A$1:$D$105,3,FALSE)</f>
        <v>-87.885319999999993</v>
      </c>
      <c r="R714" t="str">
        <f>VLOOKUP($O714,Key!$A$1:$D$105,4,FALSE)</f>
        <v>Milwaukee</v>
      </c>
      <c r="S714">
        <v>7</v>
      </c>
      <c r="T714">
        <v>0</v>
      </c>
      <c r="U714">
        <v>0</v>
      </c>
      <c r="V714" t="s">
        <v>33</v>
      </c>
      <c r="W714">
        <v>1</v>
      </c>
      <c r="X714">
        <v>1</v>
      </c>
      <c r="Y714">
        <v>40</v>
      </c>
      <c r="Z714" s="4">
        <v>-1</v>
      </c>
      <c r="AA714" s="1">
        <v>43492</v>
      </c>
      <c r="AB714" s="8">
        <f t="shared" si="66"/>
        <v>43466</v>
      </c>
      <c r="AC714" s="8">
        <f t="shared" si="67"/>
        <v>43492</v>
      </c>
      <c r="AD714" s="8" t="str">
        <f t="shared" si="68"/>
        <v>Sunday</v>
      </c>
      <c r="AE714" s="2">
        <v>0.39346064814814818</v>
      </c>
      <c r="AF714" s="4">
        <v>1</v>
      </c>
      <c r="AG714" s="1">
        <v>43492</v>
      </c>
      <c r="AH714" s="8">
        <f t="shared" si="69"/>
        <v>43466</v>
      </c>
      <c r="AI714" s="8">
        <f t="shared" si="70"/>
        <v>43492</v>
      </c>
      <c r="AJ714" s="8" t="str">
        <f t="shared" si="71"/>
        <v>Sunday</v>
      </c>
      <c r="AK714" s="2">
        <v>0.39835648148148151</v>
      </c>
      <c r="AL714" t="s">
        <v>33</v>
      </c>
      <c r="AM714" t="s">
        <v>34</v>
      </c>
      <c r="AN714" t="s">
        <v>35</v>
      </c>
      <c r="AO714" t="s">
        <v>27</v>
      </c>
    </row>
    <row r="715" spans="1:41" x14ac:dyDescent="0.25">
      <c r="A715" t="s">
        <v>27</v>
      </c>
      <c r="B715">
        <v>2260117</v>
      </c>
      <c r="C715" t="s">
        <v>37</v>
      </c>
      <c r="D715" t="s">
        <v>38</v>
      </c>
      <c r="E715" t="s">
        <v>39</v>
      </c>
      <c r="F715">
        <v>53212</v>
      </c>
      <c r="G715" t="s">
        <v>29</v>
      </c>
      <c r="H715" t="s">
        <v>40</v>
      </c>
      <c r="I715">
        <v>12550</v>
      </c>
      <c r="J715" t="s">
        <v>30</v>
      </c>
      <c r="K715" t="s">
        <v>115</v>
      </c>
      <c r="L715">
        <f>VLOOKUP($K715,Key!$A$1:$D$105,2,FALSE)</f>
        <v>43.058619999999998</v>
      </c>
      <c r="M715">
        <f>VLOOKUP($K715,Key!$A$1:$D$105,3,FALSE)</f>
        <v>-87.885319999999993</v>
      </c>
      <c r="N715" t="str">
        <f>VLOOKUP($K715,Key!$A$1:$D$105,4,FALSE)</f>
        <v>Milwaukee</v>
      </c>
      <c r="O715" t="s">
        <v>68</v>
      </c>
      <c r="P715">
        <f>VLOOKUP($O715,Key!$A$1:$D$105,2,FALSE)</f>
        <v>43.06033</v>
      </c>
      <c r="Q715">
        <f>VLOOKUP($O715,Key!$A$1:$D$105,3,FALSE)</f>
        <v>-87.89546</v>
      </c>
      <c r="R715" t="str">
        <f>VLOOKUP($O715,Key!$A$1:$D$105,4,FALSE)</f>
        <v>Milwaukee</v>
      </c>
      <c r="S715">
        <v>9</v>
      </c>
      <c r="T715">
        <v>0</v>
      </c>
      <c r="U715">
        <v>0</v>
      </c>
      <c r="V715" t="s">
        <v>33</v>
      </c>
      <c r="W715">
        <v>1</v>
      </c>
      <c r="X715">
        <v>1</v>
      </c>
      <c r="Y715">
        <v>40</v>
      </c>
      <c r="Z715" s="6">
        <v>-1</v>
      </c>
      <c r="AA715" s="1">
        <v>43492</v>
      </c>
      <c r="AB715" s="7">
        <f t="shared" si="66"/>
        <v>43466</v>
      </c>
      <c r="AC715" s="7">
        <f t="shared" si="67"/>
        <v>43492</v>
      </c>
      <c r="AD715" s="7" t="str">
        <f t="shared" si="68"/>
        <v>Sunday</v>
      </c>
      <c r="AE715" s="2">
        <v>0.48568287037037039</v>
      </c>
      <c r="AF715" s="6">
        <v>1</v>
      </c>
      <c r="AG715" s="1">
        <v>43492</v>
      </c>
      <c r="AH715" s="7">
        <f t="shared" si="69"/>
        <v>43466</v>
      </c>
      <c r="AI715" s="7">
        <f t="shared" si="70"/>
        <v>43492</v>
      </c>
      <c r="AJ715" s="7" t="str">
        <f t="shared" si="71"/>
        <v>Sunday</v>
      </c>
      <c r="AK715" s="2">
        <v>0.49231481481481482</v>
      </c>
      <c r="AL715" t="s">
        <v>33</v>
      </c>
      <c r="AM715" t="s">
        <v>34</v>
      </c>
      <c r="AN715" t="s">
        <v>35</v>
      </c>
      <c r="AO715" t="s">
        <v>27</v>
      </c>
    </row>
    <row r="716" spans="1:41" x14ac:dyDescent="0.25">
      <c r="A716" t="s">
        <v>27</v>
      </c>
      <c r="B716">
        <v>2279247</v>
      </c>
      <c r="C716" t="s">
        <v>37</v>
      </c>
      <c r="D716" t="s">
        <v>38</v>
      </c>
      <c r="E716" t="s">
        <v>39</v>
      </c>
      <c r="F716">
        <v>53211</v>
      </c>
      <c r="G716" t="s">
        <v>29</v>
      </c>
      <c r="H716" t="s">
        <v>40</v>
      </c>
      <c r="I716">
        <v>11168</v>
      </c>
      <c r="J716" t="s">
        <v>30</v>
      </c>
      <c r="K716" t="s">
        <v>94</v>
      </c>
      <c r="L716">
        <f>VLOOKUP($K716,Key!$A$1:$D$105,2,FALSE)</f>
        <v>43.077359999999999</v>
      </c>
      <c r="M716">
        <f>VLOOKUP($K716,Key!$A$1:$D$105,3,FALSE)</f>
        <v>-87.880769999999998</v>
      </c>
      <c r="N716" t="str">
        <f>VLOOKUP($K716,Key!$A$1:$D$105,4,FALSE)</f>
        <v>Milwaukee</v>
      </c>
      <c r="O716" t="s">
        <v>65</v>
      </c>
      <c r="P716">
        <f>VLOOKUP($O716,Key!$A$1:$D$105,2,FALSE)</f>
        <v>43.066893999999998</v>
      </c>
      <c r="Q716">
        <f>VLOOKUP($O716,Key!$A$1:$D$105,3,FALSE)</f>
        <v>-87.877936000000005</v>
      </c>
      <c r="R716" t="str">
        <f>VLOOKUP($O716,Key!$A$1:$D$105,4,FALSE)</f>
        <v>Milwaukee</v>
      </c>
      <c r="S716">
        <v>518</v>
      </c>
      <c r="T716">
        <v>30</v>
      </c>
      <c r="U716">
        <v>0</v>
      </c>
      <c r="V716" t="s">
        <v>34</v>
      </c>
      <c r="W716">
        <v>18</v>
      </c>
      <c r="X716">
        <v>17.100000000000001</v>
      </c>
      <c r="Y716">
        <v>720</v>
      </c>
      <c r="Z716" s="4">
        <v>-1</v>
      </c>
      <c r="AA716" s="1">
        <v>43492</v>
      </c>
      <c r="AB716" s="8">
        <f t="shared" si="66"/>
        <v>43466</v>
      </c>
      <c r="AC716" s="8">
        <f t="shared" si="67"/>
        <v>43492</v>
      </c>
      <c r="AD716" s="8" t="str">
        <f t="shared" si="68"/>
        <v>Sunday</v>
      </c>
      <c r="AE716" s="2">
        <v>0.80421296296296296</v>
      </c>
      <c r="AF716" s="4">
        <v>1</v>
      </c>
      <c r="AG716" s="1">
        <v>43493</v>
      </c>
      <c r="AH716" s="8">
        <f t="shared" si="69"/>
        <v>43466</v>
      </c>
      <c r="AI716" s="8">
        <f t="shared" si="70"/>
        <v>43493</v>
      </c>
      <c r="AJ716" s="8" t="str">
        <f t="shared" si="71"/>
        <v>Monday</v>
      </c>
      <c r="AK716" s="2">
        <v>0.16414351851851852</v>
      </c>
      <c r="AL716" t="s">
        <v>34</v>
      </c>
      <c r="AM716" t="s">
        <v>34</v>
      </c>
      <c r="AN716" t="s">
        <v>35</v>
      </c>
      <c r="AO716" t="s">
        <v>27</v>
      </c>
    </row>
    <row r="717" spans="1:41" x14ac:dyDescent="0.25">
      <c r="A717" t="s">
        <v>27</v>
      </c>
      <c r="B717">
        <v>1704980</v>
      </c>
      <c r="C717" t="s">
        <v>37</v>
      </c>
      <c r="D717" t="s">
        <v>38</v>
      </c>
      <c r="E717" t="s">
        <v>39</v>
      </c>
      <c r="F717">
        <v>53202</v>
      </c>
      <c r="G717" t="s">
        <v>29</v>
      </c>
      <c r="H717" t="s">
        <v>91</v>
      </c>
      <c r="I717">
        <v>271</v>
      </c>
      <c r="J717" t="s">
        <v>30</v>
      </c>
      <c r="K717" t="s">
        <v>59</v>
      </c>
      <c r="L717">
        <f>VLOOKUP($K717,Key!$A$1:$D$105,2,FALSE)</f>
        <v>43.04804</v>
      </c>
      <c r="M717">
        <f>VLOOKUP($K717,Key!$A$1:$D$105,3,FALSE)</f>
        <v>-87.896720000000002</v>
      </c>
      <c r="N717" t="str">
        <f>VLOOKUP($K717,Key!$A$1:$D$105,4,FALSE)</f>
        <v>Milwaukee</v>
      </c>
      <c r="O717" t="s">
        <v>58</v>
      </c>
      <c r="P717">
        <f>VLOOKUP($O717,Key!$A$1:$D$105,2,FALSE)</f>
        <v>43.052460000000004</v>
      </c>
      <c r="Q717">
        <f>VLOOKUP($O717,Key!$A$1:$D$105,3,FALSE)</f>
        <v>-87.891000000000005</v>
      </c>
      <c r="R717" t="str">
        <f>VLOOKUP($O717,Key!$A$1:$D$105,4,FALSE)</f>
        <v>Milwaukee</v>
      </c>
      <c r="S717">
        <v>2</v>
      </c>
      <c r="T717">
        <v>0</v>
      </c>
      <c r="U717">
        <v>0</v>
      </c>
      <c r="V717" t="s">
        <v>33</v>
      </c>
      <c r="W717">
        <v>0</v>
      </c>
      <c r="X717">
        <v>0</v>
      </c>
      <c r="Y717">
        <v>0</v>
      </c>
      <c r="Z717" s="6">
        <v>-1</v>
      </c>
      <c r="AA717" s="1">
        <v>43466</v>
      </c>
      <c r="AB717" s="7">
        <f t="shared" si="66"/>
        <v>43466</v>
      </c>
      <c r="AC717" s="7">
        <f t="shared" si="67"/>
        <v>43466</v>
      </c>
      <c r="AD717" s="7" t="str">
        <f t="shared" si="68"/>
        <v>Tuesday</v>
      </c>
      <c r="AE717" s="2">
        <v>0.66505787037037034</v>
      </c>
      <c r="AF717" s="6">
        <v>1</v>
      </c>
      <c r="AG717" s="1">
        <v>43466</v>
      </c>
      <c r="AH717" s="7">
        <f t="shared" si="69"/>
        <v>43466</v>
      </c>
      <c r="AI717" s="7">
        <f t="shared" si="70"/>
        <v>43466</v>
      </c>
      <c r="AJ717" s="7" t="str">
        <f t="shared" si="71"/>
        <v>Tuesday</v>
      </c>
      <c r="AK717" s="2">
        <v>0.66658564814814814</v>
      </c>
      <c r="AL717" t="s">
        <v>33</v>
      </c>
      <c r="AM717" t="s">
        <v>34</v>
      </c>
      <c r="AN717" t="s">
        <v>35</v>
      </c>
      <c r="AO717" t="s">
        <v>27</v>
      </c>
    </row>
    <row r="718" spans="1:41" x14ac:dyDescent="0.25">
      <c r="A718" t="s">
        <v>27</v>
      </c>
      <c r="B718">
        <v>1358672</v>
      </c>
      <c r="C718" t="s">
        <v>37</v>
      </c>
      <c r="D718" t="s">
        <v>38</v>
      </c>
      <c r="E718" t="s">
        <v>127</v>
      </c>
      <c r="F718">
        <v>53211</v>
      </c>
      <c r="G718" t="s">
        <v>29</v>
      </c>
      <c r="H718" t="s">
        <v>40</v>
      </c>
      <c r="I718">
        <v>12642</v>
      </c>
      <c r="J718" t="s">
        <v>30</v>
      </c>
      <c r="K718" t="s">
        <v>70</v>
      </c>
      <c r="L718">
        <f>VLOOKUP($K718,Key!$A$1:$D$105,2,FALSE)</f>
        <v>43.074655999999997</v>
      </c>
      <c r="M718">
        <f>VLOOKUP($K718,Key!$A$1:$D$105,3,FALSE)</f>
        <v>-87.889011999999994</v>
      </c>
      <c r="N718" t="str">
        <f>VLOOKUP($K718,Key!$A$1:$D$105,4,FALSE)</f>
        <v>Milwaukee</v>
      </c>
      <c r="O718" t="s">
        <v>54</v>
      </c>
      <c r="P718">
        <f>VLOOKUP($O718,Key!$A$1:$D$105,2,FALSE)</f>
        <v>43.004728999999998</v>
      </c>
      <c r="Q718">
        <f>VLOOKUP($O718,Key!$A$1:$D$105,3,FALSE)</f>
        <v>-87.905463999999995</v>
      </c>
      <c r="R718" t="str">
        <f>VLOOKUP($O718,Key!$A$1:$D$105,4,FALSE)</f>
        <v>Milwaukee</v>
      </c>
      <c r="S718">
        <v>35</v>
      </c>
      <c r="T718">
        <v>0</v>
      </c>
      <c r="U718">
        <v>0</v>
      </c>
      <c r="V718" t="s">
        <v>33</v>
      </c>
      <c r="W718">
        <v>5</v>
      </c>
      <c r="X718">
        <v>4.8</v>
      </c>
      <c r="Y718">
        <v>200</v>
      </c>
      <c r="Z718" s="4">
        <v>-1</v>
      </c>
      <c r="AA718" s="1">
        <v>43466</v>
      </c>
      <c r="AB718" s="8">
        <f t="shared" si="66"/>
        <v>43466</v>
      </c>
      <c r="AC718" s="8">
        <f t="shared" si="67"/>
        <v>43466</v>
      </c>
      <c r="AD718" s="8" t="str">
        <f t="shared" si="68"/>
        <v>Tuesday</v>
      </c>
      <c r="AE718" s="2">
        <v>5.162037037037037E-3</v>
      </c>
      <c r="AF718" s="4">
        <v>1</v>
      </c>
      <c r="AG718" s="1">
        <v>43466</v>
      </c>
      <c r="AH718" s="8">
        <f t="shared" si="69"/>
        <v>43466</v>
      </c>
      <c r="AI718" s="8">
        <f t="shared" si="70"/>
        <v>43466</v>
      </c>
      <c r="AJ718" s="8" t="str">
        <f t="shared" si="71"/>
        <v>Tuesday</v>
      </c>
      <c r="AK718" s="2">
        <v>2.9618055555555554E-2</v>
      </c>
      <c r="AL718" t="s">
        <v>34</v>
      </c>
      <c r="AM718" t="s">
        <v>34</v>
      </c>
      <c r="AN718" t="s">
        <v>35</v>
      </c>
      <c r="AO718" t="s">
        <v>27</v>
      </c>
    </row>
    <row r="719" spans="1:41" x14ac:dyDescent="0.25">
      <c r="A719" t="s">
        <v>27</v>
      </c>
      <c r="B719">
        <v>2289882</v>
      </c>
      <c r="C719" t="s">
        <v>37</v>
      </c>
      <c r="D719" t="s">
        <v>136</v>
      </c>
      <c r="E719" t="s">
        <v>39</v>
      </c>
      <c r="F719">
        <v>53045</v>
      </c>
      <c r="G719" t="s">
        <v>29</v>
      </c>
      <c r="H719" t="s">
        <v>40</v>
      </c>
      <c r="I719">
        <v>12458</v>
      </c>
      <c r="J719" t="s">
        <v>30</v>
      </c>
      <c r="K719" t="s">
        <v>58</v>
      </c>
      <c r="L719">
        <f>VLOOKUP($K719,Key!$A$1:$D$105,2,FALSE)</f>
        <v>43.052460000000004</v>
      </c>
      <c r="M719">
        <f>VLOOKUP($K719,Key!$A$1:$D$105,3,FALSE)</f>
        <v>-87.891000000000005</v>
      </c>
      <c r="N719" t="str">
        <f>VLOOKUP($K719,Key!$A$1:$D$105,4,FALSE)</f>
        <v>Milwaukee</v>
      </c>
      <c r="O719" t="s">
        <v>70</v>
      </c>
      <c r="P719">
        <f>VLOOKUP($O719,Key!$A$1:$D$105,2,FALSE)</f>
        <v>43.074655999999997</v>
      </c>
      <c r="Q719">
        <f>VLOOKUP($O719,Key!$A$1:$D$105,3,FALSE)</f>
        <v>-87.889011999999994</v>
      </c>
      <c r="R719" t="str">
        <f>VLOOKUP($O719,Key!$A$1:$D$105,4,FALSE)</f>
        <v>Milwaukee</v>
      </c>
      <c r="S719">
        <v>13</v>
      </c>
      <c r="T719">
        <v>0</v>
      </c>
      <c r="U719">
        <v>0</v>
      </c>
      <c r="V719" t="s">
        <v>33</v>
      </c>
      <c r="W719">
        <v>1</v>
      </c>
      <c r="X719">
        <v>1</v>
      </c>
      <c r="Y719">
        <v>40</v>
      </c>
      <c r="Z719" s="6">
        <v>-1</v>
      </c>
      <c r="AA719" s="1">
        <v>43466</v>
      </c>
      <c r="AB719" s="7">
        <f t="shared" si="66"/>
        <v>43466</v>
      </c>
      <c r="AC719" s="7">
        <f t="shared" si="67"/>
        <v>43466</v>
      </c>
      <c r="AD719" s="7" t="str">
        <f t="shared" si="68"/>
        <v>Tuesday</v>
      </c>
      <c r="AE719" s="2">
        <v>0.1776388888888889</v>
      </c>
      <c r="AF719" s="6">
        <v>1</v>
      </c>
      <c r="AG719" s="1">
        <v>43466</v>
      </c>
      <c r="AH719" s="7">
        <f t="shared" si="69"/>
        <v>43466</v>
      </c>
      <c r="AI719" s="7">
        <f t="shared" si="70"/>
        <v>43466</v>
      </c>
      <c r="AJ719" s="7" t="str">
        <f t="shared" si="71"/>
        <v>Tuesday</v>
      </c>
      <c r="AK719" s="2">
        <v>0.18636574074074075</v>
      </c>
      <c r="AL719" t="s">
        <v>33</v>
      </c>
      <c r="AM719" t="s">
        <v>34</v>
      </c>
      <c r="AN719" t="s">
        <v>35</v>
      </c>
      <c r="AO719" t="s">
        <v>27</v>
      </c>
    </row>
    <row r="720" spans="1:41" x14ac:dyDescent="0.25">
      <c r="A720" t="s">
        <v>27</v>
      </c>
      <c r="B720">
        <v>2289882</v>
      </c>
      <c r="C720" t="s">
        <v>37</v>
      </c>
      <c r="D720" t="s">
        <v>136</v>
      </c>
      <c r="E720" t="s">
        <v>39</v>
      </c>
      <c r="F720">
        <v>53045</v>
      </c>
      <c r="G720" t="s">
        <v>29</v>
      </c>
      <c r="H720" t="s">
        <v>40</v>
      </c>
      <c r="I720">
        <v>5507</v>
      </c>
      <c r="J720" t="s">
        <v>30</v>
      </c>
      <c r="K720" t="s">
        <v>58</v>
      </c>
      <c r="L720">
        <f>VLOOKUP($K720,Key!$A$1:$D$105,2,FALSE)</f>
        <v>43.052460000000004</v>
      </c>
      <c r="M720">
        <f>VLOOKUP($K720,Key!$A$1:$D$105,3,FALSE)</f>
        <v>-87.891000000000005</v>
      </c>
      <c r="N720" t="str">
        <f>VLOOKUP($K720,Key!$A$1:$D$105,4,FALSE)</f>
        <v>Milwaukee</v>
      </c>
      <c r="O720" t="s">
        <v>70</v>
      </c>
      <c r="P720">
        <f>VLOOKUP($O720,Key!$A$1:$D$105,2,FALSE)</f>
        <v>43.074655999999997</v>
      </c>
      <c r="Q720">
        <f>VLOOKUP($O720,Key!$A$1:$D$105,3,FALSE)</f>
        <v>-87.889011999999994</v>
      </c>
      <c r="R720" t="str">
        <f>VLOOKUP($O720,Key!$A$1:$D$105,4,FALSE)</f>
        <v>Milwaukee</v>
      </c>
      <c r="S720">
        <v>13</v>
      </c>
      <c r="T720">
        <v>0</v>
      </c>
      <c r="U720">
        <v>0</v>
      </c>
      <c r="V720" t="s">
        <v>33</v>
      </c>
      <c r="W720">
        <v>1</v>
      </c>
      <c r="X720">
        <v>1</v>
      </c>
      <c r="Y720">
        <v>40</v>
      </c>
      <c r="Z720" s="4">
        <v>-1</v>
      </c>
      <c r="AA720" s="1">
        <v>43466</v>
      </c>
      <c r="AB720" s="8">
        <f t="shared" si="66"/>
        <v>43466</v>
      </c>
      <c r="AC720" s="8">
        <f t="shared" si="67"/>
        <v>43466</v>
      </c>
      <c r="AD720" s="8" t="str">
        <f t="shared" si="68"/>
        <v>Tuesday</v>
      </c>
      <c r="AE720" s="2">
        <v>0.93467592592592597</v>
      </c>
      <c r="AF720" s="4">
        <v>1</v>
      </c>
      <c r="AG720" s="1">
        <v>43466</v>
      </c>
      <c r="AH720" s="8">
        <f t="shared" si="69"/>
        <v>43466</v>
      </c>
      <c r="AI720" s="8">
        <f t="shared" si="70"/>
        <v>43466</v>
      </c>
      <c r="AJ720" s="8" t="str">
        <f t="shared" si="71"/>
        <v>Tuesday</v>
      </c>
      <c r="AK720" s="2">
        <v>0.94336805555555558</v>
      </c>
      <c r="AL720" t="s">
        <v>33</v>
      </c>
      <c r="AM720" t="s">
        <v>34</v>
      </c>
      <c r="AN720" t="s">
        <v>35</v>
      </c>
      <c r="AO720" t="s">
        <v>27</v>
      </c>
    </row>
    <row r="721" spans="1:41" x14ac:dyDescent="0.25">
      <c r="A721" t="s">
        <v>27</v>
      </c>
      <c r="B721">
        <v>1328721</v>
      </c>
      <c r="C721" t="s">
        <v>37</v>
      </c>
      <c r="D721" t="s">
        <v>38</v>
      </c>
      <c r="E721" t="s">
        <v>39</v>
      </c>
      <c r="F721">
        <v>53207</v>
      </c>
      <c r="G721" t="s">
        <v>29</v>
      </c>
      <c r="H721" t="s">
        <v>40</v>
      </c>
      <c r="I721">
        <v>5493</v>
      </c>
      <c r="J721" t="s">
        <v>30</v>
      </c>
      <c r="K721" t="s">
        <v>48</v>
      </c>
      <c r="L721">
        <f>VLOOKUP($K721,Key!$A$1:$D$105,2,FALSE)</f>
        <v>43.034619999999997</v>
      </c>
      <c r="M721">
        <f>VLOOKUP($K721,Key!$A$1:$D$105,3,FALSE)</f>
        <v>-87.917500000000004</v>
      </c>
      <c r="N721" t="str">
        <f>VLOOKUP($K721,Key!$A$1:$D$105,4,FALSE)</f>
        <v>Milwaukee</v>
      </c>
      <c r="O721" t="s">
        <v>84</v>
      </c>
      <c r="P721">
        <f>VLOOKUP($O721,Key!$A$1:$D$105,2,FALSE)</f>
        <v>43.054830000000003</v>
      </c>
      <c r="Q721">
        <f>VLOOKUP($O721,Key!$A$1:$D$105,3,FALSE)</f>
        <v>-87.91874</v>
      </c>
      <c r="R721" t="str">
        <f>VLOOKUP($O721,Key!$A$1:$D$105,4,FALSE)</f>
        <v>Milwaukee</v>
      </c>
      <c r="S721">
        <v>13</v>
      </c>
      <c r="T721">
        <v>0</v>
      </c>
      <c r="U721">
        <v>0</v>
      </c>
      <c r="V721" t="s">
        <v>33</v>
      </c>
      <c r="W721">
        <v>1</v>
      </c>
      <c r="X721">
        <v>1</v>
      </c>
      <c r="Y721">
        <v>40</v>
      </c>
      <c r="Z721" s="6">
        <v>-1</v>
      </c>
      <c r="AA721" s="1">
        <v>43467</v>
      </c>
      <c r="AB721" s="7">
        <f t="shared" si="66"/>
        <v>43466</v>
      </c>
      <c r="AC721" s="7">
        <f t="shared" si="67"/>
        <v>43467</v>
      </c>
      <c r="AD721" s="7" t="str">
        <f t="shared" si="68"/>
        <v>Wednesday</v>
      </c>
      <c r="AE721" s="2">
        <v>0.41641203703703705</v>
      </c>
      <c r="AF721" s="6">
        <v>1</v>
      </c>
      <c r="AG721" s="1">
        <v>43467</v>
      </c>
      <c r="AH721" s="7">
        <f t="shared" si="69"/>
        <v>43466</v>
      </c>
      <c r="AI721" s="7">
        <f t="shared" si="70"/>
        <v>43467</v>
      </c>
      <c r="AJ721" s="7" t="str">
        <f t="shared" si="71"/>
        <v>Wednesday</v>
      </c>
      <c r="AK721" s="2">
        <v>0.42542824074074076</v>
      </c>
      <c r="AL721" t="s">
        <v>33</v>
      </c>
      <c r="AM721" t="s">
        <v>34</v>
      </c>
      <c r="AN721" t="s">
        <v>35</v>
      </c>
      <c r="AO721" t="s">
        <v>27</v>
      </c>
    </row>
    <row r="722" spans="1:41" x14ac:dyDescent="0.25">
      <c r="A722" t="s">
        <v>27</v>
      </c>
      <c r="B722">
        <v>2339331</v>
      </c>
      <c r="C722" t="s">
        <v>37</v>
      </c>
      <c r="D722" t="s">
        <v>38</v>
      </c>
      <c r="E722" t="s">
        <v>39</v>
      </c>
      <c r="F722">
        <v>53202</v>
      </c>
      <c r="G722" t="s">
        <v>29</v>
      </c>
      <c r="H722" t="s">
        <v>40</v>
      </c>
      <c r="I722">
        <v>271</v>
      </c>
      <c r="J722" t="s">
        <v>30</v>
      </c>
      <c r="K722" t="s">
        <v>58</v>
      </c>
      <c r="L722">
        <f>VLOOKUP($K722,Key!$A$1:$D$105,2,FALSE)</f>
        <v>43.052460000000004</v>
      </c>
      <c r="M722">
        <f>VLOOKUP($K722,Key!$A$1:$D$105,3,FALSE)</f>
        <v>-87.891000000000005</v>
      </c>
      <c r="N722" t="str">
        <f>VLOOKUP($K722,Key!$A$1:$D$105,4,FALSE)</f>
        <v>Milwaukee</v>
      </c>
      <c r="O722" t="s">
        <v>60</v>
      </c>
      <c r="P722">
        <f>VLOOKUP($O722,Key!$A$1:$D$105,2,FALSE)</f>
        <v>43.04824</v>
      </c>
      <c r="Q722">
        <f>VLOOKUP($O722,Key!$A$1:$D$105,3,FALSE)</f>
        <v>-87.904970000000006</v>
      </c>
      <c r="R722" t="str">
        <f>VLOOKUP($O722,Key!$A$1:$D$105,4,FALSE)</f>
        <v>Milwaukee</v>
      </c>
      <c r="S722">
        <v>11</v>
      </c>
      <c r="T722">
        <v>0</v>
      </c>
      <c r="U722">
        <v>0</v>
      </c>
      <c r="V722" t="s">
        <v>33</v>
      </c>
      <c r="W722">
        <v>1</v>
      </c>
      <c r="X722">
        <v>1</v>
      </c>
      <c r="Y722">
        <v>40</v>
      </c>
      <c r="Z722" s="4">
        <v>-1</v>
      </c>
      <c r="AA722" s="1">
        <v>43467</v>
      </c>
      <c r="AB722" s="8">
        <f t="shared" si="66"/>
        <v>43466</v>
      </c>
      <c r="AC722" s="8">
        <f t="shared" si="67"/>
        <v>43467</v>
      </c>
      <c r="AD722" s="8" t="str">
        <f t="shared" si="68"/>
        <v>Wednesday</v>
      </c>
      <c r="AE722" s="2">
        <v>0.64666666666666661</v>
      </c>
      <c r="AF722" s="4">
        <v>1</v>
      </c>
      <c r="AG722" s="1">
        <v>43467</v>
      </c>
      <c r="AH722" s="8">
        <f t="shared" si="69"/>
        <v>43466</v>
      </c>
      <c r="AI722" s="8">
        <f t="shared" si="70"/>
        <v>43467</v>
      </c>
      <c r="AJ722" s="8" t="str">
        <f t="shared" si="71"/>
        <v>Wednesday</v>
      </c>
      <c r="AK722" s="2">
        <v>0.65456018518518522</v>
      </c>
      <c r="AL722" t="s">
        <v>33</v>
      </c>
      <c r="AM722" t="s">
        <v>34</v>
      </c>
      <c r="AN722" t="s">
        <v>35</v>
      </c>
      <c r="AO722" t="s">
        <v>27</v>
      </c>
    </row>
    <row r="723" spans="1:41" x14ac:dyDescent="0.25">
      <c r="A723" t="s">
        <v>27</v>
      </c>
      <c r="B723">
        <v>1312561</v>
      </c>
      <c r="C723" t="s">
        <v>37</v>
      </c>
      <c r="D723" t="s">
        <v>38</v>
      </c>
      <c r="E723" t="s">
        <v>39</v>
      </c>
      <c r="F723">
        <v>53203</v>
      </c>
      <c r="G723" t="s">
        <v>29</v>
      </c>
      <c r="H723" t="s">
        <v>40</v>
      </c>
      <c r="I723">
        <v>5440</v>
      </c>
      <c r="J723" t="s">
        <v>30</v>
      </c>
      <c r="K723" t="s">
        <v>82</v>
      </c>
      <c r="L723">
        <f>VLOOKUP($K723,Key!$A$1:$D$105,2,FALSE)</f>
        <v>43.038649999999997</v>
      </c>
      <c r="M723">
        <f>VLOOKUP($K723,Key!$A$1:$D$105,3,FALSE)</f>
        <v>-87.921930000000003</v>
      </c>
      <c r="N723" t="str">
        <f>VLOOKUP($K723,Key!$A$1:$D$105,4,FALSE)</f>
        <v>Milwaukee</v>
      </c>
      <c r="O723" t="s">
        <v>43</v>
      </c>
      <c r="P723">
        <f>VLOOKUP($O723,Key!$A$1:$D$105,2,FALSE)</f>
        <v>43.038580000000003</v>
      </c>
      <c r="Q723">
        <f>VLOOKUP($O723,Key!$A$1:$D$105,3,FALSE)</f>
        <v>-87.90934</v>
      </c>
      <c r="R723" t="str">
        <f>VLOOKUP($O723,Key!$A$1:$D$105,4,FALSE)</f>
        <v>Milwaukee</v>
      </c>
      <c r="S723">
        <v>4</v>
      </c>
      <c r="T723">
        <v>0</v>
      </c>
      <c r="U723">
        <v>0</v>
      </c>
      <c r="V723" t="s">
        <v>33</v>
      </c>
      <c r="W723">
        <v>0</v>
      </c>
      <c r="X723">
        <v>0</v>
      </c>
      <c r="Y723">
        <v>0</v>
      </c>
      <c r="Z723" s="6">
        <v>-1</v>
      </c>
      <c r="AA723" s="1">
        <v>43467</v>
      </c>
      <c r="AB723" s="7">
        <f t="shared" si="66"/>
        <v>43466</v>
      </c>
      <c r="AC723" s="7">
        <f t="shared" si="67"/>
        <v>43467</v>
      </c>
      <c r="AD723" s="7" t="str">
        <f t="shared" si="68"/>
        <v>Wednesday</v>
      </c>
      <c r="AE723" s="2">
        <v>0.68</v>
      </c>
      <c r="AF723" s="6">
        <v>1</v>
      </c>
      <c r="AG723" s="1">
        <v>43467</v>
      </c>
      <c r="AH723" s="7">
        <f t="shared" si="69"/>
        <v>43466</v>
      </c>
      <c r="AI723" s="7">
        <f t="shared" si="70"/>
        <v>43467</v>
      </c>
      <c r="AJ723" s="7" t="str">
        <f t="shared" si="71"/>
        <v>Wednesday</v>
      </c>
      <c r="AK723" s="2">
        <v>0.68263888888888891</v>
      </c>
      <c r="AL723" t="s">
        <v>33</v>
      </c>
      <c r="AM723" t="s">
        <v>34</v>
      </c>
      <c r="AN723" t="s">
        <v>35</v>
      </c>
      <c r="AO723" t="s">
        <v>27</v>
      </c>
    </row>
    <row r="724" spans="1:41" x14ac:dyDescent="0.25">
      <c r="A724" t="s">
        <v>27</v>
      </c>
      <c r="B724">
        <v>1915786</v>
      </c>
      <c r="C724" t="s">
        <v>37</v>
      </c>
      <c r="D724" t="s">
        <v>38</v>
      </c>
      <c r="E724" t="s">
        <v>39</v>
      </c>
      <c r="F724">
        <v>53202</v>
      </c>
      <c r="G724" t="s">
        <v>29</v>
      </c>
      <c r="H724" t="s">
        <v>40</v>
      </c>
      <c r="I724">
        <v>28</v>
      </c>
      <c r="J724" t="s">
        <v>30</v>
      </c>
      <c r="K724" t="s">
        <v>92</v>
      </c>
      <c r="L724">
        <f>VLOOKUP($K724,Key!$A$1:$D$105,2,FALSE)</f>
        <v>43.053040000000003</v>
      </c>
      <c r="M724">
        <f>VLOOKUP($K724,Key!$A$1:$D$105,3,FALSE)</f>
        <v>-87.897660000000002</v>
      </c>
      <c r="N724" t="str">
        <f>VLOOKUP($K724,Key!$A$1:$D$105,4,FALSE)</f>
        <v>Milwaukee</v>
      </c>
      <c r="O724" t="s">
        <v>32</v>
      </c>
      <c r="P724">
        <f>VLOOKUP($O724,Key!$A$1:$D$105,2,FALSE)</f>
        <v>43.040349999999997</v>
      </c>
      <c r="Q724">
        <f>VLOOKUP($O724,Key!$A$1:$D$105,3,FALSE)</f>
        <v>-87.920760000000001</v>
      </c>
      <c r="R724" t="str">
        <f>VLOOKUP($O724,Key!$A$1:$D$105,4,FALSE)</f>
        <v>Milwaukee</v>
      </c>
      <c r="S724">
        <v>11</v>
      </c>
      <c r="T724">
        <v>0</v>
      </c>
      <c r="U724">
        <v>0</v>
      </c>
      <c r="V724" t="s">
        <v>33</v>
      </c>
      <c r="W724">
        <v>1</v>
      </c>
      <c r="X724">
        <v>1</v>
      </c>
      <c r="Y724">
        <v>40</v>
      </c>
      <c r="Z724" s="4">
        <v>-1</v>
      </c>
      <c r="AA724" s="1">
        <v>43468</v>
      </c>
      <c r="AB724" s="8">
        <f t="shared" si="66"/>
        <v>43466</v>
      </c>
      <c r="AC724" s="8">
        <f t="shared" si="67"/>
        <v>43468</v>
      </c>
      <c r="AD724" s="8" t="str">
        <f t="shared" si="68"/>
        <v>Thursday</v>
      </c>
      <c r="AE724" s="2">
        <v>0.48452546296296295</v>
      </c>
      <c r="AF724" s="4">
        <v>1</v>
      </c>
      <c r="AG724" s="1">
        <v>43468</v>
      </c>
      <c r="AH724" s="8">
        <f t="shared" si="69"/>
        <v>43466</v>
      </c>
      <c r="AI724" s="8">
        <f t="shared" si="70"/>
        <v>43468</v>
      </c>
      <c r="AJ724" s="8" t="str">
        <f t="shared" si="71"/>
        <v>Thursday</v>
      </c>
      <c r="AK724" s="2">
        <v>0.49221064814814813</v>
      </c>
      <c r="AL724" t="s">
        <v>33</v>
      </c>
      <c r="AM724" t="s">
        <v>34</v>
      </c>
      <c r="AN724" t="s">
        <v>35</v>
      </c>
      <c r="AO724" t="s">
        <v>27</v>
      </c>
    </row>
    <row r="725" spans="1:41" x14ac:dyDescent="0.25">
      <c r="A725" t="s">
        <v>27</v>
      </c>
      <c r="B725">
        <v>2070494</v>
      </c>
      <c r="C725" t="s">
        <v>37</v>
      </c>
      <c r="D725" t="s">
        <v>38</v>
      </c>
      <c r="E725" t="s">
        <v>39</v>
      </c>
      <c r="F725">
        <v>53215</v>
      </c>
      <c r="G725" t="s">
        <v>29</v>
      </c>
      <c r="H725" t="s">
        <v>40</v>
      </c>
      <c r="I725">
        <v>5484</v>
      </c>
      <c r="J725" t="s">
        <v>30</v>
      </c>
      <c r="K725" t="s">
        <v>71</v>
      </c>
      <c r="L725">
        <f>VLOOKUP($K725,Key!$A$1:$D$105,2,FALSE)</f>
        <v>43.074890000000003</v>
      </c>
      <c r="M725">
        <f>VLOOKUP($K725,Key!$A$1:$D$105,3,FALSE)</f>
        <v>-87.882810000000006</v>
      </c>
      <c r="N725" t="str">
        <f>VLOOKUP($K725,Key!$A$1:$D$105,4,FALSE)</f>
        <v>Milwaukee</v>
      </c>
      <c r="O725" t="s">
        <v>70</v>
      </c>
      <c r="P725">
        <f>VLOOKUP($O725,Key!$A$1:$D$105,2,FALSE)</f>
        <v>43.074655999999997</v>
      </c>
      <c r="Q725">
        <f>VLOOKUP($O725,Key!$A$1:$D$105,3,FALSE)</f>
        <v>-87.889011999999994</v>
      </c>
      <c r="R725" t="str">
        <f>VLOOKUP($O725,Key!$A$1:$D$105,4,FALSE)</f>
        <v>Milwaukee</v>
      </c>
      <c r="S725">
        <v>3</v>
      </c>
      <c r="T725">
        <v>0</v>
      </c>
      <c r="U725">
        <v>0</v>
      </c>
      <c r="V725" t="s">
        <v>33</v>
      </c>
      <c r="W725">
        <v>0</v>
      </c>
      <c r="X725">
        <v>0</v>
      </c>
      <c r="Y725">
        <v>0</v>
      </c>
      <c r="Z725" s="6">
        <v>-1</v>
      </c>
      <c r="AA725" s="1">
        <v>43468</v>
      </c>
      <c r="AB725" s="7">
        <f t="shared" si="66"/>
        <v>43466</v>
      </c>
      <c r="AC725" s="7">
        <f t="shared" si="67"/>
        <v>43468</v>
      </c>
      <c r="AD725" s="7" t="str">
        <f t="shared" si="68"/>
        <v>Thursday</v>
      </c>
      <c r="AE725" s="2">
        <v>0.52268518518518514</v>
      </c>
      <c r="AF725" s="6">
        <v>1</v>
      </c>
      <c r="AG725" s="1">
        <v>43468</v>
      </c>
      <c r="AH725" s="7">
        <f t="shared" si="69"/>
        <v>43466</v>
      </c>
      <c r="AI725" s="7">
        <f t="shared" si="70"/>
        <v>43468</v>
      </c>
      <c r="AJ725" s="7" t="str">
        <f t="shared" si="71"/>
        <v>Thursday</v>
      </c>
      <c r="AK725" s="2">
        <v>0.52486111111111111</v>
      </c>
      <c r="AL725" t="s">
        <v>33</v>
      </c>
      <c r="AM725" t="s">
        <v>34</v>
      </c>
      <c r="AN725" t="s">
        <v>35</v>
      </c>
      <c r="AO725" t="s">
        <v>27</v>
      </c>
    </row>
    <row r="726" spans="1:41" x14ac:dyDescent="0.25">
      <c r="A726" t="s">
        <v>27</v>
      </c>
      <c r="B726">
        <v>2281713</v>
      </c>
      <c r="C726" t="s">
        <v>37</v>
      </c>
      <c r="D726" t="s">
        <v>38</v>
      </c>
      <c r="E726" t="s">
        <v>39</v>
      </c>
      <c r="F726">
        <v>53202</v>
      </c>
      <c r="G726" t="s">
        <v>29</v>
      </c>
      <c r="H726" t="s">
        <v>86</v>
      </c>
      <c r="I726">
        <v>5508</v>
      </c>
      <c r="J726" t="s">
        <v>30</v>
      </c>
      <c r="K726" t="s">
        <v>48</v>
      </c>
      <c r="L726">
        <f>VLOOKUP($K726,Key!$A$1:$D$105,2,FALSE)</f>
        <v>43.034619999999997</v>
      </c>
      <c r="M726">
        <f>VLOOKUP($K726,Key!$A$1:$D$105,3,FALSE)</f>
        <v>-87.917500000000004</v>
      </c>
      <c r="N726" t="str">
        <f>VLOOKUP($K726,Key!$A$1:$D$105,4,FALSE)</f>
        <v>Milwaukee</v>
      </c>
      <c r="O726" t="s">
        <v>48</v>
      </c>
      <c r="P726">
        <f>VLOOKUP($O726,Key!$A$1:$D$105,2,FALSE)</f>
        <v>43.034619999999997</v>
      </c>
      <c r="Q726">
        <f>VLOOKUP($O726,Key!$A$1:$D$105,3,FALSE)</f>
        <v>-87.917500000000004</v>
      </c>
      <c r="R726" t="str">
        <f>VLOOKUP($O726,Key!$A$1:$D$105,4,FALSE)</f>
        <v>Milwaukee</v>
      </c>
      <c r="S726">
        <v>19</v>
      </c>
      <c r="T726">
        <v>0</v>
      </c>
      <c r="U726">
        <v>2</v>
      </c>
      <c r="V726" t="s">
        <v>33</v>
      </c>
      <c r="W726">
        <v>2</v>
      </c>
      <c r="X726">
        <v>1.9</v>
      </c>
      <c r="Y726">
        <v>80</v>
      </c>
      <c r="Z726" s="4">
        <v>-1</v>
      </c>
      <c r="AA726" s="1">
        <v>43469</v>
      </c>
      <c r="AB726" s="8">
        <f t="shared" si="66"/>
        <v>43466</v>
      </c>
      <c r="AC726" s="8">
        <f t="shared" si="67"/>
        <v>43469</v>
      </c>
      <c r="AD726" s="8" t="str">
        <f t="shared" si="68"/>
        <v>Friday</v>
      </c>
      <c r="AE726" s="2">
        <v>0.38546296296296295</v>
      </c>
      <c r="AF726" s="4">
        <v>1</v>
      </c>
      <c r="AG726" s="1">
        <v>43469</v>
      </c>
      <c r="AH726" s="8">
        <f t="shared" si="69"/>
        <v>43466</v>
      </c>
      <c r="AI726" s="8">
        <f t="shared" si="70"/>
        <v>43469</v>
      </c>
      <c r="AJ726" s="8" t="str">
        <f t="shared" si="71"/>
        <v>Friday</v>
      </c>
      <c r="AK726" s="2">
        <v>0.39917824074074071</v>
      </c>
      <c r="AL726" t="s">
        <v>33</v>
      </c>
      <c r="AM726" t="s">
        <v>34</v>
      </c>
      <c r="AN726" t="s">
        <v>44</v>
      </c>
      <c r="AO726" t="s">
        <v>27</v>
      </c>
    </row>
    <row r="727" spans="1:41" x14ac:dyDescent="0.25">
      <c r="A727" t="s">
        <v>27</v>
      </c>
      <c r="B727">
        <v>1730248</v>
      </c>
      <c r="C727" t="s">
        <v>37</v>
      </c>
      <c r="D727" t="s">
        <v>85</v>
      </c>
      <c r="E727" t="s">
        <v>39</v>
      </c>
      <c r="F727">
        <v>53207</v>
      </c>
      <c r="G727" t="s">
        <v>29</v>
      </c>
      <c r="H727" t="s">
        <v>40</v>
      </c>
      <c r="I727">
        <v>5495</v>
      </c>
      <c r="J727" t="s">
        <v>30</v>
      </c>
      <c r="K727" t="s">
        <v>60</v>
      </c>
      <c r="L727">
        <f>VLOOKUP($K727,Key!$A$1:$D$105,2,FALSE)</f>
        <v>43.04824</v>
      </c>
      <c r="M727">
        <f>VLOOKUP($K727,Key!$A$1:$D$105,3,FALSE)</f>
        <v>-87.904970000000006</v>
      </c>
      <c r="N727" t="str">
        <f>VLOOKUP($K727,Key!$A$1:$D$105,4,FALSE)</f>
        <v>Milwaukee</v>
      </c>
      <c r="O727" t="s">
        <v>47</v>
      </c>
      <c r="P727">
        <f>VLOOKUP($O727,Key!$A$1:$D$105,2,FALSE)</f>
        <v>43.038600000000002</v>
      </c>
      <c r="Q727">
        <f>VLOOKUP($O727,Key!$A$1:$D$105,3,FALSE)</f>
        <v>-87.912099999999995</v>
      </c>
      <c r="R727" t="str">
        <f>VLOOKUP($O727,Key!$A$1:$D$105,4,FALSE)</f>
        <v>Milwaukee</v>
      </c>
      <c r="S727">
        <v>6</v>
      </c>
      <c r="T727">
        <v>0</v>
      </c>
      <c r="U727">
        <v>0</v>
      </c>
      <c r="V727" t="s">
        <v>33</v>
      </c>
      <c r="W727">
        <v>0</v>
      </c>
      <c r="X727">
        <v>0</v>
      </c>
      <c r="Y727">
        <v>0</v>
      </c>
      <c r="Z727" s="6">
        <v>-1</v>
      </c>
      <c r="AA727" s="1">
        <v>43469</v>
      </c>
      <c r="AB727" s="7">
        <f t="shared" si="66"/>
        <v>43466</v>
      </c>
      <c r="AC727" s="7">
        <f t="shared" si="67"/>
        <v>43469</v>
      </c>
      <c r="AD727" s="7" t="str">
        <f t="shared" si="68"/>
        <v>Friday</v>
      </c>
      <c r="AE727" s="2">
        <v>0.39942129629629625</v>
      </c>
      <c r="AF727" s="6">
        <v>1</v>
      </c>
      <c r="AG727" s="1">
        <v>43469</v>
      </c>
      <c r="AH727" s="7">
        <f t="shared" si="69"/>
        <v>43466</v>
      </c>
      <c r="AI727" s="7">
        <f t="shared" si="70"/>
        <v>43469</v>
      </c>
      <c r="AJ727" s="7" t="str">
        <f t="shared" si="71"/>
        <v>Friday</v>
      </c>
      <c r="AK727" s="2">
        <v>0.4039814814814815</v>
      </c>
      <c r="AL727" t="s">
        <v>33</v>
      </c>
      <c r="AM727" t="s">
        <v>34</v>
      </c>
      <c r="AN727" t="s">
        <v>35</v>
      </c>
      <c r="AO727" t="s">
        <v>27</v>
      </c>
    </row>
    <row r="728" spans="1:41" x14ac:dyDescent="0.25">
      <c r="A728" t="s">
        <v>27</v>
      </c>
      <c r="B728">
        <v>1726821</v>
      </c>
      <c r="C728" t="s">
        <v>37</v>
      </c>
      <c r="D728" t="s">
        <v>38</v>
      </c>
      <c r="E728" t="s">
        <v>39</v>
      </c>
      <c r="F728">
        <v>53211</v>
      </c>
      <c r="G728" t="s">
        <v>29</v>
      </c>
      <c r="H728" t="s">
        <v>40</v>
      </c>
      <c r="I728">
        <v>243</v>
      </c>
      <c r="J728" t="s">
        <v>30</v>
      </c>
      <c r="K728" t="s">
        <v>70</v>
      </c>
      <c r="L728">
        <f>VLOOKUP($K728,Key!$A$1:$D$105,2,FALSE)</f>
        <v>43.074655999999997</v>
      </c>
      <c r="M728">
        <f>VLOOKUP($K728,Key!$A$1:$D$105,3,FALSE)</f>
        <v>-87.889011999999994</v>
      </c>
      <c r="N728" t="str">
        <f>VLOOKUP($K728,Key!$A$1:$D$105,4,FALSE)</f>
        <v>Milwaukee</v>
      </c>
      <c r="O728" t="s">
        <v>63</v>
      </c>
      <c r="P728">
        <f>VLOOKUP($O728,Key!$A$1:$D$105,2,FALSE)</f>
        <v>43.092329999999997</v>
      </c>
      <c r="Q728">
        <f>VLOOKUP($O728,Key!$A$1:$D$105,3,FALSE)</f>
        <v>-87.887550000000005</v>
      </c>
      <c r="R728" t="str">
        <f>VLOOKUP($O728,Key!$A$1:$D$105,4,FALSE)</f>
        <v>Shorewood</v>
      </c>
      <c r="S728">
        <v>7</v>
      </c>
      <c r="T728">
        <v>0</v>
      </c>
      <c r="U728">
        <v>0</v>
      </c>
      <c r="V728" t="s">
        <v>33</v>
      </c>
      <c r="W728">
        <v>1</v>
      </c>
      <c r="X728">
        <v>1</v>
      </c>
      <c r="Y728">
        <v>40</v>
      </c>
      <c r="Z728" s="4">
        <v>-1</v>
      </c>
      <c r="AA728" s="1">
        <v>43469</v>
      </c>
      <c r="AB728" s="8">
        <f t="shared" si="66"/>
        <v>43466</v>
      </c>
      <c r="AC728" s="8">
        <f t="shared" si="67"/>
        <v>43469</v>
      </c>
      <c r="AD728" s="8" t="str">
        <f t="shared" si="68"/>
        <v>Friday</v>
      </c>
      <c r="AE728" s="2">
        <v>0.55003472222222227</v>
      </c>
      <c r="AF728" s="4">
        <v>1</v>
      </c>
      <c r="AG728" s="1">
        <v>43469</v>
      </c>
      <c r="AH728" s="8">
        <f t="shared" si="69"/>
        <v>43466</v>
      </c>
      <c r="AI728" s="8">
        <f t="shared" si="70"/>
        <v>43469</v>
      </c>
      <c r="AJ728" s="8" t="str">
        <f t="shared" si="71"/>
        <v>Friday</v>
      </c>
      <c r="AK728" s="2">
        <v>0.55494212962962963</v>
      </c>
      <c r="AL728" t="s">
        <v>33</v>
      </c>
      <c r="AM728" t="s">
        <v>34</v>
      </c>
      <c r="AN728" t="s">
        <v>35</v>
      </c>
      <c r="AO728" t="s">
        <v>27</v>
      </c>
    </row>
    <row r="729" spans="1:41" x14ac:dyDescent="0.25">
      <c r="A729" t="s">
        <v>27</v>
      </c>
      <c r="B729">
        <v>2146621</v>
      </c>
      <c r="C729" t="s">
        <v>37</v>
      </c>
      <c r="D729" t="s">
        <v>140</v>
      </c>
      <c r="E729" t="s">
        <v>141</v>
      </c>
      <c r="F729">
        <v>15143</v>
      </c>
      <c r="G729" t="s">
        <v>29</v>
      </c>
      <c r="H729" t="s">
        <v>86</v>
      </c>
      <c r="I729">
        <v>5441</v>
      </c>
      <c r="J729" t="s">
        <v>30</v>
      </c>
      <c r="K729" t="s">
        <v>65</v>
      </c>
      <c r="L729">
        <f>VLOOKUP($K729,Key!$A$1:$D$105,2,FALSE)</f>
        <v>43.066893999999998</v>
      </c>
      <c r="M729">
        <f>VLOOKUP($K729,Key!$A$1:$D$105,3,FALSE)</f>
        <v>-87.877936000000005</v>
      </c>
      <c r="N729" t="str">
        <f>VLOOKUP($K729,Key!$A$1:$D$105,4,FALSE)</f>
        <v>Milwaukee</v>
      </c>
      <c r="O729" t="s">
        <v>65</v>
      </c>
      <c r="P729">
        <f>VLOOKUP($O729,Key!$A$1:$D$105,2,FALSE)</f>
        <v>43.066893999999998</v>
      </c>
      <c r="Q729">
        <f>VLOOKUP($O729,Key!$A$1:$D$105,3,FALSE)</f>
        <v>-87.877936000000005</v>
      </c>
      <c r="R729" t="str">
        <f>VLOOKUP($O729,Key!$A$1:$D$105,4,FALSE)</f>
        <v>Milwaukee</v>
      </c>
      <c r="S729">
        <v>52</v>
      </c>
      <c r="T729">
        <v>0</v>
      </c>
      <c r="U729">
        <v>4</v>
      </c>
      <c r="V729" t="s">
        <v>33</v>
      </c>
      <c r="W729">
        <v>7</v>
      </c>
      <c r="X729">
        <v>6.7</v>
      </c>
      <c r="Y729">
        <v>280</v>
      </c>
      <c r="Z729" s="6">
        <v>-1</v>
      </c>
      <c r="AA729" s="1">
        <v>43469</v>
      </c>
      <c r="AB729" s="7">
        <f t="shared" si="66"/>
        <v>43466</v>
      </c>
      <c r="AC729" s="7">
        <f t="shared" si="67"/>
        <v>43469</v>
      </c>
      <c r="AD729" s="7" t="str">
        <f t="shared" si="68"/>
        <v>Friday</v>
      </c>
      <c r="AE729" s="2">
        <v>0.61107638888888893</v>
      </c>
      <c r="AF729" s="6">
        <v>1</v>
      </c>
      <c r="AG729" s="1">
        <v>43469</v>
      </c>
      <c r="AH729" s="7">
        <f t="shared" si="69"/>
        <v>43466</v>
      </c>
      <c r="AI729" s="7">
        <f t="shared" si="70"/>
        <v>43469</v>
      </c>
      <c r="AJ729" s="7" t="str">
        <f t="shared" si="71"/>
        <v>Friday</v>
      </c>
      <c r="AK729" s="2">
        <v>0.64693287037037039</v>
      </c>
      <c r="AL729" t="s">
        <v>34</v>
      </c>
      <c r="AM729" t="s">
        <v>34</v>
      </c>
      <c r="AN729" t="s">
        <v>44</v>
      </c>
      <c r="AO729" t="s">
        <v>27</v>
      </c>
    </row>
    <row r="730" spans="1:41" x14ac:dyDescent="0.25">
      <c r="A730" t="s">
        <v>27</v>
      </c>
      <c r="B730">
        <v>1738865</v>
      </c>
      <c r="C730" t="s">
        <v>37</v>
      </c>
      <c r="D730" t="s">
        <v>38</v>
      </c>
      <c r="E730" t="s">
        <v>39</v>
      </c>
      <c r="F730">
        <v>53211</v>
      </c>
      <c r="G730" t="s">
        <v>29</v>
      </c>
      <c r="H730" t="s">
        <v>40</v>
      </c>
      <c r="I730">
        <v>76</v>
      </c>
      <c r="J730" t="s">
        <v>30</v>
      </c>
      <c r="K730" t="s">
        <v>94</v>
      </c>
      <c r="L730">
        <f>VLOOKUP($K730,Key!$A$1:$D$105,2,FALSE)</f>
        <v>43.077359999999999</v>
      </c>
      <c r="M730">
        <f>VLOOKUP($K730,Key!$A$1:$D$105,3,FALSE)</f>
        <v>-87.880769999999998</v>
      </c>
      <c r="N730" t="str">
        <f>VLOOKUP($K730,Key!$A$1:$D$105,4,FALSE)</f>
        <v>Milwaukee</v>
      </c>
      <c r="O730" t="s">
        <v>75</v>
      </c>
      <c r="P730">
        <f>VLOOKUP($O730,Key!$A$1:$D$105,2,FALSE)</f>
        <v>43.063749000000001</v>
      </c>
      <c r="Q730">
        <f>VLOOKUP($O730,Key!$A$1:$D$105,3,FALSE)</f>
        <v>-87.887962999999999</v>
      </c>
      <c r="R730" t="str">
        <f>VLOOKUP($O730,Key!$A$1:$D$105,4,FALSE)</f>
        <v>Milwaukee</v>
      </c>
      <c r="S730">
        <v>13</v>
      </c>
      <c r="T730">
        <v>0</v>
      </c>
      <c r="U730">
        <v>0</v>
      </c>
      <c r="V730" t="s">
        <v>33</v>
      </c>
      <c r="W730">
        <v>1</v>
      </c>
      <c r="X730">
        <v>1</v>
      </c>
      <c r="Y730">
        <v>40</v>
      </c>
      <c r="Z730" s="4">
        <v>-1</v>
      </c>
      <c r="AA730" s="1">
        <v>43469</v>
      </c>
      <c r="AB730" s="8">
        <f t="shared" si="66"/>
        <v>43466</v>
      </c>
      <c r="AC730" s="8">
        <f t="shared" si="67"/>
        <v>43469</v>
      </c>
      <c r="AD730" s="8" t="str">
        <f t="shared" si="68"/>
        <v>Friday</v>
      </c>
      <c r="AE730" s="2">
        <v>0.7003125</v>
      </c>
      <c r="AF730" s="4">
        <v>1</v>
      </c>
      <c r="AG730" s="1">
        <v>43469</v>
      </c>
      <c r="AH730" s="8">
        <f t="shared" si="69"/>
        <v>43466</v>
      </c>
      <c r="AI730" s="8">
        <f t="shared" si="70"/>
        <v>43469</v>
      </c>
      <c r="AJ730" s="8" t="str">
        <f t="shared" si="71"/>
        <v>Friday</v>
      </c>
      <c r="AK730" s="2">
        <v>0.70931712962962967</v>
      </c>
      <c r="AL730" t="s">
        <v>33</v>
      </c>
      <c r="AM730" t="s">
        <v>34</v>
      </c>
      <c r="AN730" t="s">
        <v>35</v>
      </c>
      <c r="AO730" t="s">
        <v>27</v>
      </c>
    </row>
    <row r="731" spans="1:41" x14ac:dyDescent="0.25">
      <c r="A731" t="s">
        <v>27</v>
      </c>
      <c r="B731">
        <v>1915786</v>
      </c>
      <c r="C731" t="s">
        <v>37</v>
      </c>
      <c r="D731" t="s">
        <v>38</v>
      </c>
      <c r="E731" t="s">
        <v>39</v>
      </c>
      <c r="F731">
        <v>53202</v>
      </c>
      <c r="G731" t="s">
        <v>29</v>
      </c>
      <c r="H731" t="s">
        <v>40</v>
      </c>
      <c r="I731">
        <v>12579</v>
      </c>
      <c r="J731" t="s">
        <v>30</v>
      </c>
      <c r="K731" t="s">
        <v>32</v>
      </c>
      <c r="L731">
        <f>VLOOKUP($K731,Key!$A$1:$D$105,2,FALSE)</f>
        <v>43.040349999999997</v>
      </c>
      <c r="M731">
        <f>VLOOKUP($K731,Key!$A$1:$D$105,3,FALSE)</f>
        <v>-87.920760000000001</v>
      </c>
      <c r="N731" t="str">
        <f>VLOOKUP($K731,Key!$A$1:$D$105,4,FALSE)</f>
        <v>Milwaukee</v>
      </c>
      <c r="O731" t="s">
        <v>56</v>
      </c>
      <c r="P731">
        <f>VLOOKUP($O731,Key!$A$1:$D$105,2,FALSE)</f>
        <v>43.05847</v>
      </c>
      <c r="Q731">
        <f>VLOOKUP($O731,Key!$A$1:$D$105,3,FALSE)</f>
        <v>-87.898079999999993</v>
      </c>
      <c r="R731" t="str">
        <f>VLOOKUP($O731,Key!$A$1:$D$105,4,FALSE)</f>
        <v>Milwaukee</v>
      </c>
      <c r="S731">
        <v>12</v>
      </c>
      <c r="T731">
        <v>0</v>
      </c>
      <c r="U731">
        <v>0</v>
      </c>
      <c r="V731" t="s">
        <v>33</v>
      </c>
      <c r="W731">
        <v>1</v>
      </c>
      <c r="X731">
        <v>1</v>
      </c>
      <c r="Y731">
        <v>40</v>
      </c>
      <c r="Z731" s="6">
        <v>-1</v>
      </c>
      <c r="AA731" s="1">
        <v>43469</v>
      </c>
      <c r="AB731" s="7">
        <f t="shared" si="66"/>
        <v>43466</v>
      </c>
      <c r="AC731" s="7">
        <f t="shared" si="67"/>
        <v>43469</v>
      </c>
      <c r="AD731" s="7" t="str">
        <f t="shared" si="68"/>
        <v>Friday</v>
      </c>
      <c r="AE731" s="2">
        <v>0.72945601851851849</v>
      </c>
      <c r="AF731" s="6">
        <v>1</v>
      </c>
      <c r="AG731" s="1">
        <v>43469</v>
      </c>
      <c r="AH731" s="7">
        <f t="shared" si="69"/>
        <v>43466</v>
      </c>
      <c r="AI731" s="7">
        <f t="shared" si="70"/>
        <v>43469</v>
      </c>
      <c r="AJ731" s="7" t="str">
        <f t="shared" si="71"/>
        <v>Friday</v>
      </c>
      <c r="AK731" s="2">
        <v>0.73812500000000003</v>
      </c>
      <c r="AL731" t="s">
        <v>33</v>
      </c>
      <c r="AM731" t="s">
        <v>34</v>
      </c>
      <c r="AN731" t="s">
        <v>35</v>
      </c>
      <c r="AO731" t="s">
        <v>27</v>
      </c>
    </row>
    <row r="732" spans="1:41" x14ac:dyDescent="0.25">
      <c r="A732" t="s">
        <v>27</v>
      </c>
      <c r="B732">
        <v>1737027</v>
      </c>
      <c r="C732" t="s">
        <v>37</v>
      </c>
      <c r="F732">
        <v>53202</v>
      </c>
      <c r="G732" t="s">
        <v>29</v>
      </c>
      <c r="H732" t="s">
        <v>40</v>
      </c>
      <c r="I732">
        <v>12625</v>
      </c>
      <c r="J732" t="s">
        <v>30</v>
      </c>
      <c r="K732" t="s">
        <v>109</v>
      </c>
      <c r="L732">
        <f>VLOOKUP($K732,Key!$A$1:$D$105,2,FALSE)</f>
        <v>43.031480000000002</v>
      </c>
      <c r="M732">
        <f>VLOOKUP($K732,Key!$A$1:$D$105,3,FALSE)</f>
        <v>-87.908169999999998</v>
      </c>
      <c r="N732" t="str">
        <f>VLOOKUP($K732,Key!$A$1:$D$105,4,FALSE)</f>
        <v>Milwaukee</v>
      </c>
      <c r="O732" t="s">
        <v>72</v>
      </c>
      <c r="P732">
        <f>VLOOKUP($O732,Key!$A$1:$D$105,2,FALSE)</f>
        <v>43.03913</v>
      </c>
      <c r="Q732">
        <f>VLOOKUP($O732,Key!$A$1:$D$105,3,FALSE)</f>
        <v>-87.916150000000002</v>
      </c>
      <c r="R732" t="str">
        <f>VLOOKUP($O732,Key!$A$1:$D$105,4,FALSE)</f>
        <v>Milwaukee</v>
      </c>
      <c r="S732">
        <v>9</v>
      </c>
      <c r="T732">
        <v>0</v>
      </c>
      <c r="U732">
        <v>0</v>
      </c>
      <c r="V732" t="s">
        <v>33</v>
      </c>
      <c r="W732">
        <v>1</v>
      </c>
      <c r="X732">
        <v>1</v>
      </c>
      <c r="Y732">
        <v>40</v>
      </c>
      <c r="Z732" s="4">
        <v>-1</v>
      </c>
      <c r="AA732" s="1">
        <v>43469</v>
      </c>
      <c r="AB732" s="8">
        <f t="shared" si="66"/>
        <v>43466</v>
      </c>
      <c r="AC732" s="8">
        <f t="shared" si="67"/>
        <v>43469</v>
      </c>
      <c r="AD732" s="8" t="str">
        <f t="shared" si="68"/>
        <v>Friday</v>
      </c>
      <c r="AE732" s="2">
        <v>0.80956018518518524</v>
      </c>
      <c r="AF732" s="4">
        <v>1</v>
      </c>
      <c r="AG732" s="1">
        <v>43469</v>
      </c>
      <c r="AH732" s="8">
        <f t="shared" si="69"/>
        <v>43466</v>
      </c>
      <c r="AI732" s="8">
        <f t="shared" si="70"/>
        <v>43469</v>
      </c>
      <c r="AJ732" s="8" t="str">
        <f t="shared" si="71"/>
        <v>Friday</v>
      </c>
      <c r="AK732" s="2">
        <v>0.81578703703703714</v>
      </c>
      <c r="AL732" t="s">
        <v>33</v>
      </c>
      <c r="AM732" t="s">
        <v>34</v>
      </c>
      <c r="AN732" t="s">
        <v>35</v>
      </c>
      <c r="AO732" t="s">
        <v>27</v>
      </c>
    </row>
    <row r="733" spans="1:41" x14ac:dyDescent="0.25">
      <c r="A733" t="s">
        <v>27</v>
      </c>
      <c r="B733">
        <v>2008669</v>
      </c>
      <c r="C733" t="s">
        <v>37</v>
      </c>
      <c r="D733" t="s">
        <v>38</v>
      </c>
      <c r="E733" t="s">
        <v>39</v>
      </c>
      <c r="F733">
        <v>53211</v>
      </c>
      <c r="G733" t="s">
        <v>29</v>
      </c>
      <c r="H733" t="s">
        <v>40</v>
      </c>
      <c r="I733">
        <v>11050</v>
      </c>
      <c r="J733" t="s">
        <v>30</v>
      </c>
      <c r="K733" t="s">
        <v>94</v>
      </c>
      <c r="L733">
        <f>VLOOKUP($K733,Key!$A$1:$D$105,2,FALSE)</f>
        <v>43.077359999999999</v>
      </c>
      <c r="M733">
        <f>VLOOKUP($K733,Key!$A$1:$D$105,3,FALSE)</f>
        <v>-87.880769999999998</v>
      </c>
      <c r="N733" t="str">
        <f>VLOOKUP($K733,Key!$A$1:$D$105,4,FALSE)</f>
        <v>Milwaukee</v>
      </c>
      <c r="O733" t="s">
        <v>105</v>
      </c>
      <c r="P733">
        <f>VLOOKUP($O733,Key!$A$1:$D$105,2,FALSE)</f>
        <v>43.089309999999998</v>
      </c>
      <c r="Q733">
        <f>VLOOKUP($O733,Key!$A$1:$D$105,3,FALSE)</f>
        <v>-87.882720000000006</v>
      </c>
      <c r="R733" t="str">
        <f>VLOOKUP($O733,Key!$A$1:$D$105,4,FALSE)</f>
        <v>Shorewood</v>
      </c>
      <c r="S733">
        <v>46</v>
      </c>
      <c r="T733">
        <v>0</v>
      </c>
      <c r="U733">
        <v>0</v>
      </c>
      <c r="V733" t="s">
        <v>33</v>
      </c>
      <c r="W733">
        <v>6</v>
      </c>
      <c r="X733">
        <v>5.7</v>
      </c>
      <c r="Y733">
        <v>240</v>
      </c>
      <c r="Z733" s="6">
        <v>-1</v>
      </c>
      <c r="AA733" s="1">
        <v>43470</v>
      </c>
      <c r="AB733" s="7">
        <f t="shared" si="66"/>
        <v>43466</v>
      </c>
      <c r="AC733" s="7">
        <f t="shared" si="67"/>
        <v>43470</v>
      </c>
      <c r="AD733" s="7" t="str">
        <f t="shared" si="68"/>
        <v>Saturday</v>
      </c>
      <c r="AE733" s="2">
        <v>0.50187499999999996</v>
      </c>
      <c r="AF733" s="6">
        <v>1</v>
      </c>
      <c r="AG733" s="1">
        <v>43470</v>
      </c>
      <c r="AH733" s="7">
        <f t="shared" si="69"/>
        <v>43466</v>
      </c>
      <c r="AI733" s="7">
        <f t="shared" si="70"/>
        <v>43470</v>
      </c>
      <c r="AJ733" s="7" t="str">
        <f t="shared" si="71"/>
        <v>Saturday</v>
      </c>
      <c r="AK733" s="2">
        <v>0.53355324074074073</v>
      </c>
      <c r="AL733" t="s">
        <v>34</v>
      </c>
      <c r="AM733" t="s">
        <v>34</v>
      </c>
      <c r="AN733" t="s">
        <v>35</v>
      </c>
      <c r="AO733" t="s">
        <v>27</v>
      </c>
    </row>
    <row r="734" spans="1:41" x14ac:dyDescent="0.25">
      <c r="A734" t="s">
        <v>27</v>
      </c>
      <c r="B734">
        <v>2326760</v>
      </c>
      <c r="C734" t="s">
        <v>37</v>
      </c>
      <c r="D734" t="s">
        <v>108</v>
      </c>
      <c r="E734" t="s">
        <v>39</v>
      </c>
      <c r="F734">
        <v>53202</v>
      </c>
      <c r="G734" t="s">
        <v>29</v>
      </c>
      <c r="H734" t="s">
        <v>86</v>
      </c>
      <c r="I734">
        <v>11143</v>
      </c>
      <c r="J734" t="s">
        <v>30</v>
      </c>
      <c r="K734" t="s">
        <v>51</v>
      </c>
      <c r="L734">
        <f>VLOOKUP($K734,Key!$A$1:$D$105,2,FALSE)</f>
        <v>43.028709999999997</v>
      </c>
      <c r="M734">
        <f>VLOOKUP($K734,Key!$A$1:$D$105,3,FALSE)</f>
        <v>-87.9041</v>
      </c>
      <c r="N734" t="str">
        <f>VLOOKUP($K734,Key!$A$1:$D$105,4,FALSE)</f>
        <v>Milwaukee</v>
      </c>
      <c r="O734" t="s">
        <v>51</v>
      </c>
      <c r="P734">
        <f>VLOOKUP($O734,Key!$A$1:$D$105,2,FALSE)</f>
        <v>43.028709999999997</v>
      </c>
      <c r="Q734">
        <f>VLOOKUP($O734,Key!$A$1:$D$105,3,FALSE)</f>
        <v>-87.9041</v>
      </c>
      <c r="R734" t="str">
        <f>VLOOKUP($O734,Key!$A$1:$D$105,4,FALSE)</f>
        <v>Milwaukee</v>
      </c>
      <c r="S734">
        <v>5</v>
      </c>
      <c r="T734">
        <v>0</v>
      </c>
      <c r="U734">
        <v>2</v>
      </c>
      <c r="V734" t="s">
        <v>33</v>
      </c>
      <c r="W734">
        <v>0</v>
      </c>
      <c r="X734">
        <v>0</v>
      </c>
      <c r="Y734">
        <v>0</v>
      </c>
      <c r="Z734" s="4">
        <v>-1</v>
      </c>
      <c r="AA734" s="1">
        <v>43470</v>
      </c>
      <c r="AB734" s="8">
        <f t="shared" si="66"/>
        <v>43466</v>
      </c>
      <c r="AC734" s="8">
        <f t="shared" si="67"/>
        <v>43470</v>
      </c>
      <c r="AD734" s="8" t="str">
        <f t="shared" si="68"/>
        <v>Saturday</v>
      </c>
      <c r="AE734" s="2">
        <v>0.59392361111111114</v>
      </c>
      <c r="AF734" s="4">
        <v>1</v>
      </c>
      <c r="AG734" s="1">
        <v>43470</v>
      </c>
      <c r="AH734" s="8">
        <f t="shared" si="69"/>
        <v>43466</v>
      </c>
      <c r="AI734" s="8">
        <f t="shared" si="70"/>
        <v>43470</v>
      </c>
      <c r="AJ734" s="8" t="str">
        <f t="shared" si="71"/>
        <v>Saturday</v>
      </c>
      <c r="AK734" s="2">
        <v>0.59728009259259263</v>
      </c>
      <c r="AL734" t="s">
        <v>33</v>
      </c>
      <c r="AM734" t="s">
        <v>34</v>
      </c>
      <c r="AN734" t="s">
        <v>44</v>
      </c>
      <c r="AO734" t="s">
        <v>27</v>
      </c>
    </row>
    <row r="735" spans="1:41" x14ac:dyDescent="0.25">
      <c r="A735" t="s">
        <v>27</v>
      </c>
      <c r="B735">
        <v>2113232</v>
      </c>
      <c r="C735" t="s">
        <v>37</v>
      </c>
      <c r="D735" t="s">
        <v>38</v>
      </c>
      <c r="E735" t="s">
        <v>39</v>
      </c>
      <c r="F735">
        <v>53202</v>
      </c>
      <c r="G735" t="s">
        <v>29</v>
      </c>
      <c r="H735" t="s">
        <v>101</v>
      </c>
      <c r="I735">
        <v>5425</v>
      </c>
      <c r="J735" t="s">
        <v>30</v>
      </c>
      <c r="K735" t="s">
        <v>58</v>
      </c>
      <c r="L735">
        <f>VLOOKUP($K735,Key!$A$1:$D$105,2,FALSE)</f>
        <v>43.052460000000004</v>
      </c>
      <c r="M735">
        <f>VLOOKUP($K735,Key!$A$1:$D$105,3,FALSE)</f>
        <v>-87.891000000000005</v>
      </c>
      <c r="N735" t="str">
        <f>VLOOKUP($K735,Key!$A$1:$D$105,4,FALSE)</f>
        <v>Milwaukee</v>
      </c>
      <c r="O735" t="s">
        <v>90</v>
      </c>
      <c r="P735">
        <f>VLOOKUP($O735,Key!$A$1:$D$105,2,FALSE)</f>
        <v>43.036900000000003</v>
      </c>
      <c r="Q735">
        <f>VLOOKUP($O735,Key!$A$1:$D$105,3,FALSE)</f>
        <v>-87.89667</v>
      </c>
      <c r="R735" t="str">
        <f>VLOOKUP($O735,Key!$A$1:$D$105,4,FALSE)</f>
        <v>Milwaukee</v>
      </c>
      <c r="S735">
        <v>36</v>
      </c>
      <c r="T735">
        <v>0</v>
      </c>
      <c r="U735">
        <v>0</v>
      </c>
      <c r="V735" t="s">
        <v>33</v>
      </c>
      <c r="W735">
        <v>5</v>
      </c>
      <c r="X735">
        <v>4.8</v>
      </c>
      <c r="Y735">
        <v>200</v>
      </c>
      <c r="Z735" s="6">
        <v>-1</v>
      </c>
      <c r="AA735" s="1">
        <v>43470</v>
      </c>
      <c r="AB735" s="7">
        <f t="shared" si="66"/>
        <v>43466</v>
      </c>
      <c r="AC735" s="7">
        <f t="shared" si="67"/>
        <v>43470</v>
      </c>
      <c r="AD735" s="7" t="str">
        <f t="shared" si="68"/>
        <v>Saturday</v>
      </c>
      <c r="AE735" s="2">
        <v>0.60047453703703701</v>
      </c>
      <c r="AF735" s="6">
        <v>1</v>
      </c>
      <c r="AG735" s="1">
        <v>43470</v>
      </c>
      <c r="AH735" s="7">
        <f t="shared" si="69"/>
        <v>43466</v>
      </c>
      <c r="AI735" s="7">
        <f t="shared" si="70"/>
        <v>43470</v>
      </c>
      <c r="AJ735" s="7" t="str">
        <f t="shared" si="71"/>
        <v>Saturday</v>
      </c>
      <c r="AK735" s="2">
        <v>0.62564814814814818</v>
      </c>
      <c r="AL735" t="s">
        <v>34</v>
      </c>
      <c r="AM735" t="s">
        <v>34</v>
      </c>
      <c r="AN735" t="s">
        <v>35</v>
      </c>
      <c r="AO735" t="s">
        <v>27</v>
      </c>
    </row>
    <row r="736" spans="1:41" x14ac:dyDescent="0.25">
      <c r="A736" t="s">
        <v>27</v>
      </c>
      <c r="B736">
        <v>583361</v>
      </c>
      <c r="C736" t="s">
        <v>37</v>
      </c>
      <c r="D736" t="s">
        <v>38</v>
      </c>
      <c r="E736" t="s">
        <v>39</v>
      </c>
      <c r="F736">
        <v>53202</v>
      </c>
      <c r="G736" t="s">
        <v>29</v>
      </c>
      <c r="H736" t="s">
        <v>40</v>
      </c>
      <c r="I736">
        <v>12700</v>
      </c>
      <c r="J736" t="s">
        <v>30</v>
      </c>
      <c r="K736" t="s">
        <v>58</v>
      </c>
      <c r="L736">
        <f>VLOOKUP($K736,Key!$A$1:$D$105,2,FALSE)</f>
        <v>43.052460000000004</v>
      </c>
      <c r="M736">
        <f>VLOOKUP($K736,Key!$A$1:$D$105,3,FALSE)</f>
        <v>-87.891000000000005</v>
      </c>
      <c r="N736" t="str">
        <f>VLOOKUP($K736,Key!$A$1:$D$105,4,FALSE)</f>
        <v>Milwaukee</v>
      </c>
      <c r="O736" t="s">
        <v>115</v>
      </c>
      <c r="P736">
        <f>VLOOKUP($O736,Key!$A$1:$D$105,2,FALSE)</f>
        <v>43.058619999999998</v>
      </c>
      <c r="Q736">
        <f>VLOOKUP($O736,Key!$A$1:$D$105,3,FALSE)</f>
        <v>-87.885319999999993</v>
      </c>
      <c r="R736" t="str">
        <f>VLOOKUP($O736,Key!$A$1:$D$105,4,FALSE)</f>
        <v>Milwaukee</v>
      </c>
      <c r="S736">
        <v>4</v>
      </c>
      <c r="T736">
        <v>0</v>
      </c>
      <c r="U736">
        <v>0</v>
      </c>
      <c r="V736" t="s">
        <v>33</v>
      </c>
      <c r="W736">
        <v>0</v>
      </c>
      <c r="X736">
        <v>0</v>
      </c>
      <c r="Y736">
        <v>0</v>
      </c>
      <c r="Z736" s="4">
        <v>-1</v>
      </c>
      <c r="AA736" s="1">
        <v>43470</v>
      </c>
      <c r="AB736" s="8">
        <f t="shared" si="66"/>
        <v>43466</v>
      </c>
      <c r="AC736" s="8">
        <f t="shared" si="67"/>
        <v>43470</v>
      </c>
      <c r="AD736" s="8" t="str">
        <f t="shared" si="68"/>
        <v>Saturday</v>
      </c>
      <c r="AE736" s="2">
        <v>0.60577546296296292</v>
      </c>
      <c r="AF736" s="4">
        <v>1</v>
      </c>
      <c r="AG736" s="1">
        <v>43470</v>
      </c>
      <c r="AH736" s="8">
        <f t="shared" si="69"/>
        <v>43466</v>
      </c>
      <c r="AI736" s="8">
        <f t="shared" si="70"/>
        <v>43470</v>
      </c>
      <c r="AJ736" s="8" t="str">
        <f t="shared" si="71"/>
        <v>Saturday</v>
      </c>
      <c r="AK736" s="2">
        <v>0.60888888888888892</v>
      </c>
      <c r="AL736" t="s">
        <v>33</v>
      </c>
      <c r="AM736" t="s">
        <v>34</v>
      </c>
      <c r="AN736" t="s">
        <v>35</v>
      </c>
      <c r="AO736" t="s">
        <v>27</v>
      </c>
    </row>
    <row r="737" spans="1:41" x14ac:dyDescent="0.25">
      <c r="A737" t="s">
        <v>27</v>
      </c>
      <c r="B737">
        <v>1328721</v>
      </c>
      <c r="C737" t="s">
        <v>37</v>
      </c>
      <c r="D737" t="s">
        <v>38</v>
      </c>
      <c r="E737" t="s">
        <v>39</v>
      </c>
      <c r="F737">
        <v>53207</v>
      </c>
      <c r="G737" t="s">
        <v>29</v>
      </c>
      <c r="H737" t="s">
        <v>40</v>
      </c>
      <c r="I737">
        <v>5481</v>
      </c>
      <c r="J737" t="s">
        <v>30</v>
      </c>
      <c r="K737" t="s">
        <v>61</v>
      </c>
      <c r="L737">
        <f>VLOOKUP($K737,Key!$A$1:$D$105,2,FALSE)</f>
        <v>43.026229999999998</v>
      </c>
      <c r="M737">
        <f>VLOOKUP($K737,Key!$A$1:$D$105,3,FALSE)</f>
        <v>-87.912809999999993</v>
      </c>
      <c r="N737" t="str">
        <f>VLOOKUP($K737,Key!$A$1:$D$105,4,FALSE)</f>
        <v>Milwaukee</v>
      </c>
      <c r="O737" t="s">
        <v>47</v>
      </c>
      <c r="P737">
        <f>VLOOKUP($O737,Key!$A$1:$D$105,2,FALSE)</f>
        <v>43.038600000000002</v>
      </c>
      <c r="Q737">
        <f>VLOOKUP($O737,Key!$A$1:$D$105,3,FALSE)</f>
        <v>-87.912099999999995</v>
      </c>
      <c r="R737" t="str">
        <f>VLOOKUP($O737,Key!$A$1:$D$105,4,FALSE)</f>
        <v>Milwaukee</v>
      </c>
      <c r="S737">
        <v>6</v>
      </c>
      <c r="T737">
        <v>0</v>
      </c>
      <c r="U737">
        <v>0</v>
      </c>
      <c r="V737" t="s">
        <v>33</v>
      </c>
      <c r="W737">
        <v>0</v>
      </c>
      <c r="X737">
        <v>0</v>
      </c>
      <c r="Y737">
        <v>0</v>
      </c>
      <c r="Z737" s="6">
        <v>-1</v>
      </c>
      <c r="AA737" s="1">
        <v>43470</v>
      </c>
      <c r="AB737" s="7">
        <f t="shared" si="66"/>
        <v>43466</v>
      </c>
      <c r="AC737" s="7">
        <f t="shared" si="67"/>
        <v>43470</v>
      </c>
      <c r="AD737" s="7" t="str">
        <f t="shared" si="68"/>
        <v>Saturday</v>
      </c>
      <c r="AE737" s="2">
        <v>0.61263888888888884</v>
      </c>
      <c r="AF737" s="6">
        <v>1</v>
      </c>
      <c r="AG737" s="1">
        <v>43470</v>
      </c>
      <c r="AH737" s="7">
        <f t="shared" si="69"/>
        <v>43466</v>
      </c>
      <c r="AI737" s="7">
        <f t="shared" si="70"/>
        <v>43470</v>
      </c>
      <c r="AJ737" s="7" t="str">
        <f t="shared" si="71"/>
        <v>Saturday</v>
      </c>
      <c r="AK737" s="2">
        <v>0.61708333333333332</v>
      </c>
      <c r="AL737" t="s">
        <v>33</v>
      </c>
      <c r="AM737" t="s">
        <v>34</v>
      </c>
      <c r="AN737" t="s">
        <v>35</v>
      </c>
      <c r="AO737" t="s">
        <v>27</v>
      </c>
    </row>
    <row r="738" spans="1:41" x14ac:dyDescent="0.25">
      <c r="A738" t="s">
        <v>27</v>
      </c>
      <c r="B738">
        <v>2276406</v>
      </c>
      <c r="C738" t="s">
        <v>37</v>
      </c>
      <c r="D738" t="s">
        <v>38</v>
      </c>
      <c r="E738" t="s">
        <v>39</v>
      </c>
      <c r="F738">
        <v>53208</v>
      </c>
      <c r="G738" t="s">
        <v>29</v>
      </c>
      <c r="H738" t="s">
        <v>40</v>
      </c>
      <c r="I738">
        <v>12650</v>
      </c>
      <c r="J738" t="s">
        <v>30</v>
      </c>
      <c r="K738" t="s">
        <v>79</v>
      </c>
      <c r="L738">
        <f>VLOOKUP($K738,Key!$A$1:$D$105,2,FALSE)</f>
        <v>43.078530000000001</v>
      </c>
      <c r="M738">
        <f>VLOOKUP($K738,Key!$A$1:$D$105,3,FALSE)</f>
        <v>-87.882620000000003</v>
      </c>
      <c r="N738" t="str">
        <f>VLOOKUP($K738,Key!$A$1:$D$105,4,FALSE)</f>
        <v>Milwaukee</v>
      </c>
      <c r="O738" t="s">
        <v>63</v>
      </c>
      <c r="P738">
        <f>VLOOKUP($O738,Key!$A$1:$D$105,2,FALSE)</f>
        <v>43.092329999999997</v>
      </c>
      <c r="Q738">
        <f>VLOOKUP($O738,Key!$A$1:$D$105,3,FALSE)</f>
        <v>-87.887550000000005</v>
      </c>
      <c r="R738" t="str">
        <f>VLOOKUP($O738,Key!$A$1:$D$105,4,FALSE)</f>
        <v>Shorewood</v>
      </c>
      <c r="S738">
        <v>16</v>
      </c>
      <c r="T738">
        <v>0</v>
      </c>
      <c r="U738">
        <v>0</v>
      </c>
      <c r="V738" t="s">
        <v>33</v>
      </c>
      <c r="W738">
        <v>2</v>
      </c>
      <c r="X738">
        <v>1.9</v>
      </c>
      <c r="Y738">
        <v>80</v>
      </c>
      <c r="Z738" s="4">
        <v>-1</v>
      </c>
      <c r="AA738" s="1">
        <v>43470</v>
      </c>
      <c r="AB738" s="8">
        <f t="shared" si="66"/>
        <v>43466</v>
      </c>
      <c r="AC738" s="8">
        <f t="shared" si="67"/>
        <v>43470</v>
      </c>
      <c r="AD738" s="8" t="str">
        <f t="shared" si="68"/>
        <v>Saturday</v>
      </c>
      <c r="AE738" s="2">
        <v>0.6268055555555555</v>
      </c>
      <c r="AF738" s="4">
        <v>1</v>
      </c>
      <c r="AG738" s="1">
        <v>43470</v>
      </c>
      <c r="AH738" s="8">
        <f t="shared" si="69"/>
        <v>43466</v>
      </c>
      <c r="AI738" s="8">
        <f t="shared" si="70"/>
        <v>43470</v>
      </c>
      <c r="AJ738" s="8" t="str">
        <f t="shared" si="71"/>
        <v>Saturday</v>
      </c>
      <c r="AK738" s="2">
        <v>0.63806712962962964</v>
      </c>
      <c r="AL738" t="s">
        <v>33</v>
      </c>
      <c r="AM738" t="s">
        <v>34</v>
      </c>
      <c r="AN738" t="s">
        <v>35</v>
      </c>
      <c r="AO738" t="s">
        <v>27</v>
      </c>
    </row>
    <row r="739" spans="1:41" x14ac:dyDescent="0.25">
      <c r="A739" t="s">
        <v>27</v>
      </c>
      <c r="B739">
        <v>2297507</v>
      </c>
      <c r="C739" t="s">
        <v>37</v>
      </c>
      <c r="D739" t="s">
        <v>96</v>
      </c>
      <c r="E739" t="s">
        <v>39</v>
      </c>
      <c r="F739">
        <v>53211</v>
      </c>
      <c r="G739" t="s">
        <v>29</v>
      </c>
      <c r="H739" t="s">
        <v>40</v>
      </c>
      <c r="I739">
        <v>5712</v>
      </c>
      <c r="J739" t="s">
        <v>30</v>
      </c>
      <c r="K739" t="s">
        <v>79</v>
      </c>
      <c r="L739">
        <f>VLOOKUP($K739,Key!$A$1:$D$105,2,FALSE)</f>
        <v>43.078530000000001</v>
      </c>
      <c r="M739">
        <f>VLOOKUP($K739,Key!$A$1:$D$105,3,FALSE)</f>
        <v>-87.882620000000003</v>
      </c>
      <c r="N739" t="str">
        <f>VLOOKUP($K739,Key!$A$1:$D$105,4,FALSE)</f>
        <v>Milwaukee</v>
      </c>
      <c r="O739" t="s">
        <v>69</v>
      </c>
      <c r="P739">
        <f>VLOOKUP($O739,Key!$A$1:$D$105,2,FALSE)</f>
        <v>43.081940000000003</v>
      </c>
      <c r="Q739">
        <f>VLOOKUP($O739,Key!$A$1:$D$105,3,FALSE)</f>
        <v>-87.888090000000005</v>
      </c>
      <c r="R739" t="str">
        <f>VLOOKUP($O739,Key!$A$1:$D$105,4,FALSE)</f>
        <v>Shorewood</v>
      </c>
      <c r="S739">
        <v>8</v>
      </c>
      <c r="T739">
        <v>0</v>
      </c>
      <c r="U739">
        <v>0</v>
      </c>
      <c r="V739" t="s">
        <v>33</v>
      </c>
      <c r="W739">
        <v>1</v>
      </c>
      <c r="X739">
        <v>1</v>
      </c>
      <c r="Y739">
        <v>40</v>
      </c>
      <c r="Z739" s="6">
        <v>-1</v>
      </c>
      <c r="AA739" s="1">
        <v>43470</v>
      </c>
      <c r="AB739" s="7">
        <f t="shared" si="66"/>
        <v>43466</v>
      </c>
      <c r="AC739" s="7">
        <f t="shared" si="67"/>
        <v>43470</v>
      </c>
      <c r="AD739" s="7" t="str">
        <f t="shared" si="68"/>
        <v>Saturday</v>
      </c>
      <c r="AE739" s="2">
        <v>0.66082175925925923</v>
      </c>
      <c r="AF739" s="6">
        <v>1</v>
      </c>
      <c r="AG739" s="1">
        <v>43470</v>
      </c>
      <c r="AH739" s="7">
        <f t="shared" si="69"/>
        <v>43466</v>
      </c>
      <c r="AI739" s="7">
        <f t="shared" si="70"/>
        <v>43470</v>
      </c>
      <c r="AJ739" s="7" t="str">
        <f t="shared" si="71"/>
        <v>Saturday</v>
      </c>
      <c r="AK739" s="2">
        <v>0.66625000000000001</v>
      </c>
      <c r="AL739" t="s">
        <v>33</v>
      </c>
      <c r="AM739" t="s">
        <v>34</v>
      </c>
      <c r="AN739" t="s">
        <v>35</v>
      </c>
      <c r="AO739" t="s">
        <v>27</v>
      </c>
    </row>
    <row r="740" spans="1:41" x14ac:dyDescent="0.25">
      <c r="A740" t="s">
        <v>27</v>
      </c>
      <c r="B740">
        <v>1328721</v>
      </c>
      <c r="C740" t="s">
        <v>37</v>
      </c>
      <c r="D740" t="s">
        <v>38</v>
      </c>
      <c r="E740" t="s">
        <v>39</v>
      </c>
      <c r="F740">
        <v>53207</v>
      </c>
      <c r="G740" t="s">
        <v>29</v>
      </c>
      <c r="H740" t="s">
        <v>40</v>
      </c>
      <c r="I740">
        <v>5481</v>
      </c>
      <c r="J740" t="s">
        <v>30</v>
      </c>
      <c r="K740" t="s">
        <v>47</v>
      </c>
      <c r="L740">
        <f>VLOOKUP($K740,Key!$A$1:$D$105,2,FALSE)</f>
        <v>43.038600000000002</v>
      </c>
      <c r="M740">
        <f>VLOOKUP($K740,Key!$A$1:$D$105,3,FALSE)</f>
        <v>-87.912099999999995</v>
      </c>
      <c r="N740" t="str">
        <f>VLOOKUP($K740,Key!$A$1:$D$105,4,FALSE)</f>
        <v>Milwaukee</v>
      </c>
      <c r="O740" t="s">
        <v>61</v>
      </c>
      <c r="P740">
        <f>VLOOKUP($O740,Key!$A$1:$D$105,2,FALSE)</f>
        <v>43.026229999999998</v>
      </c>
      <c r="Q740">
        <f>VLOOKUP($O740,Key!$A$1:$D$105,3,FALSE)</f>
        <v>-87.912809999999993</v>
      </c>
      <c r="R740" t="str">
        <f>VLOOKUP($O740,Key!$A$1:$D$105,4,FALSE)</f>
        <v>Milwaukee</v>
      </c>
      <c r="S740">
        <v>8</v>
      </c>
      <c r="T740">
        <v>0</v>
      </c>
      <c r="U740">
        <v>0</v>
      </c>
      <c r="V740" t="s">
        <v>33</v>
      </c>
      <c r="W740">
        <v>1</v>
      </c>
      <c r="X740">
        <v>1</v>
      </c>
      <c r="Y740">
        <v>40</v>
      </c>
      <c r="Z740" s="4">
        <v>-1</v>
      </c>
      <c r="AA740" s="1">
        <v>43470</v>
      </c>
      <c r="AB740" s="8">
        <f t="shared" si="66"/>
        <v>43466</v>
      </c>
      <c r="AC740" s="8">
        <f t="shared" si="67"/>
        <v>43470</v>
      </c>
      <c r="AD740" s="8" t="str">
        <f t="shared" si="68"/>
        <v>Saturday</v>
      </c>
      <c r="AE740" s="2">
        <v>0.66596064814814815</v>
      </c>
      <c r="AF740" s="4">
        <v>1</v>
      </c>
      <c r="AG740" s="1">
        <v>43470</v>
      </c>
      <c r="AH740" s="8">
        <f t="shared" si="69"/>
        <v>43466</v>
      </c>
      <c r="AI740" s="8">
        <f t="shared" si="70"/>
        <v>43470</v>
      </c>
      <c r="AJ740" s="8" t="str">
        <f t="shared" si="71"/>
        <v>Saturday</v>
      </c>
      <c r="AK740" s="2">
        <v>0.6711921296296296</v>
      </c>
      <c r="AL740" t="s">
        <v>33</v>
      </c>
      <c r="AM740" t="s">
        <v>34</v>
      </c>
      <c r="AN740" t="s">
        <v>35</v>
      </c>
      <c r="AO740" t="s">
        <v>27</v>
      </c>
    </row>
    <row r="741" spans="1:41" x14ac:dyDescent="0.25">
      <c r="A741" t="s">
        <v>27</v>
      </c>
      <c r="B741">
        <v>2284220</v>
      </c>
      <c r="C741" t="s">
        <v>37</v>
      </c>
      <c r="D741" t="s">
        <v>108</v>
      </c>
      <c r="E741" t="s">
        <v>39</v>
      </c>
      <c r="F741">
        <v>53202</v>
      </c>
      <c r="G741" t="s">
        <v>29</v>
      </c>
      <c r="H741" t="s">
        <v>40</v>
      </c>
      <c r="I741">
        <v>5475</v>
      </c>
      <c r="J741" t="s">
        <v>30</v>
      </c>
      <c r="K741" t="s">
        <v>115</v>
      </c>
      <c r="L741">
        <f>VLOOKUP($K741,Key!$A$1:$D$105,2,FALSE)</f>
        <v>43.058619999999998</v>
      </c>
      <c r="M741">
        <f>VLOOKUP($K741,Key!$A$1:$D$105,3,FALSE)</f>
        <v>-87.885319999999993</v>
      </c>
      <c r="N741" t="str">
        <f>VLOOKUP($K741,Key!$A$1:$D$105,4,FALSE)</f>
        <v>Milwaukee</v>
      </c>
      <c r="O741" t="s">
        <v>94</v>
      </c>
      <c r="P741">
        <f>VLOOKUP($O741,Key!$A$1:$D$105,2,FALSE)</f>
        <v>43.077359999999999</v>
      </c>
      <c r="Q741">
        <f>VLOOKUP($O741,Key!$A$1:$D$105,3,FALSE)</f>
        <v>-87.880769999999998</v>
      </c>
      <c r="R741" t="str">
        <f>VLOOKUP($O741,Key!$A$1:$D$105,4,FALSE)</f>
        <v>Milwaukee</v>
      </c>
      <c r="S741">
        <v>8</v>
      </c>
      <c r="T741">
        <v>0</v>
      </c>
      <c r="U741">
        <v>0</v>
      </c>
      <c r="V741" t="s">
        <v>33</v>
      </c>
      <c r="W741">
        <v>1</v>
      </c>
      <c r="X741">
        <v>1</v>
      </c>
      <c r="Y741">
        <v>40</v>
      </c>
      <c r="Z741" s="6">
        <v>-1</v>
      </c>
      <c r="AA741" s="1">
        <v>43470</v>
      </c>
      <c r="AB741" s="7">
        <f t="shared" si="66"/>
        <v>43466</v>
      </c>
      <c r="AC741" s="7">
        <f t="shared" si="67"/>
        <v>43470</v>
      </c>
      <c r="AD741" s="7" t="str">
        <f t="shared" si="68"/>
        <v>Saturday</v>
      </c>
      <c r="AE741" s="2">
        <v>0.70297453703703694</v>
      </c>
      <c r="AF741" s="6">
        <v>1</v>
      </c>
      <c r="AG741" s="1">
        <v>43470</v>
      </c>
      <c r="AH741" s="7">
        <f t="shared" si="69"/>
        <v>43466</v>
      </c>
      <c r="AI741" s="7">
        <f t="shared" si="70"/>
        <v>43470</v>
      </c>
      <c r="AJ741" s="7" t="str">
        <f t="shared" si="71"/>
        <v>Saturday</v>
      </c>
      <c r="AK741" s="2">
        <v>0.70886574074074071</v>
      </c>
      <c r="AL741" t="s">
        <v>33</v>
      </c>
      <c r="AM741" t="s">
        <v>34</v>
      </c>
      <c r="AN741" t="s">
        <v>35</v>
      </c>
      <c r="AO741" t="s">
        <v>27</v>
      </c>
    </row>
    <row r="742" spans="1:41" x14ac:dyDescent="0.25">
      <c r="A742" t="s">
        <v>27</v>
      </c>
      <c r="B742">
        <v>1223948</v>
      </c>
      <c r="C742" t="s">
        <v>37</v>
      </c>
      <c r="D742" t="s">
        <v>108</v>
      </c>
      <c r="E742" t="s">
        <v>39</v>
      </c>
      <c r="F742">
        <v>53211</v>
      </c>
      <c r="G742" t="s">
        <v>29</v>
      </c>
      <c r="H742" t="s">
        <v>40</v>
      </c>
      <c r="I742">
        <v>12698</v>
      </c>
      <c r="J742" t="s">
        <v>30</v>
      </c>
      <c r="K742" t="s">
        <v>93</v>
      </c>
      <c r="L742">
        <f>VLOOKUP($K742,Key!$A$1:$D$105,2,FALSE)</f>
        <v>43.060786</v>
      </c>
      <c r="M742">
        <f>VLOOKUP($K742,Key!$A$1:$D$105,3,FALSE)</f>
        <v>-87.883825999999999</v>
      </c>
      <c r="N742" t="str">
        <f>VLOOKUP($K742,Key!$A$1:$D$105,4,FALSE)</f>
        <v>Milwaukee</v>
      </c>
      <c r="O742" t="s">
        <v>71</v>
      </c>
      <c r="P742">
        <f>VLOOKUP($O742,Key!$A$1:$D$105,2,FALSE)</f>
        <v>43.074890000000003</v>
      </c>
      <c r="Q742">
        <f>VLOOKUP($O742,Key!$A$1:$D$105,3,FALSE)</f>
        <v>-87.882810000000006</v>
      </c>
      <c r="R742" t="str">
        <f>VLOOKUP($O742,Key!$A$1:$D$105,4,FALSE)</f>
        <v>Milwaukee</v>
      </c>
      <c r="S742">
        <v>7</v>
      </c>
      <c r="T742">
        <v>0</v>
      </c>
      <c r="U742">
        <v>0</v>
      </c>
      <c r="V742" t="s">
        <v>33</v>
      </c>
      <c r="W742">
        <v>1</v>
      </c>
      <c r="X742">
        <v>1</v>
      </c>
      <c r="Y742">
        <v>40</v>
      </c>
      <c r="Z742" s="4">
        <v>-1</v>
      </c>
      <c r="AA742" s="1">
        <v>43470</v>
      </c>
      <c r="AB742" s="8">
        <f t="shared" si="66"/>
        <v>43466</v>
      </c>
      <c r="AC742" s="8">
        <f t="shared" si="67"/>
        <v>43470</v>
      </c>
      <c r="AD742" s="8" t="str">
        <f t="shared" si="68"/>
        <v>Saturday</v>
      </c>
      <c r="AE742" s="2">
        <v>0.72505787037037039</v>
      </c>
      <c r="AF742" s="4">
        <v>1</v>
      </c>
      <c r="AG742" s="1">
        <v>43470</v>
      </c>
      <c r="AH742" s="8">
        <f t="shared" si="69"/>
        <v>43466</v>
      </c>
      <c r="AI742" s="8">
        <f t="shared" si="70"/>
        <v>43470</v>
      </c>
      <c r="AJ742" s="8" t="str">
        <f t="shared" si="71"/>
        <v>Saturday</v>
      </c>
      <c r="AK742" s="2">
        <v>0.73045138888888894</v>
      </c>
      <c r="AL742" t="s">
        <v>33</v>
      </c>
      <c r="AM742" t="s">
        <v>34</v>
      </c>
      <c r="AN742" t="s">
        <v>35</v>
      </c>
      <c r="AO742" t="s">
        <v>27</v>
      </c>
    </row>
    <row r="743" spans="1:41" x14ac:dyDescent="0.25">
      <c r="A743" t="s">
        <v>27</v>
      </c>
      <c r="B743">
        <v>2102291</v>
      </c>
      <c r="C743" t="s">
        <v>37</v>
      </c>
      <c r="D743" t="s">
        <v>135</v>
      </c>
      <c r="E743" t="s">
        <v>39</v>
      </c>
      <c r="F743">
        <v>53223</v>
      </c>
      <c r="G743" t="s">
        <v>29</v>
      </c>
      <c r="H743" t="s">
        <v>40</v>
      </c>
      <c r="I743">
        <v>202</v>
      </c>
      <c r="J743" t="s">
        <v>30</v>
      </c>
      <c r="K743" t="s">
        <v>74</v>
      </c>
      <c r="L743">
        <f>VLOOKUP($K743,Key!$A$1:$D$105,2,FALSE)</f>
        <v>43.042639999999999</v>
      </c>
      <c r="M743">
        <f>VLOOKUP($K743,Key!$A$1:$D$105,3,FALSE)</f>
        <v>-87.905680000000004</v>
      </c>
      <c r="N743" t="str">
        <f>VLOOKUP($K743,Key!$A$1:$D$105,4,FALSE)</f>
        <v>Milwaukee</v>
      </c>
      <c r="O743" t="s">
        <v>60</v>
      </c>
      <c r="P743">
        <f>VLOOKUP($O743,Key!$A$1:$D$105,2,FALSE)</f>
        <v>43.04824</v>
      </c>
      <c r="Q743">
        <f>VLOOKUP($O743,Key!$A$1:$D$105,3,FALSE)</f>
        <v>-87.904970000000006</v>
      </c>
      <c r="R743" t="str">
        <f>VLOOKUP($O743,Key!$A$1:$D$105,4,FALSE)</f>
        <v>Milwaukee</v>
      </c>
      <c r="S743">
        <v>4</v>
      </c>
      <c r="T743">
        <v>0</v>
      </c>
      <c r="U743">
        <v>0</v>
      </c>
      <c r="V743" t="s">
        <v>33</v>
      </c>
      <c r="W743">
        <v>0</v>
      </c>
      <c r="X743">
        <v>0</v>
      </c>
      <c r="Y743">
        <v>0</v>
      </c>
      <c r="Z743" s="6">
        <v>-1</v>
      </c>
      <c r="AA743" s="1">
        <v>43471</v>
      </c>
      <c r="AB743" s="7">
        <f t="shared" si="66"/>
        <v>43466</v>
      </c>
      <c r="AC743" s="7">
        <f t="shared" si="67"/>
        <v>43471</v>
      </c>
      <c r="AD743" s="7" t="str">
        <f t="shared" si="68"/>
        <v>Sunday</v>
      </c>
      <c r="AE743" s="2">
        <v>6.4351851851851841E-2</v>
      </c>
      <c r="AF743" s="6">
        <v>1</v>
      </c>
      <c r="AG743" s="1">
        <v>43471</v>
      </c>
      <c r="AH743" s="7">
        <f t="shared" si="69"/>
        <v>43466</v>
      </c>
      <c r="AI743" s="7">
        <f t="shared" si="70"/>
        <v>43471</v>
      </c>
      <c r="AJ743" s="7" t="str">
        <f t="shared" si="71"/>
        <v>Sunday</v>
      </c>
      <c r="AK743" s="2">
        <v>6.7187499999999997E-2</v>
      </c>
      <c r="AL743" t="s">
        <v>33</v>
      </c>
      <c r="AM743" t="s">
        <v>34</v>
      </c>
      <c r="AN743" t="s">
        <v>35</v>
      </c>
      <c r="AO743" t="s">
        <v>27</v>
      </c>
    </row>
    <row r="744" spans="1:41" x14ac:dyDescent="0.25">
      <c r="A744" t="s">
        <v>27</v>
      </c>
      <c r="B744">
        <v>1276651</v>
      </c>
      <c r="C744" t="s">
        <v>37</v>
      </c>
      <c r="D744" t="s">
        <v>38</v>
      </c>
      <c r="E744" t="s">
        <v>39</v>
      </c>
      <c r="F744">
        <v>53211</v>
      </c>
      <c r="G744" t="s">
        <v>29</v>
      </c>
      <c r="H744" t="s">
        <v>40</v>
      </c>
      <c r="I744">
        <v>5574</v>
      </c>
      <c r="J744" t="s">
        <v>30</v>
      </c>
      <c r="K744" t="s">
        <v>94</v>
      </c>
      <c r="L744">
        <f>VLOOKUP($K744,Key!$A$1:$D$105,2,FALSE)</f>
        <v>43.077359999999999</v>
      </c>
      <c r="M744">
        <f>VLOOKUP($K744,Key!$A$1:$D$105,3,FALSE)</f>
        <v>-87.880769999999998</v>
      </c>
      <c r="N744" t="str">
        <f>VLOOKUP($K744,Key!$A$1:$D$105,4,FALSE)</f>
        <v>Milwaukee</v>
      </c>
      <c r="O744" t="s">
        <v>65</v>
      </c>
      <c r="P744">
        <f>VLOOKUP($O744,Key!$A$1:$D$105,2,FALSE)</f>
        <v>43.066893999999998</v>
      </c>
      <c r="Q744">
        <f>VLOOKUP($O744,Key!$A$1:$D$105,3,FALSE)</f>
        <v>-87.877936000000005</v>
      </c>
      <c r="R744" t="str">
        <f>VLOOKUP($O744,Key!$A$1:$D$105,4,FALSE)</f>
        <v>Milwaukee</v>
      </c>
      <c r="S744">
        <v>5</v>
      </c>
      <c r="T744">
        <v>0</v>
      </c>
      <c r="U744">
        <v>0</v>
      </c>
      <c r="V744" t="s">
        <v>33</v>
      </c>
      <c r="W744">
        <v>0</v>
      </c>
      <c r="X744">
        <v>0</v>
      </c>
      <c r="Y744">
        <v>0</v>
      </c>
      <c r="Z744" s="4">
        <v>-1</v>
      </c>
      <c r="AA744" s="1">
        <v>43471</v>
      </c>
      <c r="AB744" s="8">
        <f t="shared" si="66"/>
        <v>43466</v>
      </c>
      <c r="AC744" s="8">
        <f t="shared" si="67"/>
        <v>43471</v>
      </c>
      <c r="AD744" s="8" t="str">
        <f t="shared" si="68"/>
        <v>Sunday</v>
      </c>
      <c r="AE744" s="2">
        <v>0.40993055555555552</v>
      </c>
      <c r="AF744" s="4">
        <v>1</v>
      </c>
      <c r="AG744" s="1">
        <v>43471</v>
      </c>
      <c r="AH744" s="8">
        <f t="shared" si="69"/>
        <v>43466</v>
      </c>
      <c r="AI744" s="8">
        <f t="shared" si="70"/>
        <v>43471</v>
      </c>
      <c r="AJ744" s="8" t="str">
        <f t="shared" si="71"/>
        <v>Sunday</v>
      </c>
      <c r="AK744" s="2">
        <v>0.4138310185185185</v>
      </c>
      <c r="AL744" t="s">
        <v>33</v>
      </c>
      <c r="AM744" t="s">
        <v>34</v>
      </c>
      <c r="AN744" t="s">
        <v>35</v>
      </c>
      <c r="AO744" t="s">
        <v>27</v>
      </c>
    </row>
    <row r="745" spans="1:41" x14ac:dyDescent="0.25">
      <c r="A745" t="s">
        <v>27</v>
      </c>
      <c r="B745">
        <v>1737027</v>
      </c>
      <c r="C745" t="s">
        <v>37</v>
      </c>
      <c r="F745">
        <v>53202</v>
      </c>
      <c r="G745" t="s">
        <v>29</v>
      </c>
      <c r="H745" t="s">
        <v>40</v>
      </c>
      <c r="I745">
        <v>12485</v>
      </c>
      <c r="J745" t="s">
        <v>30</v>
      </c>
      <c r="K745" t="s">
        <v>109</v>
      </c>
      <c r="L745">
        <f>VLOOKUP($K745,Key!$A$1:$D$105,2,FALSE)</f>
        <v>43.031480000000002</v>
      </c>
      <c r="M745">
        <f>VLOOKUP($K745,Key!$A$1:$D$105,3,FALSE)</f>
        <v>-87.908169999999998</v>
      </c>
      <c r="N745" t="str">
        <f>VLOOKUP($K745,Key!$A$1:$D$105,4,FALSE)</f>
        <v>Milwaukee</v>
      </c>
      <c r="O745" t="s">
        <v>72</v>
      </c>
      <c r="P745">
        <f>VLOOKUP($O745,Key!$A$1:$D$105,2,FALSE)</f>
        <v>43.03913</v>
      </c>
      <c r="Q745">
        <f>VLOOKUP($O745,Key!$A$1:$D$105,3,FALSE)</f>
        <v>-87.916150000000002</v>
      </c>
      <c r="R745" t="str">
        <f>VLOOKUP($O745,Key!$A$1:$D$105,4,FALSE)</f>
        <v>Milwaukee</v>
      </c>
      <c r="S745">
        <v>8</v>
      </c>
      <c r="T745">
        <v>0</v>
      </c>
      <c r="U745">
        <v>0</v>
      </c>
      <c r="V745" t="s">
        <v>33</v>
      </c>
      <c r="W745">
        <v>1</v>
      </c>
      <c r="X745">
        <v>1</v>
      </c>
      <c r="Y745">
        <v>40</v>
      </c>
      <c r="Z745" s="6">
        <v>-1</v>
      </c>
      <c r="AA745" s="1">
        <v>43471</v>
      </c>
      <c r="AB745" s="7">
        <f t="shared" si="66"/>
        <v>43466</v>
      </c>
      <c r="AC745" s="7">
        <f t="shared" si="67"/>
        <v>43471</v>
      </c>
      <c r="AD745" s="7" t="str">
        <f t="shared" si="68"/>
        <v>Sunday</v>
      </c>
      <c r="AE745" s="2">
        <v>0.43936342592592598</v>
      </c>
      <c r="AF745" s="6">
        <v>1</v>
      </c>
      <c r="AG745" s="1">
        <v>43471</v>
      </c>
      <c r="AH745" s="7">
        <f t="shared" si="69"/>
        <v>43466</v>
      </c>
      <c r="AI745" s="7">
        <f t="shared" si="70"/>
        <v>43471</v>
      </c>
      <c r="AJ745" s="7" t="str">
        <f t="shared" si="71"/>
        <v>Sunday</v>
      </c>
      <c r="AK745" s="2">
        <v>0.44496527777777778</v>
      </c>
      <c r="AL745" t="s">
        <v>33</v>
      </c>
      <c r="AM745" t="s">
        <v>34</v>
      </c>
      <c r="AN745" t="s">
        <v>35</v>
      </c>
      <c r="AO745" t="s">
        <v>27</v>
      </c>
    </row>
    <row r="746" spans="1:41" x14ac:dyDescent="0.25">
      <c r="A746" t="s">
        <v>27</v>
      </c>
      <c r="B746">
        <v>1863430</v>
      </c>
      <c r="C746" t="s">
        <v>37</v>
      </c>
      <c r="D746" t="s">
        <v>38</v>
      </c>
      <c r="E746" t="s">
        <v>39</v>
      </c>
      <c r="F746">
        <v>53202</v>
      </c>
      <c r="G746" t="s">
        <v>29</v>
      </c>
      <c r="H746" t="s">
        <v>86</v>
      </c>
      <c r="I746">
        <v>12485</v>
      </c>
      <c r="J746" t="s">
        <v>30</v>
      </c>
      <c r="K746" t="s">
        <v>72</v>
      </c>
      <c r="L746">
        <f>VLOOKUP($K746,Key!$A$1:$D$105,2,FALSE)</f>
        <v>43.03913</v>
      </c>
      <c r="M746">
        <f>VLOOKUP($K746,Key!$A$1:$D$105,3,FALSE)</f>
        <v>-87.916150000000002</v>
      </c>
      <c r="N746" t="str">
        <f>VLOOKUP($K746,Key!$A$1:$D$105,4,FALSE)</f>
        <v>Milwaukee</v>
      </c>
      <c r="O746" t="s">
        <v>100</v>
      </c>
      <c r="P746">
        <f>VLOOKUP($O746,Key!$A$1:$D$105,2,FALSE)</f>
        <v>43.04562</v>
      </c>
      <c r="Q746">
        <f>VLOOKUP($O746,Key!$A$1:$D$105,3,FALSE)</f>
        <v>-87.923900000000003</v>
      </c>
      <c r="R746" t="str">
        <f>VLOOKUP($O746,Key!$A$1:$D$105,4,FALSE)</f>
        <v>Milwaukee</v>
      </c>
      <c r="S746">
        <v>7</v>
      </c>
      <c r="T746">
        <v>0</v>
      </c>
      <c r="U746">
        <v>2</v>
      </c>
      <c r="V746" t="s">
        <v>33</v>
      </c>
      <c r="W746">
        <v>1</v>
      </c>
      <c r="X746">
        <v>1</v>
      </c>
      <c r="Y746">
        <v>40</v>
      </c>
      <c r="Z746" s="4">
        <v>-1</v>
      </c>
      <c r="AA746" s="1">
        <v>43472</v>
      </c>
      <c r="AB746" s="8">
        <f t="shared" si="66"/>
        <v>43466</v>
      </c>
      <c r="AC746" s="8">
        <f t="shared" si="67"/>
        <v>43472</v>
      </c>
      <c r="AD746" s="8" t="str">
        <f t="shared" si="68"/>
        <v>Monday</v>
      </c>
      <c r="AE746" s="2">
        <v>0.54915509259259265</v>
      </c>
      <c r="AF746" s="4">
        <v>1</v>
      </c>
      <c r="AG746" s="1">
        <v>43472</v>
      </c>
      <c r="AH746" s="8">
        <f t="shared" si="69"/>
        <v>43466</v>
      </c>
      <c r="AI746" s="8">
        <f t="shared" si="70"/>
        <v>43472</v>
      </c>
      <c r="AJ746" s="8" t="str">
        <f t="shared" si="71"/>
        <v>Monday</v>
      </c>
      <c r="AK746" s="2">
        <v>0.55387731481481484</v>
      </c>
      <c r="AL746" t="s">
        <v>33</v>
      </c>
      <c r="AM746" t="s">
        <v>34</v>
      </c>
      <c r="AN746" t="s">
        <v>35</v>
      </c>
      <c r="AO746" t="s">
        <v>27</v>
      </c>
    </row>
    <row r="747" spans="1:41" x14ac:dyDescent="0.25">
      <c r="A747" t="s">
        <v>27</v>
      </c>
      <c r="B747">
        <v>1815780</v>
      </c>
      <c r="C747" t="s">
        <v>37</v>
      </c>
      <c r="D747" t="s">
        <v>95</v>
      </c>
      <c r="E747" t="s">
        <v>39</v>
      </c>
      <c r="F747">
        <v>53132</v>
      </c>
      <c r="G747" t="s">
        <v>29</v>
      </c>
      <c r="H747" t="s">
        <v>40</v>
      </c>
      <c r="I747">
        <v>5484</v>
      </c>
      <c r="J747" t="s">
        <v>30</v>
      </c>
      <c r="K747" t="s">
        <v>70</v>
      </c>
      <c r="L747">
        <f>VLOOKUP($K747,Key!$A$1:$D$105,2,FALSE)</f>
        <v>43.074655999999997</v>
      </c>
      <c r="M747">
        <f>VLOOKUP($K747,Key!$A$1:$D$105,3,FALSE)</f>
        <v>-87.889011999999994</v>
      </c>
      <c r="N747" t="str">
        <f>VLOOKUP($K747,Key!$A$1:$D$105,4,FALSE)</f>
        <v>Milwaukee</v>
      </c>
      <c r="O747" t="s">
        <v>79</v>
      </c>
      <c r="P747">
        <f>VLOOKUP($O747,Key!$A$1:$D$105,2,FALSE)</f>
        <v>43.078530000000001</v>
      </c>
      <c r="Q747">
        <f>VLOOKUP($O747,Key!$A$1:$D$105,3,FALSE)</f>
        <v>-87.882620000000003</v>
      </c>
      <c r="R747" t="str">
        <f>VLOOKUP($O747,Key!$A$1:$D$105,4,FALSE)</f>
        <v>Milwaukee</v>
      </c>
      <c r="S747">
        <v>4</v>
      </c>
      <c r="T747">
        <v>0</v>
      </c>
      <c r="U747">
        <v>0</v>
      </c>
      <c r="V747" t="s">
        <v>33</v>
      </c>
      <c r="W747">
        <v>0</v>
      </c>
      <c r="X747">
        <v>0</v>
      </c>
      <c r="Y747">
        <v>0</v>
      </c>
      <c r="Z747" s="6">
        <v>-1</v>
      </c>
      <c r="AA747" s="1">
        <v>43472</v>
      </c>
      <c r="AB747" s="7">
        <f t="shared" si="66"/>
        <v>43466</v>
      </c>
      <c r="AC747" s="7">
        <f t="shared" si="67"/>
        <v>43472</v>
      </c>
      <c r="AD747" s="7" t="str">
        <f t="shared" si="68"/>
        <v>Monday</v>
      </c>
      <c r="AE747" s="2">
        <v>0.56631944444444449</v>
      </c>
      <c r="AF747" s="6">
        <v>1</v>
      </c>
      <c r="AG747" s="1">
        <v>43472</v>
      </c>
      <c r="AH747" s="7">
        <f t="shared" si="69"/>
        <v>43466</v>
      </c>
      <c r="AI747" s="7">
        <f t="shared" si="70"/>
        <v>43472</v>
      </c>
      <c r="AJ747" s="7" t="str">
        <f t="shared" si="71"/>
        <v>Monday</v>
      </c>
      <c r="AK747" s="2">
        <v>0.56901620370370376</v>
      </c>
      <c r="AL747" t="s">
        <v>33</v>
      </c>
      <c r="AM747" t="s">
        <v>34</v>
      </c>
      <c r="AN747" t="s">
        <v>35</v>
      </c>
      <c r="AO747" t="s">
        <v>27</v>
      </c>
    </row>
    <row r="748" spans="1:41" x14ac:dyDescent="0.25">
      <c r="A748" t="s">
        <v>27</v>
      </c>
      <c r="B748">
        <v>1494109</v>
      </c>
      <c r="C748" t="s">
        <v>37</v>
      </c>
      <c r="D748" t="s">
        <v>38</v>
      </c>
      <c r="E748" t="s">
        <v>39</v>
      </c>
      <c r="F748">
        <v>53233</v>
      </c>
      <c r="G748" t="s">
        <v>29</v>
      </c>
      <c r="H748" t="s">
        <v>40</v>
      </c>
      <c r="I748">
        <v>12559</v>
      </c>
      <c r="J748" t="s">
        <v>30</v>
      </c>
      <c r="K748" t="s">
        <v>36</v>
      </c>
      <c r="L748">
        <f>VLOOKUP($K748,Key!$A$1:$D$105,2,FALSE)</f>
        <v>43.03886</v>
      </c>
      <c r="M748">
        <f>VLOOKUP($K748,Key!$A$1:$D$105,3,FALSE)</f>
        <v>-87.902720000000002</v>
      </c>
      <c r="N748" t="str">
        <f>VLOOKUP($K748,Key!$A$1:$D$105,4,FALSE)</f>
        <v>Milwaukee</v>
      </c>
      <c r="O748" t="s">
        <v>32</v>
      </c>
      <c r="P748">
        <f>VLOOKUP($O748,Key!$A$1:$D$105,2,FALSE)</f>
        <v>43.040349999999997</v>
      </c>
      <c r="Q748">
        <f>VLOOKUP($O748,Key!$A$1:$D$105,3,FALSE)</f>
        <v>-87.920760000000001</v>
      </c>
      <c r="R748" t="str">
        <f>VLOOKUP($O748,Key!$A$1:$D$105,4,FALSE)</f>
        <v>Milwaukee</v>
      </c>
      <c r="S748">
        <v>7</v>
      </c>
      <c r="T748">
        <v>0</v>
      </c>
      <c r="U748">
        <v>0</v>
      </c>
      <c r="V748" t="s">
        <v>33</v>
      </c>
      <c r="W748">
        <v>1</v>
      </c>
      <c r="X748">
        <v>1</v>
      </c>
      <c r="Y748">
        <v>40</v>
      </c>
      <c r="Z748" s="4">
        <v>-1</v>
      </c>
      <c r="AA748" s="1">
        <v>43472</v>
      </c>
      <c r="AB748" s="8">
        <f t="shared" si="66"/>
        <v>43466</v>
      </c>
      <c r="AC748" s="8">
        <f t="shared" si="67"/>
        <v>43472</v>
      </c>
      <c r="AD748" s="8" t="str">
        <f t="shared" si="68"/>
        <v>Monday</v>
      </c>
      <c r="AE748" s="2">
        <v>0.67951388888888886</v>
      </c>
      <c r="AF748" s="4">
        <v>1</v>
      </c>
      <c r="AG748" s="1">
        <v>43472</v>
      </c>
      <c r="AH748" s="8">
        <f t="shared" si="69"/>
        <v>43466</v>
      </c>
      <c r="AI748" s="8">
        <f t="shared" si="70"/>
        <v>43472</v>
      </c>
      <c r="AJ748" s="8" t="str">
        <f t="shared" si="71"/>
        <v>Monday</v>
      </c>
      <c r="AK748" s="2">
        <v>0.68445601851851856</v>
      </c>
      <c r="AL748" t="s">
        <v>33</v>
      </c>
      <c r="AM748" t="s">
        <v>34</v>
      </c>
      <c r="AN748" t="s">
        <v>35</v>
      </c>
      <c r="AO748" t="s">
        <v>27</v>
      </c>
    </row>
    <row r="749" spans="1:41" x14ac:dyDescent="0.25">
      <c r="A749" t="s">
        <v>27</v>
      </c>
      <c r="B749">
        <v>1017964</v>
      </c>
      <c r="C749" t="s">
        <v>37</v>
      </c>
      <c r="D749" t="s">
        <v>38</v>
      </c>
      <c r="E749" t="s">
        <v>39</v>
      </c>
      <c r="F749">
        <v>53202</v>
      </c>
      <c r="G749" t="s">
        <v>29</v>
      </c>
      <c r="H749" t="s">
        <v>40</v>
      </c>
      <c r="I749">
        <v>3</v>
      </c>
      <c r="J749" t="s">
        <v>30</v>
      </c>
      <c r="K749" t="s">
        <v>59</v>
      </c>
      <c r="L749">
        <f>VLOOKUP($K749,Key!$A$1:$D$105,2,FALSE)</f>
        <v>43.04804</v>
      </c>
      <c r="M749">
        <f>VLOOKUP($K749,Key!$A$1:$D$105,3,FALSE)</f>
        <v>-87.896720000000002</v>
      </c>
      <c r="N749" t="str">
        <f>VLOOKUP($K749,Key!$A$1:$D$105,4,FALSE)</f>
        <v>Milwaukee</v>
      </c>
      <c r="O749" t="s">
        <v>58</v>
      </c>
      <c r="P749">
        <f>VLOOKUP($O749,Key!$A$1:$D$105,2,FALSE)</f>
        <v>43.052460000000004</v>
      </c>
      <c r="Q749">
        <f>VLOOKUP($O749,Key!$A$1:$D$105,3,FALSE)</f>
        <v>-87.891000000000005</v>
      </c>
      <c r="R749" t="str">
        <f>VLOOKUP($O749,Key!$A$1:$D$105,4,FALSE)</f>
        <v>Milwaukee</v>
      </c>
      <c r="S749">
        <v>3</v>
      </c>
      <c r="T749">
        <v>0</v>
      </c>
      <c r="U749">
        <v>0</v>
      </c>
      <c r="V749" t="s">
        <v>33</v>
      </c>
      <c r="W749">
        <v>0</v>
      </c>
      <c r="X749">
        <v>0</v>
      </c>
      <c r="Y749">
        <v>0</v>
      </c>
      <c r="Z749" s="6">
        <v>-1</v>
      </c>
      <c r="AA749" s="1">
        <v>43472</v>
      </c>
      <c r="AB749" s="7">
        <f t="shared" si="66"/>
        <v>43466</v>
      </c>
      <c r="AC749" s="7">
        <f t="shared" si="67"/>
        <v>43472</v>
      </c>
      <c r="AD749" s="7" t="str">
        <f t="shared" si="68"/>
        <v>Monday</v>
      </c>
      <c r="AE749" s="2">
        <v>0.94349537037037035</v>
      </c>
      <c r="AF749" s="6">
        <v>1</v>
      </c>
      <c r="AG749" s="1">
        <v>43472</v>
      </c>
      <c r="AH749" s="7">
        <f t="shared" si="69"/>
        <v>43466</v>
      </c>
      <c r="AI749" s="7">
        <f t="shared" si="70"/>
        <v>43472</v>
      </c>
      <c r="AJ749" s="7" t="str">
        <f t="shared" si="71"/>
        <v>Monday</v>
      </c>
      <c r="AK749" s="2">
        <v>0.94567129629629632</v>
      </c>
      <c r="AL749" t="s">
        <v>33</v>
      </c>
      <c r="AM749" t="s">
        <v>34</v>
      </c>
      <c r="AN749" t="s">
        <v>35</v>
      </c>
      <c r="AO749" t="s">
        <v>27</v>
      </c>
    </row>
    <row r="750" spans="1:41" x14ac:dyDescent="0.25">
      <c r="A750" t="s">
        <v>27</v>
      </c>
      <c r="B750">
        <v>1883817</v>
      </c>
      <c r="C750" t="s">
        <v>37</v>
      </c>
      <c r="D750" t="s">
        <v>38</v>
      </c>
      <c r="E750" t="s">
        <v>39</v>
      </c>
      <c r="F750">
        <v>53202</v>
      </c>
      <c r="G750" t="s">
        <v>29</v>
      </c>
      <c r="H750" t="s">
        <v>86</v>
      </c>
      <c r="I750">
        <v>12586</v>
      </c>
      <c r="J750" t="s">
        <v>30</v>
      </c>
      <c r="K750" t="s">
        <v>57</v>
      </c>
      <c r="L750">
        <f>VLOOKUP($K750,Key!$A$1:$D$105,2,FALSE)</f>
        <v>43.045712999999999</v>
      </c>
      <c r="M750">
        <f>VLOOKUP($K750,Key!$A$1:$D$105,3,FALSE)</f>
        <v>-87.899756999999994</v>
      </c>
      <c r="N750" t="str">
        <f>VLOOKUP($K750,Key!$A$1:$D$105,4,FALSE)</f>
        <v>Milwaukee</v>
      </c>
      <c r="O750" t="s">
        <v>41</v>
      </c>
      <c r="P750">
        <f>VLOOKUP($O750,Key!$A$1:$D$105,2,FALSE)</f>
        <v>43.042490000000001</v>
      </c>
      <c r="Q750">
        <f>VLOOKUP($O750,Key!$A$1:$D$105,3,FALSE)</f>
        <v>-87.909959999999998</v>
      </c>
      <c r="R750" t="str">
        <f>VLOOKUP($O750,Key!$A$1:$D$105,4,FALSE)</f>
        <v>Milwaukee</v>
      </c>
      <c r="S750">
        <v>5</v>
      </c>
      <c r="T750">
        <v>0</v>
      </c>
      <c r="U750">
        <v>2</v>
      </c>
      <c r="V750" t="s">
        <v>33</v>
      </c>
      <c r="W750">
        <v>0</v>
      </c>
      <c r="X750">
        <v>0</v>
      </c>
      <c r="Y750">
        <v>0</v>
      </c>
      <c r="Z750" s="4">
        <v>-1</v>
      </c>
      <c r="AA750" s="1">
        <v>43473</v>
      </c>
      <c r="AB750" s="8">
        <f t="shared" si="66"/>
        <v>43466</v>
      </c>
      <c r="AC750" s="8">
        <f t="shared" si="67"/>
        <v>43473</v>
      </c>
      <c r="AD750" s="8" t="str">
        <f t="shared" si="68"/>
        <v>Tuesday</v>
      </c>
      <c r="AE750" s="2">
        <v>0.38929398148148148</v>
      </c>
      <c r="AF750" s="4">
        <v>1</v>
      </c>
      <c r="AG750" s="1">
        <v>43473</v>
      </c>
      <c r="AH750" s="8">
        <f t="shared" si="69"/>
        <v>43466</v>
      </c>
      <c r="AI750" s="8">
        <f t="shared" si="70"/>
        <v>43473</v>
      </c>
      <c r="AJ750" s="8" t="str">
        <f t="shared" si="71"/>
        <v>Tuesday</v>
      </c>
      <c r="AK750" s="2">
        <v>0.39269675925925923</v>
      </c>
      <c r="AL750" t="s">
        <v>33</v>
      </c>
      <c r="AM750" t="s">
        <v>34</v>
      </c>
      <c r="AN750" t="s">
        <v>35</v>
      </c>
      <c r="AO750" t="s">
        <v>27</v>
      </c>
    </row>
    <row r="751" spans="1:41" x14ac:dyDescent="0.25">
      <c r="A751" t="s">
        <v>27</v>
      </c>
      <c r="B751">
        <v>1328721</v>
      </c>
      <c r="C751" t="s">
        <v>37</v>
      </c>
      <c r="D751" t="s">
        <v>38</v>
      </c>
      <c r="E751" t="s">
        <v>39</v>
      </c>
      <c r="F751">
        <v>53207</v>
      </c>
      <c r="G751" t="s">
        <v>29</v>
      </c>
      <c r="H751" t="s">
        <v>40</v>
      </c>
      <c r="I751">
        <v>11064</v>
      </c>
      <c r="J751" t="s">
        <v>30</v>
      </c>
      <c r="K751" t="s">
        <v>47</v>
      </c>
      <c r="L751">
        <f>VLOOKUP($K751,Key!$A$1:$D$105,2,FALSE)</f>
        <v>43.038600000000002</v>
      </c>
      <c r="M751">
        <f>VLOOKUP($K751,Key!$A$1:$D$105,3,FALSE)</f>
        <v>-87.912099999999995</v>
      </c>
      <c r="N751" t="str">
        <f>VLOOKUP($K751,Key!$A$1:$D$105,4,FALSE)</f>
        <v>Milwaukee</v>
      </c>
      <c r="O751" t="s">
        <v>61</v>
      </c>
      <c r="P751">
        <f>VLOOKUP($O751,Key!$A$1:$D$105,2,FALSE)</f>
        <v>43.026229999999998</v>
      </c>
      <c r="Q751">
        <f>VLOOKUP($O751,Key!$A$1:$D$105,3,FALSE)</f>
        <v>-87.912809999999993</v>
      </c>
      <c r="R751" t="str">
        <f>VLOOKUP($O751,Key!$A$1:$D$105,4,FALSE)</f>
        <v>Milwaukee</v>
      </c>
      <c r="S751">
        <v>8</v>
      </c>
      <c r="T751">
        <v>0</v>
      </c>
      <c r="U751">
        <v>0</v>
      </c>
      <c r="V751" t="s">
        <v>33</v>
      </c>
      <c r="W751">
        <v>1</v>
      </c>
      <c r="X751">
        <v>1</v>
      </c>
      <c r="Y751">
        <v>40</v>
      </c>
      <c r="Z751" s="6">
        <v>-1</v>
      </c>
      <c r="AA751" s="1">
        <v>43473</v>
      </c>
      <c r="AB751" s="7">
        <f t="shared" si="66"/>
        <v>43466</v>
      </c>
      <c r="AC751" s="7">
        <f t="shared" si="67"/>
        <v>43473</v>
      </c>
      <c r="AD751" s="7" t="str">
        <f t="shared" si="68"/>
        <v>Tuesday</v>
      </c>
      <c r="AE751" s="2">
        <v>0.42471064814814818</v>
      </c>
      <c r="AF751" s="6">
        <v>1</v>
      </c>
      <c r="AG751" s="1">
        <v>43473</v>
      </c>
      <c r="AH751" s="7">
        <f t="shared" si="69"/>
        <v>43466</v>
      </c>
      <c r="AI751" s="7">
        <f t="shared" si="70"/>
        <v>43473</v>
      </c>
      <c r="AJ751" s="7" t="str">
        <f t="shared" si="71"/>
        <v>Tuesday</v>
      </c>
      <c r="AK751" s="2">
        <v>0.43050925925925926</v>
      </c>
      <c r="AL751" t="s">
        <v>33</v>
      </c>
      <c r="AM751" t="s">
        <v>34</v>
      </c>
      <c r="AN751" t="s">
        <v>35</v>
      </c>
      <c r="AO751" t="s">
        <v>27</v>
      </c>
    </row>
    <row r="752" spans="1:41" x14ac:dyDescent="0.25">
      <c r="A752" t="s">
        <v>27</v>
      </c>
      <c r="B752">
        <v>1738865</v>
      </c>
      <c r="C752" t="s">
        <v>37</v>
      </c>
      <c r="D752" t="s">
        <v>38</v>
      </c>
      <c r="E752" t="s">
        <v>39</v>
      </c>
      <c r="F752">
        <v>53211</v>
      </c>
      <c r="G752" t="s">
        <v>29</v>
      </c>
      <c r="H752" t="s">
        <v>40</v>
      </c>
      <c r="I752">
        <v>11126</v>
      </c>
      <c r="J752" t="s">
        <v>30</v>
      </c>
      <c r="K752" t="s">
        <v>94</v>
      </c>
      <c r="L752">
        <f>VLOOKUP($K752,Key!$A$1:$D$105,2,FALSE)</f>
        <v>43.077359999999999</v>
      </c>
      <c r="M752">
        <f>VLOOKUP($K752,Key!$A$1:$D$105,3,FALSE)</f>
        <v>-87.880769999999998</v>
      </c>
      <c r="N752" t="str">
        <f>VLOOKUP($K752,Key!$A$1:$D$105,4,FALSE)</f>
        <v>Milwaukee</v>
      </c>
      <c r="O752" t="s">
        <v>75</v>
      </c>
      <c r="P752">
        <f>VLOOKUP($O752,Key!$A$1:$D$105,2,FALSE)</f>
        <v>43.063749000000001</v>
      </c>
      <c r="Q752">
        <f>VLOOKUP($O752,Key!$A$1:$D$105,3,FALSE)</f>
        <v>-87.887962999999999</v>
      </c>
      <c r="R752" t="str">
        <f>VLOOKUP($O752,Key!$A$1:$D$105,4,FALSE)</f>
        <v>Milwaukee</v>
      </c>
      <c r="S752">
        <v>12</v>
      </c>
      <c r="T752">
        <v>0</v>
      </c>
      <c r="U752">
        <v>0</v>
      </c>
      <c r="V752" t="s">
        <v>33</v>
      </c>
      <c r="W752">
        <v>1</v>
      </c>
      <c r="X752">
        <v>1</v>
      </c>
      <c r="Y752">
        <v>40</v>
      </c>
      <c r="Z752" s="4">
        <v>-1</v>
      </c>
      <c r="AA752" s="1">
        <v>43473</v>
      </c>
      <c r="AB752" s="8">
        <f t="shared" si="66"/>
        <v>43466</v>
      </c>
      <c r="AC752" s="8">
        <f t="shared" si="67"/>
        <v>43473</v>
      </c>
      <c r="AD752" s="8" t="str">
        <f t="shared" si="68"/>
        <v>Tuesday</v>
      </c>
      <c r="AE752" s="2">
        <v>0.48931712962962964</v>
      </c>
      <c r="AF752" s="4">
        <v>1</v>
      </c>
      <c r="AG752" s="1">
        <v>43473</v>
      </c>
      <c r="AH752" s="8">
        <f t="shared" si="69"/>
        <v>43466</v>
      </c>
      <c r="AI752" s="8">
        <f t="shared" si="70"/>
        <v>43473</v>
      </c>
      <c r="AJ752" s="8" t="str">
        <f t="shared" si="71"/>
        <v>Tuesday</v>
      </c>
      <c r="AK752" s="2">
        <v>0.49758101851851855</v>
      </c>
      <c r="AL752" t="s">
        <v>33</v>
      </c>
      <c r="AM752" t="s">
        <v>34</v>
      </c>
      <c r="AN752" t="s">
        <v>35</v>
      </c>
      <c r="AO752" t="s">
        <v>27</v>
      </c>
    </row>
    <row r="753" spans="1:41" x14ac:dyDescent="0.25">
      <c r="A753" t="s">
        <v>27</v>
      </c>
      <c r="B753">
        <v>2258771</v>
      </c>
      <c r="C753" t="s">
        <v>37</v>
      </c>
      <c r="D753" t="s">
        <v>38</v>
      </c>
      <c r="E753" t="s">
        <v>39</v>
      </c>
      <c r="F753">
        <v>53211</v>
      </c>
      <c r="G753" t="s">
        <v>29</v>
      </c>
      <c r="H753" t="s">
        <v>40</v>
      </c>
      <c r="I753">
        <v>12660</v>
      </c>
      <c r="J753" t="s">
        <v>30</v>
      </c>
      <c r="K753" t="s">
        <v>97</v>
      </c>
      <c r="L753">
        <f>VLOOKUP($K753,Key!$A$1:$D$105,2,FALSE)</f>
        <v>43.069021999999997</v>
      </c>
      <c r="M753">
        <f>VLOOKUP($K753,Key!$A$1:$D$105,3,FALSE)</f>
        <v>-87.887940999999998</v>
      </c>
      <c r="N753" t="str">
        <f>VLOOKUP($K753,Key!$A$1:$D$105,4,FALSE)</f>
        <v>Milwaukee</v>
      </c>
      <c r="O753" t="s">
        <v>93</v>
      </c>
      <c r="P753">
        <f>VLOOKUP($O753,Key!$A$1:$D$105,2,FALSE)</f>
        <v>43.060786</v>
      </c>
      <c r="Q753">
        <f>VLOOKUP($O753,Key!$A$1:$D$105,3,FALSE)</f>
        <v>-87.883825999999999</v>
      </c>
      <c r="R753" t="str">
        <f>VLOOKUP($O753,Key!$A$1:$D$105,4,FALSE)</f>
        <v>Milwaukee</v>
      </c>
      <c r="S753">
        <v>6</v>
      </c>
      <c r="T753">
        <v>0</v>
      </c>
      <c r="U753">
        <v>0</v>
      </c>
      <c r="V753" t="s">
        <v>33</v>
      </c>
      <c r="W753">
        <v>0</v>
      </c>
      <c r="X753">
        <v>0</v>
      </c>
      <c r="Y753">
        <v>0</v>
      </c>
      <c r="Z753" s="6">
        <v>-1</v>
      </c>
      <c r="AA753" s="1">
        <v>43473</v>
      </c>
      <c r="AB753" s="7">
        <f t="shared" si="66"/>
        <v>43466</v>
      </c>
      <c r="AC753" s="7">
        <f t="shared" si="67"/>
        <v>43473</v>
      </c>
      <c r="AD753" s="7" t="str">
        <f t="shared" si="68"/>
        <v>Tuesday</v>
      </c>
      <c r="AE753" s="2">
        <v>0.52736111111111106</v>
      </c>
      <c r="AF753" s="6">
        <v>1</v>
      </c>
      <c r="AG753" s="1">
        <v>43473</v>
      </c>
      <c r="AH753" s="7">
        <f t="shared" si="69"/>
        <v>43466</v>
      </c>
      <c r="AI753" s="7">
        <f t="shared" si="70"/>
        <v>43473</v>
      </c>
      <c r="AJ753" s="7" t="str">
        <f t="shared" si="71"/>
        <v>Tuesday</v>
      </c>
      <c r="AK753" s="2">
        <v>0.53143518518518518</v>
      </c>
      <c r="AL753" t="s">
        <v>33</v>
      </c>
      <c r="AM753" t="s">
        <v>34</v>
      </c>
      <c r="AN753" t="s">
        <v>35</v>
      </c>
      <c r="AO753" t="s">
        <v>27</v>
      </c>
    </row>
    <row r="754" spans="1:41" x14ac:dyDescent="0.25">
      <c r="A754" t="s">
        <v>27</v>
      </c>
      <c r="B754">
        <v>2258771</v>
      </c>
      <c r="C754" t="s">
        <v>37</v>
      </c>
      <c r="D754" t="s">
        <v>38</v>
      </c>
      <c r="E754" t="s">
        <v>39</v>
      </c>
      <c r="F754">
        <v>53211</v>
      </c>
      <c r="G754" t="s">
        <v>29</v>
      </c>
      <c r="H754" t="s">
        <v>40</v>
      </c>
      <c r="I754">
        <v>12660</v>
      </c>
      <c r="J754" t="s">
        <v>30</v>
      </c>
      <c r="K754" t="s">
        <v>93</v>
      </c>
      <c r="L754">
        <f>VLOOKUP($K754,Key!$A$1:$D$105,2,FALSE)</f>
        <v>43.060786</v>
      </c>
      <c r="M754">
        <f>VLOOKUP($K754,Key!$A$1:$D$105,3,FALSE)</f>
        <v>-87.883825999999999</v>
      </c>
      <c r="N754" t="str">
        <f>VLOOKUP($K754,Key!$A$1:$D$105,4,FALSE)</f>
        <v>Milwaukee</v>
      </c>
      <c r="O754" t="s">
        <v>69</v>
      </c>
      <c r="P754">
        <f>VLOOKUP($O754,Key!$A$1:$D$105,2,FALSE)</f>
        <v>43.081940000000003</v>
      </c>
      <c r="Q754">
        <f>VLOOKUP($O754,Key!$A$1:$D$105,3,FALSE)</f>
        <v>-87.888090000000005</v>
      </c>
      <c r="R754" t="str">
        <f>VLOOKUP($O754,Key!$A$1:$D$105,4,FALSE)</f>
        <v>Shorewood</v>
      </c>
      <c r="S754">
        <v>13</v>
      </c>
      <c r="T754">
        <v>0</v>
      </c>
      <c r="U754">
        <v>0</v>
      </c>
      <c r="V754" t="s">
        <v>33</v>
      </c>
      <c r="W754">
        <v>1</v>
      </c>
      <c r="X754">
        <v>1</v>
      </c>
      <c r="Y754">
        <v>40</v>
      </c>
      <c r="Z754" s="4">
        <v>-1</v>
      </c>
      <c r="AA754" s="1">
        <v>43473</v>
      </c>
      <c r="AB754" s="8">
        <f t="shared" si="66"/>
        <v>43466</v>
      </c>
      <c r="AC754" s="8">
        <f t="shared" si="67"/>
        <v>43473</v>
      </c>
      <c r="AD754" s="8" t="str">
        <f t="shared" si="68"/>
        <v>Tuesday</v>
      </c>
      <c r="AE754" s="2">
        <v>0.56011574074074078</v>
      </c>
      <c r="AF754" s="4">
        <v>1</v>
      </c>
      <c r="AG754" s="1">
        <v>43473</v>
      </c>
      <c r="AH754" s="8">
        <f t="shared" si="69"/>
        <v>43466</v>
      </c>
      <c r="AI754" s="8">
        <f t="shared" si="70"/>
        <v>43473</v>
      </c>
      <c r="AJ754" s="8" t="str">
        <f t="shared" si="71"/>
        <v>Tuesday</v>
      </c>
      <c r="AK754" s="2">
        <v>0.56939814814814815</v>
      </c>
      <c r="AL754" t="s">
        <v>33</v>
      </c>
      <c r="AM754" t="s">
        <v>34</v>
      </c>
      <c r="AN754" t="s">
        <v>35</v>
      </c>
      <c r="AO754" t="s">
        <v>27</v>
      </c>
    </row>
    <row r="755" spans="1:41" x14ac:dyDescent="0.25">
      <c r="A755" t="s">
        <v>27</v>
      </c>
      <c r="B755">
        <v>1730248</v>
      </c>
      <c r="C755" t="s">
        <v>37</v>
      </c>
      <c r="D755" t="s">
        <v>85</v>
      </c>
      <c r="E755" t="s">
        <v>39</v>
      </c>
      <c r="F755">
        <v>53207</v>
      </c>
      <c r="G755" t="s">
        <v>29</v>
      </c>
      <c r="H755" t="s">
        <v>40</v>
      </c>
      <c r="I755">
        <v>12504</v>
      </c>
      <c r="J755" t="s">
        <v>30</v>
      </c>
      <c r="K755" t="s">
        <v>100</v>
      </c>
      <c r="L755">
        <f>VLOOKUP($K755,Key!$A$1:$D$105,2,FALSE)</f>
        <v>43.04562</v>
      </c>
      <c r="M755">
        <f>VLOOKUP($K755,Key!$A$1:$D$105,3,FALSE)</f>
        <v>-87.923900000000003</v>
      </c>
      <c r="N755" t="str">
        <f>VLOOKUP($K755,Key!$A$1:$D$105,4,FALSE)</f>
        <v>Milwaukee</v>
      </c>
      <c r="O755" t="s">
        <v>41</v>
      </c>
      <c r="P755">
        <f>VLOOKUP($O755,Key!$A$1:$D$105,2,FALSE)</f>
        <v>43.042490000000001</v>
      </c>
      <c r="Q755">
        <f>VLOOKUP($O755,Key!$A$1:$D$105,3,FALSE)</f>
        <v>-87.909959999999998</v>
      </c>
      <c r="R755" t="str">
        <f>VLOOKUP($O755,Key!$A$1:$D$105,4,FALSE)</f>
        <v>Milwaukee</v>
      </c>
      <c r="S755">
        <v>5</v>
      </c>
      <c r="T755">
        <v>0</v>
      </c>
      <c r="U755">
        <v>0</v>
      </c>
      <c r="V755" t="s">
        <v>33</v>
      </c>
      <c r="W755">
        <v>0</v>
      </c>
      <c r="X755">
        <v>0</v>
      </c>
      <c r="Y755">
        <v>0</v>
      </c>
      <c r="Z755" s="6">
        <v>-1</v>
      </c>
      <c r="AA755" s="1">
        <v>43473</v>
      </c>
      <c r="AB755" s="7">
        <f t="shared" si="66"/>
        <v>43466</v>
      </c>
      <c r="AC755" s="7">
        <f t="shared" si="67"/>
        <v>43473</v>
      </c>
      <c r="AD755" s="7" t="str">
        <f t="shared" si="68"/>
        <v>Tuesday</v>
      </c>
      <c r="AE755" s="2">
        <v>0.74062499999999998</v>
      </c>
      <c r="AF755" s="6">
        <v>1</v>
      </c>
      <c r="AG755" s="1">
        <v>43473</v>
      </c>
      <c r="AH755" s="7">
        <f t="shared" si="69"/>
        <v>43466</v>
      </c>
      <c r="AI755" s="7">
        <f t="shared" si="70"/>
        <v>43473</v>
      </c>
      <c r="AJ755" s="7" t="str">
        <f t="shared" si="71"/>
        <v>Tuesday</v>
      </c>
      <c r="AK755" s="2">
        <v>0.74422453703703706</v>
      </c>
      <c r="AL755" t="s">
        <v>33</v>
      </c>
      <c r="AM755" t="s">
        <v>34</v>
      </c>
      <c r="AN755" t="s">
        <v>35</v>
      </c>
      <c r="AO755" t="s">
        <v>27</v>
      </c>
    </row>
    <row r="756" spans="1:41" x14ac:dyDescent="0.25">
      <c r="A756" t="s">
        <v>27</v>
      </c>
      <c r="B756">
        <v>1328721</v>
      </c>
      <c r="C756" t="s">
        <v>37</v>
      </c>
      <c r="D756" t="s">
        <v>38</v>
      </c>
      <c r="E756" t="s">
        <v>39</v>
      </c>
      <c r="F756">
        <v>53207</v>
      </c>
      <c r="G756" t="s">
        <v>29</v>
      </c>
      <c r="H756" t="s">
        <v>40</v>
      </c>
      <c r="I756">
        <v>11064</v>
      </c>
      <c r="J756" t="s">
        <v>30</v>
      </c>
      <c r="K756" t="s">
        <v>61</v>
      </c>
      <c r="L756">
        <f>VLOOKUP($K756,Key!$A$1:$D$105,2,FALSE)</f>
        <v>43.026229999999998</v>
      </c>
      <c r="M756">
        <f>VLOOKUP($K756,Key!$A$1:$D$105,3,FALSE)</f>
        <v>-87.912809999999993</v>
      </c>
      <c r="N756" t="str">
        <f>VLOOKUP($K756,Key!$A$1:$D$105,4,FALSE)</f>
        <v>Milwaukee</v>
      </c>
      <c r="O756" t="s">
        <v>78</v>
      </c>
      <c r="P756">
        <f>VLOOKUP($O756,Key!$A$1:$D$105,2,FALSE)</f>
        <v>43.041646999999998</v>
      </c>
      <c r="Q756">
        <f>VLOOKUP($O756,Key!$A$1:$D$105,3,FALSE)</f>
        <v>-87.927257999999995</v>
      </c>
      <c r="R756" t="str">
        <f>VLOOKUP($O756,Key!$A$1:$D$105,4,FALSE)</f>
        <v>Milwaukee</v>
      </c>
      <c r="S756">
        <v>11</v>
      </c>
      <c r="T756">
        <v>0</v>
      </c>
      <c r="U756">
        <v>0</v>
      </c>
      <c r="V756" t="s">
        <v>33</v>
      </c>
      <c r="W756">
        <v>1</v>
      </c>
      <c r="X756">
        <v>1</v>
      </c>
      <c r="Y756">
        <v>40</v>
      </c>
      <c r="Z756" s="4">
        <v>-1</v>
      </c>
      <c r="AA756" s="1">
        <v>43474</v>
      </c>
      <c r="AB756" s="8">
        <f t="shared" si="66"/>
        <v>43466</v>
      </c>
      <c r="AC756" s="8">
        <f t="shared" si="67"/>
        <v>43474</v>
      </c>
      <c r="AD756" s="8" t="str">
        <f t="shared" si="68"/>
        <v>Wednesday</v>
      </c>
      <c r="AE756" s="2">
        <v>0.34489583333333335</v>
      </c>
      <c r="AF756" s="4">
        <v>1</v>
      </c>
      <c r="AG756" s="1">
        <v>43474</v>
      </c>
      <c r="AH756" s="8">
        <f t="shared" si="69"/>
        <v>43466</v>
      </c>
      <c r="AI756" s="8">
        <f t="shared" si="70"/>
        <v>43474</v>
      </c>
      <c r="AJ756" s="8" t="str">
        <f t="shared" si="71"/>
        <v>Wednesday</v>
      </c>
      <c r="AK756" s="2">
        <v>0.35265046296296299</v>
      </c>
      <c r="AL756" t="s">
        <v>33</v>
      </c>
      <c r="AM756" t="s">
        <v>34</v>
      </c>
      <c r="AN756" t="s">
        <v>35</v>
      </c>
      <c r="AO756" t="s">
        <v>27</v>
      </c>
    </row>
    <row r="757" spans="1:41" x14ac:dyDescent="0.25">
      <c r="A757" t="s">
        <v>27</v>
      </c>
      <c r="B757">
        <v>1915786</v>
      </c>
      <c r="C757" t="s">
        <v>37</v>
      </c>
      <c r="D757" t="s">
        <v>38</v>
      </c>
      <c r="E757" t="s">
        <v>39</v>
      </c>
      <c r="F757">
        <v>53202</v>
      </c>
      <c r="G757" t="s">
        <v>29</v>
      </c>
      <c r="H757" t="s">
        <v>40</v>
      </c>
      <c r="I757">
        <v>12559</v>
      </c>
      <c r="J757" t="s">
        <v>30</v>
      </c>
      <c r="K757" t="s">
        <v>32</v>
      </c>
      <c r="L757">
        <f>VLOOKUP($K757,Key!$A$1:$D$105,2,FALSE)</f>
        <v>43.040349999999997</v>
      </c>
      <c r="M757">
        <f>VLOOKUP($K757,Key!$A$1:$D$105,3,FALSE)</f>
        <v>-87.920760000000001</v>
      </c>
      <c r="N757" t="str">
        <f>VLOOKUP($K757,Key!$A$1:$D$105,4,FALSE)</f>
        <v>Milwaukee</v>
      </c>
      <c r="O757" t="s">
        <v>56</v>
      </c>
      <c r="P757">
        <f>VLOOKUP($O757,Key!$A$1:$D$105,2,FALSE)</f>
        <v>43.05847</v>
      </c>
      <c r="Q757">
        <f>VLOOKUP($O757,Key!$A$1:$D$105,3,FALSE)</f>
        <v>-87.898079999999993</v>
      </c>
      <c r="R757" t="str">
        <f>VLOOKUP($O757,Key!$A$1:$D$105,4,FALSE)</f>
        <v>Milwaukee</v>
      </c>
      <c r="S757">
        <v>12</v>
      </c>
      <c r="T757">
        <v>0</v>
      </c>
      <c r="U757">
        <v>0</v>
      </c>
      <c r="V757" t="s">
        <v>33</v>
      </c>
      <c r="W757">
        <v>1</v>
      </c>
      <c r="X757">
        <v>1</v>
      </c>
      <c r="Y757">
        <v>40</v>
      </c>
      <c r="Z757" s="6">
        <v>-1</v>
      </c>
      <c r="AA757" s="1">
        <v>43474</v>
      </c>
      <c r="AB757" s="7">
        <f t="shared" si="66"/>
        <v>43466</v>
      </c>
      <c r="AC757" s="7">
        <f t="shared" si="67"/>
        <v>43474</v>
      </c>
      <c r="AD757" s="7" t="str">
        <f t="shared" si="68"/>
        <v>Wednesday</v>
      </c>
      <c r="AE757" s="2">
        <v>0.72718749999999999</v>
      </c>
      <c r="AF757" s="6">
        <v>1</v>
      </c>
      <c r="AG757" s="1">
        <v>43474</v>
      </c>
      <c r="AH757" s="7">
        <f t="shared" si="69"/>
        <v>43466</v>
      </c>
      <c r="AI757" s="7">
        <f t="shared" si="70"/>
        <v>43474</v>
      </c>
      <c r="AJ757" s="7" t="str">
        <f t="shared" si="71"/>
        <v>Wednesday</v>
      </c>
      <c r="AK757" s="2">
        <v>0.73605324074074074</v>
      </c>
      <c r="AL757" t="s">
        <v>33</v>
      </c>
      <c r="AM757" t="s">
        <v>34</v>
      </c>
      <c r="AN757" t="s">
        <v>35</v>
      </c>
      <c r="AO757" t="s">
        <v>27</v>
      </c>
    </row>
    <row r="758" spans="1:41" x14ac:dyDescent="0.25">
      <c r="A758" t="s">
        <v>27</v>
      </c>
      <c r="B758">
        <v>2119128</v>
      </c>
      <c r="C758" t="s">
        <v>37</v>
      </c>
      <c r="D758" t="s">
        <v>112</v>
      </c>
      <c r="E758" t="s">
        <v>39</v>
      </c>
      <c r="F758">
        <v>53211</v>
      </c>
      <c r="G758" t="s">
        <v>29</v>
      </c>
      <c r="H758" t="s">
        <v>40</v>
      </c>
      <c r="I758">
        <v>11122</v>
      </c>
      <c r="J758" t="s">
        <v>30</v>
      </c>
      <c r="K758" t="s">
        <v>104</v>
      </c>
      <c r="L758">
        <f>VLOOKUP($K758,Key!$A$1:$D$105,2,FALSE)</f>
        <v>43.09534</v>
      </c>
      <c r="M758">
        <f>VLOOKUP($K758,Key!$A$1:$D$105,3,FALSE)</f>
        <v>-87.887339999999995</v>
      </c>
      <c r="N758" t="str">
        <f>VLOOKUP($K758,Key!$A$1:$D$105,4,FALSE)</f>
        <v>Shorewood</v>
      </c>
      <c r="O758" t="s">
        <v>64</v>
      </c>
      <c r="P758">
        <f>VLOOKUP($O758,Key!$A$1:$D$105,2,FALSE)</f>
        <v>43.08755</v>
      </c>
      <c r="Q758">
        <f>VLOOKUP($O758,Key!$A$1:$D$105,3,FALSE)</f>
        <v>-87.887680000000003</v>
      </c>
      <c r="R758" t="str">
        <f>VLOOKUP($O758,Key!$A$1:$D$105,4,FALSE)</f>
        <v>Shorewood</v>
      </c>
      <c r="S758">
        <v>7</v>
      </c>
      <c r="T758">
        <v>0</v>
      </c>
      <c r="U758">
        <v>0</v>
      </c>
      <c r="V758" t="s">
        <v>33</v>
      </c>
      <c r="W758">
        <v>1</v>
      </c>
      <c r="X758">
        <v>1</v>
      </c>
      <c r="Y758">
        <v>40</v>
      </c>
      <c r="Z758" s="4">
        <v>-1</v>
      </c>
      <c r="AA758" s="1">
        <v>43475</v>
      </c>
      <c r="AB758" s="8">
        <f t="shared" si="66"/>
        <v>43466</v>
      </c>
      <c r="AC758" s="8">
        <f t="shared" si="67"/>
        <v>43475</v>
      </c>
      <c r="AD758" s="8" t="str">
        <f t="shared" si="68"/>
        <v>Thursday</v>
      </c>
      <c r="AE758" s="2">
        <v>0.28192129629629631</v>
      </c>
      <c r="AF758" s="4">
        <v>1</v>
      </c>
      <c r="AG758" s="1">
        <v>43475</v>
      </c>
      <c r="AH758" s="8">
        <f t="shared" si="69"/>
        <v>43466</v>
      </c>
      <c r="AI758" s="8">
        <f t="shared" si="70"/>
        <v>43475</v>
      </c>
      <c r="AJ758" s="8" t="str">
        <f t="shared" si="71"/>
        <v>Thursday</v>
      </c>
      <c r="AK758" s="2">
        <v>0.2864814814814815</v>
      </c>
      <c r="AL758" t="s">
        <v>33</v>
      </c>
      <c r="AM758" t="s">
        <v>34</v>
      </c>
      <c r="AN758" t="s">
        <v>35</v>
      </c>
      <c r="AO758" t="s">
        <v>27</v>
      </c>
    </row>
    <row r="759" spans="1:41" x14ac:dyDescent="0.25">
      <c r="A759" t="s">
        <v>27</v>
      </c>
      <c r="B759">
        <v>1817955</v>
      </c>
      <c r="C759" t="s">
        <v>37</v>
      </c>
      <c r="D759" t="s">
        <v>96</v>
      </c>
      <c r="E759" t="s">
        <v>39</v>
      </c>
      <c r="F759">
        <v>53211</v>
      </c>
      <c r="G759" t="s">
        <v>29</v>
      </c>
      <c r="H759" t="s">
        <v>40</v>
      </c>
      <c r="I759">
        <v>11143</v>
      </c>
      <c r="J759" t="s">
        <v>30</v>
      </c>
      <c r="K759" t="s">
        <v>51</v>
      </c>
      <c r="L759">
        <f>VLOOKUP($K759,Key!$A$1:$D$105,2,FALSE)</f>
        <v>43.028709999999997</v>
      </c>
      <c r="M759">
        <f>VLOOKUP($K759,Key!$A$1:$D$105,3,FALSE)</f>
        <v>-87.9041</v>
      </c>
      <c r="N759" t="str">
        <f>VLOOKUP($K759,Key!$A$1:$D$105,4,FALSE)</f>
        <v>Milwaukee</v>
      </c>
      <c r="O759" t="s">
        <v>31</v>
      </c>
      <c r="P759">
        <f>VLOOKUP($O759,Key!$A$1:$D$105,2,FALSE)</f>
        <v>43.038719999999998</v>
      </c>
      <c r="Q759">
        <f>VLOOKUP($O759,Key!$A$1:$D$105,3,FALSE)</f>
        <v>-87.905339999999995</v>
      </c>
      <c r="R759" t="str">
        <f>VLOOKUP($O759,Key!$A$1:$D$105,4,FALSE)</f>
        <v>Milwaukee</v>
      </c>
      <c r="S759">
        <v>6</v>
      </c>
      <c r="T759">
        <v>0</v>
      </c>
      <c r="U759">
        <v>0</v>
      </c>
      <c r="V759" t="s">
        <v>33</v>
      </c>
      <c r="W759">
        <v>0</v>
      </c>
      <c r="X759">
        <v>0</v>
      </c>
      <c r="Y759">
        <v>0</v>
      </c>
      <c r="Z759" s="6">
        <v>-1</v>
      </c>
      <c r="AA759" s="1">
        <v>43475</v>
      </c>
      <c r="AB759" s="7">
        <f t="shared" si="66"/>
        <v>43466</v>
      </c>
      <c r="AC759" s="7">
        <f t="shared" si="67"/>
        <v>43475</v>
      </c>
      <c r="AD759" s="7" t="str">
        <f t="shared" si="68"/>
        <v>Thursday</v>
      </c>
      <c r="AE759" s="2">
        <v>0.31202546296296296</v>
      </c>
      <c r="AF759" s="6">
        <v>1</v>
      </c>
      <c r="AG759" s="1">
        <v>43475</v>
      </c>
      <c r="AH759" s="7">
        <f t="shared" si="69"/>
        <v>43466</v>
      </c>
      <c r="AI759" s="7">
        <f t="shared" si="70"/>
        <v>43475</v>
      </c>
      <c r="AJ759" s="7" t="str">
        <f t="shared" si="71"/>
        <v>Thursday</v>
      </c>
      <c r="AK759" s="2">
        <v>0.3160648148148148</v>
      </c>
      <c r="AL759" t="s">
        <v>33</v>
      </c>
      <c r="AM759" t="s">
        <v>34</v>
      </c>
      <c r="AN759" t="s">
        <v>35</v>
      </c>
      <c r="AO759" t="s">
        <v>27</v>
      </c>
    </row>
    <row r="760" spans="1:41" x14ac:dyDescent="0.25">
      <c r="A760" t="s">
        <v>27</v>
      </c>
      <c r="B760">
        <v>1730248</v>
      </c>
      <c r="C760" t="s">
        <v>37</v>
      </c>
      <c r="D760" t="s">
        <v>85</v>
      </c>
      <c r="E760" t="s">
        <v>39</v>
      </c>
      <c r="F760">
        <v>53207</v>
      </c>
      <c r="G760" t="s">
        <v>29</v>
      </c>
      <c r="H760" t="s">
        <v>40</v>
      </c>
      <c r="I760">
        <v>5574</v>
      </c>
      <c r="J760" t="s">
        <v>30</v>
      </c>
      <c r="K760" t="s">
        <v>60</v>
      </c>
      <c r="L760">
        <f>VLOOKUP($K760,Key!$A$1:$D$105,2,FALSE)</f>
        <v>43.04824</v>
      </c>
      <c r="M760">
        <f>VLOOKUP($K760,Key!$A$1:$D$105,3,FALSE)</f>
        <v>-87.904970000000006</v>
      </c>
      <c r="N760" t="str">
        <f>VLOOKUP($K760,Key!$A$1:$D$105,4,FALSE)</f>
        <v>Milwaukee</v>
      </c>
      <c r="O760" t="s">
        <v>41</v>
      </c>
      <c r="P760">
        <f>VLOOKUP($O760,Key!$A$1:$D$105,2,FALSE)</f>
        <v>43.042490000000001</v>
      </c>
      <c r="Q760">
        <f>VLOOKUP($O760,Key!$A$1:$D$105,3,FALSE)</f>
        <v>-87.909959999999998</v>
      </c>
      <c r="R760" t="str">
        <f>VLOOKUP($O760,Key!$A$1:$D$105,4,FALSE)</f>
        <v>Milwaukee</v>
      </c>
      <c r="S760">
        <v>4</v>
      </c>
      <c r="T760">
        <v>0</v>
      </c>
      <c r="U760">
        <v>0</v>
      </c>
      <c r="V760" t="s">
        <v>33</v>
      </c>
      <c r="W760">
        <v>0</v>
      </c>
      <c r="X760">
        <v>0</v>
      </c>
      <c r="Y760">
        <v>0</v>
      </c>
      <c r="Z760" s="4">
        <v>-1</v>
      </c>
      <c r="AA760" s="1">
        <v>43475</v>
      </c>
      <c r="AB760" s="8">
        <f t="shared" si="66"/>
        <v>43466</v>
      </c>
      <c r="AC760" s="8">
        <f t="shared" si="67"/>
        <v>43475</v>
      </c>
      <c r="AD760" s="8" t="str">
        <f t="shared" si="68"/>
        <v>Thursday</v>
      </c>
      <c r="AE760" s="2">
        <v>0.36453703703703705</v>
      </c>
      <c r="AF760" s="4">
        <v>1</v>
      </c>
      <c r="AG760" s="1">
        <v>43475</v>
      </c>
      <c r="AH760" s="8">
        <f t="shared" si="69"/>
        <v>43466</v>
      </c>
      <c r="AI760" s="8">
        <f t="shared" si="70"/>
        <v>43475</v>
      </c>
      <c r="AJ760" s="8" t="str">
        <f t="shared" si="71"/>
        <v>Thursday</v>
      </c>
      <c r="AK760" s="2">
        <v>0.36700231481481477</v>
      </c>
      <c r="AL760" t="s">
        <v>33</v>
      </c>
      <c r="AM760" t="s">
        <v>34</v>
      </c>
      <c r="AN760" t="s">
        <v>35</v>
      </c>
      <c r="AO760" t="s">
        <v>27</v>
      </c>
    </row>
    <row r="761" spans="1:41" x14ac:dyDescent="0.25">
      <c r="A761" t="s">
        <v>27</v>
      </c>
      <c r="B761">
        <v>2132080</v>
      </c>
      <c r="C761" t="s">
        <v>37</v>
      </c>
      <c r="D761" t="s">
        <v>38</v>
      </c>
      <c r="E761" t="s">
        <v>39</v>
      </c>
      <c r="F761">
        <v>53233</v>
      </c>
      <c r="G761" t="s">
        <v>29</v>
      </c>
      <c r="H761" t="s">
        <v>40</v>
      </c>
      <c r="I761">
        <v>11074</v>
      </c>
      <c r="J761" t="s">
        <v>30</v>
      </c>
      <c r="K761" t="s">
        <v>100</v>
      </c>
      <c r="L761">
        <f>VLOOKUP($K761,Key!$A$1:$D$105,2,FALSE)</f>
        <v>43.04562</v>
      </c>
      <c r="M761">
        <f>VLOOKUP($K761,Key!$A$1:$D$105,3,FALSE)</f>
        <v>-87.923900000000003</v>
      </c>
      <c r="N761" t="str">
        <f>VLOOKUP($K761,Key!$A$1:$D$105,4,FALSE)</f>
        <v>Milwaukee</v>
      </c>
      <c r="O761" t="s">
        <v>41</v>
      </c>
      <c r="P761">
        <f>VLOOKUP($O761,Key!$A$1:$D$105,2,FALSE)</f>
        <v>43.042490000000001</v>
      </c>
      <c r="Q761">
        <f>VLOOKUP($O761,Key!$A$1:$D$105,3,FALSE)</f>
        <v>-87.909959999999998</v>
      </c>
      <c r="R761" t="str">
        <f>VLOOKUP($O761,Key!$A$1:$D$105,4,FALSE)</f>
        <v>Milwaukee</v>
      </c>
      <c r="S761">
        <v>6</v>
      </c>
      <c r="T761">
        <v>0</v>
      </c>
      <c r="U761">
        <v>0</v>
      </c>
      <c r="V761" t="s">
        <v>33</v>
      </c>
      <c r="W761">
        <v>0</v>
      </c>
      <c r="X761">
        <v>0</v>
      </c>
      <c r="Y761">
        <v>0</v>
      </c>
      <c r="Z761" s="6">
        <v>-1</v>
      </c>
      <c r="AA761" s="1">
        <v>43476</v>
      </c>
      <c r="AB761" s="7">
        <f t="shared" si="66"/>
        <v>43466</v>
      </c>
      <c r="AC761" s="7">
        <f t="shared" si="67"/>
        <v>43476</v>
      </c>
      <c r="AD761" s="7" t="str">
        <f t="shared" si="68"/>
        <v>Friday</v>
      </c>
      <c r="AE761" s="2">
        <v>0.32150462962962961</v>
      </c>
      <c r="AF761" s="6">
        <v>1</v>
      </c>
      <c r="AG761" s="1">
        <v>43476</v>
      </c>
      <c r="AH761" s="7">
        <f t="shared" si="69"/>
        <v>43466</v>
      </c>
      <c r="AI761" s="7">
        <f t="shared" si="70"/>
        <v>43476</v>
      </c>
      <c r="AJ761" s="7" t="str">
        <f t="shared" si="71"/>
        <v>Friday</v>
      </c>
      <c r="AK761" s="2">
        <v>0.32533564814814814</v>
      </c>
      <c r="AL761" t="s">
        <v>33</v>
      </c>
      <c r="AM761" t="s">
        <v>34</v>
      </c>
      <c r="AN761" t="s">
        <v>35</v>
      </c>
      <c r="AO761" t="s">
        <v>27</v>
      </c>
    </row>
    <row r="762" spans="1:41" x14ac:dyDescent="0.25">
      <c r="A762" t="s">
        <v>27</v>
      </c>
      <c r="B762">
        <v>1437870</v>
      </c>
      <c r="C762" t="s">
        <v>37</v>
      </c>
      <c r="D762" t="s">
        <v>38</v>
      </c>
      <c r="E762" t="s">
        <v>39</v>
      </c>
      <c r="F762">
        <v>53223</v>
      </c>
      <c r="G762" t="s">
        <v>29</v>
      </c>
      <c r="H762" t="s">
        <v>40</v>
      </c>
      <c r="I762">
        <v>5422</v>
      </c>
      <c r="J762" t="s">
        <v>30</v>
      </c>
      <c r="K762" t="s">
        <v>74</v>
      </c>
      <c r="L762">
        <f>VLOOKUP($K762,Key!$A$1:$D$105,2,FALSE)</f>
        <v>43.042639999999999</v>
      </c>
      <c r="M762">
        <f>VLOOKUP($K762,Key!$A$1:$D$105,3,FALSE)</f>
        <v>-87.905680000000004</v>
      </c>
      <c r="N762" t="str">
        <f>VLOOKUP($K762,Key!$A$1:$D$105,4,FALSE)</f>
        <v>Milwaukee</v>
      </c>
      <c r="O762" t="s">
        <v>41</v>
      </c>
      <c r="P762">
        <f>VLOOKUP($O762,Key!$A$1:$D$105,2,FALSE)</f>
        <v>43.042490000000001</v>
      </c>
      <c r="Q762">
        <f>VLOOKUP($O762,Key!$A$1:$D$105,3,FALSE)</f>
        <v>-87.909959999999998</v>
      </c>
      <c r="R762" t="str">
        <f>VLOOKUP($O762,Key!$A$1:$D$105,4,FALSE)</f>
        <v>Milwaukee</v>
      </c>
      <c r="S762">
        <v>3</v>
      </c>
      <c r="T762">
        <v>0</v>
      </c>
      <c r="U762">
        <v>0</v>
      </c>
      <c r="V762" t="s">
        <v>33</v>
      </c>
      <c r="W762">
        <v>0</v>
      </c>
      <c r="X762">
        <v>0</v>
      </c>
      <c r="Y762">
        <v>0</v>
      </c>
      <c r="Z762" s="4">
        <v>-1</v>
      </c>
      <c r="AA762" s="1">
        <v>43476</v>
      </c>
      <c r="AB762" s="8">
        <f t="shared" si="66"/>
        <v>43466</v>
      </c>
      <c r="AC762" s="8">
        <f t="shared" si="67"/>
        <v>43476</v>
      </c>
      <c r="AD762" s="8" t="str">
        <f t="shared" si="68"/>
        <v>Friday</v>
      </c>
      <c r="AE762" s="2">
        <v>0.33008101851851851</v>
      </c>
      <c r="AF762" s="4">
        <v>1</v>
      </c>
      <c r="AG762" s="1">
        <v>43476</v>
      </c>
      <c r="AH762" s="8">
        <f t="shared" si="69"/>
        <v>43466</v>
      </c>
      <c r="AI762" s="8">
        <f t="shared" si="70"/>
        <v>43476</v>
      </c>
      <c r="AJ762" s="8" t="str">
        <f t="shared" si="71"/>
        <v>Friday</v>
      </c>
      <c r="AK762" s="2">
        <v>0.33209490740740738</v>
      </c>
      <c r="AL762" t="s">
        <v>33</v>
      </c>
      <c r="AM762" t="s">
        <v>34</v>
      </c>
      <c r="AN762" t="s">
        <v>35</v>
      </c>
      <c r="AO762" t="s">
        <v>27</v>
      </c>
    </row>
    <row r="763" spans="1:41" x14ac:dyDescent="0.25">
      <c r="A763" t="s">
        <v>27</v>
      </c>
      <c r="B763">
        <v>1915786</v>
      </c>
      <c r="C763" t="s">
        <v>37</v>
      </c>
      <c r="D763" t="s">
        <v>38</v>
      </c>
      <c r="E763" t="s">
        <v>39</v>
      </c>
      <c r="F763">
        <v>53202</v>
      </c>
      <c r="G763" t="s">
        <v>29</v>
      </c>
      <c r="H763" t="s">
        <v>40</v>
      </c>
      <c r="I763">
        <v>11054</v>
      </c>
      <c r="J763" t="s">
        <v>30</v>
      </c>
      <c r="K763" t="s">
        <v>56</v>
      </c>
      <c r="L763">
        <f>VLOOKUP($K763,Key!$A$1:$D$105,2,FALSE)</f>
        <v>43.05847</v>
      </c>
      <c r="M763">
        <f>VLOOKUP($K763,Key!$A$1:$D$105,3,FALSE)</f>
        <v>-87.898079999999993</v>
      </c>
      <c r="N763" t="str">
        <f>VLOOKUP($K763,Key!$A$1:$D$105,4,FALSE)</f>
        <v>Milwaukee</v>
      </c>
      <c r="O763" t="s">
        <v>76</v>
      </c>
      <c r="P763">
        <f>VLOOKUP($O763,Key!$A$1:$D$105,2,FALSE)</f>
        <v>43.05536</v>
      </c>
      <c r="Q763">
        <f>VLOOKUP($O763,Key!$A$1:$D$105,3,FALSE)</f>
        <v>-87.90504</v>
      </c>
      <c r="R763" t="str">
        <f>VLOOKUP($O763,Key!$A$1:$D$105,4,FALSE)</f>
        <v>Milwaukee</v>
      </c>
      <c r="S763">
        <v>3</v>
      </c>
      <c r="T763">
        <v>0</v>
      </c>
      <c r="U763">
        <v>0</v>
      </c>
      <c r="V763" t="s">
        <v>33</v>
      </c>
      <c r="W763">
        <v>0</v>
      </c>
      <c r="X763">
        <v>0</v>
      </c>
      <c r="Y763">
        <v>0</v>
      </c>
      <c r="Z763" s="6">
        <v>-1</v>
      </c>
      <c r="AA763" s="1">
        <v>43476</v>
      </c>
      <c r="AB763" s="7">
        <f t="shared" si="66"/>
        <v>43466</v>
      </c>
      <c r="AC763" s="7">
        <f t="shared" si="67"/>
        <v>43476</v>
      </c>
      <c r="AD763" s="7" t="str">
        <f t="shared" si="68"/>
        <v>Friday</v>
      </c>
      <c r="AE763" s="2">
        <v>0.37618055555555557</v>
      </c>
      <c r="AF763" s="6">
        <v>1</v>
      </c>
      <c r="AG763" s="1">
        <v>43476</v>
      </c>
      <c r="AH763" s="7">
        <f t="shared" si="69"/>
        <v>43466</v>
      </c>
      <c r="AI763" s="7">
        <f t="shared" si="70"/>
        <v>43476</v>
      </c>
      <c r="AJ763" s="7" t="str">
        <f t="shared" si="71"/>
        <v>Friday</v>
      </c>
      <c r="AK763" s="2">
        <v>0.37795138888888885</v>
      </c>
      <c r="AL763" t="s">
        <v>33</v>
      </c>
      <c r="AM763" t="s">
        <v>34</v>
      </c>
      <c r="AN763" t="s">
        <v>35</v>
      </c>
      <c r="AO763" t="s">
        <v>27</v>
      </c>
    </row>
    <row r="764" spans="1:41" x14ac:dyDescent="0.25">
      <c r="A764" t="s">
        <v>27</v>
      </c>
      <c r="B764">
        <v>2297507</v>
      </c>
      <c r="C764" t="s">
        <v>37</v>
      </c>
      <c r="D764" t="s">
        <v>96</v>
      </c>
      <c r="E764" t="s">
        <v>39</v>
      </c>
      <c r="F764">
        <v>53211</v>
      </c>
      <c r="G764" t="s">
        <v>29</v>
      </c>
      <c r="H764" t="s">
        <v>40</v>
      </c>
      <c r="I764">
        <v>5547</v>
      </c>
      <c r="J764" t="s">
        <v>30</v>
      </c>
      <c r="K764" t="s">
        <v>79</v>
      </c>
      <c r="L764">
        <f>VLOOKUP($K764,Key!$A$1:$D$105,2,FALSE)</f>
        <v>43.078530000000001</v>
      </c>
      <c r="M764">
        <f>VLOOKUP($K764,Key!$A$1:$D$105,3,FALSE)</f>
        <v>-87.882620000000003</v>
      </c>
      <c r="N764" t="str">
        <f>VLOOKUP($K764,Key!$A$1:$D$105,4,FALSE)</f>
        <v>Milwaukee</v>
      </c>
      <c r="O764" t="s">
        <v>79</v>
      </c>
      <c r="P764">
        <f>VLOOKUP($O764,Key!$A$1:$D$105,2,FALSE)</f>
        <v>43.078530000000001</v>
      </c>
      <c r="Q764">
        <f>VLOOKUP($O764,Key!$A$1:$D$105,3,FALSE)</f>
        <v>-87.882620000000003</v>
      </c>
      <c r="R764" t="str">
        <f>VLOOKUP($O764,Key!$A$1:$D$105,4,FALSE)</f>
        <v>Milwaukee</v>
      </c>
      <c r="S764">
        <v>0</v>
      </c>
      <c r="T764">
        <v>0</v>
      </c>
      <c r="U764">
        <v>0</v>
      </c>
      <c r="V764" t="s">
        <v>33</v>
      </c>
      <c r="W764">
        <v>0</v>
      </c>
      <c r="X764">
        <v>0</v>
      </c>
      <c r="Y764">
        <v>0</v>
      </c>
      <c r="Z764" s="4">
        <v>-1</v>
      </c>
      <c r="AA764" s="1">
        <v>43476</v>
      </c>
      <c r="AB764" s="8">
        <f t="shared" si="66"/>
        <v>43466</v>
      </c>
      <c r="AC764" s="8">
        <f t="shared" si="67"/>
        <v>43476</v>
      </c>
      <c r="AD764" s="8" t="str">
        <f t="shared" si="68"/>
        <v>Friday</v>
      </c>
      <c r="AE764" s="2">
        <v>0.70560185185185187</v>
      </c>
      <c r="AF764" s="4">
        <v>1</v>
      </c>
      <c r="AG764" s="1">
        <v>43476</v>
      </c>
      <c r="AH764" s="8">
        <f t="shared" si="69"/>
        <v>43466</v>
      </c>
      <c r="AI764" s="8">
        <f t="shared" si="70"/>
        <v>43476</v>
      </c>
      <c r="AJ764" s="8" t="str">
        <f t="shared" si="71"/>
        <v>Friday</v>
      </c>
      <c r="AK764" s="2">
        <v>0.70574074074074078</v>
      </c>
      <c r="AL764" t="s">
        <v>33</v>
      </c>
      <c r="AM764" t="s">
        <v>34</v>
      </c>
      <c r="AN764" t="s">
        <v>44</v>
      </c>
      <c r="AO764" t="s">
        <v>27</v>
      </c>
    </row>
    <row r="765" spans="1:41" x14ac:dyDescent="0.25">
      <c r="A765" t="s">
        <v>27</v>
      </c>
      <c r="B765">
        <v>1863430</v>
      </c>
      <c r="C765" t="s">
        <v>37</v>
      </c>
      <c r="D765" t="s">
        <v>38</v>
      </c>
      <c r="E765" t="s">
        <v>39</v>
      </c>
      <c r="F765">
        <v>53202</v>
      </c>
      <c r="G765" t="s">
        <v>29</v>
      </c>
      <c r="H765" t="s">
        <v>86</v>
      </c>
      <c r="I765">
        <v>5531</v>
      </c>
      <c r="J765" t="s">
        <v>30</v>
      </c>
      <c r="K765" t="s">
        <v>100</v>
      </c>
      <c r="L765">
        <f>VLOOKUP($K765,Key!$A$1:$D$105,2,FALSE)</f>
        <v>43.04562</v>
      </c>
      <c r="M765">
        <f>VLOOKUP($K765,Key!$A$1:$D$105,3,FALSE)</f>
        <v>-87.923900000000003</v>
      </c>
      <c r="N765" t="str">
        <f>VLOOKUP($K765,Key!$A$1:$D$105,4,FALSE)</f>
        <v>Milwaukee</v>
      </c>
      <c r="O765" t="s">
        <v>48</v>
      </c>
      <c r="P765">
        <f>VLOOKUP($O765,Key!$A$1:$D$105,2,FALSE)</f>
        <v>43.034619999999997</v>
      </c>
      <c r="Q765">
        <f>VLOOKUP($O765,Key!$A$1:$D$105,3,FALSE)</f>
        <v>-87.917500000000004</v>
      </c>
      <c r="R765" t="str">
        <f>VLOOKUP($O765,Key!$A$1:$D$105,4,FALSE)</f>
        <v>Milwaukee</v>
      </c>
      <c r="S765">
        <v>10</v>
      </c>
      <c r="T765">
        <v>0</v>
      </c>
      <c r="U765">
        <v>2</v>
      </c>
      <c r="V765" t="s">
        <v>33</v>
      </c>
      <c r="W765">
        <v>1</v>
      </c>
      <c r="X765">
        <v>1</v>
      </c>
      <c r="Y765">
        <v>40</v>
      </c>
      <c r="Z765" s="6">
        <v>-1</v>
      </c>
      <c r="AA765" s="1">
        <v>43476</v>
      </c>
      <c r="AB765" s="7">
        <f t="shared" si="66"/>
        <v>43466</v>
      </c>
      <c r="AC765" s="7">
        <f t="shared" si="67"/>
        <v>43476</v>
      </c>
      <c r="AD765" s="7" t="str">
        <f t="shared" si="68"/>
        <v>Friday</v>
      </c>
      <c r="AE765" s="2">
        <v>0.732488425925926</v>
      </c>
      <c r="AF765" s="6">
        <v>1</v>
      </c>
      <c r="AG765" s="1">
        <v>43476</v>
      </c>
      <c r="AH765" s="7">
        <f t="shared" si="69"/>
        <v>43466</v>
      </c>
      <c r="AI765" s="7">
        <f t="shared" si="70"/>
        <v>43476</v>
      </c>
      <c r="AJ765" s="7" t="str">
        <f t="shared" si="71"/>
        <v>Friday</v>
      </c>
      <c r="AK765" s="2">
        <v>0.73923611111111109</v>
      </c>
      <c r="AL765" t="s">
        <v>33</v>
      </c>
      <c r="AM765" t="s">
        <v>34</v>
      </c>
      <c r="AN765" t="s">
        <v>35</v>
      </c>
      <c r="AO765" t="s">
        <v>27</v>
      </c>
    </row>
    <row r="766" spans="1:41" x14ac:dyDescent="0.25">
      <c r="A766" t="s">
        <v>27</v>
      </c>
      <c r="B766">
        <v>1915786</v>
      </c>
      <c r="C766" t="s">
        <v>37</v>
      </c>
      <c r="D766" t="s">
        <v>38</v>
      </c>
      <c r="E766" t="s">
        <v>39</v>
      </c>
      <c r="F766">
        <v>53202</v>
      </c>
      <c r="G766" t="s">
        <v>29</v>
      </c>
      <c r="H766" t="s">
        <v>40</v>
      </c>
      <c r="I766">
        <v>5436</v>
      </c>
      <c r="J766" t="s">
        <v>30</v>
      </c>
      <c r="K766" t="s">
        <v>92</v>
      </c>
      <c r="L766">
        <f>VLOOKUP($K766,Key!$A$1:$D$105,2,FALSE)</f>
        <v>43.053040000000003</v>
      </c>
      <c r="M766">
        <f>VLOOKUP($K766,Key!$A$1:$D$105,3,FALSE)</f>
        <v>-87.897660000000002</v>
      </c>
      <c r="N766" t="str">
        <f>VLOOKUP($K766,Key!$A$1:$D$105,4,FALSE)</f>
        <v>Milwaukee</v>
      </c>
      <c r="O766" t="s">
        <v>32</v>
      </c>
      <c r="P766">
        <f>VLOOKUP($O766,Key!$A$1:$D$105,2,FALSE)</f>
        <v>43.040349999999997</v>
      </c>
      <c r="Q766">
        <f>VLOOKUP($O766,Key!$A$1:$D$105,3,FALSE)</f>
        <v>-87.920760000000001</v>
      </c>
      <c r="R766" t="str">
        <f>VLOOKUP($O766,Key!$A$1:$D$105,4,FALSE)</f>
        <v>Milwaukee</v>
      </c>
      <c r="S766">
        <v>9</v>
      </c>
      <c r="T766">
        <v>0</v>
      </c>
      <c r="U766">
        <v>0</v>
      </c>
      <c r="V766" t="s">
        <v>33</v>
      </c>
      <c r="W766">
        <v>1</v>
      </c>
      <c r="X766">
        <v>1</v>
      </c>
      <c r="Y766">
        <v>40</v>
      </c>
      <c r="Z766" s="4">
        <v>-1</v>
      </c>
      <c r="AA766" s="1">
        <v>43477</v>
      </c>
      <c r="AB766" s="8">
        <f t="shared" si="66"/>
        <v>43466</v>
      </c>
      <c r="AC766" s="8">
        <f t="shared" si="67"/>
        <v>43477</v>
      </c>
      <c r="AD766" s="8" t="str">
        <f t="shared" si="68"/>
        <v>Saturday</v>
      </c>
      <c r="AE766" s="2">
        <v>0.36664351851851856</v>
      </c>
      <c r="AF766" s="4">
        <v>1</v>
      </c>
      <c r="AG766" s="1">
        <v>43477</v>
      </c>
      <c r="AH766" s="8">
        <f t="shared" si="69"/>
        <v>43466</v>
      </c>
      <c r="AI766" s="8">
        <f t="shared" si="70"/>
        <v>43477</v>
      </c>
      <c r="AJ766" s="8" t="str">
        <f t="shared" si="71"/>
        <v>Saturday</v>
      </c>
      <c r="AK766" s="2">
        <v>0.37255787037037041</v>
      </c>
      <c r="AL766" t="s">
        <v>33</v>
      </c>
      <c r="AM766" t="s">
        <v>34</v>
      </c>
      <c r="AN766" t="s">
        <v>35</v>
      </c>
      <c r="AO766" t="s">
        <v>27</v>
      </c>
    </row>
    <row r="767" spans="1:41" x14ac:dyDescent="0.25">
      <c r="A767" t="s">
        <v>27</v>
      </c>
      <c r="B767">
        <v>2207725</v>
      </c>
      <c r="C767" t="s">
        <v>37</v>
      </c>
      <c r="D767" t="s">
        <v>38</v>
      </c>
      <c r="E767" t="s">
        <v>39</v>
      </c>
      <c r="F767">
        <v>53211</v>
      </c>
      <c r="G767" t="s">
        <v>29</v>
      </c>
      <c r="H767" t="s">
        <v>40</v>
      </c>
      <c r="I767">
        <v>11050</v>
      </c>
      <c r="J767" t="s">
        <v>30</v>
      </c>
      <c r="K767" t="s">
        <v>75</v>
      </c>
      <c r="L767">
        <f>VLOOKUP($K767,Key!$A$1:$D$105,2,FALSE)</f>
        <v>43.063749000000001</v>
      </c>
      <c r="M767">
        <f>VLOOKUP($K767,Key!$A$1:$D$105,3,FALSE)</f>
        <v>-87.887962999999999</v>
      </c>
      <c r="N767" t="str">
        <f>VLOOKUP($K767,Key!$A$1:$D$105,4,FALSE)</f>
        <v>Milwaukee</v>
      </c>
      <c r="O767" t="s">
        <v>94</v>
      </c>
      <c r="P767">
        <f>VLOOKUP($O767,Key!$A$1:$D$105,2,FALSE)</f>
        <v>43.077359999999999</v>
      </c>
      <c r="Q767">
        <f>VLOOKUP($O767,Key!$A$1:$D$105,3,FALSE)</f>
        <v>-87.880769999999998</v>
      </c>
      <c r="R767" t="str">
        <f>VLOOKUP($O767,Key!$A$1:$D$105,4,FALSE)</f>
        <v>Milwaukee</v>
      </c>
      <c r="S767">
        <v>13</v>
      </c>
      <c r="T767">
        <v>0</v>
      </c>
      <c r="U767">
        <v>0</v>
      </c>
      <c r="V767" t="s">
        <v>33</v>
      </c>
      <c r="W767">
        <v>1</v>
      </c>
      <c r="X767">
        <v>1</v>
      </c>
      <c r="Y767">
        <v>40</v>
      </c>
      <c r="Z767" s="6">
        <v>-1</v>
      </c>
      <c r="AA767" s="1">
        <v>43477</v>
      </c>
      <c r="AB767" s="7">
        <f t="shared" si="66"/>
        <v>43466</v>
      </c>
      <c r="AC767" s="7">
        <f t="shared" si="67"/>
        <v>43477</v>
      </c>
      <c r="AD767" s="7" t="str">
        <f t="shared" si="68"/>
        <v>Saturday</v>
      </c>
      <c r="AE767" s="2">
        <v>0.64207175925925919</v>
      </c>
      <c r="AF767" s="6">
        <v>1</v>
      </c>
      <c r="AG767" s="1">
        <v>43477</v>
      </c>
      <c r="AH767" s="7">
        <f t="shared" si="69"/>
        <v>43466</v>
      </c>
      <c r="AI767" s="7">
        <f t="shared" si="70"/>
        <v>43477</v>
      </c>
      <c r="AJ767" s="7" t="str">
        <f t="shared" si="71"/>
        <v>Saturday</v>
      </c>
      <c r="AK767" s="2">
        <v>0.65125</v>
      </c>
      <c r="AL767" t="s">
        <v>33</v>
      </c>
      <c r="AM767" t="s">
        <v>34</v>
      </c>
      <c r="AN767" t="s">
        <v>35</v>
      </c>
      <c r="AO767" t="s">
        <v>27</v>
      </c>
    </row>
    <row r="768" spans="1:41" x14ac:dyDescent="0.25">
      <c r="A768" t="s">
        <v>27</v>
      </c>
      <c r="B768">
        <v>2284220</v>
      </c>
      <c r="C768" t="s">
        <v>37</v>
      </c>
      <c r="D768" t="s">
        <v>108</v>
      </c>
      <c r="E768" t="s">
        <v>39</v>
      </c>
      <c r="F768">
        <v>53202</v>
      </c>
      <c r="G768" t="s">
        <v>29</v>
      </c>
      <c r="H768" t="s">
        <v>40</v>
      </c>
      <c r="I768">
        <v>5443</v>
      </c>
      <c r="J768" t="s">
        <v>30</v>
      </c>
      <c r="K768" t="s">
        <v>115</v>
      </c>
      <c r="L768">
        <f>VLOOKUP($K768,Key!$A$1:$D$105,2,FALSE)</f>
        <v>43.058619999999998</v>
      </c>
      <c r="M768">
        <f>VLOOKUP($K768,Key!$A$1:$D$105,3,FALSE)</f>
        <v>-87.885319999999993</v>
      </c>
      <c r="N768" t="str">
        <f>VLOOKUP($K768,Key!$A$1:$D$105,4,FALSE)</f>
        <v>Milwaukee</v>
      </c>
      <c r="O768" t="s">
        <v>56</v>
      </c>
      <c r="P768">
        <f>VLOOKUP($O768,Key!$A$1:$D$105,2,FALSE)</f>
        <v>43.05847</v>
      </c>
      <c r="Q768">
        <f>VLOOKUP($O768,Key!$A$1:$D$105,3,FALSE)</f>
        <v>-87.898079999999993</v>
      </c>
      <c r="R768" t="str">
        <f>VLOOKUP($O768,Key!$A$1:$D$105,4,FALSE)</f>
        <v>Milwaukee</v>
      </c>
      <c r="S768">
        <v>5</v>
      </c>
      <c r="T768">
        <v>0</v>
      </c>
      <c r="U768">
        <v>0</v>
      </c>
      <c r="V768" t="s">
        <v>33</v>
      </c>
      <c r="W768">
        <v>0</v>
      </c>
      <c r="X768">
        <v>0</v>
      </c>
      <c r="Y768">
        <v>0</v>
      </c>
      <c r="Z768" s="4">
        <v>-1</v>
      </c>
      <c r="AA768" s="1">
        <v>43477</v>
      </c>
      <c r="AB768" s="8">
        <f t="shared" si="66"/>
        <v>43466</v>
      </c>
      <c r="AC768" s="8">
        <f t="shared" si="67"/>
        <v>43477</v>
      </c>
      <c r="AD768" s="8" t="str">
        <f t="shared" si="68"/>
        <v>Saturday</v>
      </c>
      <c r="AE768" s="2">
        <v>0.79072916666666659</v>
      </c>
      <c r="AF768" s="4">
        <v>1</v>
      </c>
      <c r="AG768" s="1">
        <v>43477</v>
      </c>
      <c r="AH768" s="8">
        <f t="shared" si="69"/>
        <v>43466</v>
      </c>
      <c r="AI768" s="8">
        <f t="shared" si="70"/>
        <v>43477</v>
      </c>
      <c r="AJ768" s="8" t="str">
        <f t="shared" si="71"/>
        <v>Saturday</v>
      </c>
      <c r="AK768" s="2">
        <v>0.79403935185185182</v>
      </c>
      <c r="AL768" t="s">
        <v>33</v>
      </c>
      <c r="AM768" t="s">
        <v>34</v>
      </c>
      <c r="AN768" t="s">
        <v>35</v>
      </c>
      <c r="AO768" t="s">
        <v>27</v>
      </c>
    </row>
    <row r="769" spans="1:41" x14ac:dyDescent="0.25">
      <c r="A769" t="s">
        <v>27</v>
      </c>
      <c r="B769">
        <v>1164700</v>
      </c>
      <c r="C769" t="s">
        <v>37</v>
      </c>
      <c r="D769" t="s">
        <v>38</v>
      </c>
      <c r="E769" t="s">
        <v>39</v>
      </c>
      <c r="F769">
        <v>53202</v>
      </c>
      <c r="G769" t="s">
        <v>29</v>
      </c>
      <c r="H769" t="s">
        <v>40</v>
      </c>
      <c r="I769">
        <v>12631</v>
      </c>
      <c r="J769" t="s">
        <v>30</v>
      </c>
      <c r="K769" t="s">
        <v>97</v>
      </c>
      <c r="L769">
        <f>VLOOKUP($K769,Key!$A$1:$D$105,2,FALSE)</f>
        <v>43.069021999999997</v>
      </c>
      <c r="M769">
        <f>VLOOKUP($K769,Key!$A$1:$D$105,3,FALSE)</f>
        <v>-87.887940999999998</v>
      </c>
      <c r="N769" t="str">
        <f>VLOOKUP($K769,Key!$A$1:$D$105,4,FALSE)</f>
        <v>Milwaukee</v>
      </c>
      <c r="O769" t="s">
        <v>92</v>
      </c>
      <c r="P769">
        <f>VLOOKUP($O769,Key!$A$1:$D$105,2,FALSE)</f>
        <v>43.053040000000003</v>
      </c>
      <c r="Q769">
        <f>VLOOKUP($O769,Key!$A$1:$D$105,3,FALSE)</f>
        <v>-87.897660000000002</v>
      </c>
      <c r="R769" t="str">
        <f>VLOOKUP($O769,Key!$A$1:$D$105,4,FALSE)</f>
        <v>Milwaukee</v>
      </c>
      <c r="S769">
        <v>10</v>
      </c>
      <c r="T769">
        <v>0</v>
      </c>
      <c r="U769">
        <v>0</v>
      </c>
      <c r="V769" t="s">
        <v>33</v>
      </c>
      <c r="W769">
        <v>1</v>
      </c>
      <c r="X769">
        <v>1</v>
      </c>
      <c r="Y769">
        <v>40</v>
      </c>
      <c r="Z769" s="6">
        <v>-1</v>
      </c>
      <c r="AA769" s="1">
        <v>43477</v>
      </c>
      <c r="AB769" s="7">
        <f t="shared" ref="AB769:AB810" si="72">DATE(YEAR(AA769), MONTH(AA769), 1)</f>
        <v>43466</v>
      </c>
      <c r="AC769" s="7">
        <f t="shared" ref="AC769:AC810" si="73">AA769</f>
        <v>43477</v>
      </c>
      <c r="AD769" s="7" t="str">
        <f t="shared" ref="AD769:AD810" si="74">TEXT(AC769,"dddd")</f>
        <v>Saturday</v>
      </c>
      <c r="AE769" s="2">
        <v>0.82291666666666663</v>
      </c>
      <c r="AF769" s="6">
        <v>1</v>
      </c>
      <c r="AG769" s="1">
        <v>43477</v>
      </c>
      <c r="AH769" s="7">
        <f t="shared" ref="AH769:AH810" si="75">DATE(YEAR(AG769), MONTH(AG769), 1)</f>
        <v>43466</v>
      </c>
      <c r="AI769" s="7">
        <f t="shared" ref="AI769:AI810" si="76">AG769</f>
        <v>43477</v>
      </c>
      <c r="AJ769" s="7" t="str">
        <f t="shared" ref="AJ769:AJ810" si="77">TEXT(AI769,"dddd")</f>
        <v>Saturday</v>
      </c>
      <c r="AK769" s="2">
        <v>0.82997685185185188</v>
      </c>
      <c r="AL769" t="s">
        <v>33</v>
      </c>
      <c r="AM769" t="s">
        <v>34</v>
      </c>
      <c r="AN769" t="s">
        <v>35</v>
      </c>
      <c r="AO769" t="s">
        <v>27</v>
      </c>
    </row>
    <row r="770" spans="1:41" x14ac:dyDescent="0.25">
      <c r="A770" t="s">
        <v>27</v>
      </c>
      <c r="B770">
        <v>2224317</v>
      </c>
      <c r="C770" t="s">
        <v>37</v>
      </c>
      <c r="D770" t="s">
        <v>38</v>
      </c>
      <c r="E770" t="s">
        <v>39</v>
      </c>
      <c r="F770">
        <v>53202</v>
      </c>
      <c r="G770" t="s">
        <v>29</v>
      </c>
      <c r="H770" t="s">
        <v>40</v>
      </c>
      <c r="I770">
        <v>12538</v>
      </c>
      <c r="J770" t="s">
        <v>30</v>
      </c>
      <c r="K770" t="s">
        <v>94</v>
      </c>
      <c r="L770">
        <f>VLOOKUP($K770,Key!$A$1:$D$105,2,FALSE)</f>
        <v>43.077359999999999</v>
      </c>
      <c r="M770">
        <f>VLOOKUP($K770,Key!$A$1:$D$105,3,FALSE)</f>
        <v>-87.880769999999998</v>
      </c>
      <c r="N770" t="str">
        <f>VLOOKUP($K770,Key!$A$1:$D$105,4,FALSE)</f>
        <v>Milwaukee</v>
      </c>
      <c r="O770" t="s">
        <v>97</v>
      </c>
      <c r="P770">
        <f>VLOOKUP($O770,Key!$A$1:$D$105,2,FALSE)</f>
        <v>43.069021999999997</v>
      </c>
      <c r="Q770">
        <f>VLOOKUP($O770,Key!$A$1:$D$105,3,FALSE)</f>
        <v>-87.887940999999998</v>
      </c>
      <c r="R770" t="str">
        <f>VLOOKUP($O770,Key!$A$1:$D$105,4,FALSE)</f>
        <v>Milwaukee</v>
      </c>
      <c r="S770">
        <v>11</v>
      </c>
      <c r="T770">
        <v>0</v>
      </c>
      <c r="U770">
        <v>0</v>
      </c>
      <c r="V770" t="s">
        <v>33</v>
      </c>
      <c r="W770">
        <v>1</v>
      </c>
      <c r="X770">
        <v>1</v>
      </c>
      <c r="Y770">
        <v>40</v>
      </c>
      <c r="Z770" s="4">
        <v>-1</v>
      </c>
      <c r="AA770" s="1">
        <v>43477</v>
      </c>
      <c r="AB770" s="8">
        <f t="shared" si="72"/>
        <v>43466</v>
      </c>
      <c r="AC770" s="8">
        <f t="shared" si="73"/>
        <v>43477</v>
      </c>
      <c r="AD770" s="8" t="str">
        <f t="shared" si="74"/>
        <v>Saturday</v>
      </c>
      <c r="AE770" s="2">
        <v>0.88874999999999993</v>
      </c>
      <c r="AF770" s="4">
        <v>1</v>
      </c>
      <c r="AG770" s="1">
        <v>43477</v>
      </c>
      <c r="AH770" s="8">
        <f t="shared" si="75"/>
        <v>43466</v>
      </c>
      <c r="AI770" s="8">
        <f t="shared" si="76"/>
        <v>43477</v>
      </c>
      <c r="AJ770" s="8" t="str">
        <f t="shared" si="77"/>
        <v>Saturday</v>
      </c>
      <c r="AK770" s="2">
        <v>0.89643518518518517</v>
      </c>
      <c r="AL770" t="s">
        <v>33</v>
      </c>
      <c r="AM770" t="s">
        <v>34</v>
      </c>
      <c r="AN770" t="s">
        <v>35</v>
      </c>
      <c r="AO770" t="s">
        <v>27</v>
      </c>
    </row>
    <row r="771" spans="1:41" x14ac:dyDescent="0.25">
      <c r="A771" t="s">
        <v>27</v>
      </c>
      <c r="B771">
        <v>2078963</v>
      </c>
      <c r="C771" t="s">
        <v>37</v>
      </c>
      <c r="D771" t="s">
        <v>128</v>
      </c>
      <c r="E771" t="s">
        <v>129</v>
      </c>
      <c r="F771">
        <v>57730</v>
      </c>
      <c r="G771" t="s">
        <v>29</v>
      </c>
      <c r="H771" t="s">
        <v>86</v>
      </c>
      <c r="I771">
        <v>11079</v>
      </c>
      <c r="J771" t="s">
        <v>30</v>
      </c>
      <c r="K771" t="s">
        <v>36</v>
      </c>
      <c r="L771">
        <f>VLOOKUP($K771,Key!$A$1:$D$105,2,FALSE)</f>
        <v>43.03886</v>
      </c>
      <c r="M771">
        <f>VLOOKUP($K771,Key!$A$1:$D$105,3,FALSE)</f>
        <v>-87.902720000000002</v>
      </c>
      <c r="N771" t="str">
        <f>VLOOKUP($K771,Key!$A$1:$D$105,4,FALSE)</f>
        <v>Milwaukee</v>
      </c>
      <c r="O771" t="s">
        <v>54</v>
      </c>
      <c r="P771">
        <f>VLOOKUP($O771,Key!$A$1:$D$105,2,FALSE)</f>
        <v>43.004728999999998</v>
      </c>
      <c r="Q771">
        <f>VLOOKUP($O771,Key!$A$1:$D$105,3,FALSE)</f>
        <v>-87.905463999999995</v>
      </c>
      <c r="R771" t="str">
        <f>VLOOKUP($O771,Key!$A$1:$D$105,4,FALSE)</f>
        <v>Milwaukee</v>
      </c>
      <c r="S771">
        <v>19</v>
      </c>
      <c r="T771">
        <v>0</v>
      </c>
      <c r="U771">
        <v>2</v>
      </c>
      <c r="V771" t="s">
        <v>33</v>
      </c>
      <c r="W771">
        <v>2</v>
      </c>
      <c r="X771">
        <v>1.9</v>
      </c>
      <c r="Y771">
        <v>80</v>
      </c>
      <c r="Z771" s="6">
        <v>-1</v>
      </c>
      <c r="AA771" s="1">
        <v>43478</v>
      </c>
      <c r="AB771" s="7">
        <f t="shared" si="72"/>
        <v>43466</v>
      </c>
      <c r="AC771" s="7">
        <f t="shared" si="73"/>
        <v>43478</v>
      </c>
      <c r="AD771" s="7" t="str">
        <f t="shared" si="74"/>
        <v>Sunday</v>
      </c>
      <c r="AE771" s="2">
        <v>0.11059027777777779</v>
      </c>
      <c r="AF771" s="6">
        <v>1</v>
      </c>
      <c r="AG771" s="1">
        <v>43478</v>
      </c>
      <c r="AH771" s="7">
        <f t="shared" si="75"/>
        <v>43466</v>
      </c>
      <c r="AI771" s="7">
        <f t="shared" si="76"/>
        <v>43478</v>
      </c>
      <c r="AJ771" s="7" t="str">
        <f t="shared" si="77"/>
        <v>Sunday</v>
      </c>
      <c r="AK771" s="2">
        <v>0.1242361111111111</v>
      </c>
      <c r="AL771" t="s">
        <v>33</v>
      </c>
      <c r="AM771" t="s">
        <v>34</v>
      </c>
      <c r="AN771" t="s">
        <v>35</v>
      </c>
      <c r="AO771" t="s">
        <v>27</v>
      </c>
    </row>
    <row r="772" spans="1:41" x14ac:dyDescent="0.25">
      <c r="A772" t="s">
        <v>27</v>
      </c>
      <c r="B772">
        <v>2224453</v>
      </c>
      <c r="C772" t="s">
        <v>37</v>
      </c>
      <c r="D772" t="s">
        <v>108</v>
      </c>
      <c r="E772" t="s">
        <v>39</v>
      </c>
      <c r="F772">
        <v>53215</v>
      </c>
      <c r="G772" t="s">
        <v>29</v>
      </c>
      <c r="H772" t="s">
        <v>40</v>
      </c>
      <c r="I772">
        <v>12596</v>
      </c>
      <c r="J772" t="s">
        <v>30</v>
      </c>
      <c r="K772" t="s">
        <v>71</v>
      </c>
      <c r="L772">
        <f>VLOOKUP($K772,Key!$A$1:$D$105,2,FALSE)</f>
        <v>43.074890000000003</v>
      </c>
      <c r="M772">
        <f>VLOOKUP($K772,Key!$A$1:$D$105,3,FALSE)</f>
        <v>-87.882810000000006</v>
      </c>
      <c r="N772" t="str">
        <f>VLOOKUP($K772,Key!$A$1:$D$105,4,FALSE)</f>
        <v>Milwaukee</v>
      </c>
      <c r="O772" t="s">
        <v>97</v>
      </c>
      <c r="P772">
        <f>VLOOKUP($O772,Key!$A$1:$D$105,2,FALSE)</f>
        <v>43.069021999999997</v>
      </c>
      <c r="Q772">
        <f>VLOOKUP($O772,Key!$A$1:$D$105,3,FALSE)</f>
        <v>-87.887940999999998</v>
      </c>
      <c r="R772" t="str">
        <f>VLOOKUP($O772,Key!$A$1:$D$105,4,FALSE)</f>
        <v>Milwaukee</v>
      </c>
      <c r="S772">
        <v>5</v>
      </c>
      <c r="T772">
        <v>0</v>
      </c>
      <c r="U772">
        <v>0</v>
      </c>
      <c r="V772" t="s">
        <v>33</v>
      </c>
      <c r="W772">
        <v>0</v>
      </c>
      <c r="X772">
        <v>0</v>
      </c>
      <c r="Y772">
        <v>0</v>
      </c>
      <c r="Z772" s="4">
        <v>-1</v>
      </c>
      <c r="AA772" s="1">
        <v>43478</v>
      </c>
      <c r="AB772" s="8">
        <f t="shared" si="72"/>
        <v>43466</v>
      </c>
      <c r="AC772" s="8">
        <f t="shared" si="73"/>
        <v>43478</v>
      </c>
      <c r="AD772" s="8" t="str">
        <f t="shared" si="74"/>
        <v>Sunday</v>
      </c>
      <c r="AE772" s="2">
        <v>0.6031481481481481</v>
      </c>
      <c r="AF772" s="4">
        <v>1</v>
      </c>
      <c r="AG772" s="1">
        <v>43478</v>
      </c>
      <c r="AH772" s="8">
        <f t="shared" si="75"/>
        <v>43466</v>
      </c>
      <c r="AI772" s="8">
        <f t="shared" si="76"/>
        <v>43478</v>
      </c>
      <c r="AJ772" s="8" t="str">
        <f t="shared" si="77"/>
        <v>Sunday</v>
      </c>
      <c r="AK772" s="2">
        <v>0.60627314814814814</v>
      </c>
      <c r="AL772" t="s">
        <v>33</v>
      </c>
      <c r="AM772" t="s">
        <v>34</v>
      </c>
      <c r="AN772" t="s">
        <v>35</v>
      </c>
      <c r="AO772" t="s">
        <v>27</v>
      </c>
    </row>
    <row r="773" spans="1:41" x14ac:dyDescent="0.25">
      <c r="A773" t="s">
        <v>27</v>
      </c>
      <c r="B773">
        <v>2142261</v>
      </c>
      <c r="C773" t="s">
        <v>37</v>
      </c>
      <c r="D773" t="s">
        <v>38</v>
      </c>
      <c r="E773" t="s">
        <v>39</v>
      </c>
      <c r="F773">
        <v>53202</v>
      </c>
      <c r="G773" t="s">
        <v>29</v>
      </c>
      <c r="H773" t="s">
        <v>40</v>
      </c>
      <c r="I773">
        <v>5417</v>
      </c>
      <c r="J773" t="s">
        <v>30</v>
      </c>
      <c r="K773" t="s">
        <v>60</v>
      </c>
      <c r="L773">
        <f>VLOOKUP($K773,Key!$A$1:$D$105,2,FALSE)</f>
        <v>43.04824</v>
      </c>
      <c r="M773">
        <f>VLOOKUP($K773,Key!$A$1:$D$105,3,FALSE)</f>
        <v>-87.904970000000006</v>
      </c>
      <c r="N773" t="str">
        <f>VLOOKUP($K773,Key!$A$1:$D$105,4,FALSE)</f>
        <v>Milwaukee</v>
      </c>
      <c r="O773" t="s">
        <v>109</v>
      </c>
      <c r="P773">
        <f>VLOOKUP($O773,Key!$A$1:$D$105,2,FALSE)</f>
        <v>43.031480000000002</v>
      </c>
      <c r="Q773">
        <f>VLOOKUP($O773,Key!$A$1:$D$105,3,FALSE)</f>
        <v>-87.908169999999998</v>
      </c>
      <c r="R773" t="str">
        <f>VLOOKUP($O773,Key!$A$1:$D$105,4,FALSE)</f>
        <v>Milwaukee</v>
      </c>
      <c r="S773">
        <v>10</v>
      </c>
      <c r="T773">
        <v>0</v>
      </c>
      <c r="U773">
        <v>0</v>
      </c>
      <c r="V773" t="s">
        <v>33</v>
      </c>
      <c r="W773">
        <v>1</v>
      </c>
      <c r="X773">
        <v>1</v>
      </c>
      <c r="Y773">
        <v>40</v>
      </c>
      <c r="Z773" s="6">
        <v>-1</v>
      </c>
      <c r="AA773" s="1">
        <v>43479</v>
      </c>
      <c r="AB773" s="7">
        <f t="shared" si="72"/>
        <v>43466</v>
      </c>
      <c r="AC773" s="7">
        <f t="shared" si="73"/>
        <v>43479</v>
      </c>
      <c r="AD773" s="7" t="str">
        <f t="shared" si="74"/>
        <v>Monday</v>
      </c>
      <c r="AE773" s="2">
        <v>0.28607638888888892</v>
      </c>
      <c r="AF773" s="6">
        <v>1</v>
      </c>
      <c r="AG773" s="1">
        <v>43479</v>
      </c>
      <c r="AH773" s="7">
        <f t="shared" si="75"/>
        <v>43466</v>
      </c>
      <c r="AI773" s="7">
        <f t="shared" si="76"/>
        <v>43479</v>
      </c>
      <c r="AJ773" s="7" t="str">
        <f t="shared" si="77"/>
        <v>Monday</v>
      </c>
      <c r="AK773" s="2">
        <v>0.29282407407407407</v>
      </c>
      <c r="AL773" t="s">
        <v>33</v>
      </c>
      <c r="AM773" t="s">
        <v>34</v>
      </c>
      <c r="AN773" t="s">
        <v>35</v>
      </c>
      <c r="AO773" t="s">
        <v>27</v>
      </c>
    </row>
    <row r="774" spans="1:41" x14ac:dyDescent="0.25">
      <c r="A774" t="s">
        <v>27</v>
      </c>
      <c r="B774">
        <v>1659202</v>
      </c>
      <c r="C774" t="s">
        <v>37</v>
      </c>
      <c r="D774" t="s">
        <v>38</v>
      </c>
      <c r="E774" t="s">
        <v>39</v>
      </c>
      <c r="F774">
        <v>53202</v>
      </c>
      <c r="G774" t="s">
        <v>29</v>
      </c>
      <c r="H774" t="s">
        <v>40</v>
      </c>
      <c r="I774">
        <v>12581</v>
      </c>
      <c r="J774" t="s">
        <v>30</v>
      </c>
      <c r="K774" t="s">
        <v>57</v>
      </c>
      <c r="L774">
        <f>VLOOKUP($K774,Key!$A$1:$D$105,2,FALSE)</f>
        <v>43.045712999999999</v>
      </c>
      <c r="M774">
        <f>VLOOKUP($K774,Key!$A$1:$D$105,3,FALSE)</f>
        <v>-87.899756999999994</v>
      </c>
      <c r="N774" t="str">
        <f>VLOOKUP($K774,Key!$A$1:$D$105,4,FALSE)</f>
        <v>Milwaukee</v>
      </c>
      <c r="O774" t="s">
        <v>36</v>
      </c>
      <c r="P774">
        <f>VLOOKUP($O774,Key!$A$1:$D$105,2,FALSE)</f>
        <v>43.03886</v>
      </c>
      <c r="Q774">
        <f>VLOOKUP($O774,Key!$A$1:$D$105,3,FALSE)</f>
        <v>-87.902720000000002</v>
      </c>
      <c r="R774" t="str">
        <f>VLOOKUP($O774,Key!$A$1:$D$105,4,FALSE)</f>
        <v>Milwaukee</v>
      </c>
      <c r="S774">
        <v>3</v>
      </c>
      <c r="T774">
        <v>0</v>
      </c>
      <c r="U774">
        <v>0</v>
      </c>
      <c r="V774" t="s">
        <v>33</v>
      </c>
      <c r="W774">
        <v>0</v>
      </c>
      <c r="X774">
        <v>0</v>
      </c>
      <c r="Y774">
        <v>0</v>
      </c>
      <c r="Z774" s="4">
        <v>-1</v>
      </c>
      <c r="AA774" s="1">
        <v>43479</v>
      </c>
      <c r="AB774" s="8">
        <f t="shared" si="72"/>
        <v>43466</v>
      </c>
      <c r="AC774" s="8">
        <f t="shared" si="73"/>
        <v>43479</v>
      </c>
      <c r="AD774" s="8" t="str">
        <f t="shared" si="74"/>
        <v>Monday</v>
      </c>
      <c r="AE774" s="2">
        <v>0.36828703703703702</v>
      </c>
      <c r="AF774" s="4">
        <v>1</v>
      </c>
      <c r="AG774" s="1">
        <v>43479</v>
      </c>
      <c r="AH774" s="8">
        <f t="shared" si="75"/>
        <v>43466</v>
      </c>
      <c r="AI774" s="8">
        <f t="shared" si="76"/>
        <v>43479</v>
      </c>
      <c r="AJ774" s="8" t="str">
        <f t="shared" si="77"/>
        <v>Monday</v>
      </c>
      <c r="AK774" s="2">
        <v>0.37069444444444444</v>
      </c>
      <c r="AL774" t="s">
        <v>33</v>
      </c>
      <c r="AM774" t="s">
        <v>34</v>
      </c>
      <c r="AN774" t="s">
        <v>35</v>
      </c>
      <c r="AO774" t="s">
        <v>27</v>
      </c>
    </row>
    <row r="775" spans="1:41" x14ac:dyDescent="0.25">
      <c r="A775" t="s">
        <v>27</v>
      </c>
      <c r="B775">
        <v>2260759</v>
      </c>
      <c r="C775" t="s">
        <v>37</v>
      </c>
      <c r="D775" t="s">
        <v>38</v>
      </c>
      <c r="E775" t="s">
        <v>39</v>
      </c>
      <c r="F775">
        <v>53211</v>
      </c>
      <c r="G775" t="s">
        <v>29</v>
      </c>
      <c r="H775" t="s">
        <v>40</v>
      </c>
      <c r="I775">
        <v>31</v>
      </c>
      <c r="J775" t="s">
        <v>30</v>
      </c>
      <c r="K775" t="s">
        <v>97</v>
      </c>
      <c r="L775">
        <f>VLOOKUP($K775,Key!$A$1:$D$105,2,FALSE)</f>
        <v>43.069021999999997</v>
      </c>
      <c r="M775">
        <f>VLOOKUP($K775,Key!$A$1:$D$105,3,FALSE)</f>
        <v>-87.887940999999998</v>
      </c>
      <c r="N775" t="str">
        <f>VLOOKUP($K775,Key!$A$1:$D$105,4,FALSE)</f>
        <v>Milwaukee</v>
      </c>
      <c r="O775" t="s">
        <v>115</v>
      </c>
      <c r="P775">
        <f>VLOOKUP($O775,Key!$A$1:$D$105,2,FALSE)</f>
        <v>43.058619999999998</v>
      </c>
      <c r="Q775">
        <f>VLOOKUP($O775,Key!$A$1:$D$105,3,FALSE)</f>
        <v>-87.885319999999993</v>
      </c>
      <c r="R775" t="str">
        <f>VLOOKUP($O775,Key!$A$1:$D$105,4,FALSE)</f>
        <v>Milwaukee</v>
      </c>
      <c r="S775">
        <v>7</v>
      </c>
      <c r="T775">
        <v>0</v>
      </c>
      <c r="U775">
        <v>0</v>
      </c>
      <c r="V775" t="s">
        <v>33</v>
      </c>
      <c r="W775">
        <v>1</v>
      </c>
      <c r="X775">
        <v>1</v>
      </c>
      <c r="Y775">
        <v>40</v>
      </c>
      <c r="Z775" s="6">
        <v>-1</v>
      </c>
      <c r="AA775" s="1">
        <v>43479</v>
      </c>
      <c r="AB775" s="7">
        <f t="shared" si="72"/>
        <v>43466</v>
      </c>
      <c r="AC775" s="7">
        <f t="shared" si="73"/>
        <v>43479</v>
      </c>
      <c r="AD775" s="7" t="str">
        <f t="shared" si="74"/>
        <v>Monday</v>
      </c>
      <c r="AE775" s="2">
        <v>0.45262731481481483</v>
      </c>
      <c r="AF775" s="6">
        <v>1</v>
      </c>
      <c r="AG775" s="1">
        <v>43479</v>
      </c>
      <c r="AH775" s="7">
        <f t="shared" si="75"/>
        <v>43466</v>
      </c>
      <c r="AI775" s="7">
        <f t="shared" si="76"/>
        <v>43479</v>
      </c>
      <c r="AJ775" s="7" t="str">
        <f t="shared" si="77"/>
        <v>Monday</v>
      </c>
      <c r="AK775" s="2">
        <v>0.45740740740740743</v>
      </c>
      <c r="AL775" t="s">
        <v>33</v>
      </c>
      <c r="AM775" t="s">
        <v>34</v>
      </c>
      <c r="AN775" t="s">
        <v>35</v>
      </c>
      <c r="AO775" t="s">
        <v>27</v>
      </c>
    </row>
    <row r="776" spans="1:41" x14ac:dyDescent="0.25">
      <c r="A776" t="s">
        <v>27</v>
      </c>
      <c r="B776">
        <v>2353269</v>
      </c>
      <c r="C776" t="s">
        <v>37</v>
      </c>
      <c r="D776" t="s">
        <v>121</v>
      </c>
      <c r="E776" t="s">
        <v>39</v>
      </c>
      <c r="F776">
        <v>53202</v>
      </c>
      <c r="G776" t="s">
        <v>29</v>
      </c>
      <c r="H776" t="s">
        <v>40</v>
      </c>
      <c r="I776">
        <v>70</v>
      </c>
      <c r="J776" t="s">
        <v>30</v>
      </c>
      <c r="K776" t="s">
        <v>36</v>
      </c>
      <c r="L776">
        <f>VLOOKUP($K776,Key!$A$1:$D$105,2,FALSE)</f>
        <v>43.03886</v>
      </c>
      <c r="M776">
        <f>VLOOKUP($K776,Key!$A$1:$D$105,3,FALSE)</f>
        <v>-87.902720000000002</v>
      </c>
      <c r="N776" t="str">
        <f>VLOOKUP($K776,Key!$A$1:$D$105,4,FALSE)</f>
        <v>Milwaukee</v>
      </c>
      <c r="O776" t="s">
        <v>58</v>
      </c>
      <c r="P776">
        <f>VLOOKUP($O776,Key!$A$1:$D$105,2,FALSE)</f>
        <v>43.052460000000004</v>
      </c>
      <c r="Q776">
        <f>VLOOKUP($O776,Key!$A$1:$D$105,3,FALSE)</f>
        <v>-87.891000000000005</v>
      </c>
      <c r="R776" t="str">
        <f>VLOOKUP($O776,Key!$A$1:$D$105,4,FALSE)</f>
        <v>Milwaukee</v>
      </c>
      <c r="S776">
        <v>12</v>
      </c>
      <c r="T776">
        <v>0</v>
      </c>
      <c r="U776">
        <v>0</v>
      </c>
      <c r="V776" t="s">
        <v>33</v>
      </c>
      <c r="W776">
        <v>0</v>
      </c>
      <c r="X776">
        <v>0</v>
      </c>
      <c r="Y776">
        <v>0</v>
      </c>
      <c r="Z776" s="4">
        <v>-1</v>
      </c>
      <c r="AA776" s="1">
        <v>43479</v>
      </c>
      <c r="AB776" s="8">
        <f t="shared" si="72"/>
        <v>43466</v>
      </c>
      <c r="AC776" s="8">
        <f t="shared" si="73"/>
        <v>43479</v>
      </c>
      <c r="AD776" s="8" t="str">
        <f t="shared" si="74"/>
        <v>Monday</v>
      </c>
      <c r="AE776" s="2">
        <v>0.69276620370370379</v>
      </c>
      <c r="AF776" s="4">
        <v>1</v>
      </c>
      <c r="AG776" s="1">
        <v>43479</v>
      </c>
      <c r="AH776" s="8">
        <f t="shared" si="75"/>
        <v>43466</v>
      </c>
      <c r="AI776" s="8">
        <f t="shared" si="76"/>
        <v>43479</v>
      </c>
      <c r="AJ776" s="8" t="str">
        <f t="shared" si="77"/>
        <v>Monday</v>
      </c>
      <c r="AK776" s="2">
        <v>0.70083333333333331</v>
      </c>
      <c r="AL776" t="s">
        <v>33</v>
      </c>
      <c r="AM776" t="s">
        <v>34</v>
      </c>
      <c r="AN776" t="s">
        <v>35</v>
      </c>
      <c r="AO776" t="s">
        <v>27</v>
      </c>
    </row>
    <row r="777" spans="1:41" x14ac:dyDescent="0.25">
      <c r="A777" t="s">
        <v>27</v>
      </c>
      <c r="B777">
        <v>2178477</v>
      </c>
      <c r="C777" t="s">
        <v>37</v>
      </c>
      <c r="F777">
        <v>53202</v>
      </c>
      <c r="G777" t="s">
        <v>29</v>
      </c>
      <c r="H777" t="s">
        <v>40</v>
      </c>
      <c r="I777">
        <v>12464</v>
      </c>
      <c r="J777" t="s">
        <v>30</v>
      </c>
      <c r="K777" t="s">
        <v>31</v>
      </c>
      <c r="L777">
        <f>VLOOKUP($K777,Key!$A$1:$D$105,2,FALSE)</f>
        <v>43.038719999999998</v>
      </c>
      <c r="M777">
        <f>VLOOKUP($K777,Key!$A$1:$D$105,3,FALSE)</f>
        <v>-87.905339999999995</v>
      </c>
      <c r="N777" t="str">
        <f>VLOOKUP($K777,Key!$A$1:$D$105,4,FALSE)</f>
        <v>Milwaukee</v>
      </c>
      <c r="O777" t="s">
        <v>109</v>
      </c>
      <c r="P777">
        <f>VLOOKUP($O777,Key!$A$1:$D$105,2,FALSE)</f>
        <v>43.031480000000002</v>
      </c>
      <c r="Q777">
        <f>VLOOKUP($O777,Key!$A$1:$D$105,3,FALSE)</f>
        <v>-87.908169999999998</v>
      </c>
      <c r="R777" t="str">
        <f>VLOOKUP($O777,Key!$A$1:$D$105,4,FALSE)</f>
        <v>Milwaukee</v>
      </c>
      <c r="S777">
        <v>5</v>
      </c>
      <c r="T777">
        <v>0</v>
      </c>
      <c r="U777">
        <v>0</v>
      </c>
      <c r="V777" t="s">
        <v>33</v>
      </c>
      <c r="W777">
        <v>0</v>
      </c>
      <c r="X777">
        <v>0</v>
      </c>
      <c r="Y777">
        <v>0</v>
      </c>
      <c r="Z777" s="6">
        <v>-1</v>
      </c>
      <c r="AA777" s="1">
        <v>43479</v>
      </c>
      <c r="AB777" s="7">
        <f t="shared" si="72"/>
        <v>43466</v>
      </c>
      <c r="AC777" s="7">
        <f t="shared" si="73"/>
        <v>43479</v>
      </c>
      <c r="AD777" s="7" t="str">
        <f t="shared" si="74"/>
        <v>Monday</v>
      </c>
      <c r="AE777" s="2">
        <v>0.86884259259259267</v>
      </c>
      <c r="AF777" s="6">
        <v>1</v>
      </c>
      <c r="AG777" s="1">
        <v>43479</v>
      </c>
      <c r="AH777" s="7">
        <f t="shared" si="75"/>
        <v>43466</v>
      </c>
      <c r="AI777" s="7">
        <f t="shared" si="76"/>
        <v>43479</v>
      </c>
      <c r="AJ777" s="7" t="str">
        <f t="shared" si="77"/>
        <v>Monday</v>
      </c>
      <c r="AK777" s="2">
        <v>0.87260416666666663</v>
      </c>
      <c r="AL777" t="s">
        <v>33</v>
      </c>
      <c r="AM777" t="s">
        <v>34</v>
      </c>
      <c r="AN777" t="s">
        <v>35</v>
      </c>
      <c r="AO777" t="s">
        <v>27</v>
      </c>
    </row>
    <row r="778" spans="1:41" x14ac:dyDescent="0.25">
      <c r="A778" t="s">
        <v>27</v>
      </c>
      <c r="B778">
        <v>1864105</v>
      </c>
      <c r="C778" t="s">
        <v>37</v>
      </c>
      <c r="D778" t="s">
        <v>85</v>
      </c>
      <c r="E778" t="s">
        <v>39</v>
      </c>
      <c r="F778">
        <v>53223</v>
      </c>
      <c r="G778" t="s">
        <v>29</v>
      </c>
      <c r="H778" t="s">
        <v>101</v>
      </c>
      <c r="I778">
        <v>12632</v>
      </c>
      <c r="J778" t="s">
        <v>30</v>
      </c>
      <c r="K778" t="s">
        <v>42</v>
      </c>
      <c r="L778">
        <f>VLOOKUP($K778,Key!$A$1:$D$105,2,FALSE)</f>
        <v>43.02948</v>
      </c>
      <c r="M778">
        <f>VLOOKUP($K778,Key!$A$1:$D$105,3,FALSE)</f>
        <v>-87.912819999999996</v>
      </c>
      <c r="N778" t="str">
        <f>VLOOKUP($K778,Key!$A$1:$D$105,4,FALSE)</f>
        <v>Milwaukee</v>
      </c>
      <c r="O778" t="s">
        <v>109</v>
      </c>
      <c r="P778">
        <f>VLOOKUP($O778,Key!$A$1:$D$105,2,FALSE)</f>
        <v>43.031480000000002</v>
      </c>
      <c r="Q778">
        <f>VLOOKUP($O778,Key!$A$1:$D$105,3,FALSE)</f>
        <v>-87.908169999999998</v>
      </c>
      <c r="R778" t="str">
        <f>VLOOKUP($O778,Key!$A$1:$D$105,4,FALSE)</f>
        <v>Milwaukee</v>
      </c>
      <c r="S778">
        <v>12</v>
      </c>
      <c r="T778">
        <v>0</v>
      </c>
      <c r="U778">
        <v>0</v>
      </c>
      <c r="V778" t="s">
        <v>33</v>
      </c>
      <c r="W778">
        <v>1</v>
      </c>
      <c r="X778">
        <v>1</v>
      </c>
      <c r="Y778">
        <v>40</v>
      </c>
      <c r="Z778" s="4">
        <v>-1</v>
      </c>
      <c r="AA778" s="1">
        <v>43480</v>
      </c>
      <c r="AB778" s="8">
        <f t="shared" si="72"/>
        <v>43466</v>
      </c>
      <c r="AC778" s="8">
        <f t="shared" si="73"/>
        <v>43480</v>
      </c>
      <c r="AD778" s="8" t="str">
        <f t="shared" si="74"/>
        <v>Tuesday</v>
      </c>
      <c r="AE778" s="2">
        <v>0.37322916666666667</v>
      </c>
      <c r="AF778" s="4">
        <v>1</v>
      </c>
      <c r="AG778" s="1">
        <v>43480</v>
      </c>
      <c r="AH778" s="8">
        <f t="shared" si="75"/>
        <v>43466</v>
      </c>
      <c r="AI778" s="8">
        <f t="shared" si="76"/>
        <v>43480</v>
      </c>
      <c r="AJ778" s="8" t="str">
        <f t="shared" si="77"/>
        <v>Tuesday</v>
      </c>
      <c r="AK778" s="2">
        <v>0.38174768518518515</v>
      </c>
      <c r="AL778" t="s">
        <v>33</v>
      </c>
      <c r="AM778" t="s">
        <v>34</v>
      </c>
      <c r="AN778" t="s">
        <v>35</v>
      </c>
      <c r="AO778" t="s">
        <v>27</v>
      </c>
    </row>
    <row r="779" spans="1:41" x14ac:dyDescent="0.25">
      <c r="A779" t="s">
        <v>27</v>
      </c>
      <c r="B779">
        <v>1864105</v>
      </c>
      <c r="C779" t="s">
        <v>37</v>
      </c>
      <c r="D779" t="s">
        <v>85</v>
      </c>
      <c r="E779" t="s">
        <v>39</v>
      </c>
      <c r="F779">
        <v>53223</v>
      </c>
      <c r="G779" t="s">
        <v>29</v>
      </c>
      <c r="H779" t="s">
        <v>101</v>
      </c>
      <c r="I779">
        <v>12632</v>
      </c>
      <c r="J779" t="s">
        <v>30</v>
      </c>
      <c r="K779" t="s">
        <v>109</v>
      </c>
      <c r="L779">
        <f>VLOOKUP($K779,Key!$A$1:$D$105,2,FALSE)</f>
        <v>43.031480000000002</v>
      </c>
      <c r="M779">
        <f>VLOOKUP($K779,Key!$A$1:$D$105,3,FALSE)</f>
        <v>-87.908169999999998</v>
      </c>
      <c r="N779" t="str">
        <f>VLOOKUP($K779,Key!$A$1:$D$105,4,FALSE)</f>
        <v>Milwaukee</v>
      </c>
      <c r="O779" t="s">
        <v>61</v>
      </c>
      <c r="P779">
        <f>VLOOKUP($O779,Key!$A$1:$D$105,2,FALSE)</f>
        <v>43.026229999999998</v>
      </c>
      <c r="Q779">
        <f>VLOOKUP($O779,Key!$A$1:$D$105,3,FALSE)</f>
        <v>-87.912809999999993</v>
      </c>
      <c r="R779" t="str">
        <f>VLOOKUP($O779,Key!$A$1:$D$105,4,FALSE)</f>
        <v>Milwaukee</v>
      </c>
      <c r="S779">
        <v>57</v>
      </c>
      <c r="T779">
        <v>0</v>
      </c>
      <c r="U779">
        <v>0</v>
      </c>
      <c r="V779" t="s">
        <v>33</v>
      </c>
      <c r="W779">
        <v>8</v>
      </c>
      <c r="X779">
        <v>7.6</v>
      </c>
      <c r="Y779">
        <v>320</v>
      </c>
      <c r="Z779" s="6">
        <v>-1</v>
      </c>
      <c r="AA779" s="1">
        <v>43480</v>
      </c>
      <c r="AB779" s="7">
        <f t="shared" si="72"/>
        <v>43466</v>
      </c>
      <c r="AC779" s="7">
        <f t="shared" si="73"/>
        <v>43480</v>
      </c>
      <c r="AD779" s="7" t="str">
        <f t="shared" si="74"/>
        <v>Tuesday</v>
      </c>
      <c r="AE779" s="2">
        <v>0.38621527777777781</v>
      </c>
      <c r="AF779" s="6">
        <v>1</v>
      </c>
      <c r="AG779" s="1">
        <v>43480</v>
      </c>
      <c r="AH779" s="7">
        <f t="shared" si="75"/>
        <v>43466</v>
      </c>
      <c r="AI779" s="7">
        <f t="shared" si="76"/>
        <v>43480</v>
      </c>
      <c r="AJ779" s="7" t="str">
        <f t="shared" si="77"/>
        <v>Tuesday</v>
      </c>
      <c r="AK779" s="2">
        <v>0.42609953703703707</v>
      </c>
      <c r="AL779" t="s">
        <v>34</v>
      </c>
      <c r="AM779" t="s">
        <v>34</v>
      </c>
      <c r="AN779" t="s">
        <v>35</v>
      </c>
      <c r="AO779" t="s">
        <v>27</v>
      </c>
    </row>
    <row r="780" spans="1:41" x14ac:dyDescent="0.25">
      <c r="A780" t="s">
        <v>27</v>
      </c>
      <c r="B780">
        <v>717793</v>
      </c>
      <c r="C780" t="s">
        <v>37</v>
      </c>
      <c r="D780" t="s">
        <v>38</v>
      </c>
      <c r="E780" t="s">
        <v>39</v>
      </c>
      <c r="F780">
        <v>53202</v>
      </c>
      <c r="G780" t="s">
        <v>29</v>
      </c>
      <c r="H780" t="s">
        <v>40</v>
      </c>
      <c r="I780">
        <v>3</v>
      </c>
      <c r="J780" t="s">
        <v>30</v>
      </c>
      <c r="K780" t="s">
        <v>36</v>
      </c>
      <c r="L780">
        <f>VLOOKUP($K780,Key!$A$1:$D$105,2,FALSE)</f>
        <v>43.03886</v>
      </c>
      <c r="M780">
        <f>VLOOKUP($K780,Key!$A$1:$D$105,3,FALSE)</f>
        <v>-87.902720000000002</v>
      </c>
      <c r="N780" t="str">
        <f>VLOOKUP($K780,Key!$A$1:$D$105,4,FALSE)</f>
        <v>Milwaukee</v>
      </c>
      <c r="O780" t="s">
        <v>45</v>
      </c>
      <c r="P780">
        <f>VLOOKUP($O780,Key!$A$1:$D$105,2,FALSE)</f>
        <v>43.03519</v>
      </c>
      <c r="Q780">
        <f>VLOOKUP($O780,Key!$A$1:$D$105,3,FALSE)</f>
        <v>-87.907390000000007</v>
      </c>
      <c r="R780" t="str">
        <f>VLOOKUP($O780,Key!$A$1:$D$105,4,FALSE)</f>
        <v>Milwaukee</v>
      </c>
      <c r="S780">
        <v>6</v>
      </c>
      <c r="T780">
        <v>0</v>
      </c>
      <c r="U780">
        <v>0</v>
      </c>
      <c r="V780" t="s">
        <v>33</v>
      </c>
      <c r="W780">
        <v>0</v>
      </c>
      <c r="X780">
        <v>0</v>
      </c>
      <c r="Y780">
        <v>0</v>
      </c>
      <c r="Z780" s="4">
        <v>-1</v>
      </c>
      <c r="AA780" s="1">
        <v>43480</v>
      </c>
      <c r="AB780" s="8">
        <f t="shared" si="72"/>
        <v>43466</v>
      </c>
      <c r="AC780" s="8">
        <f t="shared" si="73"/>
        <v>43480</v>
      </c>
      <c r="AD780" s="8" t="str">
        <f t="shared" si="74"/>
        <v>Tuesday</v>
      </c>
      <c r="AE780" s="2">
        <v>0.47738425925925926</v>
      </c>
      <c r="AF780" s="4">
        <v>1</v>
      </c>
      <c r="AG780" s="1">
        <v>43480</v>
      </c>
      <c r="AH780" s="8">
        <f t="shared" si="75"/>
        <v>43466</v>
      </c>
      <c r="AI780" s="8">
        <f t="shared" si="76"/>
        <v>43480</v>
      </c>
      <c r="AJ780" s="8" t="str">
        <f t="shared" si="77"/>
        <v>Tuesday</v>
      </c>
      <c r="AK780" s="2">
        <v>0.48129629629629633</v>
      </c>
      <c r="AL780" t="s">
        <v>33</v>
      </c>
      <c r="AM780" t="s">
        <v>34</v>
      </c>
      <c r="AN780" t="s">
        <v>35</v>
      </c>
      <c r="AO780" t="s">
        <v>27</v>
      </c>
    </row>
    <row r="781" spans="1:41" x14ac:dyDescent="0.25">
      <c r="A781" t="s">
        <v>27</v>
      </c>
      <c r="B781">
        <v>2297507</v>
      </c>
      <c r="C781" t="s">
        <v>37</v>
      </c>
      <c r="D781" t="s">
        <v>96</v>
      </c>
      <c r="E781" t="s">
        <v>39</v>
      </c>
      <c r="F781">
        <v>53211</v>
      </c>
      <c r="G781" t="s">
        <v>29</v>
      </c>
      <c r="H781" t="s">
        <v>40</v>
      </c>
      <c r="I781">
        <v>31</v>
      </c>
      <c r="J781" t="s">
        <v>30</v>
      </c>
      <c r="K781" t="s">
        <v>79</v>
      </c>
      <c r="L781">
        <f>VLOOKUP($K781,Key!$A$1:$D$105,2,FALSE)</f>
        <v>43.078530000000001</v>
      </c>
      <c r="M781">
        <f>VLOOKUP($K781,Key!$A$1:$D$105,3,FALSE)</f>
        <v>-87.882620000000003</v>
      </c>
      <c r="N781" t="str">
        <f>VLOOKUP($K781,Key!$A$1:$D$105,4,FALSE)</f>
        <v>Milwaukee</v>
      </c>
      <c r="O781" t="s">
        <v>69</v>
      </c>
      <c r="P781">
        <f>VLOOKUP($O781,Key!$A$1:$D$105,2,FALSE)</f>
        <v>43.081940000000003</v>
      </c>
      <c r="Q781">
        <f>VLOOKUP($O781,Key!$A$1:$D$105,3,FALSE)</f>
        <v>-87.888090000000005</v>
      </c>
      <c r="R781" t="str">
        <f>VLOOKUP($O781,Key!$A$1:$D$105,4,FALSE)</f>
        <v>Shorewood</v>
      </c>
      <c r="S781">
        <v>7</v>
      </c>
      <c r="T781">
        <v>0</v>
      </c>
      <c r="U781">
        <v>0</v>
      </c>
      <c r="V781" t="s">
        <v>33</v>
      </c>
      <c r="W781">
        <v>1</v>
      </c>
      <c r="X781">
        <v>1</v>
      </c>
      <c r="Y781">
        <v>40</v>
      </c>
      <c r="Z781" s="6">
        <v>-1</v>
      </c>
      <c r="AA781" s="1">
        <v>43480</v>
      </c>
      <c r="AB781" s="7">
        <f t="shared" si="72"/>
        <v>43466</v>
      </c>
      <c r="AC781" s="7">
        <f t="shared" si="73"/>
        <v>43480</v>
      </c>
      <c r="AD781" s="7" t="str">
        <f t="shared" si="74"/>
        <v>Tuesday</v>
      </c>
      <c r="AE781" s="2">
        <v>0.63973379629629623</v>
      </c>
      <c r="AF781" s="6">
        <v>1</v>
      </c>
      <c r="AG781" s="1">
        <v>43480</v>
      </c>
      <c r="AH781" s="7">
        <f t="shared" si="75"/>
        <v>43466</v>
      </c>
      <c r="AI781" s="7">
        <f t="shared" si="76"/>
        <v>43480</v>
      </c>
      <c r="AJ781" s="7" t="str">
        <f t="shared" si="77"/>
        <v>Tuesday</v>
      </c>
      <c r="AK781" s="2">
        <v>0.64467592592592593</v>
      </c>
      <c r="AL781" t="s">
        <v>33</v>
      </c>
      <c r="AM781" t="s">
        <v>34</v>
      </c>
      <c r="AN781" t="s">
        <v>35</v>
      </c>
      <c r="AO781" t="s">
        <v>27</v>
      </c>
    </row>
    <row r="782" spans="1:41" x14ac:dyDescent="0.25">
      <c r="A782" t="s">
        <v>27</v>
      </c>
      <c r="B782">
        <v>1328721</v>
      </c>
      <c r="C782" t="s">
        <v>37</v>
      </c>
      <c r="D782" t="s">
        <v>38</v>
      </c>
      <c r="E782" t="s">
        <v>39</v>
      </c>
      <c r="F782">
        <v>53207</v>
      </c>
      <c r="G782" t="s">
        <v>29</v>
      </c>
      <c r="H782" t="s">
        <v>40</v>
      </c>
      <c r="I782">
        <v>12632</v>
      </c>
      <c r="J782" t="s">
        <v>30</v>
      </c>
      <c r="K782" t="s">
        <v>61</v>
      </c>
      <c r="L782">
        <f>VLOOKUP($K782,Key!$A$1:$D$105,2,FALSE)</f>
        <v>43.026229999999998</v>
      </c>
      <c r="M782">
        <f>VLOOKUP($K782,Key!$A$1:$D$105,3,FALSE)</f>
        <v>-87.912809999999993</v>
      </c>
      <c r="N782" t="str">
        <f>VLOOKUP($K782,Key!$A$1:$D$105,4,FALSE)</f>
        <v>Milwaukee</v>
      </c>
      <c r="O782" t="s">
        <v>47</v>
      </c>
      <c r="P782">
        <f>VLOOKUP($O782,Key!$A$1:$D$105,2,FALSE)</f>
        <v>43.038600000000002</v>
      </c>
      <c r="Q782">
        <f>VLOOKUP($O782,Key!$A$1:$D$105,3,FALSE)</f>
        <v>-87.912099999999995</v>
      </c>
      <c r="R782" t="str">
        <f>VLOOKUP($O782,Key!$A$1:$D$105,4,FALSE)</f>
        <v>Milwaukee</v>
      </c>
      <c r="S782">
        <v>37</v>
      </c>
      <c r="T782">
        <v>0</v>
      </c>
      <c r="U782">
        <v>0</v>
      </c>
      <c r="V782" t="s">
        <v>33</v>
      </c>
      <c r="W782">
        <v>5</v>
      </c>
      <c r="X782">
        <v>4.8</v>
      </c>
      <c r="Y782">
        <v>200</v>
      </c>
      <c r="Z782" s="4">
        <v>-1</v>
      </c>
      <c r="AA782" s="1">
        <v>43481</v>
      </c>
      <c r="AB782" s="8">
        <f t="shared" si="72"/>
        <v>43466</v>
      </c>
      <c r="AC782" s="8">
        <f t="shared" si="73"/>
        <v>43481</v>
      </c>
      <c r="AD782" s="8" t="str">
        <f t="shared" si="74"/>
        <v>Wednesday</v>
      </c>
      <c r="AE782" s="2">
        <v>0.28796296296296298</v>
      </c>
      <c r="AF782" s="4">
        <v>1</v>
      </c>
      <c r="AG782" s="1">
        <v>43481</v>
      </c>
      <c r="AH782" s="8">
        <f t="shared" si="75"/>
        <v>43466</v>
      </c>
      <c r="AI782" s="8">
        <f t="shared" si="76"/>
        <v>43481</v>
      </c>
      <c r="AJ782" s="8" t="str">
        <f t="shared" si="77"/>
        <v>Wednesday</v>
      </c>
      <c r="AK782" s="2">
        <v>0.31377314814814816</v>
      </c>
      <c r="AL782" t="s">
        <v>34</v>
      </c>
      <c r="AM782" t="s">
        <v>34</v>
      </c>
      <c r="AN782" t="s">
        <v>35</v>
      </c>
      <c r="AO782" t="s">
        <v>27</v>
      </c>
    </row>
    <row r="783" spans="1:41" x14ac:dyDescent="0.25">
      <c r="A783" t="s">
        <v>27</v>
      </c>
      <c r="B783">
        <v>2339331</v>
      </c>
      <c r="C783" t="s">
        <v>37</v>
      </c>
      <c r="D783" t="s">
        <v>38</v>
      </c>
      <c r="E783" t="s">
        <v>39</v>
      </c>
      <c r="F783">
        <v>53202</v>
      </c>
      <c r="G783" t="s">
        <v>29</v>
      </c>
      <c r="H783" t="s">
        <v>40</v>
      </c>
      <c r="I783">
        <v>982</v>
      </c>
      <c r="J783" t="s">
        <v>30</v>
      </c>
      <c r="K783" t="s">
        <v>55</v>
      </c>
      <c r="L783">
        <f>VLOOKUP($K783,Key!$A$1:$D$105,2,FALSE)</f>
        <v>43.048200000000001</v>
      </c>
      <c r="M783">
        <f>VLOOKUP($K783,Key!$A$1:$D$105,3,FALSE)</f>
        <v>-87.900859999999994</v>
      </c>
      <c r="N783" t="str">
        <f>VLOOKUP($K783,Key!$A$1:$D$105,4,FALSE)</f>
        <v>Milwaukee</v>
      </c>
      <c r="O783" t="s">
        <v>71</v>
      </c>
      <c r="P783">
        <f>VLOOKUP($O783,Key!$A$1:$D$105,2,FALSE)</f>
        <v>43.074890000000003</v>
      </c>
      <c r="Q783">
        <f>VLOOKUP($O783,Key!$A$1:$D$105,3,FALSE)</f>
        <v>-87.882810000000006</v>
      </c>
      <c r="R783" t="str">
        <f>VLOOKUP($O783,Key!$A$1:$D$105,4,FALSE)</f>
        <v>Milwaukee</v>
      </c>
      <c r="S783">
        <v>34</v>
      </c>
      <c r="T783">
        <v>0</v>
      </c>
      <c r="U783">
        <v>0</v>
      </c>
      <c r="V783" t="s">
        <v>33</v>
      </c>
      <c r="W783">
        <v>5</v>
      </c>
      <c r="X783">
        <v>4.8</v>
      </c>
      <c r="Y783">
        <v>200</v>
      </c>
      <c r="Z783" s="6">
        <v>-1</v>
      </c>
      <c r="AA783" s="1">
        <v>43481</v>
      </c>
      <c r="AB783" s="7">
        <f t="shared" si="72"/>
        <v>43466</v>
      </c>
      <c r="AC783" s="7">
        <f t="shared" si="73"/>
        <v>43481</v>
      </c>
      <c r="AD783" s="7" t="str">
        <f t="shared" si="74"/>
        <v>Wednesday</v>
      </c>
      <c r="AE783" s="2">
        <v>0.36222222222222222</v>
      </c>
      <c r="AF783" s="6">
        <v>1</v>
      </c>
      <c r="AG783" s="1">
        <v>43481</v>
      </c>
      <c r="AH783" s="7">
        <f t="shared" si="75"/>
        <v>43466</v>
      </c>
      <c r="AI783" s="7">
        <f t="shared" si="76"/>
        <v>43481</v>
      </c>
      <c r="AJ783" s="7" t="str">
        <f t="shared" si="77"/>
        <v>Wednesday</v>
      </c>
      <c r="AK783" s="2">
        <v>0.38609953703703703</v>
      </c>
      <c r="AL783" t="s">
        <v>34</v>
      </c>
      <c r="AM783" t="s">
        <v>34</v>
      </c>
      <c r="AN783" t="s">
        <v>35</v>
      </c>
      <c r="AO783" t="s">
        <v>27</v>
      </c>
    </row>
    <row r="784" spans="1:41" x14ac:dyDescent="0.25">
      <c r="A784" t="s">
        <v>27</v>
      </c>
      <c r="B784">
        <v>1863430</v>
      </c>
      <c r="C784" t="s">
        <v>37</v>
      </c>
      <c r="D784" t="s">
        <v>38</v>
      </c>
      <c r="E784" t="s">
        <v>39</v>
      </c>
      <c r="F784">
        <v>53202</v>
      </c>
      <c r="G784" t="s">
        <v>29</v>
      </c>
      <c r="H784" t="s">
        <v>86</v>
      </c>
      <c r="I784">
        <v>5531</v>
      </c>
      <c r="J784" t="s">
        <v>30</v>
      </c>
      <c r="K784" t="s">
        <v>48</v>
      </c>
      <c r="L784">
        <f>VLOOKUP($K784,Key!$A$1:$D$105,2,FALSE)</f>
        <v>43.034619999999997</v>
      </c>
      <c r="M784">
        <f>VLOOKUP($K784,Key!$A$1:$D$105,3,FALSE)</f>
        <v>-87.917500000000004</v>
      </c>
      <c r="N784" t="str">
        <f>VLOOKUP($K784,Key!$A$1:$D$105,4,FALSE)</f>
        <v>Milwaukee</v>
      </c>
      <c r="O784" t="s">
        <v>32</v>
      </c>
      <c r="P784">
        <f>VLOOKUP($O784,Key!$A$1:$D$105,2,FALSE)</f>
        <v>43.040349999999997</v>
      </c>
      <c r="Q784">
        <f>VLOOKUP($O784,Key!$A$1:$D$105,3,FALSE)</f>
        <v>-87.920760000000001</v>
      </c>
      <c r="R784" t="str">
        <f>VLOOKUP($O784,Key!$A$1:$D$105,4,FALSE)</f>
        <v>Milwaukee</v>
      </c>
      <c r="S784">
        <v>4</v>
      </c>
      <c r="T784">
        <v>0</v>
      </c>
      <c r="U784">
        <v>2</v>
      </c>
      <c r="V784" t="s">
        <v>33</v>
      </c>
      <c r="W784">
        <v>0</v>
      </c>
      <c r="X784">
        <v>0</v>
      </c>
      <c r="Y784">
        <v>0</v>
      </c>
      <c r="Z784" s="4">
        <v>-1</v>
      </c>
      <c r="AA784" s="1">
        <v>43481</v>
      </c>
      <c r="AB784" s="8">
        <f t="shared" si="72"/>
        <v>43466</v>
      </c>
      <c r="AC784" s="8">
        <f t="shared" si="73"/>
        <v>43481</v>
      </c>
      <c r="AD784" s="8" t="str">
        <f t="shared" si="74"/>
        <v>Wednesday</v>
      </c>
      <c r="AE784" s="2">
        <v>0.48753472222222222</v>
      </c>
      <c r="AF784" s="4">
        <v>1</v>
      </c>
      <c r="AG784" s="1">
        <v>43481</v>
      </c>
      <c r="AH784" s="8">
        <f t="shared" si="75"/>
        <v>43466</v>
      </c>
      <c r="AI784" s="8">
        <f t="shared" si="76"/>
        <v>43481</v>
      </c>
      <c r="AJ784" s="8" t="str">
        <f t="shared" si="77"/>
        <v>Wednesday</v>
      </c>
      <c r="AK784" s="2">
        <v>0.49077546296296298</v>
      </c>
      <c r="AL784" t="s">
        <v>33</v>
      </c>
      <c r="AM784" t="s">
        <v>34</v>
      </c>
      <c r="AN784" t="s">
        <v>35</v>
      </c>
      <c r="AO784" t="s">
        <v>27</v>
      </c>
    </row>
    <row r="785" spans="1:41" x14ac:dyDescent="0.25">
      <c r="A785" t="s">
        <v>27</v>
      </c>
      <c r="B785">
        <v>1738865</v>
      </c>
      <c r="C785" t="s">
        <v>37</v>
      </c>
      <c r="D785" t="s">
        <v>38</v>
      </c>
      <c r="E785" t="s">
        <v>39</v>
      </c>
      <c r="F785">
        <v>53211</v>
      </c>
      <c r="G785" t="s">
        <v>29</v>
      </c>
      <c r="H785" t="s">
        <v>40</v>
      </c>
      <c r="I785">
        <v>5498</v>
      </c>
      <c r="J785" t="s">
        <v>30</v>
      </c>
      <c r="K785" t="s">
        <v>75</v>
      </c>
      <c r="L785">
        <f>VLOOKUP($K785,Key!$A$1:$D$105,2,FALSE)</f>
        <v>43.063749000000001</v>
      </c>
      <c r="M785">
        <f>VLOOKUP($K785,Key!$A$1:$D$105,3,FALSE)</f>
        <v>-87.887962999999999</v>
      </c>
      <c r="N785" t="str">
        <f>VLOOKUP($K785,Key!$A$1:$D$105,4,FALSE)</f>
        <v>Milwaukee</v>
      </c>
      <c r="O785" t="s">
        <v>71</v>
      </c>
      <c r="P785">
        <f>VLOOKUP($O785,Key!$A$1:$D$105,2,FALSE)</f>
        <v>43.074890000000003</v>
      </c>
      <c r="Q785">
        <f>VLOOKUP($O785,Key!$A$1:$D$105,3,FALSE)</f>
        <v>-87.882810000000006</v>
      </c>
      <c r="R785" t="str">
        <f>VLOOKUP($O785,Key!$A$1:$D$105,4,FALSE)</f>
        <v>Milwaukee</v>
      </c>
      <c r="S785">
        <v>9</v>
      </c>
      <c r="T785">
        <v>0</v>
      </c>
      <c r="U785">
        <v>0</v>
      </c>
      <c r="V785" t="s">
        <v>33</v>
      </c>
      <c r="W785">
        <v>1</v>
      </c>
      <c r="X785">
        <v>1</v>
      </c>
      <c r="Y785">
        <v>40</v>
      </c>
      <c r="Z785" s="6">
        <v>-1</v>
      </c>
      <c r="AA785" s="1">
        <v>43481</v>
      </c>
      <c r="AB785" s="7">
        <f t="shared" si="72"/>
        <v>43466</v>
      </c>
      <c r="AC785" s="7">
        <f t="shared" si="73"/>
        <v>43481</v>
      </c>
      <c r="AD785" s="7" t="str">
        <f t="shared" si="74"/>
        <v>Wednesday</v>
      </c>
      <c r="AE785" s="2">
        <v>0.58232638888888888</v>
      </c>
      <c r="AF785" s="6">
        <v>1</v>
      </c>
      <c r="AG785" s="1">
        <v>43481</v>
      </c>
      <c r="AH785" s="7">
        <f t="shared" si="75"/>
        <v>43466</v>
      </c>
      <c r="AI785" s="7">
        <f t="shared" si="76"/>
        <v>43481</v>
      </c>
      <c r="AJ785" s="7" t="str">
        <f t="shared" si="77"/>
        <v>Wednesday</v>
      </c>
      <c r="AK785" s="2">
        <v>0.58850694444444451</v>
      </c>
      <c r="AL785" t="s">
        <v>33</v>
      </c>
      <c r="AM785" t="s">
        <v>34</v>
      </c>
      <c r="AN785" t="s">
        <v>35</v>
      </c>
      <c r="AO785" t="s">
        <v>27</v>
      </c>
    </row>
    <row r="786" spans="1:41" x14ac:dyDescent="0.25">
      <c r="A786" t="s">
        <v>27</v>
      </c>
      <c r="B786">
        <v>2284220</v>
      </c>
      <c r="C786" t="s">
        <v>37</v>
      </c>
      <c r="D786" t="s">
        <v>108</v>
      </c>
      <c r="E786" t="s">
        <v>39</v>
      </c>
      <c r="F786">
        <v>53202</v>
      </c>
      <c r="G786" t="s">
        <v>29</v>
      </c>
      <c r="H786" t="s">
        <v>40</v>
      </c>
      <c r="I786">
        <v>12526</v>
      </c>
      <c r="J786" t="s">
        <v>30</v>
      </c>
      <c r="K786" t="s">
        <v>115</v>
      </c>
      <c r="L786">
        <f>VLOOKUP($K786,Key!$A$1:$D$105,2,FALSE)</f>
        <v>43.058619999999998</v>
      </c>
      <c r="M786">
        <f>VLOOKUP($K786,Key!$A$1:$D$105,3,FALSE)</f>
        <v>-87.885319999999993</v>
      </c>
      <c r="N786" t="str">
        <f>VLOOKUP($K786,Key!$A$1:$D$105,4,FALSE)</f>
        <v>Milwaukee</v>
      </c>
      <c r="O786" t="s">
        <v>56</v>
      </c>
      <c r="P786">
        <f>VLOOKUP($O786,Key!$A$1:$D$105,2,FALSE)</f>
        <v>43.05847</v>
      </c>
      <c r="Q786">
        <f>VLOOKUP($O786,Key!$A$1:$D$105,3,FALSE)</f>
        <v>-87.898079999999993</v>
      </c>
      <c r="R786" t="str">
        <f>VLOOKUP($O786,Key!$A$1:$D$105,4,FALSE)</f>
        <v>Milwaukee</v>
      </c>
      <c r="S786">
        <v>7</v>
      </c>
      <c r="T786">
        <v>0</v>
      </c>
      <c r="U786">
        <v>0</v>
      </c>
      <c r="V786" t="s">
        <v>33</v>
      </c>
      <c r="W786">
        <v>1</v>
      </c>
      <c r="X786">
        <v>1</v>
      </c>
      <c r="Y786">
        <v>40</v>
      </c>
      <c r="Z786" s="4">
        <v>-1</v>
      </c>
      <c r="AA786" s="1">
        <v>43481</v>
      </c>
      <c r="AB786" s="8">
        <f t="shared" si="72"/>
        <v>43466</v>
      </c>
      <c r="AC786" s="8">
        <f t="shared" si="73"/>
        <v>43481</v>
      </c>
      <c r="AD786" s="8" t="str">
        <f t="shared" si="74"/>
        <v>Wednesday</v>
      </c>
      <c r="AE786" s="2">
        <v>0.73763888888888884</v>
      </c>
      <c r="AF786" s="4">
        <v>1</v>
      </c>
      <c r="AG786" s="1">
        <v>43481</v>
      </c>
      <c r="AH786" s="8">
        <f t="shared" si="75"/>
        <v>43466</v>
      </c>
      <c r="AI786" s="8">
        <f t="shared" si="76"/>
        <v>43481</v>
      </c>
      <c r="AJ786" s="8" t="str">
        <f t="shared" si="77"/>
        <v>Wednesday</v>
      </c>
      <c r="AK786" s="2">
        <v>0.74297453703703698</v>
      </c>
      <c r="AL786" t="s">
        <v>33</v>
      </c>
      <c r="AM786" t="s">
        <v>34</v>
      </c>
      <c r="AN786" t="s">
        <v>35</v>
      </c>
      <c r="AO786" t="s">
        <v>27</v>
      </c>
    </row>
    <row r="787" spans="1:41" x14ac:dyDescent="0.25">
      <c r="A787" t="s">
        <v>27</v>
      </c>
      <c r="B787">
        <v>2353269</v>
      </c>
      <c r="C787" t="s">
        <v>37</v>
      </c>
      <c r="D787" t="s">
        <v>121</v>
      </c>
      <c r="E787" t="s">
        <v>39</v>
      </c>
      <c r="F787">
        <v>53202</v>
      </c>
      <c r="G787" t="s">
        <v>29</v>
      </c>
      <c r="H787" t="s">
        <v>40</v>
      </c>
      <c r="I787">
        <v>12464</v>
      </c>
      <c r="J787" t="s">
        <v>30</v>
      </c>
      <c r="K787" t="s">
        <v>58</v>
      </c>
      <c r="L787">
        <f>VLOOKUP($K787,Key!$A$1:$D$105,2,FALSE)</f>
        <v>43.052460000000004</v>
      </c>
      <c r="M787">
        <f>VLOOKUP($K787,Key!$A$1:$D$105,3,FALSE)</f>
        <v>-87.891000000000005</v>
      </c>
      <c r="N787" t="str">
        <f>VLOOKUP($K787,Key!$A$1:$D$105,4,FALSE)</f>
        <v>Milwaukee</v>
      </c>
      <c r="O787" t="s">
        <v>36</v>
      </c>
      <c r="P787">
        <f>VLOOKUP($O787,Key!$A$1:$D$105,2,FALSE)</f>
        <v>43.03886</v>
      </c>
      <c r="Q787">
        <f>VLOOKUP($O787,Key!$A$1:$D$105,3,FALSE)</f>
        <v>-87.902720000000002</v>
      </c>
      <c r="R787" t="str">
        <f>VLOOKUP($O787,Key!$A$1:$D$105,4,FALSE)</f>
        <v>Milwaukee</v>
      </c>
      <c r="S787">
        <v>11</v>
      </c>
      <c r="T787">
        <v>0</v>
      </c>
      <c r="U787">
        <v>0</v>
      </c>
      <c r="V787" t="s">
        <v>33</v>
      </c>
      <c r="W787">
        <v>0</v>
      </c>
      <c r="X787">
        <v>0</v>
      </c>
      <c r="Y787">
        <v>0</v>
      </c>
      <c r="Z787" s="6">
        <v>-1</v>
      </c>
      <c r="AA787" s="1">
        <v>43482</v>
      </c>
      <c r="AB787" s="7">
        <f t="shared" si="72"/>
        <v>43466</v>
      </c>
      <c r="AC787" s="7">
        <f t="shared" si="73"/>
        <v>43482</v>
      </c>
      <c r="AD787" s="7" t="str">
        <f t="shared" si="74"/>
        <v>Thursday</v>
      </c>
      <c r="AE787" s="2">
        <v>0.30716435185185187</v>
      </c>
      <c r="AF787" s="6">
        <v>1</v>
      </c>
      <c r="AG787" s="1">
        <v>43482</v>
      </c>
      <c r="AH787" s="7">
        <f t="shared" si="75"/>
        <v>43466</v>
      </c>
      <c r="AI787" s="7">
        <f t="shared" si="76"/>
        <v>43482</v>
      </c>
      <c r="AJ787" s="7" t="str">
        <f t="shared" si="77"/>
        <v>Thursday</v>
      </c>
      <c r="AK787" s="2">
        <v>0.31474537037037037</v>
      </c>
      <c r="AL787" t="s">
        <v>33</v>
      </c>
      <c r="AM787" t="s">
        <v>34</v>
      </c>
      <c r="AN787" t="s">
        <v>35</v>
      </c>
      <c r="AO787" t="s">
        <v>27</v>
      </c>
    </row>
    <row r="788" spans="1:41" x14ac:dyDescent="0.25">
      <c r="A788" t="s">
        <v>116</v>
      </c>
      <c r="B788">
        <v>2257274</v>
      </c>
      <c r="C788" t="s">
        <v>37</v>
      </c>
      <c r="D788" t="s">
        <v>38</v>
      </c>
      <c r="E788" t="s">
        <v>39</v>
      </c>
      <c r="F788">
        <v>53202</v>
      </c>
      <c r="G788" t="s">
        <v>29</v>
      </c>
      <c r="H788" t="s">
        <v>117</v>
      </c>
      <c r="I788">
        <v>5465</v>
      </c>
      <c r="J788" t="s">
        <v>30</v>
      </c>
      <c r="K788" t="s">
        <v>80</v>
      </c>
      <c r="L788">
        <f>VLOOKUP($K788,Key!$A$1:$D$105,2,FALSE)</f>
        <v>43.05097</v>
      </c>
      <c r="M788">
        <f>VLOOKUP($K788,Key!$A$1:$D$105,3,FALSE)</f>
        <v>-87.906440000000003</v>
      </c>
      <c r="N788" t="str">
        <f>VLOOKUP($K788,Key!$A$1:$D$105,4,FALSE)</f>
        <v>Milwaukee</v>
      </c>
      <c r="O788" t="s">
        <v>36</v>
      </c>
      <c r="P788">
        <f>VLOOKUP($O788,Key!$A$1:$D$105,2,FALSE)</f>
        <v>43.03886</v>
      </c>
      <c r="Q788">
        <f>VLOOKUP($O788,Key!$A$1:$D$105,3,FALSE)</f>
        <v>-87.902720000000002</v>
      </c>
      <c r="R788" t="str">
        <f>VLOOKUP($O788,Key!$A$1:$D$105,4,FALSE)</f>
        <v>Milwaukee</v>
      </c>
      <c r="S788">
        <v>8</v>
      </c>
      <c r="T788">
        <v>0</v>
      </c>
      <c r="U788">
        <v>0</v>
      </c>
      <c r="V788" t="s">
        <v>33</v>
      </c>
      <c r="W788">
        <v>1</v>
      </c>
      <c r="X788">
        <v>1</v>
      </c>
      <c r="Y788">
        <v>40</v>
      </c>
      <c r="Z788" s="4">
        <v>-1</v>
      </c>
      <c r="AA788" s="1">
        <v>43482</v>
      </c>
      <c r="AB788" s="8">
        <f t="shared" si="72"/>
        <v>43466</v>
      </c>
      <c r="AC788" s="8">
        <f t="shared" si="73"/>
        <v>43482</v>
      </c>
      <c r="AD788" s="8" t="str">
        <f t="shared" si="74"/>
        <v>Thursday</v>
      </c>
      <c r="AE788" s="2">
        <v>0.31513888888888891</v>
      </c>
      <c r="AF788" s="4">
        <v>1</v>
      </c>
      <c r="AG788" s="1">
        <v>43482</v>
      </c>
      <c r="AH788" s="8">
        <f t="shared" si="75"/>
        <v>43466</v>
      </c>
      <c r="AI788" s="8">
        <f t="shared" si="76"/>
        <v>43482</v>
      </c>
      <c r="AJ788" s="8" t="str">
        <f t="shared" si="77"/>
        <v>Thursday</v>
      </c>
      <c r="AK788" s="2">
        <v>0.32046296296296295</v>
      </c>
      <c r="AL788" t="s">
        <v>33</v>
      </c>
      <c r="AM788" t="s">
        <v>33</v>
      </c>
      <c r="AN788" t="s">
        <v>35</v>
      </c>
      <c r="AO788" t="s">
        <v>27</v>
      </c>
    </row>
    <row r="789" spans="1:41" x14ac:dyDescent="0.25">
      <c r="A789" t="s">
        <v>27</v>
      </c>
      <c r="B789">
        <v>2132080</v>
      </c>
      <c r="C789" t="s">
        <v>37</v>
      </c>
      <c r="D789" t="s">
        <v>38</v>
      </c>
      <c r="E789" t="s">
        <v>39</v>
      </c>
      <c r="F789">
        <v>53233</v>
      </c>
      <c r="G789" t="s">
        <v>29</v>
      </c>
      <c r="H789" t="s">
        <v>40</v>
      </c>
      <c r="I789">
        <v>5455</v>
      </c>
      <c r="J789" t="s">
        <v>30</v>
      </c>
      <c r="K789" t="s">
        <v>100</v>
      </c>
      <c r="L789">
        <f>VLOOKUP($K789,Key!$A$1:$D$105,2,FALSE)</f>
        <v>43.04562</v>
      </c>
      <c r="M789">
        <f>VLOOKUP($K789,Key!$A$1:$D$105,3,FALSE)</f>
        <v>-87.923900000000003</v>
      </c>
      <c r="N789" t="str">
        <f>VLOOKUP($K789,Key!$A$1:$D$105,4,FALSE)</f>
        <v>Milwaukee</v>
      </c>
      <c r="O789" t="s">
        <v>41</v>
      </c>
      <c r="P789">
        <f>VLOOKUP($O789,Key!$A$1:$D$105,2,FALSE)</f>
        <v>43.042490000000001</v>
      </c>
      <c r="Q789">
        <f>VLOOKUP($O789,Key!$A$1:$D$105,3,FALSE)</f>
        <v>-87.909959999999998</v>
      </c>
      <c r="R789" t="str">
        <f>VLOOKUP($O789,Key!$A$1:$D$105,4,FALSE)</f>
        <v>Milwaukee</v>
      </c>
      <c r="S789">
        <v>6</v>
      </c>
      <c r="T789">
        <v>0</v>
      </c>
      <c r="U789">
        <v>0</v>
      </c>
      <c r="V789" t="s">
        <v>33</v>
      </c>
      <c r="W789">
        <v>0</v>
      </c>
      <c r="X789">
        <v>0</v>
      </c>
      <c r="Y789">
        <v>0</v>
      </c>
      <c r="Z789" s="6">
        <v>-1</v>
      </c>
      <c r="AA789" s="1">
        <v>43482</v>
      </c>
      <c r="AB789" s="7">
        <f t="shared" si="72"/>
        <v>43466</v>
      </c>
      <c r="AC789" s="7">
        <f t="shared" si="73"/>
        <v>43482</v>
      </c>
      <c r="AD789" s="7" t="str">
        <f t="shared" si="74"/>
        <v>Thursday</v>
      </c>
      <c r="AE789" s="2">
        <v>0.34564814814814815</v>
      </c>
      <c r="AF789" s="6">
        <v>1</v>
      </c>
      <c r="AG789" s="1">
        <v>43482</v>
      </c>
      <c r="AH789" s="7">
        <f t="shared" si="75"/>
        <v>43466</v>
      </c>
      <c r="AI789" s="7">
        <f t="shared" si="76"/>
        <v>43482</v>
      </c>
      <c r="AJ789" s="7" t="str">
        <f t="shared" si="77"/>
        <v>Thursday</v>
      </c>
      <c r="AK789" s="2">
        <v>0.34931712962962963</v>
      </c>
      <c r="AL789" t="s">
        <v>33</v>
      </c>
      <c r="AM789" t="s">
        <v>34</v>
      </c>
      <c r="AN789" t="s">
        <v>35</v>
      </c>
      <c r="AO789" t="s">
        <v>27</v>
      </c>
    </row>
    <row r="790" spans="1:41" x14ac:dyDescent="0.25">
      <c r="A790" t="s">
        <v>27</v>
      </c>
      <c r="B790">
        <v>2381203</v>
      </c>
      <c r="C790" t="s">
        <v>37</v>
      </c>
      <c r="D790" t="s">
        <v>38</v>
      </c>
      <c r="E790" t="s">
        <v>39</v>
      </c>
      <c r="F790">
        <v>53202</v>
      </c>
      <c r="G790" t="s">
        <v>29</v>
      </c>
      <c r="H790" t="s">
        <v>40</v>
      </c>
      <c r="I790">
        <v>108</v>
      </c>
      <c r="J790" t="s">
        <v>30</v>
      </c>
      <c r="K790" t="s">
        <v>80</v>
      </c>
      <c r="L790">
        <f>VLOOKUP($K790,Key!$A$1:$D$105,2,FALSE)</f>
        <v>43.05097</v>
      </c>
      <c r="M790">
        <f>VLOOKUP($K790,Key!$A$1:$D$105,3,FALSE)</f>
        <v>-87.906440000000003</v>
      </c>
      <c r="N790" t="str">
        <f>VLOOKUP($K790,Key!$A$1:$D$105,4,FALSE)</f>
        <v>Milwaukee</v>
      </c>
      <c r="O790" t="s">
        <v>56</v>
      </c>
      <c r="P790">
        <f>VLOOKUP($O790,Key!$A$1:$D$105,2,FALSE)</f>
        <v>43.05847</v>
      </c>
      <c r="Q790">
        <f>VLOOKUP($O790,Key!$A$1:$D$105,3,FALSE)</f>
        <v>-87.898079999999993</v>
      </c>
      <c r="R790" t="str">
        <f>VLOOKUP($O790,Key!$A$1:$D$105,4,FALSE)</f>
        <v>Milwaukee</v>
      </c>
      <c r="S790">
        <v>8</v>
      </c>
      <c r="T790">
        <v>0</v>
      </c>
      <c r="U790">
        <v>0</v>
      </c>
      <c r="V790" t="s">
        <v>33</v>
      </c>
      <c r="W790">
        <v>1</v>
      </c>
      <c r="X790">
        <v>1</v>
      </c>
      <c r="Y790">
        <v>40</v>
      </c>
      <c r="Z790" s="4">
        <v>-1</v>
      </c>
      <c r="AA790" s="1">
        <v>43482</v>
      </c>
      <c r="AB790" s="8">
        <f t="shared" si="72"/>
        <v>43466</v>
      </c>
      <c r="AC790" s="8">
        <f t="shared" si="73"/>
        <v>43482</v>
      </c>
      <c r="AD790" s="8" t="str">
        <f t="shared" si="74"/>
        <v>Thursday</v>
      </c>
      <c r="AE790" s="2">
        <v>0.36171296296296296</v>
      </c>
      <c r="AF790" s="4">
        <v>1</v>
      </c>
      <c r="AG790" s="1">
        <v>43482</v>
      </c>
      <c r="AH790" s="8">
        <f t="shared" si="75"/>
        <v>43466</v>
      </c>
      <c r="AI790" s="8">
        <f t="shared" si="76"/>
        <v>43482</v>
      </c>
      <c r="AJ790" s="8" t="str">
        <f t="shared" si="77"/>
        <v>Thursday</v>
      </c>
      <c r="AK790" s="2">
        <v>0.36731481481481482</v>
      </c>
      <c r="AL790" t="s">
        <v>33</v>
      </c>
      <c r="AM790" t="s">
        <v>34</v>
      </c>
      <c r="AN790" t="s">
        <v>35</v>
      </c>
      <c r="AO790" t="s">
        <v>27</v>
      </c>
    </row>
    <row r="791" spans="1:41" x14ac:dyDescent="0.25">
      <c r="A791" t="s">
        <v>27</v>
      </c>
      <c r="B791">
        <v>1659202</v>
      </c>
      <c r="C791" t="s">
        <v>37</v>
      </c>
      <c r="D791" t="s">
        <v>38</v>
      </c>
      <c r="E791" t="s">
        <v>39</v>
      </c>
      <c r="F791">
        <v>53202</v>
      </c>
      <c r="G791" t="s">
        <v>29</v>
      </c>
      <c r="H791" t="s">
        <v>40</v>
      </c>
      <c r="I791">
        <v>135</v>
      </c>
      <c r="J791" t="s">
        <v>30</v>
      </c>
      <c r="K791" t="s">
        <v>57</v>
      </c>
      <c r="L791">
        <f>VLOOKUP($K791,Key!$A$1:$D$105,2,FALSE)</f>
        <v>43.045712999999999</v>
      </c>
      <c r="M791">
        <f>VLOOKUP($K791,Key!$A$1:$D$105,3,FALSE)</f>
        <v>-87.899756999999994</v>
      </c>
      <c r="N791" t="str">
        <f>VLOOKUP($K791,Key!$A$1:$D$105,4,FALSE)</f>
        <v>Milwaukee</v>
      </c>
      <c r="O791" t="s">
        <v>36</v>
      </c>
      <c r="P791">
        <f>VLOOKUP($O791,Key!$A$1:$D$105,2,FALSE)</f>
        <v>43.03886</v>
      </c>
      <c r="Q791">
        <f>VLOOKUP($O791,Key!$A$1:$D$105,3,FALSE)</f>
        <v>-87.902720000000002</v>
      </c>
      <c r="R791" t="str">
        <f>VLOOKUP($O791,Key!$A$1:$D$105,4,FALSE)</f>
        <v>Milwaukee</v>
      </c>
      <c r="S791">
        <v>4</v>
      </c>
      <c r="T791">
        <v>0</v>
      </c>
      <c r="U791">
        <v>0</v>
      </c>
      <c r="V791" t="s">
        <v>33</v>
      </c>
      <c r="W791">
        <v>0</v>
      </c>
      <c r="X791">
        <v>0</v>
      </c>
      <c r="Y791">
        <v>0</v>
      </c>
      <c r="Z791" s="6">
        <v>-1</v>
      </c>
      <c r="AA791" s="1">
        <v>43482</v>
      </c>
      <c r="AB791" s="7">
        <f t="shared" si="72"/>
        <v>43466</v>
      </c>
      <c r="AC791" s="7">
        <f t="shared" si="73"/>
        <v>43482</v>
      </c>
      <c r="AD791" s="7" t="str">
        <f t="shared" si="74"/>
        <v>Thursday</v>
      </c>
      <c r="AE791" s="2">
        <v>0.37518518518518523</v>
      </c>
      <c r="AF791" s="6">
        <v>1</v>
      </c>
      <c r="AG791" s="1">
        <v>43482</v>
      </c>
      <c r="AH791" s="7">
        <f t="shared" si="75"/>
        <v>43466</v>
      </c>
      <c r="AI791" s="7">
        <f t="shared" si="76"/>
        <v>43482</v>
      </c>
      <c r="AJ791" s="7" t="str">
        <f t="shared" si="77"/>
        <v>Thursday</v>
      </c>
      <c r="AK791" s="2">
        <v>0.37789351851851855</v>
      </c>
      <c r="AL791" t="s">
        <v>33</v>
      </c>
      <c r="AM791" t="s">
        <v>34</v>
      </c>
      <c r="AN791" t="s">
        <v>35</v>
      </c>
      <c r="AO791" t="s">
        <v>27</v>
      </c>
    </row>
    <row r="792" spans="1:41" x14ac:dyDescent="0.25">
      <c r="A792" t="s">
        <v>27</v>
      </c>
      <c r="B792">
        <v>1328721</v>
      </c>
      <c r="C792" t="s">
        <v>37</v>
      </c>
      <c r="D792" t="s">
        <v>38</v>
      </c>
      <c r="E792" t="s">
        <v>39</v>
      </c>
      <c r="F792">
        <v>53207</v>
      </c>
      <c r="G792" t="s">
        <v>29</v>
      </c>
      <c r="H792" t="s">
        <v>40</v>
      </c>
      <c r="I792">
        <v>5433</v>
      </c>
      <c r="J792" t="s">
        <v>30</v>
      </c>
      <c r="K792" t="s">
        <v>54</v>
      </c>
      <c r="L792">
        <f>VLOOKUP($K792,Key!$A$1:$D$105,2,FALSE)</f>
        <v>43.004728999999998</v>
      </c>
      <c r="M792">
        <f>VLOOKUP($K792,Key!$A$1:$D$105,3,FALSE)</f>
        <v>-87.905463999999995</v>
      </c>
      <c r="N792" t="str">
        <f>VLOOKUP($K792,Key!$A$1:$D$105,4,FALSE)</f>
        <v>Milwaukee</v>
      </c>
      <c r="O792" t="s">
        <v>61</v>
      </c>
      <c r="P792">
        <f>VLOOKUP($O792,Key!$A$1:$D$105,2,FALSE)</f>
        <v>43.026229999999998</v>
      </c>
      <c r="Q792">
        <f>VLOOKUP($O792,Key!$A$1:$D$105,3,FALSE)</f>
        <v>-87.912809999999993</v>
      </c>
      <c r="R792" t="str">
        <f>VLOOKUP($O792,Key!$A$1:$D$105,4,FALSE)</f>
        <v>Milwaukee</v>
      </c>
      <c r="S792">
        <v>10</v>
      </c>
      <c r="T792">
        <v>0</v>
      </c>
      <c r="U792">
        <v>0</v>
      </c>
      <c r="V792" t="s">
        <v>33</v>
      </c>
      <c r="W792">
        <v>1</v>
      </c>
      <c r="X792">
        <v>1</v>
      </c>
      <c r="Y792">
        <v>40</v>
      </c>
      <c r="Z792" s="4">
        <v>-1</v>
      </c>
      <c r="AA792" s="1">
        <v>43482</v>
      </c>
      <c r="AB792" s="8">
        <f t="shared" si="72"/>
        <v>43466</v>
      </c>
      <c r="AC792" s="8">
        <f t="shared" si="73"/>
        <v>43482</v>
      </c>
      <c r="AD792" s="8" t="str">
        <f t="shared" si="74"/>
        <v>Thursday</v>
      </c>
      <c r="AE792" s="2">
        <v>0.52989583333333334</v>
      </c>
      <c r="AF792" s="4">
        <v>1</v>
      </c>
      <c r="AG792" s="1">
        <v>43482</v>
      </c>
      <c r="AH792" s="8">
        <f t="shared" si="75"/>
        <v>43466</v>
      </c>
      <c r="AI792" s="8">
        <f t="shared" si="76"/>
        <v>43482</v>
      </c>
      <c r="AJ792" s="8" t="str">
        <f t="shared" si="77"/>
        <v>Thursday</v>
      </c>
      <c r="AK792" s="2">
        <v>0.5368518518518518</v>
      </c>
      <c r="AL792" t="s">
        <v>33</v>
      </c>
      <c r="AM792" t="s">
        <v>34</v>
      </c>
      <c r="AN792" t="s">
        <v>35</v>
      </c>
      <c r="AO792" t="s">
        <v>27</v>
      </c>
    </row>
    <row r="793" spans="1:41" x14ac:dyDescent="0.25">
      <c r="A793" t="s">
        <v>27</v>
      </c>
      <c r="B793">
        <v>2108192</v>
      </c>
      <c r="C793" t="s">
        <v>37</v>
      </c>
      <c r="D793" t="s">
        <v>108</v>
      </c>
      <c r="E793" t="s">
        <v>39</v>
      </c>
      <c r="F793">
        <v>53233</v>
      </c>
      <c r="G793" t="s">
        <v>29</v>
      </c>
      <c r="H793" t="s">
        <v>40</v>
      </c>
      <c r="I793">
        <v>12689</v>
      </c>
      <c r="J793" t="s">
        <v>30</v>
      </c>
      <c r="K793" t="s">
        <v>47</v>
      </c>
      <c r="L793">
        <f>VLOOKUP($K793,Key!$A$1:$D$105,2,FALSE)</f>
        <v>43.038600000000002</v>
      </c>
      <c r="M793">
        <f>VLOOKUP($K793,Key!$A$1:$D$105,3,FALSE)</f>
        <v>-87.912099999999995</v>
      </c>
      <c r="N793" t="str">
        <f>VLOOKUP($K793,Key!$A$1:$D$105,4,FALSE)</f>
        <v>Milwaukee</v>
      </c>
      <c r="O793" t="s">
        <v>89</v>
      </c>
      <c r="P793">
        <f>VLOOKUP($O793,Key!$A$1:$D$105,2,FALSE)</f>
        <v>43.040154000000001</v>
      </c>
      <c r="Q793">
        <f>VLOOKUP($O793,Key!$A$1:$D$105,3,FALSE)</f>
        <v>-87.932113000000001</v>
      </c>
      <c r="R793" t="str">
        <f>VLOOKUP($O793,Key!$A$1:$D$105,4,FALSE)</f>
        <v>Milwaukee</v>
      </c>
      <c r="S793">
        <v>9</v>
      </c>
      <c r="T793">
        <v>0</v>
      </c>
      <c r="U793">
        <v>0</v>
      </c>
      <c r="V793" t="s">
        <v>33</v>
      </c>
      <c r="W793">
        <v>1</v>
      </c>
      <c r="X793">
        <v>1</v>
      </c>
      <c r="Y793">
        <v>40</v>
      </c>
      <c r="Z793" s="6">
        <v>-1</v>
      </c>
      <c r="AA793" s="1">
        <v>43482</v>
      </c>
      <c r="AB793" s="7">
        <f t="shared" si="72"/>
        <v>43466</v>
      </c>
      <c r="AC793" s="7">
        <f t="shared" si="73"/>
        <v>43482</v>
      </c>
      <c r="AD793" s="7" t="str">
        <f t="shared" si="74"/>
        <v>Thursday</v>
      </c>
      <c r="AE793" s="2">
        <v>0.63394675925925925</v>
      </c>
      <c r="AF793" s="6">
        <v>1</v>
      </c>
      <c r="AG793" s="1">
        <v>43482</v>
      </c>
      <c r="AH793" s="7">
        <f t="shared" si="75"/>
        <v>43466</v>
      </c>
      <c r="AI793" s="7">
        <f t="shared" si="76"/>
        <v>43482</v>
      </c>
      <c r="AJ793" s="7" t="str">
        <f t="shared" si="77"/>
        <v>Thursday</v>
      </c>
      <c r="AK793" s="2">
        <v>0.64006944444444447</v>
      </c>
      <c r="AL793" t="s">
        <v>33</v>
      </c>
      <c r="AM793" t="s">
        <v>34</v>
      </c>
      <c r="AN793" t="s">
        <v>35</v>
      </c>
      <c r="AO793" t="s">
        <v>27</v>
      </c>
    </row>
    <row r="794" spans="1:41" x14ac:dyDescent="0.25">
      <c r="A794" t="s">
        <v>27</v>
      </c>
      <c r="B794">
        <v>1760317</v>
      </c>
      <c r="C794" t="s">
        <v>37</v>
      </c>
      <c r="D794" t="s">
        <v>38</v>
      </c>
      <c r="E794" t="s">
        <v>39</v>
      </c>
      <c r="F794">
        <v>53204</v>
      </c>
      <c r="G794" t="s">
        <v>29</v>
      </c>
      <c r="H794" t="s">
        <v>40</v>
      </c>
      <c r="I794">
        <v>11158</v>
      </c>
      <c r="J794" t="s">
        <v>30</v>
      </c>
      <c r="K794" t="s">
        <v>42</v>
      </c>
      <c r="L794">
        <f>VLOOKUP($K794,Key!$A$1:$D$105,2,FALSE)</f>
        <v>43.02948</v>
      </c>
      <c r="M794">
        <f>VLOOKUP($K794,Key!$A$1:$D$105,3,FALSE)</f>
        <v>-87.912819999999996</v>
      </c>
      <c r="N794" t="str">
        <f>VLOOKUP($K794,Key!$A$1:$D$105,4,FALSE)</f>
        <v>Milwaukee</v>
      </c>
      <c r="O794" t="s">
        <v>41</v>
      </c>
      <c r="P794">
        <f>VLOOKUP($O794,Key!$A$1:$D$105,2,FALSE)</f>
        <v>43.042490000000001</v>
      </c>
      <c r="Q794">
        <f>VLOOKUP($O794,Key!$A$1:$D$105,3,FALSE)</f>
        <v>-87.909959999999998</v>
      </c>
      <c r="R794" t="str">
        <f>VLOOKUP($O794,Key!$A$1:$D$105,4,FALSE)</f>
        <v>Milwaukee</v>
      </c>
      <c r="S794">
        <v>10</v>
      </c>
      <c r="T794">
        <v>0</v>
      </c>
      <c r="U794">
        <v>0</v>
      </c>
      <c r="V794" t="s">
        <v>33</v>
      </c>
      <c r="W794">
        <v>1</v>
      </c>
      <c r="X794">
        <v>1</v>
      </c>
      <c r="Y794">
        <v>40</v>
      </c>
      <c r="Z794" s="4">
        <v>-1</v>
      </c>
      <c r="AA794" s="1">
        <v>43482</v>
      </c>
      <c r="AB794" s="8">
        <f t="shared" si="72"/>
        <v>43466</v>
      </c>
      <c r="AC794" s="8">
        <f t="shared" si="73"/>
        <v>43482</v>
      </c>
      <c r="AD794" s="8" t="str">
        <f t="shared" si="74"/>
        <v>Thursday</v>
      </c>
      <c r="AE794" s="2">
        <v>0.64135416666666667</v>
      </c>
      <c r="AF794" s="4">
        <v>1</v>
      </c>
      <c r="AG794" s="1">
        <v>43482</v>
      </c>
      <c r="AH794" s="8">
        <f t="shared" si="75"/>
        <v>43466</v>
      </c>
      <c r="AI794" s="8">
        <f t="shared" si="76"/>
        <v>43482</v>
      </c>
      <c r="AJ794" s="8" t="str">
        <f t="shared" si="77"/>
        <v>Thursday</v>
      </c>
      <c r="AK794" s="2">
        <v>0.64814814814814814</v>
      </c>
      <c r="AL794" t="s">
        <v>33</v>
      </c>
      <c r="AM794" t="s">
        <v>34</v>
      </c>
      <c r="AN794" t="s">
        <v>35</v>
      </c>
      <c r="AO794" t="s">
        <v>27</v>
      </c>
    </row>
    <row r="795" spans="1:41" x14ac:dyDescent="0.25">
      <c r="A795" t="s">
        <v>27</v>
      </c>
      <c r="B795">
        <v>1815794</v>
      </c>
      <c r="C795" t="s">
        <v>37</v>
      </c>
      <c r="D795" t="s">
        <v>137</v>
      </c>
      <c r="E795" t="s">
        <v>39</v>
      </c>
      <c r="F795">
        <v>53211</v>
      </c>
      <c r="G795" t="s">
        <v>29</v>
      </c>
      <c r="H795" t="s">
        <v>40</v>
      </c>
      <c r="I795">
        <v>12568</v>
      </c>
      <c r="J795" t="s">
        <v>30</v>
      </c>
      <c r="K795" t="s">
        <v>94</v>
      </c>
      <c r="L795">
        <f>VLOOKUP($K795,Key!$A$1:$D$105,2,FALSE)</f>
        <v>43.077359999999999</v>
      </c>
      <c r="M795">
        <f>VLOOKUP($K795,Key!$A$1:$D$105,3,FALSE)</f>
        <v>-87.880769999999998</v>
      </c>
      <c r="N795" t="str">
        <f>VLOOKUP($K795,Key!$A$1:$D$105,4,FALSE)</f>
        <v>Milwaukee</v>
      </c>
      <c r="O795" t="s">
        <v>71</v>
      </c>
      <c r="P795">
        <f>VLOOKUP($O795,Key!$A$1:$D$105,2,FALSE)</f>
        <v>43.074890000000003</v>
      </c>
      <c r="Q795">
        <f>VLOOKUP($O795,Key!$A$1:$D$105,3,FALSE)</f>
        <v>-87.882810000000006</v>
      </c>
      <c r="R795" t="str">
        <f>VLOOKUP($O795,Key!$A$1:$D$105,4,FALSE)</f>
        <v>Milwaukee</v>
      </c>
      <c r="S795">
        <v>2</v>
      </c>
      <c r="T795">
        <v>0</v>
      </c>
      <c r="U795">
        <v>0</v>
      </c>
      <c r="V795" t="s">
        <v>33</v>
      </c>
      <c r="W795">
        <v>0</v>
      </c>
      <c r="X795">
        <v>0</v>
      </c>
      <c r="Y795">
        <v>0</v>
      </c>
      <c r="Z795" s="6">
        <v>-1</v>
      </c>
      <c r="AA795" s="1">
        <v>43482</v>
      </c>
      <c r="AB795" s="7">
        <f t="shared" si="72"/>
        <v>43466</v>
      </c>
      <c r="AC795" s="7">
        <f t="shared" si="73"/>
        <v>43482</v>
      </c>
      <c r="AD795" s="7" t="str">
        <f t="shared" si="74"/>
        <v>Thursday</v>
      </c>
      <c r="AE795" s="2">
        <v>0.73265046296296299</v>
      </c>
      <c r="AF795" s="6">
        <v>1</v>
      </c>
      <c r="AG795" s="1">
        <v>43482</v>
      </c>
      <c r="AH795" s="7">
        <f t="shared" si="75"/>
        <v>43466</v>
      </c>
      <c r="AI795" s="7">
        <f t="shared" si="76"/>
        <v>43482</v>
      </c>
      <c r="AJ795" s="7" t="str">
        <f t="shared" si="77"/>
        <v>Thursday</v>
      </c>
      <c r="AK795" s="2">
        <v>0.73424768518518524</v>
      </c>
      <c r="AL795" t="s">
        <v>33</v>
      </c>
      <c r="AM795" t="s">
        <v>34</v>
      </c>
      <c r="AN795" t="s">
        <v>35</v>
      </c>
      <c r="AO795" t="s">
        <v>27</v>
      </c>
    </row>
    <row r="796" spans="1:41" x14ac:dyDescent="0.25">
      <c r="A796" t="s">
        <v>27</v>
      </c>
      <c r="B796">
        <v>1298099</v>
      </c>
      <c r="C796" t="s">
        <v>37</v>
      </c>
      <c r="D796" t="s">
        <v>38</v>
      </c>
      <c r="E796" t="s">
        <v>39</v>
      </c>
      <c r="F796">
        <v>53202</v>
      </c>
      <c r="G796" t="s">
        <v>29</v>
      </c>
      <c r="H796" t="s">
        <v>40</v>
      </c>
      <c r="I796">
        <v>5443</v>
      </c>
      <c r="J796" t="s">
        <v>30</v>
      </c>
      <c r="K796" t="s">
        <v>71</v>
      </c>
      <c r="L796">
        <f>VLOOKUP($K796,Key!$A$1:$D$105,2,FALSE)</f>
        <v>43.074890000000003</v>
      </c>
      <c r="M796">
        <f>VLOOKUP($K796,Key!$A$1:$D$105,3,FALSE)</f>
        <v>-87.882810000000006</v>
      </c>
      <c r="N796" t="str">
        <f>VLOOKUP($K796,Key!$A$1:$D$105,4,FALSE)</f>
        <v>Milwaukee</v>
      </c>
      <c r="O796" t="s">
        <v>65</v>
      </c>
      <c r="P796">
        <f>VLOOKUP($O796,Key!$A$1:$D$105,2,FALSE)</f>
        <v>43.066893999999998</v>
      </c>
      <c r="Q796">
        <f>VLOOKUP($O796,Key!$A$1:$D$105,3,FALSE)</f>
        <v>-87.877936000000005</v>
      </c>
      <c r="R796" t="str">
        <f>VLOOKUP($O796,Key!$A$1:$D$105,4,FALSE)</f>
        <v>Milwaukee</v>
      </c>
      <c r="S796">
        <v>5</v>
      </c>
      <c r="T796">
        <v>0</v>
      </c>
      <c r="U796">
        <v>0</v>
      </c>
      <c r="V796" t="s">
        <v>33</v>
      </c>
      <c r="W796">
        <v>0</v>
      </c>
      <c r="X796">
        <v>0</v>
      </c>
      <c r="Y796">
        <v>0</v>
      </c>
      <c r="Z796" s="4">
        <v>-1</v>
      </c>
      <c r="AA796" s="1">
        <v>43482</v>
      </c>
      <c r="AB796" s="8">
        <f t="shared" si="72"/>
        <v>43466</v>
      </c>
      <c r="AC796" s="8">
        <f t="shared" si="73"/>
        <v>43482</v>
      </c>
      <c r="AD796" s="8" t="str">
        <f t="shared" si="74"/>
        <v>Thursday</v>
      </c>
      <c r="AE796" s="2">
        <v>0.73593750000000002</v>
      </c>
      <c r="AF796" s="4">
        <v>1</v>
      </c>
      <c r="AG796" s="1">
        <v>43482</v>
      </c>
      <c r="AH796" s="8">
        <f t="shared" si="75"/>
        <v>43466</v>
      </c>
      <c r="AI796" s="8">
        <f t="shared" si="76"/>
        <v>43482</v>
      </c>
      <c r="AJ796" s="8" t="str">
        <f t="shared" si="77"/>
        <v>Thursday</v>
      </c>
      <c r="AK796" s="2">
        <v>0.73942129629629638</v>
      </c>
      <c r="AL796" t="s">
        <v>33</v>
      </c>
      <c r="AM796" t="s">
        <v>34</v>
      </c>
      <c r="AN796" t="s">
        <v>35</v>
      </c>
      <c r="AO796" t="s">
        <v>27</v>
      </c>
    </row>
    <row r="797" spans="1:41" x14ac:dyDescent="0.25">
      <c r="A797" t="s">
        <v>27</v>
      </c>
      <c r="B797">
        <v>531631</v>
      </c>
      <c r="C797" t="s">
        <v>37</v>
      </c>
      <c r="D797" t="s">
        <v>38</v>
      </c>
      <c r="E797" t="s">
        <v>39</v>
      </c>
      <c r="F797">
        <v>53212</v>
      </c>
      <c r="G797" t="s">
        <v>29</v>
      </c>
      <c r="H797" t="s">
        <v>40</v>
      </c>
      <c r="I797">
        <v>12666</v>
      </c>
      <c r="J797" t="s">
        <v>30</v>
      </c>
      <c r="K797" t="s">
        <v>56</v>
      </c>
      <c r="L797">
        <f>VLOOKUP($K797,Key!$A$1:$D$105,2,FALSE)</f>
        <v>43.05847</v>
      </c>
      <c r="M797">
        <f>VLOOKUP($K797,Key!$A$1:$D$105,3,FALSE)</f>
        <v>-87.898079999999993</v>
      </c>
      <c r="N797" t="str">
        <f>VLOOKUP($K797,Key!$A$1:$D$105,4,FALSE)</f>
        <v>Milwaukee</v>
      </c>
      <c r="O797" t="s">
        <v>76</v>
      </c>
      <c r="P797">
        <f>VLOOKUP($O797,Key!$A$1:$D$105,2,FALSE)</f>
        <v>43.05536</v>
      </c>
      <c r="Q797">
        <f>VLOOKUP($O797,Key!$A$1:$D$105,3,FALSE)</f>
        <v>-87.90504</v>
      </c>
      <c r="R797" t="str">
        <f>VLOOKUP($O797,Key!$A$1:$D$105,4,FALSE)</f>
        <v>Milwaukee</v>
      </c>
      <c r="S797">
        <v>3</v>
      </c>
      <c r="T797">
        <v>0</v>
      </c>
      <c r="U797">
        <v>0</v>
      </c>
      <c r="V797" t="s">
        <v>33</v>
      </c>
      <c r="W797">
        <v>0</v>
      </c>
      <c r="X797">
        <v>0</v>
      </c>
      <c r="Y797">
        <v>0</v>
      </c>
      <c r="Z797" s="6">
        <v>-1</v>
      </c>
      <c r="AA797" s="1">
        <v>43482</v>
      </c>
      <c r="AB797" s="7">
        <f t="shared" si="72"/>
        <v>43466</v>
      </c>
      <c r="AC797" s="7">
        <f t="shared" si="73"/>
        <v>43482</v>
      </c>
      <c r="AD797" s="7" t="str">
        <f t="shared" si="74"/>
        <v>Thursday</v>
      </c>
      <c r="AE797" s="2">
        <v>0.73962962962962964</v>
      </c>
      <c r="AF797" s="6">
        <v>1</v>
      </c>
      <c r="AG797" s="1">
        <v>43482</v>
      </c>
      <c r="AH797" s="7">
        <f t="shared" si="75"/>
        <v>43466</v>
      </c>
      <c r="AI797" s="7">
        <f t="shared" si="76"/>
        <v>43482</v>
      </c>
      <c r="AJ797" s="7" t="str">
        <f t="shared" si="77"/>
        <v>Thursday</v>
      </c>
      <c r="AK797" s="2">
        <v>0.74216435185185192</v>
      </c>
      <c r="AL797" t="s">
        <v>33</v>
      </c>
      <c r="AM797" t="s">
        <v>34</v>
      </c>
      <c r="AN797" t="s">
        <v>35</v>
      </c>
      <c r="AO797" t="s">
        <v>27</v>
      </c>
    </row>
    <row r="798" spans="1:41" x14ac:dyDescent="0.25">
      <c r="A798" t="s">
        <v>27</v>
      </c>
      <c r="B798">
        <v>2132080</v>
      </c>
      <c r="C798" t="s">
        <v>37</v>
      </c>
      <c r="D798" t="s">
        <v>38</v>
      </c>
      <c r="E798" t="s">
        <v>39</v>
      </c>
      <c r="F798">
        <v>53233</v>
      </c>
      <c r="G798" t="s">
        <v>29</v>
      </c>
      <c r="H798" t="s">
        <v>40</v>
      </c>
      <c r="I798">
        <v>967</v>
      </c>
      <c r="J798" t="s">
        <v>30</v>
      </c>
      <c r="K798" t="s">
        <v>36</v>
      </c>
      <c r="L798">
        <f>VLOOKUP($K798,Key!$A$1:$D$105,2,FALSE)</f>
        <v>43.03886</v>
      </c>
      <c r="M798">
        <f>VLOOKUP($K798,Key!$A$1:$D$105,3,FALSE)</f>
        <v>-87.902720000000002</v>
      </c>
      <c r="N798" t="str">
        <f>VLOOKUP($K798,Key!$A$1:$D$105,4,FALSE)</f>
        <v>Milwaukee</v>
      </c>
      <c r="O798" t="s">
        <v>41</v>
      </c>
      <c r="P798">
        <f>VLOOKUP($O798,Key!$A$1:$D$105,2,FALSE)</f>
        <v>43.042490000000001</v>
      </c>
      <c r="Q798">
        <f>VLOOKUP($O798,Key!$A$1:$D$105,3,FALSE)</f>
        <v>-87.909959999999998</v>
      </c>
      <c r="R798" t="str">
        <f>VLOOKUP($O798,Key!$A$1:$D$105,4,FALSE)</f>
        <v>Milwaukee</v>
      </c>
      <c r="S798">
        <v>4</v>
      </c>
      <c r="T798">
        <v>0</v>
      </c>
      <c r="U798">
        <v>0</v>
      </c>
      <c r="V798" t="s">
        <v>33</v>
      </c>
      <c r="W798">
        <v>0</v>
      </c>
      <c r="X798">
        <v>0</v>
      </c>
      <c r="Y798">
        <v>0</v>
      </c>
      <c r="Z798" s="4">
        <v>-1</v>
      </c>
      <c r="AA798" s="1">
        <v>43482</v>
      </c>
      <c r="AB798" s="8">
        <f t="shared" si="72"/>
        <v>43466</v>
      </c>
      <c r="AC798" s="8">
        <f t="shared" si="73"/>
        <v>43482</v>
      </c>
      <c r="AD798" s="8" t="str">
        <f t="shared" si="74"/>
        <v>Thursday</v>
      </c>
      <c r="AE798" s="2">
        <v>0.81484953703703711</v>
      </c>
      <c r="AF798" s="4">
        <v>1</v>
      </c>
      <c r="AG798" s="1">
        <v>43482</v>
      </c>
      <c r="AH798" s="8">
        <f t="shared" si="75"/>
        <v>43466</v>
      </c>
      <c r="AI798" s="8">
        <f t="shared" si="76"/>
        <v>43482</v>
      </c>
      <c r="AJ798" s="8" t="str">
        <f t="shared" si="77"/>
        <v>Thursday</v>
      </c>
      <c r="AK798" s="2">
        <v>0.81799768518518512</v>
      </c>
      <c r="AL798" t="s">
        <v>33</v>
      </c>
      <c r="AM798" t="s">
        <v>34</v>
      </c>
      <c r="AN798" t="s">
        <v>35</v>
      </c>
      <c r="AO798" t="s">
        <v>27</v>
      </c>
    </row>
    <row r="799" spans="1:41" x14ac:dyDescent="0.25">
      <c r="A799" t="s">
        <v>27</v>
      </c>
      <c r="B799">
        <v>1328721</v>
      </c>
      <c r="C799" t="s">
        <v>37</v>
      </c>
      <c r="D799" t="s">
        <v>38</v>
      </c>
      <c r="E799" t="s">
        <v>39</v>
      </c>
      <c r="F799">
        <v>53207</v>
      </c>
      <c r="G799" t="s">
        <v>29</v>
      </c>
      <c r="H799" t="s">
        <v>40</v>
      </c>
      <c r="I799">
        <v>11082</v>
      </c>
      <c r="J799" t="s">
        <v>30</v>
      </c>
      <c r="K799" t="s">
        <v>47</v>
      </c>
      <c r="L799">
        <f>VLOOKUP($K799,Key!$A$1:$D$105,2,FALSE)</f>
        <v>43.038600000000002</v>
      </c>
      <c r="M799">
        <f>VLOOKUP($K799,Key!$A$1:$D$105,3,FALSE)</f>
        <v>-87.912099999999995</v>
      </c>
      <c r="N799" t="str">
        <f>VLOOKUP($K799,Key!$A$1:$D$105,4,FALSE)</f>
        <v>Milwaukee</v>
      </c>
      <c r="O799" t="s">
        <v>62</v>
      </c>
      <c r="P799">
        <f>VLOOKUP($O799,Key!$A$1:$D$105,2,FALSE)</f>
        <v>43.020020000000002</v>
      </c>
      <c r="Q799">
        <f>VLOOKUP($O799,Key!$A$1:$D$105,3,FALSE)</f>
        <v>-87.912540000000007</v>
      </c>
      <c r="R799" t="str">
        <f>VLOOKUP($O799,Key!$A$1:$D$105,4,FALSE)</f>
        <v>Milwaukee</v>
      </c>
      <c r="S799">
        <v>37</v>
      </c>
      <c r="T799">
        <v>0</v>
      </c>
      <c r="U799">
        <v>0</v>
      </c>
      <c r="V799" t="s">
        <v>33</v>
      </c>
      <c r="W799">
        <v>5</v>
      </c>
      <c r="X799">
        <v>4.8</v>
      </c>
      <c r="Y799">
        <v>200</v>
      </c>
      <c r="Z799" s="6">
        <v>-1</v>
      </c>
      <c r="AA799" s="1">
        <v>43482</v>
      </c>
      <c r="AB799" s="7">
        <f t="shared" si="72"/>
        <v>43466</v>
      </c>
      <c r="AC799" s="7">
        <f t="shared" si="73"/>
        <v>43482</v>
      </c>
      <c r="AD799" s="7" t="str">
        <f t="shared" si="74"/>
        <v>Thursday</v>
      </c>
      <c r="AE799" s="2">
        <v>0.86197916666666663</v>
      </c>
      <c r="AF799" s="6">
        <v>1</v>
      </c>
      <c r="AG799" s="1">
        <v>43482</v>
      </c>
      <c r="AH799" s="7">
        <f t="shared" si="75"/>
        <v>43466</v>
      </c>
      <c r="AI799" s="7">
        <f t="shared" si="76"/>
        <v>43482</v>
      </c>
      <c r="AJ799" s="7" t="str">
        <f t="shared" si="77"/>
        <v>Thursday</v>
      </c>
      <c r="AK799" s="2">
        <v>0.88762731481481483</v>
      </c>
      <c r="AL799" t="s">
        <v>34</v>
      </c>
      <c r="AM799" t="s">
        <v>34</v>
      </c>
      <c r="AN799" t="s">
        <v>35</v>
      </c>
      <c r="AO799" t="s">
        <v>27</v>
      </c>
    </row>
    <row r="800" spans="1:41" x14ac:dyDescent="0.25">
      <c r="A800" t="s">
        <v>27</v>
      </c>
      <c r="B800">
        <v>2070494</v>
      </c>
      <c r="C800" t="s">
        <v>37</v>
      </c>
      <c r="D800" t="s">
        <v>38</v>
      </c>
      <c r="E800" t="s">
        <v>39</v>
      </c>
      <c r="F800">
        <v>53215</v>
      </c>
      <c r="G800" t="s">
        <v>29</v>
      </c>
      <c r="H800" t="s">
        <v>40</v>
      </c>
      <c r="I800">
        <v>11081</v>
      </c>
      <c r="J800" t="s">
        <v>30</v>
      </c>
      <c r="K800" t="s">
        <v>71</v>
      </c>
      <c r="L800">
        <f>VLOOKUP($K800,Key!$A$1:$D$105,2,FALSE)</f>
        <v>43.074890000000003</v>
      </c>
      <c r="M800">
        <f>VLOOKUP($K800,Key!$A$1:$D$105,3,FALSE)</f>
        <v>-87.882810000000006</v>
      </c>
      <c r="N800" t="str">
        <f>VLOOKUP($K800,Key!$A$1:$D$105,4,FALSE)</f>
        <v>Milwaukee</v>
      </c>
      <c r="O800" t="s">
        <v>70</v>
      </c>
      <c r="P800">
        <f>VLOOKUP($O800,Key!$A$1:$D$105,2,FALSE)</f>
        <v>43.074655999999997</v>
      </c>
      <c r="Q800">
        <f>VLOOKUP($O800,Key!$A$1:$D$105,3,FALSE)</f>
        <v>-87.889011999999994</v>
      </c>
      <c r="R800" t="str">
        <f>VLOOKUP($O800,Key!$A$1:$D$105,4,FALSE)</f>
        <v>Milwaukee</v>
      </c>
      <c r="S800">
        <v>3</v>
      </c>
      <c r="T800">
        <v>0</v>
      </c>
      <c r="U800">
        <v>0</v>
      </c>
      <c r="V800" t="s">
        <v>33</v>
      </c>
      <c r="W800">
        <v>0</v>
      </c>
      <c r="X800">
        <v>0</v>
      </c>
      <c r="Y800">
        <v>0</v>
      </c>
      <c r="Z800" s="4">
        <v>-1</v>
      </c>
      <c r="AA800" s="1">
        <v>43483</v>
      </c>
      <c r="AB800" s="8">
        <f t="shared" si="72"/>
        <v>43466</v>
      </c>
      <c r="AC800" s="8">
        <f t="shared" si="73"/>
        <v>43483</v>
      </c>
      <c r="AD800" s="8" t="str">
        <f t="shared" si="74"/>
        <v>Friday</v>
      </c>
      <c r="AE800" s="2">
        <v>0.58074074074074067</v>
      </c>
      <c r="AF800" s="4">
        <v>1</v>
      </c>
      <c r="AG800" s="1">
        <v>43483</v>
      </c>
      <c r="AH800" s="8">
        <f t="shared" si="75"/>
        <v>43466</v>
      </c>
      <c r="AI800" s="8">
        <f t="shared" si="76"/>
        <v>43483</v>
      </c>
      <c r="AJ800" s="8" t="str">
        <f t="shared" si="77"/>
        <v>Friday</v>
      </c>
      <c r="AK800" s="2">
        <v>0.58275462962962965</v>
      </c>
      <c r="AL800" t="s">
        <v>33</v>
      </c>
      <c r="AM800" t="s">
        <v>34</v>
      </c>
      <c r="AN800" t="s">
        <v>35</v>
      </c>
      <c r="AO800" t="s">
        <v>27</v>
      </c>
    </row>
    <row r="801" spans="1:41" x14ac:dyDescent="0.25">
      <c r="A801" t="s">
        <v>27</v>
      </c>
      <c r="B801">
        <v>2284220</v>
      </c>
      <c r="C801" t="s">
        <v>37</v>
      </c>
      <c r="D801" t="s">
        <v>108</v>
      </c>
      <c r="E801" t="s">
        <v>39</v>
      </c>
      <c r="F801">
        <v>53202</v>
      </c>
      <c r="G801" t="s">
        <v>29</v>
      </c>
      <c r="H801" t="s">
        <v>40</v>
      </c>
      <c r="I801">
        <v>5552</v>
      </c>
      <c r="J801" t="s">
        <v>30</v>
      </c>
      <c r="K801" t="s">
        <v>115</v>
      </c>
      <c r="L801">
        <f>VLOOKUP($K801,Key!$A$1:$D$105,2,FALSE)</f>
        <v>43.058619999999998</v>
      </c>
      <c r="M801">
        <f>VLOOKUP($K801,Key!$A$1:$D$105,3,FALSE)</f>
        <v>-87.885319999999993</v>
      </c>
      <c r="N801" t="str">
        <f>VLOOKUP($K801,Key!$A$1:$D$105,4,FALSE)</f>
        <v>Milwaukee</v>
      </c>
      <c r="O801" t="s">
        <v>56</v>
      </c>
      <c r="P801">
        <f>VLOOKUP($O801,Key!$A$1:$D$105,2,FALSE)</f>
        <v>43.05847</v>
      </c>
      <c r="Q801">
        <f>VLOOKUP($O801,Key!$A$1:$D$105,3,FALSE)</f>
        <v>-87.898079999999993</v>
      </c>
      <c r="R801" t="str">
        <f>VLOOKUP($O801,Key!$A$1:$D$105,4,FALSE)</f>
        <v>Milwaukee</v>
      </c>
      <c r="S801">
        <v>6</v>
      </c>
      <c r="T801">
        <v>0</v>
      </c>
      <c r="U801">
        <v>0</v>
      </c>
      <c r="V801" t="s">
        <v>33</v>
      </c>
      <c r="W801">
        <v>0</v>
      </c>
      <c r="X801">
        <v>0</v>
      </c>
      <c r="Y801">
        <v>0</v>
      </c>
      <c r="Z801" s="6">
        <v>-1</v>
      </c>
      <c r="AA801" s="1">
        <v>43483</v>
      </c>
      <c r="AB801" s="7">
        <f t="shared" si="72"/>
        <v>43466</v>
      </c>
      <c r="AC801" s="7">
        <f t="shared" si="73"/>
        <v>43483</v>
      </c>
      <c r="AD801" s="7" t="str">
        <f t="shared" si="74"/>
        <v>Friday</v>
      </c>
      <c r="AE801" s="2">
        <v>0.60339120370370369</v>
      </c>
      <c r="AF801" s="6">
        <v>1</v>
      </c>
      <c r="AG801" s="1">
        <v>43483</v>
      </c>
      <c r="AH801" s="7">
        <f t="shared" si="75"/>
        <v>43466</v>
      </c>
      <c r="AI801" s="7">
        <f t="shared" si="76"/>
        <v>43483</v>
      </c>
      <c r="AJ801" s="7" t="str">
        <f t="shared" si="77"/>
        <v>Friday</v>
      </c>
      <c r="AK801" s="2">
        <v>0.60736111111111113</v>
      </c>
      <c r="AL801" t="s">
        <v>33</v>
      </c>
      <c r="AM801" t="s">
        <v>34</v>
      </c>
      <c r="AN801" t="s">
        <v>35</v>
      </c>
      <c r="AO801" t="s">
        <v>27</v>
      </c>
    </row>
    <row r="802" spans="1:41" x14ac:dyDescent="0.25">
      <c r="A802" t="s">
        <v>27</v>
      </c>
      <c r="B802">
        <v>1328721</v>
      </c>
      <c r="C802" t="s">
        <v>37</v>
      </c>
      <c r="D802" t="s">
        <v>38</v>
      </c>
      <c r="E802" t="s">
        <v>39</v>
      </c>
      <c r="F802">
        <v>53207</v>
      </c>
      <c r="G802" t="s">
        <v>29</v>
      </c>
      <c r="H802" t="s">
        <v>40</v>
      </c>
      <c r="I802">
        <v>46</v>
      </c>
      <c r="J802" t="s">
        <v>30</v>
      </c>
      <c r="K802" t="s">
        <v>72</v>
      </c>
      <c r="L802">
        <f>VLOOKUP($K802,Key!$A$1:$D$105,2,FALSE)</f>
        <v>43.03913</v>
      </c>
      <c r="M802">
        <f>VLOOKUP($K802,Key!$A$1:$D$105,3,FALSE)</f>
        <v>-87.916150000000002</v>
      </c>
      <c r="N802" t="str">
        <f>VLOOKUP($K802,Key!$A$1:$D$105,4,FALSE)</f>
        <v>Milwaukee</v>
      </c>
      <c r="O802" t="s">
        <v>123</v>
      </c>
      <c r="P802">
        <f>VLOOKUP($O802,Key!$A$1:$D$105,2,FALSE)</f>
        <v>43.026470000000003</v>
      </c>
      <c r="Q802">
        <f>VLOOKUP($O802,Key!$A$1:$D$105,3,FALSE)</f>
        <v>-87.918040000000005</v>
      </c>
      <c r="R802" t="str">
        <f>VLOOKUP($O802,Key!$A$1:$D$105,4,FALSE)</f>
        <v>Milwaukee</v>
      </c>
      <c r="S802">
        <v>7</v>
      </c>
      <c r="T802">
        <v>0</v>
      </c>
      <c r="U802">
        <v>0</v>
      </c>
      <c r="V802" t="s">
        <v>33</v>
      </c>
      <c r="W802">
        <v>1</v>
      </c>
      <c r="X802">
        <v>1</v>
      </c>
      <c r="Y802">
        <v>40</v>
      </c>
      <c r="Z802" s="4">
        <v>-1</v>
      </c>
      <c r="AA802" s="1">
        <v>43483</v>
      </c>
      <c r="AB802" s="8">
        <f t="shared" si="72"/>
        <v>43466</v>
      </c>
      <c r="AC802" s="8">
        <f t="shared" si="73"/>
        <v>43483</v>
      </c>
      <c r="AD802" s="8" t="str">
        <f t="shared" si="74"/>
        <v>Friday</v>
      </c>
      <c r="AE802" s="2">
        <v>0.75770833333333332</v>
      </c>
      <c r="AF802" s="4">
        <v>1</v>
      </c>
      <c r="AG802" s="1">
        <v>43483</v>
      </c>
      <c r="AH802" s="8">
        <f t="shared" si="75"/>
        <v>43466</v>
      </c>
      <c r="AI802" s="8">
        <f t="shared" si="76"/>
        <v>43483</v>
      </c>
      <c r="AJ802" s="8" t="str">
        <f t="shared" si="77"/>
        <v>Friday</v>
      </c>
      <c r="AK802" s="2">
        <v>0.76285879629629638</v>
      </c>
      <c r="AL802" t="s">
        <v>33</v>
      </c>
      <c r="AM802" t="s">
        <v>34</v>
      </c>
      <c r="AN802" t="s">
        <v>35</v>
      </c>
      <c r="AO802" t="s">
        <v>27</v>
      </c>
    </row>
    <row r="803" spans="1:41" x14ac:dyDescent="0.25">
      <c r="A803" t="s">
        <v>27</v>
      </c>
      <c r="B803">
        <v>531225</v>
      </c>
      <c r="C803" t="s">
        <v>37</v>
      </c>
      <c r="D803" t="s">
        <v>85</v>
      </c>
      <c r="E803" t="s">
        <v>39</v>
      </c>
      <c r="F803">
        <v>53202</v>
      </c>
      <c r="G803" t="s">
        <v>29</v>
      </c>
      <c r="H803" t="s">
        <v>40</v>
      </c>
      <c r="I803">
        <v>11046</v>
      </c>
      <c r="J803" t="s">
        <v>30</v>
      </c>
      <c r="K803" t="s">
        <v>57</v>
      </c>
      <c r="L803">
        <f>VLOOKUP($K803,Key!$A$1:$D$105,2,FALSE)</f>
        <v>43.045712999999999</v>
      </c>
      <c r="M803">
        <f>VLOOKUP($K803,Key!$A$1:$D$105,3,FALSE)</f>
        <v>-87.899756999999994</v>
      </c>
      <c r="N803" t="str">
        <f>VLOOKUP($K803,Key!$A$1:$D$105,4,FALSE)</f>
        <v>Milwaukee</v>
      </c>
      <c r="O803" t="s">
        <v>134</v>
      </c>
      <c r="P803">
        <f>VLOOKUP($O803,Key!$A$1:$D$105,2,FALSE)</f>
        <v>43.037984999999999</v>
      </c>
      <c r="Q803">
        <f>VLOOKUP($O803,Key!$A$1:$D$105,3,FALSE)</f>
        <v>-87.915052000000003</v>
      </c>
      <c r="R803" t="str">
        <f>VLOOKUP($O803,Key!$A$1:$D$105,4,FALSE)</f>
        <v>Milwaukee</v>
      </c>
      <c r="S803">
        <v>131</v>
      </c>
      <c r="T803">
        <v>0</v>
      </c>
      <c r="U803">
        <v>9</v>
      </c>
      <c r="V803" t="s">
        <v>33</v>
      </c>
      <c r="W803">
        <v>18</v>
      </c>
      <c r="X803">
        <v>17.100000000000001</v>
      </c>
      <c r="Y803">
        <v>720</v>
      </c>
      <c r="Z803" s="6">
        <v>-1</v>
      </c>
      <c r="AA803" s="1">
        <v>43496</v>
      </c>
      <c r="AB803" s="7">
        <f t="shared" si="72"/>
        <v>43466</v>
      </c>
      <c r="AC803" s="7">
        <f t="shared" si="73"/>
        <v>43496</v>
      </c>
      <c r="AD803" s="7" t="str">
        <f t="shared" si="74"/>
        <v>Thursday</v>
      </c>
      <c r="AE803" s="2">
        <v>0.53532407407407401</v>
      </c>
      <c r="AF803" s="6">
        <v>1</v>
      </c>
      <c r="AG803" s="1">
        <v>43496</v>
      </c>
      <c r="AH803" s="7">
        <f t="shared" si="75"/>
        <v>43466</v>
      </c>
      <c r="AI803" s="7">
        <f t="shared" si="76"/>
        <v>43496</v>
      </c>
      <c r="AJ803" s="7" t="str">
        <f t="shared" si="77"/>
        <v>Thursday</v>
      </c>
      <c r="AK803" s="2">
        <v>0.6260648148148148</v>
      </c>
      <c r="AL803" t="s">
        <v>34</v>
      </c>
      <c r="AM803" t="s">
        <v>34</v>
      </c>
      <c r="AN803" t="s">
        <v>35</v>
      </c>
      <c r="AO803" t="s">
        <v>27</v>
      </c>
    </row>
    <row r="804" spans="1:41" x14ac:dyDescent="0.25">
      <c r="A804" t="s">
        <v>27</v>
      </c>
      <c r="B804">
        <v>2284220</v>
      </c>
      <c r="C804" t="s">
        <v>37</v>
      </c>
      <c r="D804" t="s">
        <v>108</v>
      </c>
      <c r="E804" t="s">
        <v>39</v>
      </c>
      <c r="F804">
        <v>53202</v>
      </c>
      <c r="G804" t="s">
        <v>29</v>
      </c>
      <c r="H804" t="s">
        <v>40</v>
      </c>
      <c r="I804">
        <v>12599</v>
      </c>
      <c r="J804" t="s">
        <v>30</v>
      </c>
      <c r="K804" t="s">
        <v>57</v>
      </c>
      <c r="L804">
        <f>VLOOKUP($K804,Key!$A$1:$D$105,2,FALSE)</f>
        <v>43.045712999999999</v>
      </c>
      <c r="M804">
        <f>VLOOKUP($K804,Key!$A$1:$D$105,3,FALSE)</f>
        <v>-87.899756999999994</v>
      </c>
      <c r="N804" t="str">
        <f>VLOOKUP($K804,Key!$A$1:$D$105,4,FALSE)</f>
        <v>Milwaukee</v>
      </c>
      <c r="O804" t="s">
        <v>115</v>
      </c>
      <c r="P804">
        <f>VLOOKUP($O804,Key!$A$1:$D$105,2,FALSE)</f>
        <v>43.058619999999998</v>
      </c>
      <c r="Q804">
        <f>VLOOKUP($O804,Key!$A$1:$D$105,3,FALSE)</f>
        <v>-87.885319999999993</v>
      </c>
      <c r="R804" t="str">
        <f>VLOOKUP($O804,Key!$A$1:$D$105,4,FALSE)</f>
        <v>Milwaukee</v>
      </c>
      <c r="S804">
        <v>11</v>
      </c>
      <c r="T804">
        <v>0</v>
      </c>
      <c r="U804">
        <v>0</v>
      </c>
      <c r="V804" t="s">
        <v>33</v>
      </c>
      <c r="W804">
        <v>1</v>
      </c>
      <c r="X804">
        <v>1</v>
      </c>
      <c r="Y804">
        <v>40</v>
      </c>
      <c r="Z804" s="4">
        <v>-1</v>
      </c>
      <c r="AA804" s="1">
        <v>43486</v>
      </c>
      <c r="AB804" s="8">
        <f t="shared" si="72"/>
        <v>43466</v>
      </c>
      <c r="AC804" s="8">
        <f t="shared" si="73"/>
        <v>43486</v>
      </c>
      <c r="AD804" s="8" t="str">
        <f t="shared" si="74"/>
        <v>Monday</v>
      </c>
      <c r="AE804" s="2">
        <v>0.65784722222222225</v>
      </c>
      <c r="AF804" s="4">
        <v>1</v>
      </c>
      <c r="AG804" s="1">
        <v>43486</v>
      </c>
      <c r="AH804" s="8">
        <f t="shared" si="75"/>
        <v>43466</v>
      </c>
      <c r="AI804" s="8">
        <f t="shared" si="76"/>
        <v>43486</v>
      </c>
      <c r="AJ804" s="8" t="str">
        <f t="shared" si="77"/>
        <v>Monday</v>
      </c>
      <c r="AK804" s="2">
        <v>0.66571759259259256</v>
      </c>
      <c r="AL804" t="s">
        <v>33</v>
      </c>
      <c r="AM804" t="s">
        <v>34</v>
      </c>
      <c r="AN804" t="s">
        <v>35</v>
      </c>
      <c r="AO804" t="s">
        <v>27</v>
      </c>
    </row>
    <row r="805" spans="1:41" x14ac:dyDescent="0.25">
      <c r="A805" t="s">
        <v>27</v>
      </c>
      <c r="B805">
        <v>1817955</v>
      </c>
      <c r="C805" t="s">
        <v>37</v>
      </c>
      <c r="D805" t="s">
        <v>96</v>
      </c>
      <c r="E805" t="s">
        <v>39</v>
      </c>
      <c r="F805">
        <v>53211</v>
      </c>
      <c r="G805" t="s">
        <v>29</v>
      </c>
      <c r="H805" t="s">
        <v>40</v>
      </c>
      <c r="I805">
        <v>12504</v>
      </c>
      <c r="J805" t="s">
        <v>30</v>
      </c>
      <c r="K805" t="s">
        <v>31</v>
      </c>
      <c r="L805">
        <f>VLOOKUP($K805,Key!$A$1:$D$105,2,FALSE)</f>
        <v>43.038719999999998</v>
      </c>
      <c r="M805">
        <f>VLOOKUP($K805,Key!$A$1:$D$105,3,FALSE)</f>
        <v>-87.905339999999995</v>
      </c>
      <c r="N805" t="str">
        <f>VLOOKUP($K805,Key!$A$1:$D$105,4,FALSE)</f>
        <v>Milwaukee</v>
      </c>
      <c r="O805" t="s">
        <v>51</v>
      </c>
      <c r="P805">
        <f>VLOOKUP($O805,Key!$A$1:$D$105,2,FALSE)</f>
        <v>43.028709999999997</v>
      </c>
      <c r="Q805">
        <f>VLOOKUP($O805,Key!$A$1:$D$105,3,FALSE)</f>
        <v>-87.9041</v>
      </c>
      <c r="R805" t="str">
        <f>VLOOKUP($O805,Key!$A$1:$D$105,4,FALSE)</f>
        <v>Milwaukee</v>
      </c>
      <c r="S805">
        <v>6</v>
      </c>
      <c r="T805">
        <v>0</v>
      </c>
      <c r="U805">
        <v>0</v>
      </c>
      <c r="V805" t="s">
        <v>33</v>
      </c>
      <c r="W805">
        <v>0</v>
      </c>
      <c r="X805">
        <v>0</v>
      </c>
      <c r="Y805">
        <v>0</v>
      </c>
      <c r="Z805" s="6">
        <v>-1</v>
      </c>
      <c r="AA805" s="1">
        <v>43486</v>
      </c>
      <c r="AB805" s="7">
        <f t="shared" si="72"/>
        <v>43466</v>
      </c>
      <c r="AC805" s="7">
        <f t="shared" si="73"/>
        <v>43486</v>
      </c>
      <c r="AD805" s="7" t="str">
        <f t="shared" si="74"/>
        <v>Monday</v>
      </c>
      <c r="AE805" s="2">
        <v>0.75844907407407414</v>
      </c>
      <c r="AF805" s="6">
        <v>1</v>
      </c>
      <c r="AG805" s="1">
        <v>43486</v>
      </c>
      <c r="AH805" s="7">
        <f t="shared" si="75"/>
        <v>43466</v>
      </c>
      <c r="AI805" s="7">
        <f t="shared" si="76"/>
        <v>43486</v>
      </c>
      <c r="AJ805" s="7" t="str">
        <f t="shared" si="77"/>
        <v>Monday</v>
      </c>
      <c r="AK805" s="2">
        <v>0.76307870370370379</v>
      </c>
      <c r="AL805" t="s">
        <v>33</v>
      </c>
      <c r="AM805" t="s">
        <v>34</v>
      </c>
      <c r="AN805" t="s">
        <v>35</v>
      </c>
      <c r="AO805" t="s">
        <v>27</v>
      </c>
    </row>
    <row r="806" spans="1:41" x14ac:dyDescent="0.25">
      <c r="A806" t="s">
        <v>27</v>
      </c>
      <c r="B806">
        <v>1328721</v>
      </c>
      <c r="C806" t="s">
        <v>37</v>
      </c>
      <c r="D806" t="s">
        <v>38</v>
      </c>
      <c r="E806" t="s">
        <v>39</v>
      </c>
      <c r="F806">
        <v>53207</v>
      </c>
      <c r="G806" t="s">
        <v>29</v>
      </c>
      <c r="H806" t="s">
        <v>40</v>
      </c>
      <c r="I806">
        <v>5448</v>
      </c>
      <c r="J806" t="s">
        <v>30</v>
      </c>
      <c r="K806" t="s">
        <v>61</v>
      </c>
      <c r="L806">
        <f>VLOOKUP($K806,Key!$A$1:$D$105,2,FALSE)</f>
        <v>43.026229999999998</v>
      </c>
      <c r="M806">
        <f>VLOOKUP($K806,Key!$A$1:$D$105,3,FALSE)</f>
        <v>-87.912809999999993</v>
      </c>
      <c r="N806" t="str">
        <f>VLOOKUP($K806,Key!$A$1:$D$105,4,FALSE)</f>
        <v>Milwaukee</v>
      </c>
      <c r="O806" t="s">
        <v>54</v>
      </c>
      <c r="P806">
        <f>VLOOKUP($O806,Key!$A$1:$D$105,2,FALSE)</f>
        <v>43.004728999999998</v>
      </c>
      <c r="Q806">
        <f>VLOOKUP($O806,Key!$A$1:$D$105,3,FALSE)</f>
        <v>-87.905463999999995</v>
      </c>
      <c r="R806" t="str">
        <f>VLOOKUP($O806,Key!$A$1:$D$105,4,FALSE)</f>
        <v>Milwaukee</v>
      </c>
      <c r="S806">
        <v>12</v>
      </c>
      <c r="T806">
        <v>0</v>
      </c>
      <c r="U806">
        <v>0</v>
      </c>
      <c r="V806" t="s">
        <v>33</v>
      </c>
      <c r="W806">
        <v>1</v>
      </c>
      <c r="X806">
        <v>1</v>
      </c>
      <c r="Y806">
        <v>40</v>
      </c>
      <c r="Z806" s="4">
        <v>-1</v>
      </c>
      <c r="AA806" s="1">
        <v>43487</v>
      </c>
      <c r="AB806" s="8">
        <f t="shared" si="72"/>
        <v>43466</v>
      </c>
      <c r="AC806" s="8">
        <f t="shared" si="73"/>
        <v>43487</v>
      </c>
      <c r="AD806" s="8" t="str">
        <f t="shared" si="74"/>
        <v>Tuesday</v>
      </c>
      <c r="AE806" s="2">
        <v>0.74069444444444443</v>
      </c>
      <c r="AF806" s="4">
        <v>1</v>
      </c>
      <c r="AG806" s="1">
        <v>43487</v>
      </c>
      <c r="AH806" s="8">
        <f t="shared" si="75"/>
        <v>43466</v>
      </c>
      <c r="AI806" s="8">
        <f t="shared" si="76"/>
        <v>43487</v>
      </c>
      <c r="AJ806" s="8" t="str">
        <f t="shared" si="77"/>
        <v>Tuesday</v>
      </c>
      <c r="AK806" s="2">
        <v>0.74895833333333339</v>
      </c>
      <c r="AL806" t="s">
        <v>33</v>
      </c>
      <c r="AM806" t="s">
        <v>34</v>
      </c>
      <c r="AN806" t="s">
        <v>35</v>
      </c>
      <c r="AO806" t="s">
        <v>27</v>
      </c>
    </row>
    <row r="807" spans="1:41" x14ac:dyDescent="0.25">
      <c r="A807" t="s">
        <v>27</v>
      </c>
      <c r="B807">
        <v>1915786</v>
      </c>
      <c r="C807" t="s">
        <v>37</v>
      </c>
      <c r="D807" t="s">
        <v>38</v>
      </c>
      <c r="E807" t="s">
        <v>39</v>
      </c>
      <c r="F807">
        <v>53202</v>
      </c>
      <c r="G807" t="s">
        <v>29</v>
      </c>
      <c r="H807" t="s">
        <v>40</v>
      </c>
      <c r="I807">
        <v>199</v>
      </c>
      <c r="J807" t="s">
        <v>30</v>
      </c>
      <c r="K807" t="s">
        <v>32</v>
      </c>
      <c r="L807">
        <f>VLOOKUP($K807,Key!$A$1:$D$105,2,FALSE)</f>
        <v>43.040349999999997</v>
      </c>
      <c r="M807">
        <f>VLOOKUP($K807,Key!$A$1:$D$105,3,FALSE)</f>
        <v>-87.920760000000001</v>
      </c>
      <c r="N807" t="str">
        <f>VLOOKUP($K807,Key!$A$1:$D$105,4,FALSE)</f>
        <v>Milwaukee</v>
      </c>
      <c r="O807" t="s">
        <v>32</v>
      </c>
      <c r="P807">
        <f>VLOOKUP($O807,Key!$A$1:$D$105,2,FALSE)</f>
        <v>43.040349999999997</v>
      </c>
      <c r="Q807">
        <f>VLOOKUP($O807,Key!$A$1:$D$105,3,FALSE)</f>
        <v>-87.920760000000001</v>
      </c>
      <c r="R807" t="str">
        <f>VLOOKUP($O807,Key!$A$1:$D$105,4,FALSE)</f>
        <v>Milwaukee</v>
      </c>
      <c r="S807">
        <v>1</v>
      </c>
      <c r="T807">
        <v>0</v>
      </c>
      <c r="U807">
        <v>0</v>
      </c>
      <c r="V807" t="s">
        <v>33</v>
      </c>
      <c r="W807">
        <v>0</v>
      </c>
      <c r="X807">
        <v>0</v>
      </c>
      <c r="Y807">
        <v>0</v>
      </c>
      <c r="Z807" s="6">
        <v>-1</v>
      </c>
      <c r="AA807" s="1">
        <v>43490</v>
      </c>
      <c r="AB807" s="7">
        <f t="shared" si="72"/>
        <v>43466</v>
      </c>
      <c r="AC807" s="7">
        <f t="shared" si="73"/>
        <v>43490</v>
      </c>
      <c r="AD807" s="7" t="str">
        <f t="shared" si="74"/>
        <v>Friday</v>
      </c>
      <c r="AE807" s="2">
        <v>0.4573726851851852</v>
      </c>
      <c r="AF807" s="6">
        <v>1</v>
      </c>
      <c r="AG807" s="1">
        <v>43490</v>
      </c>
      <c r="AH807" s="7">
        <f t="shared" si="75"/>
        <v>43466</v>
      </c>
      <c r="AI807" s="7">
        <f t="shared" si="76"/>
        <v>43490</v>
      </c>
      <c r="AJ807" s="7" t="str">
        <f t="shared" si="77"/>
        <v>Friday</v>
      </c>
      <c r="AK807" s="2">
        <v>0.45765046296296297</v>
      </c>
      <c r="AL807" t="s">
        <v>33</v>
      </c>
      <c r="AM807" t="s">
        <v>34</v>
      </c>
      <c r="AN807" t="s">
        <v>44</v>
      </c>
      <c r="AO807" t="s">
        <v>27</v>
      </c>
    </row>
    <row r="808" spans="1:41" x14ac:dyDescent="0.25">
      <c r="A808" t="s">
        <v>27</v>
      </c>
      <c r="B808">
        <v>2252995</v>
      </c>
      <c r="C808" t="s">
        <v>37</v>
      </c>
      <c r="D808" t="s">
        <v>38</v>
      </c>
      <c r="E808" t="s">
        <v>39</v>
      </c>
      <c r="F808">
        <v>53211</v>
      </c>
      <c r="G808" t="s">
        <v>29</v>
      </c>
      <c r="H808" t="s">
        <v>40</v>
      </c>
      <c r="I808">
        <v>5484</v>
      </c>
      <c r="J808" t="s">
        <v>30</v>
      </c>
      <c r="K808" t="s">
        <v>94</v>
      </c>
      <c r="L808">
        <f>VLOOKUP($K808,Key!$A$1:$D$105,2,FALSE)</f>
        <v>43.077359999999999</v>
      </c>
      <c r="M808">
        <f>VLOOKUP($K808,Key!$A$1:$D$105,3,FALSE)</f>
        <v>-87.880769999999998</v>
      </c>
      <c r="N808" t="str">
        <f>VLOOKUP($K808,Key!$A$1:$D$105,4,FALSE)</f>
        <v>Milwaukee</v>
      </c>
      <c r="O808" t="s">
        <v>71</v>
      </c>
      <c r="P808">
        <f>VLOOKUP($O808,Key!$A$1:$D$105,2,FALSE)</f>
        <v>43.074890000000003</v>
      </c>
      <c r="Q808">
        <f>VLOOKUP($O808,Key!$A$1:$D$105,3,FALSE)</f>
        <v>-87.882810000000006</v>
      </c>
      <c r="R808" t="str">
        <f>VLOOKUP($O808,Key!$A$1:$D$105,4,FALSE)</f>
        <v>Milwaukee</v>
      </c>
      <c r="S808">
        <v>7</v>
      </c>
      <c r="T808">
        <v>0</v>
      </c>
      <c r="U808">
        <v>0</v>
      </c>
      <c r="V808" t="s">
        <v>33</v>
      </c>
      <c r="W808">
        <v>1</v>
      </c>
      <c r="X808">
        <v>1</v>
      </c>
      <c r="Y808">
        <v>40</v>
      </c>
      <c r="Z808" s="4">
        <v>-1</v>
      </c>
      <c r="AA808" s="1">
        <v>43492</v>
      </c>
      <c r="AB808" s="8">
        <f t="shared" si="72"/>
        <v>43466</v>
      </c>
      <c r="AC808" s="8">
        <f t="shared" si="73"/>
        <v>43492</v>
      </c>
      <c r="AD808" s="8" t="str">
        <f t="shared" si="74"/>
        <v>Sunday</v>
      </c>
      <c r="AE808" s="2">
        <v>0.65611111111111109</v>
      </c>
      <c r="AF808" s="4">
        <v>1</v>
      </c>
      <c r="AG808" s="1">
        <v>43492</v>
      </c>
      <c r="AH808" s="8">
        <f t="shared" si="75"/>
        <v>43466</v>
      </c>
      <c r="AI808" s="8">
        <f t="shared" si="76"/>
        <v>43492</v>
      </c>
      <c r="AJ808" s="8" t="str">
        <f t="shared" si="77"/>
        <v>Sunday</v>
      </c>
      <c r="AK808" s="2">
        <v>0.66078703703703701</v>
      </c>
      <c r="AL808" t="s">
        <v>33</v>
      </c>
      <c r="AM808" t="s">
        <v>34</v>
      </c>
      <c r="AN808" t="s">
        <v>35</v>
      </c>
      <c r="AO808" t="s">
        <v>27</v>
      </c>
    </row>
    <row r="809" spans="1:41" x14ac:dyDescent="0.25">
      <c r="A809" t="s">
        <v>27</v>
      </c>
      <c r="B809">
        <v>2237245</v>
      </c>
      <c r="C809" t="s">
        <v>37</v>
      </c>
      <c r="D809" t="s">
        <v>38</v>
      </c>
      <c r="E809" t="s">
        <v>39</v>
      </c>
      <c r="F809">
        <v>53211</v>
      </c>
      <c r="G809" t="s">
        <v>29</v>
      </c>
      <c r="H809" t="s">
        <v>40</v>
      </c>
      <c r="I809">
        <v>994</v>
      </c>
      <c r="J809" t="s">
        <v>30</v>
      </c>
      <c r="K809" t="s">
        <v>93</v>
      </c>
      <c r="L809">
        <f>VLOOKUP($K809,Key!$A$1:$D$105,2,FALSE)</f>
        <v>43.060786</v>
      </c>
      <c r="M809">
        <f>VLOOKUP($K809,Key!$A$1:$D$105,3,FALSE)</f>
        <v>-87.883825999999999</v>
      </c>
      <c r="N809" t="str">
        <f>VLOOKUP($K809,Key!$A$1:$D$105,4,FALSE)</f>
        <v>Milwaukee</v>
      </c>
      <c r="O809" t="s">
        <v>68</v>
      </c>
      <c r="P809">
        <f>VLOOKUP($O809,Key!$A$1:$D$105,2,FALSE)</f>
        <v>43.06033</v>
      </c>
      <c r="Q809">
        <f>VLOOKUP($O809,Key!$A$1:$D$105,3,FALSE)</f>
        <v>-87.89546</v>
      </c>
      <c r="R809" t="str">
        <f>VLOOKUP($O809,Key!$A$1:$D$105,4,FALSE)</f>
        <v>Milwaukee</v>
      </c>
      <c r="S809">
        <v>3</v>
      </c>
      <c r="T809">
        <v>0</v>
      </c>
      <c r="U809">
        <v>0</v>
      </c>
      <c r="V809" t="s">
        <v>33</v>
      </c>
      <c r="W809">
        <v>0</v>
      </c>
      <c r="X809">
        <v>0</v>
      </c>
      <c r="Y809">
        <v>0</v>
      </c>
      <c r="Z809" s="6">
        <v>-1</v>
      </c>
      <c r="AA809" s="1">
        <v>43492</v>
      </c>
      <c r="AB809" s="7">
        <f t="shared" si="72"/>
        <v>43466</v>
      </c>
      <c r="AC809" s="7">
        <f t="shared" si="73"/>
        <v>43492</v>
      </c>
      <c r="AD809" s="7" t="str">
        <f t="shared" si="74"/>
        <v>Sunday</v>
      </c>
      <c r="AE809" s="2">
        <v>0.85010416666666666</v>
      </c>
      <c r="AF809" s="6">
        <v>1</v>
      </c>
      <c r="AG809" s="1">
        <v>43492</v>
      </c>
      <c r="AH809" s="7">
        <f t="shared" si="75"/>
        <v>43466</v>
      </c>
      <c r="AI809" s="7">
        <f t="shared" si="76"/>
        <v>43492</v>
      </c>
      <c r="AJ809" s="7" t="str">
        <f t="shared" si="77"/>
        <v>Sunday</v>
      </c>
      <c r="AK809" s="2">
        <v>0.8523263888888889</v>
      </c>
      <c r="AL809" t="s">
        <v>33</v>
      </c>
      <c r="AM809" t="s">
        <v>34</v>
      </c>
      <c r="AN809" t="s">
        <v>35</v>
      </c>
      <c r="AO809" t="s">
        <v>27</v>
      </c>
    </row>
    <row r="810" spans="1:41" x14ac:dyDescent="0.25">
      <c r="A810" t="s">
        <v>27</v>
      </c>
      <c r="B810">
        <v>2237245</v>
      </c>
      <c r="C810" t="s">
        <v>37</v>
      </c>
      <c r="D810" t="s">
        <v>38</v>
      </c>
      <c r="E810" t="s">
        <v>39</v>
      </c>
      <c r="F810">
        <v>53211</v>
      </c>
      <c r="G810" t="s">
        <v>29</v>
      </c>
      <c r="H810" t="s">
        <v>40</v>
      </c>
      <c r="I810">
        <v>994</v>
      </c>
      <c r="J810" t="s">
        <v>30</v>
      </c>
      <c r="K810" t="s">
        <v>68</v>
      </c>
      <c r="L810">
        <f>VLOOKUP($K810,Key!$A$1:$D$105,2,FALSE)</f>
        <v>43.06033</v>
      </c>
      <c r="M810">
        <f>VLOOKUP($K810,Key!$A$1:$D$105,3,FALSE)</f>
        <v>-87.89546</v>
      </c>
      <c r="N810" t="str">
        <f>VLOOKUP($K810,Key!$A$1:$D$105,4,FALSE)</f>
        <v>Milwaukee</v>
      </c>
      <c r="O810" t="s">
        <v>93</v>
      </c>
      <c r="P810">
        <f>VLOOKUP($O810,Key!$A$1:$D$105,2,FALSE)</f>
        <v>43.060786</v>
      </c>
      <c r="Q810">
        <f>VLOOKUP($O810,Key!$A$1:$D$105,3,FALSE)</f>
        <v>-87.883825999999999</v>
      </c>
      <c r="R810" t="str">
        <f>VLOOKUP($O810,Key!$A$1:$D$105,4,FALSE)</f>
        <v>Milwaukee</v>
      </c>
      <c r="S810">
        <v>4</v>
      </c>
      <c r="T810">
        <v>0</v>
      </c>
      <c r="U810">
        <v>0</v>
      </c>
      <c r="V810" t="s">
        <v>33</v>
      </c>
      <c r="W810">
        <v>0</v>
      </c>
      <c r="X810">
        <v>0</v>
      </c>
      <c r="Y810">
        <v>0</v>
      </c>
      <c r="Z810" s="4">
        <v>-1</v>
      </c>
      <c r="AA810" s="1">
        <v>43492</v>
      </c>
      <c r="AB810" s="8">
        <f t="shared" si="72"/>
        <v>43466</v>
      </c>
      <c r="AC810" s="8">
        <f t="shared" si="73"/>
        <v>43492</v>
      </c>
      <c r="AD810" s="8" t="str">
        <f t="shared" si="74"/>
        <v>Sunday</v>
      </c>
      <c r="AE810" s="2">
        <v>0.9029166666666667</v>
      </c>
      <c r="AF810" s="4">
        <v>1</v>
      </c>
      <c r="AG810" s="1">
        <v>43492</v>
      </c>
      <c r="AH810" s="8">
        <f t="shared" si="75"/>
        <v>43466</v>
      </c>
      <c r="AI810" s="8">
        <f t="shared" si="76"/>
        <v>43492</v>
      </c>
      <c r="AJ810" s="8" t="str">
        <f t="shared" si="77"/>
        <v>Sunday</v>
      </c>
      <c r="AK810" s="2">
        <v>0.9059490740740741</v>
      </c>
      <c r="AL810" t="s">
        <v>33</v>
      </c>
      <c r="AM810" t="s">
        <v>34</v>
      </c>
      <c r="AN810" t="s">
        <v>35</v>
      </c>
      <c r="AO810" t="s">
        <v>27</v>
      </c>
    </row>
    <row r="811" spans="1:41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>
        <f>AVERAGE(S2:S810)</f>
        <v>22.597033374536466</v>
      </c>
      <c r="T811" s="14"/>
      <c r="U811" s="14"/>
      <c r="V811" s="14"/>
      <c r="W811" s="14">
        <f>SUM(W2:W807)</f>
        <v>1588</v>
      </c>
      <c r="X811" s="14"/>
      <c r="Y811" s="14"/>
      <c r="Z811" s="15"/>
      <c r="AA811" s="16"/>
      <c r="AB811" s="17"/>
      <c r="AC811" s="17"/>
      <c r="AD811" s="17"/>
      <c r="AE811" s="18"/>
      <c r="AF811" s="15"/>
      <c r="AG811" s="16"/>
      <c r="AH811" s="17"/>
      <c r="AI811" s="17"/>
      <c r="AJ811" s="17"/>
      <c r="AK811" s="18"/>
      <c r="AL811" s="14"/>
      <c r="AM811" s="14"/>
      <c r="AN811" s="14"/>
      <c r="AO811" s="1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611"/>
  <sheetViews>
    <sheetView workbookViewId="0">
      <selection activeCell="D7" sqref="D7"/>
    </sheetView>
  </sheetViews>
  <sheetFormatPr defaultRowHeight="15" x14ac:dyDescent="0.25"/>
  <sheetData>
    <row r="1" spans="1:41" x14ac:dyDescent="0.25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183</v>
      </c>
      <c r="M1" s="5" t="s">
        <v>184</v>
      </c>
      <c r="N1" s="5" t="s">
        <v>185</v>
      </c>
      <c r="O1" s="5" t="s">
        <v>11</v>
      </c>
      <c r="P1" s="5" t="s">
        <v>186</v>
      </c>
      <c r="Q1" s="5" t="s">
        <v>187</v>
      </c>
      <c r="R1" s="5" t="s">
        <v>188</v>
      </c>
      <c r="S1" s="5" t="s">
        <v>12</v>
      </c>
      <c r="T1" s="5" t="s">
        <v>13</v>
      </c>
      <c r="U1" s="5" t="s">
        <v>14</v>
      </c>
      <c r="V1" s="5" t="s">
        <v>15</v>
      </c>
      <c r="W1" s="5" t="s">
        <v>16</v>
      </c>
      <c r="X1" s="5" t="s">
        <v>17</v>
      </c>
      <c r="Y1" s="5" t="s">
        <v>18</v>
      </c>
      <c r="Z1" s="5" t="s">
        <v>189</v>
      </c>
      <c r="AA1" s="5" t="s">
        <v>19</v>
      </c>
      <c r="AB1" s="5" t="s">
        <v>190</v>
      </c>
      <c r="AC1" s="5" t="s">
        <v>191</v>
      </c>
      <c r="AD1" s="5" t="s">
        <v>192</v>
      </c>
      <c r="AE1" s="5" t="s">
        <v>21</v>
      </c>
      <c r="AF1" s="5" t="s">
        <v>193</v>
      </c>
      <c r="AG1" s="5" t="s">
        <v>20</v>
      </c>
      <c r="AH1" s="5" t="s">
        <v>194</v>
      </c>
      <c r="AI1" s="5" t="s">
        <v>195</v>
      </c>
      <c r="AJ1" s="5" t="s">
        <v>196</v>
      </c>
      <c r="AK1" s="5" t="s">
        <v>22</v>
      </c>
      <c r="AL1" s="5" t="s">
        <v>23</v>
      </c>
      <c r="AM1" s="5" t="s">
        <v>24</v>
      </c>
      <c r="AN1" s="5" t="s">
        <v>25</v>
      </c>
      <c r="AO1" s="10" t="s">
        <v>26</v>
      </c>
    </row>
    <row r="2" spans="1:41" x14ac:dyDescent="0.25">
      <c r="A2" t="s">
        <v>27</v>
      </c>
      <c r="B2">
        <v>278234</v>
      </c>
      <c r="C2" t="s">
        <v>28</v>
      </c>
      <c r="G2" t="s">
        <v>29</v>
      </c>
      <c r="I2">
        <v>11051</v>
      </c>
      <c r="J2" t="s">
        <v>30</v>
      </c>
      <c r="K2" t="s">
        <v>31</v>
      </c>
      <c r="L2">
        <f>VLOOKUP($K2,Key!$A$1:$D$105,2,FALSE)</f>
        <v>43.038719999999998</v>
      </c>
      <c r="M2">
        <f>VLOOKUP($K2,Key!$A$1:$D$105,3,FALSE)</f>
        <v>-87.905339999999995</v>
      </c>
      <c r="N2" t="str">
        <f>VLOOKUP($K2,Key!$A$1:$D$105,4,FALSE)</f>
        <v>Milwaukee</v>
      </c>
      <c r="O2" t="s">
        <v>32</v>
      </c>
      <c r="P2">
        <f>VLOOKUP($O2,Key!$A$1:$D$105,2,FALSE)</f>
        <v>43.040349999999997</v>
      </c>
      <c r="Q2">
        <f>VLOOKUP($O2,Key!$A$1:$D$105,3,FALSE)</f>
        <v>-87.920760000000001</v>
      </c>
      <c r="R2" t="str">
        <f>VLOOKUP($O2,Key!$A$1:$D$105,4,FALSE)</f>
        <v>Milwaukee</v>
      </c>
      <c r="S2">
        <v>7</v>
      </c>
      <c r="T2">
        <v>0</v>
      </c>
      <c r="U2">
        <v>0</v>
      </c>
      <c r="V2" t="s">
        <v>33</v>
      </c>
      <c r="W2">
        <v>1</v>
      </c>
      <c r="X2">
        <v>1</v>
      </c>
      <c r="Y2">
        <v>40</v>
      </c>
      <c r="Z2" s="6">
        <v>-1</v>
      </c>
      <c r="AA2" s="1">
        <v>43475</v>
      </c>
      <c r="AB2" s="7">
        <f t="shared" ref="AB2:AB65" si="0">DATE(YEAR(AA2), MONTH(AA2), 1)</f>
        <v>43466</v>
      </c>
      <c r="AC2" s="7">
        <f t="shared" ref="AC2:AC65" si="1">AA2</f>
        <v>43475</v>
      </c>
      <c r="AD2" s="7" t="str">
        <f t="shared" ref="AD2:AD65" si="2">TEXT(AC2,"dddd")</f>
        <v>Thursday</v>
      </c>
      <c r="AE2" s="2">
        <v>0.49700231481481483</v>
      </c>
      <c r="AF2" s="6">
        <v>1</v>
      </c>
      <c r="AG2" s="1">
        <v>43475</v>
      </c>
      <c r="AH2" s="7">
        <f t="shared" ref="AH2:AH65" si="3">DATE(YEAR(AG2), MONTH(AG2), 1)</f>
        <v>43466</v>
      </c>
      <c r="AI2" s="7">
        <f t="shared" ref="AI2:AI65" si="4">AG2</f>
        <v>43475</v>
      </c>
      <c r="AJ2" s="7" t="str">
        <f t="shared" ref="AJ2:AJ65" si="5">TEXT(AI2,"dddd")</f>
        <v>Thursday</v>
      </c>
      <c r="AK2" s="2">
        <v>0.50162037037037044</v>
      </c>
      <c r="AL2" t="s">
        <v>33</v>
      </c>
      <c r="AM2" t="s">
        <v>34</v>
      </c>
      <c r="AN2" t="s">
        <v>35</v>
      </c>
      <c r="AO2" t="s">
        <v>27</v>
      </c>
    </row>
    <row r="3" spans="1:41" x14ac:dyDescent="0.25">
      <c r="A3" t="s">
        <v>27</v>
      </c>
      <c r="B3">
        <v>278234</v>
      </c>
      <c r="C3" t="s">
        <v>28</v>
      </c>
      <c r="G3" t="s">
        <v>29</v>
      </c>
      <c r="I3">
        <v>28</v>
      </c>
      <c r="J3" t="s">
        <v>30</v>
      </c>
      <c r="K3" t="s">
        <v>32</v>
      </c>
      <c r="L3">
        <f>VLOOKUP($K3,Key!$A$1:$D$105,2,FALSE)</f>
        <v>43.040349999999997</v>
      </c>
      <c r="M3">
        <f>VLOOKUP($K3,Key!$A$1:$D$105,3,FALSE)</f>
        <v>-87.920760000000001</v>
      </c>
      <c r="N3" t="str">
        <f>VLOOKUP($K3,Key!$A$1:$D$105,4,FALSE)</f>
        <v>Milwaukee</v>
      </c>
      <c r="O3" t="s">
        <v>36</v>
      </c>
      <c r="P3">
        <f>VLOOKUP($O3,Key!$A$1:$D$105,2,FALSE)</f>
        <v>43.03886</v>
      </c>
      <c r="Q3">
        <f>VLOOKUP($O3,Key!$A$1:$D$105,3,FALSE)</f>
        <v>-87.902720000000002</v>
      </c>
      <c r="R3" t="str">
        <f>VLOOKUP($O3,Key!$A$1:$D$105,4,FALSE)</f>
        <v>Milwaukee</v>
      </c>
      <c r="S3">
        <v>6</v>
      </c>
      <c r="T3">
        <v>0</v>
      </c>
      <c r="U3">
        <v>0</v>
      </c>
      <c r="V3" t="s">
        <v>33</v>
      </c>
      <c r="W3">
        <v>0</v>
      </c>
      <c r="X3">
        <v>0</v>
      </c>
      <c r="Y3">
        <v>0</v>
      </c>
      <c r="Z3" s="4">
        <v>-1</v>
      </c>
      <c r="AA3" s="1">
        <v>43475</v>
      </c>
      <c r="AB3" s="8">
        <f t="shared" si="0"/>
        <v>43466</v>
      </c>
      <c r="AC3" s="8">
        <f t="shared" si="1"/>
        <v>43475</v>
      </c>
      <c r="AD3" s="8" t="str">
        <f t="shared" si="2"/>
        <v>Thursday</v>
      </c>
      <c r="AE3" s="2">
        <v>0.56405092592592598</v>
      </c>
      <c r="AF3" s="4">
        <v>1</v>
      </c>
      <c r="AG3" s="1">
        <v>43475</v>
      </c>
      <c r="AH3" s="8">
        <f t="shared" si="3"/>
        <v>43466</v>
      </c>
      <c r="AI3" s="8">
        <f t="shared" si="4"/>
        <v>43475</v>
      </c>
      <c r="AJ3" s="8" t="str">
        <f t="shared" si="5"/>
        <v>Thursday</v>
      </c>
      <c r="AK3" s="2">
        <v>0.56870370370370371</v>
      </c>
      <c r="AL3" t="s">
        <v>33</v>
      </c>
      <c r="AM3" t="s">
        <v>34</v>
      </c>
      <c r="AN3" t="s">
        <v>35</v>
      </c>
      <c r="AO3" t="s">
        <v>27</v>
      </c>
    </row>
    <row r="4" spans="1:41" x14ac:dyDescent="0.25">
      <c r="A4" t="s">
        <v>27</v>
      </c>
      <c r="B4">
        <v>552586</v>
      </c>
      <c r="C4" t="s">
        <v>28</v>
      </c>
      <c r="G4" t="s">
        <v>29</v>
      </c>
      <c r="I4">
        <v>12620</v>
      </c>
      <c r="J4" t="s">
        <v>30</v>
      </c>
      <c r="K4" t="s">
        <v>43</v>
      </c>
      <c r="L4">
        <f>VLOOKUP($K4,Key!$A$1:$D$105,2,FALSE)</f>
        <v>43.038580000000003</v>
      </c>
      <c r="M4">
        <f>VLOOKUP($K4,Key!$A$1:$D$105,3,FALSE)</f>
        <v>-87.90934</v>
      </c>
      <c r="N4" t="str">
        <f>VLOOKUP($K4,Key!$A$1:$D$105,4,FALSE)</f>
        <v>Milwaukee</v>
      </c>
      <c r="O4" t="s">
        <v>43</v>
      </c>
      <c r="P4">
        <f>VLOOKUP($O4,Key!$A$1:$D$105,2,FALSE)</f>
        <v>43.038580000000003</v>
      </c>
      <c r="Q4">
        <f>VLOOKUP($O4,Key!$A$1:$D$105,3,FALSE)</f>
        <v>-87.90934</v>
      </c>
      <c r="R4" t="str">
        <f>VLOOKUP($O4,Key!$A$1:$D$105,4,FALSE)</f>
        <v>Milwaukee</v>
      </c>
      <c r="S4">
        <v>1</v>
      </c>
      <c r="T4">
        <v>0</v>
      </c>
      <c r="U4">
        <v>0</v>
      </c>
      <c r="V4" t="s">
        <v>33</v>
      </c>
      <c r="W4">
        <v>0</v>
      </c>
      <c r="X4">
        <v>0</v>
      </c>
      <c r="Y4">
        <v>0</v>
      </c>
      <c r="Z4" s="4">
        <v>-1</v>
      </c>
      <c r="AA4" s="1">
        <v>43485</v>
      </c>
      <c r="AB4" s="8">
        <f t="shared" si="0"/>
        <v>43466</v>
      </c>
      <c r="AC4" s="8">
        <f t="shared" si="1"/>
        <v>43485</v>
      </c>
      <c r="AD4" s="8" t="str">
        <f t="shared" si="2"/>
        <v>Sunday</v>
      </c>
      <c r="AE4" s="2">
        <v>0.45133101851851848</v>
      </c>
      <c r="AF4" s="4">
        <v>1</v>
      </c>
      <c r="AG4" s="1">
        <v>43485</v>
      </c>
      <c r="AH4" s="8">
        <f t="shared" si="3"/>
        <v>43466</v>
      </c>
      <c r="AI4" s="8">
        <f t="shared" si="4"/>
        <v>43485</v>
      </c>
      <c r="AJ4" s="8" t="str">
        <f t="shared" si="5"/>
        <v>Sunday</v>
      </c>
      <c r="AK4" s="2">
        <v>0.45141203703703708</v>
      </c>
      <c r="AL4" t="s">
        <v>33</v>
      </c>
      <c r="AM4" t="s">
        <v>34</v>
      </c>
      <c r="AN4" t="s">
        <v>44</v>
      </c>
      <c r="AO4" t="s">
        <v>27</v>
      </c>
    </row>
    <row r="5" spans="1:41" x14ac:dyDescent="0.25">
      <c r="A5" t="s">
        <v>27</v>
      </c>
      <c r="B5">
        <v>552586</v>
      </c>
      <c r="C5" t="s">
        <v>28</v>
      </c>
      <c r="G5" t="s">
        <v>29</v>
      </c>
      <c r="I5">
        <v>5526</v>
      </c>
      <c r="J5" t="s">
        <v>30</v>
      </c>
      <c r="K5" t="s">
        <v>43</v>
      </c>
      <c r="L5">
        <f>VLOOKUP($K5,Key!$A$1:$D$105,2,FALSE)</f>
        <v>43.038580000000003</v>
      </c>
      <c r="M5">
        <f>VLOOKUP($K5,Key!$A$1:$D$105,3,FALSE)</f>
        <v>-87.90934</v>
      </c>
      <c r="N5" t="str">
        <f>VLOOKUP($K5,Key!$A$1:$D$105,4,FALSE)</f>
        <v>Milwaukee</v>
      </c>
      <c r="O5" t="s">
        <v>43</v>
      </c>
      <c r="P5">
        <f>VLOOKUP($O5,Key!$A$1:$D$105,2,FALSE)</f>
        <v>43.038580000000003</v>
      </c>
      <c r="Q5">
        <f>VLOOKUP($O5,Key!$A$1:$D$105,3,FALSE)</f>
        <v>-87.90934</v>
      </c>
      <c r="R5" t="str">
        <f>VLOOKUP($O5,Key!$A$1:$D$105,4,FALSE)</f>
        <v>Milwaukee</v>
      </c>
      <c r="S5">
        <v>0</v>
      </c>
      <c r="T5">
        <v>0</v>
      </c>
      <c r="U5">
        <v>0</v>
      </c>
      <c r="V5" t="s">
        <v>33</v>
      </c>
      <c r="W5">
        <v>0</v>
      </c>
      <c r="X5">
        <v>0</v>
      </c>
      <c r="Y5">
        <v>0</v>
      </c>
      <c r="Z5" s="6">
        <v>-1</v>
      </c>
      <c r="AA5" s="1">
        <v>43485</v>
      </c>
      <c r="AB5" s="7">
        <f t="shared" si="0"/>
        <v>43466</v>
      </c>
      <c r="AC5" s="7">
        <f t="shared" si="1"/>
        <v>43485</v>
      </c>
      <c r="AD5" s="7" t="str">
        <f t="shared" si="2"/>
        <v>Sunday</v>
      </c>
      <c r="AE5" s="2">
        <v>0.45146990740740739</v>
      </c>
      <c r="AF5" s="6">
        <v>1</v>
      </c>
      <c r="AG5" s="1">
        <v>43485</v>
      </c>
      <c r="AH5" s="7">
        <f t="shared" si="3"/>
        <v>43466</v>
      </c>
      <c r="AI5" s="7">
        <f t="shared" si="4"/>
        <v>43485</v>
      </c>
      <c r="AJ5" s="7" t="str">
        <f t="shared" si="5"/>
        <v>Sunday</v>
      </c>
      <c r="AK5" s="2">
        <v>0.45156250000000003</v>
      </c>
      <c r="AL5" t="s">
        <v>33</v>
      </c>
      <c r="AM5" t="s">
        <v>34</v>
      </c>
      <c r="AN5" t="s">
        <v>44</v>
      </c>
      <c r="AO5" t="s">
        <v>27</v>
      </c>
    </row>
    <row r="6" spans="1:41" x14ac:dyDescent="0.25">
      <c r="A6" t="s">
        <v>27</v>
      </c>
      <c r="B6">
        <v>552586</v>
      </c>
      <c r="C6" t="s">
        <v>28</v>
      </c>
      <c r="G6" t="s">
        <v>29</v>
      </c>
      <c r="I6">
        <v>12530</v>
      </c>
      <c r="J6" t="s">
        <v>30</v>
      </c>
      <c r="K6" t="s">
        <v>43</v>
      </c>
      <c r="L6">
        <f>VLOOKUP($K6,Key!$A$1:$D$105,2,FALSE)</f>
        <v>43.038580000000003</v>
      </c>
      <c r="M6">
        <f>VLOOKUP($K6,Key!$A$1:$D$105,3,FALSE)</f>
        <v>-87.90934</v>
      </c>
      <c r="N6" t="str">
        <f>VLOOKUP($K6,Key!$A$1:$D$105,4,FALSE)</f>
        <v>Milwaukee</v>
      </c>
      <c r="O6" t="s">
        <v>43</v>
      </c>
      <c r="P6">
        <f>VLOOKUP($O6,Key!$A$1:$D$105,2,FALSE)</f>
        <v>43.038580000000003</v>
      </c>
      <c r="Q6">
        <f>VLOOKUP($O6,Key!$A$1:$D$105,3,FALSE)</f>
        <v>-87.90934</v>
      </c>
      <c r="R6" t="str">
        <f>VLOOKUP($O6,Key!$A$1:$D$105,4,FALSE)</f>
        <v>Milwaukee</v>
      </c>
      <c r="S6">
        <v>0</v>
      </c>
      <c r="T6">
        <v>0</v>
      </c>
      <c r="U6">
        <v>0</v>
      </c>
      <c r="V6" t="s">
        <v>33</v>
      </c>
      <c r="W6">
        <v>0</v>
      </c>
      <c r="X6">
        <v>0</v>
      </c>
      <c r="Y6">
        <v>0</v>
      </c>
      <c r="Z6" s="4">
        <v>-1</v>
      </c>
      <c r="AA6" s="1">
        <v>43485</v>
      </c>
      <c r="AB6" s="8">
        <f t="shared" si="0"/>
        <v>43466</v>
      </c>
      <c r="AC6" s="8">
        <f t="shared" si="1"/>
        <v>43485</v>
      </c>
      <c r="AD6" s="8" t="str">
        <f t="shared" si="2"/>
        <v>Sunday</v>
      </c>
      <c r="AE6" s="2">
        <v>0.4524305555555555</v>
      </c>
      <c r="AF6" s="4">
        <v>1</v>
      </c>
      <c r="AG6" s="1">
        <v>43485</v>
      </c>
      <c r="AH6" s="8">
        <f t="shared" si="3"/>
        <v>43466</v>
      </c>
      <c r="AI6" s="8">
        <f t="shared" si="4"/>
        <v>43485</v>
      </c>
      <c r="AJ6" s="8" t="str">
        <f t="shared" si="5"/>
        <v>Sunday</v>
      </c>
      <c r="AK6" s="2">
        <v>0.45252314814814815</v>
      </c>
      <c r="AL6" t="s">
        <v>33</v>
      </c>
      <c r="AM6" t="s">
        <v>34</v>
      </c>
      <c r="AN6" t="s">
        <v>44</v>
      </c>
      <c r="AO6" t="s">
        <v>27</v>
      </c>
    </row>
    <row r="7" spans="1:41" x14ac:dyDescent="0.25">
      <c r="A7" t="s">
        <v>27</v>
      </c>
      <c r="B7">
        <v>552586</v>
      </c>
      <c r="C7" t="s">
        <v>28</v>
      </c>
      <c r="G7" t="s">
        <v>29</v>
      </c>
      <c r="I7">
        <v>11083</v>
      </c>
      <c r="J7" t="s">
        <v>30</v>
      </c>
      <c r="K7" t="s">
        <v>43</v>
      </c>
      <c r="L7">
        <f>VLOOKUP($K7,Key!$A$1:$D$105,2,FALSE)</f>
        <v>43.038580000000003</v>
      </c>
      <c r="M7">
        <f>VLOOKUP($K7,Key!$A$1:$D$105,3,FALSE)</f>
        <v>-87.90934</v>
      </c>
      <c r="N7" t="str">
        <f>VLOOKUP($K7,Key!$A$1:$D$105,4,FALSE)</f>
        <v>Milwaukee</v>
      </c>
      <c r="O7" t="s">
        <v>43</v>
      </c>
      <c r="P7">
        <f>VLOOKUP($O7,Key!$A$1:$D$105,2,FALSE)</f>
        <v>43.038580000000003</v>
      </c>
      <c r="Q7">
        <f>VLOOKUP($O7,Key!$A$1:$D$105,3,FALSE)</f>
        <v>-87.90934</v>
      </c>
      <c r="R7" t="str">
        <f>VLOOKUP($O7,Key!$A$1:$D$105,4,FALSE)</f>
        <v>Milwaukee</v>
      </c>
      <c r="S7">
        <v>0</v>
      </c>
      <c r="T7">
        <v>0</v>
      </c>
      <c r="U7">
        <v>0</v>
      </c>
      <c r="V7" t="s">
        <v>33</v>
      </c>
      <c r="W7">
        <v>0</v>
      </c>
      <c r="X7">
        <v>0</v>
      </c>
      <c r="Y7">
        <v>0</v>
      </c>
      <c r="Z7" s="6">
        <v>-1</v>
      </c>
      <c r="AA7" s="1">
        <v>43485</v>
      </c>
      <c r="AB7" s="7">
        <f t="shared" si="0"/>
        <v>43466</v>
      </c>
      <c r="AC7" s="7">
        <f t="shared" si="1"/>
        <v>43485</v>
      </c>
      <c r="AD7" s="7" t="str">
        <f t="shared" si="2"/>
        <v>Sunday</v>
      </c>
      <c r="AE7" s="2">
        <v>0.45565972222222223</v>
      </c>
      <c r="AF7" s="6">
        <v>1</v>
      </c>
      <c r="AG7" s="1">
        <v>43485</v>
      </c>
      <c r="AH7" s="7">
        <f t="shared" si="3"/>
        <v>43466</v>
      </c>
      <c r="AI7" s="7">
        <f t="shared" si="4"/>
        <v>43485</v>
      </c>
      <c r="AJ7" s="7" t="str">
        <f t="shared" si="5"/>
        <v>Sunday</v>
      </c>
      <c r="AK7" s="2">
        <v>0.45593750000000005</v>
      </c>
      <c r="AL7" t="s">
        <v>33</v>
      </c>
      <c r="AM7" t="s">
        <v>34</v>
      </c>
      <c r="AN7" t="s">
        <v>44</v>
      </c>
      <c r="AO7" t="s">
        <v>27</v>
      </c>
    </row>
    <row r="8" spans="1:41" x14ac:dyDescent="0.25">
      <c r="A8" t="s">
        <v>27</v>
      </c>
      <c r="B8">
        <v>552586</v>
      </c>
      <c r="C8" t="s">
        <v>28</v>
      </c>
      <c r="G8" t="s">
        <v>29</v>
      </c>
      <c r="I8">
        <v>204</v>
      </c>
      <c r="J8" t="s">
        <v>30</v>
      </c>
      <c r="K8" t="s">
        <v>45</v>
      </c>
      <c r="L8">
        <f>VLOOKUP($K8,Key!$A$1:$D$105,2,FALSE)</f>
        <v>43.03519</v>
      </c>
      <c r="M8">
        <f>VLOOKUP($K8,Key!$A$1:$D$105,3,FALSE)</f>
        <v>-87.907390000000007</v>
      </c>
      <c r="N8" t="str">
        <f>VLOOKUP($K8,Key!$A$1:$D$105,4,FALSE)</f>
        <v>Milwaukee</v>
      </c>
      <c r="O8" t="s">
        <v>45</v>
      </c>
      <c r="P8">
        <f>VLOOKUP($O8,Key!$A$1:$D$105,2,FALSE)</f>
        <v>43.03519</v>
      </c>
      <c r="Q8">
        <f>VLOOKUP($O8,Key!$A$1:$D$105,3,FALSE)</f>
        <v>-87.907390000000007</v>
      </c>
      <c r="R8" t="str">
        <f>VLOOKUP($O8,Key!$A$1:$D$105,4,FALSE)</f>
        <v>Milwaukee</v>
      </c>
      <c r="S8">
        <v>0</v>
      </c>
      <c r="T8">
        <v>0</v>
      </c>
      <c r="U8">
        <v>0</v>
      </c>
      <c r="V8" t="s">
        <v>33</v>
      </c>
      <c r="W8">
        <v>0</v>
      </c>
      <c r="X8">
        <v>0</v>
      </c>
      <c r="Y8">
        <v>0</v>
      </c>
      <c r="Z8" s="4">
        <v>-1</v>
      </c>
      <c r="AA8" s="1">
        <v>43485</v>
      </c>
      <c r="AB8" s="8">
        <f t="shared" si="0"/>
        <v>43466</v>
      </c>
      <c r="AC8" s="8">
        <f t="shared" si="1"/>
        <v>43485</v>
      </c>
      <c r="AD8" s="8" t="str">
        <f t="shared" si="2"/>
        <v>Sunday</v>
      </c>
      <c r="AE8" s="2">
        <v>0.47412037037037041</v>
      </c>
      <c r="AF8" s="4">
        <v>1</v>
      </c>
      <c r="AG8" s="1">
        <v>43485</v>
      </c>
      <c r="AH8" s="8">
        <f t="shared" si="3"/>
        <v>43466</v>
      </c>
      <c r="AI8" s="8">
        <f t="shared" si="4"/>
        <v>43485</v>
      </c>
      <c r="AJ8" s="8" t="str">
        <f t="shared" si="5"/>
        <v>Sunday</v>
      </c>
      <c r="AK8" s="2">
        <v>0.47413194444444445</v>
      </c>
      <c r="AL8" t="s">
        <v>33</v>
      </c>
      <c r="AM8" t="s">
        <v>34</v>
      </c>
      <c r="AN8" t="s">
        <v>44</v>
      </c>
      <c r="AO8" t="s">
        <v>27</v>
      </c>
    </row>
    <row r="9" spans="1:41" x14ac:dyDescent="0.25">
      <c r="A9" t="s">
        <v>27</v>
      </c>
      <c r="B9">
        <v>552586</v>
      </c>
      <c r="C9" t="s">
        <v>28</v>
      </c>
      <c r="G9" t="s">
        <v>29</v>
      </c>
      <c r="I9">
        <v>204</v>
      </c>
      <c r="J9" t="s">
        <v>30</v>
      </c>
      <c r="K9" t="s">
        <v>45</v>
      </c>
      <c r="L9">
        <f>VLOOKUP($K9,Key!$A$1:$D$105,2,FALSE)</f>
        <v>43.03519</v>
      </c>
      <c r="M9">
        <f>VLOOKUP($K9,Key!$A$1:$D$105,3,FALSE)</f>
        <v>-87.907390000000007</v>
      </c>
      <c r="N9" t="str">
        <f>VLOOKUP($K9,Key!$A$1:$D$105,4,FALSE)</f>
        <v>Milwaukee</v>
      </c>
      <c r="O9" t="s">
        <v>45</v>
      </c>
      <c r="P9">
        <f>VLOOKUP($O9,Key!$A$1:$D$105,2,FALSE)</f>
        <v>43.03519</v>
      </c>
      <c r="Q9">
        <f>VLOOKUP($O9,Key!$A$1:$D$105,3,FALSE)</f>
        <v>-87.907390000000007</v>
      </c>
      <c r="R9" t="str">
        <f>VLOOKUP($O9,Key!$A$1:$D$105,4,FALSE)</f>
        <v>Milwaukee</v>
      </c>
      <c r="S9">
        <v>1</v>
      </c>
      <c r="T9">
        <v>0</v>
      </c>
      <c r="U9">
        <v>0</v>
      </c>
      <c r="V9" t="s">
        <v>33</v>
      </c>
      <c r="W9">
        <v>0</v>
      </c>
      <c r="X9">
        <v>0</v>
      </c>
      <c r="Y9">
        <v>0</v>
      </c>
      <c r="Z9" s="6">
        <v>-1</v>
      </c>
      <c r="AA9" s="1">
        <v>43485</v>
      </c>
      <c r="AB9" s="7">
        <f t="shared" si="0"/>
        <v>43466</v>
      </c>
      <c r="AC9" s="7">
        <f t="shared" si="1"/>
        <v>43485</v>
      </c>
      <c r="AD9" s="7" t="str">
        <f t="shared" si="2"/>
        <v>Sunday</v>
      </c>
      <c r="AE9" s="2">
        <v>0.47413194444444445</v>
      </c>
      <c r="AF9" s="6">
        <v>1</v>
      </c>
      <c r="AG9" s="1">
        <v>43485</v>
      </c>
      <c r="AH9" s="7">
        <f t="shared" si="3"/>
        <v>43466</v>
      </c>
      <c r="AI9" s="7">
        <f t="shared" si="4"/>
        <v>43485</v>
      </c>
      <c r="AJ9" s="7" t="str">
        <f t="shared" si="5"/>
        <v>Sunday</v>
      </c>
      <c r="AK9" s="2">
        <v>0.47447916666666662</v>
      </c>
      <c r="AL9" t="s">
        <v>33</v>
      </c>
      <c r="AM9" t="s">
        <v>34</v>
      </c>
      <c r="AN9" t="s">
        <v>44</v>
      </c>
      <c r="AO9" t="s">
        <v>27</v>
      </c>
    </row>
    <row r="10" spans="1:41" x14ac:dyDescent="0.25">
      <c r="A10" t="s">
        <v>27</v>
      </c>
      <c r="B10">
        <v>552586</v>
      </c>
      <c r="C10" t="s">
        <v>28</v>
      </c>
      <c r="G10" t="s">
        <v>29</v>
      </c>
      <c r="I10">
        <v>12570</v>
      </c>
      <c r="J10" t="s">
        <v>30</v>
      </c>
      <c r="K10" t="s">
        <v>45</v>
      </c>
      <c r="L10">
        <f>VLOOKUP($K10,Key!$A$1:$D$105,2,FALSE)</f>
        <v>43.03519</v>
      </c>
      <c r="M10">
        <f>VLOOKUP($K10,Key!$A$1:$D$105,3,FALSE)</f>
        <v>-87.907390000000007</v>
      </c>
      <c r="N10" t="str">
        <f>VLOOKUP($K10,Key!$A$1:$D$105,4,FALSE)</f>
        <v>Milwaukee</v>
      </c>
      <c r="O10" t="s">
        <v>45</v>
      </c>
      <c r="P10">
        <f>VLOOKUP($O10,Key!$A$1:$D$105,2,FALSE)</f>
        <v>43.03519</v>
      </c>
      <c r="Q10">
        <f>VLOOKUP($O10,Key!$A$1:$D$105,3,FALSE)</f>
        <v>-87.907390000000007</v>
      </c>
      <c r="R10" t="str">
        <f>VLOOKUP($O10,Key!$A$1:$D$105,4,FALSE)</f>
        <v>Milwaukee</v>
      </c>
      <c r="S10">
        <v>0</v>
      </c>
      <c r="T10">
        <v>0</v>
      </c>
      <c r="U10">
        <v>0</v>
      </c>
      <c r="V10" t="s">
        <v>33</v>
      </c>
      <c r="W10">
        <v>0</v>
      </c>
      <c r="X10">
        <v>0</v>
      </c>
      <c r="Y10">
        <v>0</v>
      </c>
      <c r="Z10" s="4">
        <v>-1</v>
      </c>
      <c r="AA10" s="1">
        <v>43485</v>
      </c>
      <c r="AB10" s="8">
        <f t="shared" si="0"/>
        <v>43466</v>
      </c>
      <c r="AC10" s="8">
        <f t="shared" si="1"/>
        <v>43485</v>
      </c>
      <c r="AD10" s="8" t="str">
        <f t="shared" si="2"/>
        <v>Sunday</v>
      </c>
      <c r="AE10" s="2">
        <v>0.47460648148148149</v>
      </c>
      <c r="AF10" s="4">
        <v>1</v>
      </c>
      <c r="AG10" s="1">
        <v>43485</v>
      </c>
      <c r="AH10" s="8">
        <f t="shared" si="3"/>
        <v>43466</v>
      </c>
      <c r="AI10" s="8">
        <f t="shared" si="4"/>
        <v>43485</v>
      </c>
      <c r="AJ10" s="8" t="str">
        <f t="shared" si="5"/>
        <v>Sunday</v>
      </c>
      <c r="AK10" s="2">
        <v>0.47474537037037035</v>
      </c>
      <c r="AL10" t="s">
        <v>33</v>
      </c>
      <c r="AM10" t="s">
        <v>34</v>
      </c>
      <c r="AN10" t="s">
        <v>44</v>
      </c>
      <c r="AO10" t="s">
        <v>27</v>
      </c>
    </row>
    <row r="11" spans="1:41" x14ac:dyDescent="0.25">
      <c r="A11" t="s">
        <v>27</v>
      </c>
      <c r="B11">
        <v>552586</v>
      </c>
      <c r="C11" t="s">
        <v>28</v>
      </c>
      <c r="G11" t="s">
        <v>29</v>
      </c>
      <c r="I11">
        <v>3</v>
      </c>
      <c r="J11" t="s">
        <v>30</v>
      </c>
      <c r="K11" t="s">
        <v>45</v>
      </c>
      <c r="L11">
        <f>VLOOKUP($K11,Key!$A$1:$D$105,2,FALSE)</f>
        <v>43.03519</v>
      </c>
      <c r="M11">
        <f>VLOOKUP($K11,Key!$A$1:$D$105,3,FALSE)</f>
        <v>-87.907390000000007</v>
      </c>
      <c r="N11" t="str">
        <f>VLOOKUP($K11,Key!$A$1:$D$105,4,FALSE)</f>
        <v>Milwaukee</v>
      </c>
      <c r="O11" t="s">
        <v>45</v>
      </c>
      <c r="P11">
        <f>VLOOKUP($O11,Key!$A$1:$D$105,2,FALSE)</f>
        <v>43.03519</v>
      </c>
      <c r="Q11">
        <f>VLOOKUP($O11,Key!$A$1:$D$105,3,FALSE)</f>
        <v>-87.907390000000007</v>
      </c>
      <c r="R11" t="str">
        <f>VLOOKUP($O11,Key!$A$1:$D$105,4,FALSE)</f>
        <v>Milwaukee</v>
      </c>
      <c r="S11">
        <v>1</v>
      </c>
      <c r="T11">
        <v>0</v>
      </c>
      <c r="U11">
        <v>0</v>
      </c>
      <c r="V11" t="s">
        <v>33</v>
      </c>
      <c r="W11">
        <v>0</v>
      </c>
      <c r="X11">
        <v>0</v>
      </c>
      <c r="Y11">
        <v>0</v>
      </c>
      <c r="Z11" s="6">
        <v>-1</v>
      </c>
      <c r="AA11" s="1">
        <v>43485</v>
      </c>
      <c r="AB11" s="7">
        <f t="shared" si="0"/>
        <v>43466</v>
      </c>
      <c r="AC11" s="7">
        <f t="shared" si="1"/>
        <v>43485</v>
      </c>
      <c r="AD11" s="7" t="str">
        <f t="shared" si="2"/>
        <v>Sunday</v>
      </c>
      <c r="AE11" s="2">
        <v>0.47484953703703708</v>
      </c>
      <c r="AF11" s="6">
        <v>1</v>
      </c>
      <c r="AG11" s="1">
        <v>43485</v>
      </c>
      <c r="AH11" s="7">
        <f t="shared" si="3"/>
        <v>43466</v>
      </c>
      <c r="AI11" s="7">
        <f t="shared" si="4"/>
        <v>43485</v>
      </c>
      <c r="AJ11" s="7" t="str">
        <f t="shared" si="5"/>
        <v>Sunday</v>
      </c>
      <c r="AK11" s="2">
        <v>0.47512731481481479</v>
      </c>
      <c r="AL11" t="s">
        <v>33</v>
      </c>
      <c r="AM11" t="s">
        <v>34</v>
      </c>
      <c r="AN11" t="s">
        <v>44</v>
      </c>
      <c r="AO11" t="s">
        <v>27</v>
      </c>
    </row>
    <row r="12" spans="1:41" x14ac:dyDescent="0.25">
      <c r="A12" t="s">
        <v>27</v>
      </c>
      <c r="B12">
        <v>552586</v>
      </c>
      <c r="C12" t="s">
        <v>28</v>
      </c>
      <c r="G12" t="s">
        <v>29</v>
      </c>
      <c r="I12">
        <v>204</v>
      </c>
      <c r="J12" t="s">
        <v>30</v>
      </c>
      <c r="K12" t="s">
        <v>45</v>
      </c>
      <c r="L12">
        <f>VLOOKUP($K12,Key!$A$1:$D$105,2,FALSE)</f>
        <v>43.03519</v>
      </c>
      <c r="M12">
        <f>VLOOKUP($K12,Key!$A$1:$D$105,3,FALSE)</f>
        <v>-87.907390000000007</v>
      </c>
      <c r="N12" t="str">
        <f>VLOOKUP($K12,Key!$A$1:$D$105,4,FALSE)</f>
        <v>Milwaukee</v>
      </c>
      <c r="O12" t="s">
        <v>46</v>
      </c>
      <c r="P12">
        <f>VLOOKUP($O12,Key!$A$1:$D$105,2,FALSE)</f>
        <v>43.049909999999997</v>
      </c>
      <c r="Q12">
        <f>VLOOKUP($O12,Key!$A$1:$D$105,3,FALSE)</f>
        <v>-87.914237</v>
      </c>
      <c r="R12" t="str">
        <f>VLOOKUP($O12,Key!$A$1:$D$105,4,FALSE)</f>
        <v>Milwaukee</v>
      </c>
      <c r="S12">
        <v>116</v>
      </c>
      <c r="T12">
        <v>0</v>
      </c>
      <c r="U12">
        <v>0</v>
      </c>
      <c r="V12" t="s">
        <v>33</v>
      </c>
      <c r="W12">
        <v>17</v>
      </c>
      <c r="X12">
        <v>16.2</v>
      </c>
      <c r="Y12">
        <v>680</v>
      </c>
      <c r="Z12" s="4">
        <v>-1</v>
      </c>
      <c r="AA12" s="1">
        <v>43485</v>
      </c>
      <c r="AB12" s="8">
        <f t="shared" si="0"/>
        <v>43466</v>
      </c>
      <c r="AC12" s="8">
        <f t="shared" si="1"/>
        <v>43485</v>
      </c>
      <c r="AD12" s="8" t="str">
        <f t="shared" si="2"/>
        <v>Sunday</v>
      </c>
      <c r="AE12" s="2">
        <v>0.4980324074074074</v>
      </c>
      <c r="AF12" s="4">
        <v>1</v>
      </c>
      <c r="AG12" s="1">
        <v>43485</v>
      </c>
      <c r="AH12" s="8">
        <f t="shared" si="3"/>
        <v>43466</v>
      </c>
      <c r="AI12" s="8">
        <f t="shared" si="4"/>
        <v>43485</v>
      </c>
      <c r="AJ12" s="8" t="str">
        <f t="shared" si="5"/>
        <v>Sunday</v>
      </c>
      <c r="AK12" s="2">
        <v>0.57890046296296294</v>
      </c>
      <c r="AL12" t="s">
        <v>34</v>
      </c>
      <c r="AM12" t="s">
        <v>34</v>
      </c>
      <c r="AN12" t="s">
        <v>35</v>
      </c>
      <c r="AO12" t="s">
        <v>27</v>
      </c>
    </row>
    <row r="13" spans="1:41" x14ac:dyDescent="0.25">
      <c r="A13" t="s">
        <v>27</v>
      </c>
      <c r="B13">
        <v>552586</v>
      </c>
      <c r="C13" t="s">
        <v>28</v>
      </c>
      <c r="G13" t="s">
        <v>29</v>
      </c>
      <c r="I13">
        <v>91</v>
      </c>
      <c r="J13" t="s">
        <v>30</v>
      </c>
      <c r="K13" t="s">
        <v>31</v>
      </c>
      <c r="L13">
        <f>VLOOKUP($K13,Key!$A$1:$D$105,2,FALSE)</f>
        <v>43.038719999999998</v>
      </c>
      <c r="M13">
        <f>VLOOKUP($K13,Key!$A$1:$D$105,3,FALSE)</f>
        <v>-87.905339999999995</v>
      </c>
      <c r="N13" t="str">
        <f>VLOOKUP($K13,Key!$A$1:$D$105,4,FALSE)</f>
        <v>Milwaukee</v>
      </c>
      <c r="O13" t="s">
        <v>31</v>
      </c>
      <c r="P13">
        <f>VLOOKUP($O13,Key!$A$1:$D$105,2,FALSE)</f>
        <v>43.038719999999998</v>
      </c>
      <c r="Q13">
        <f>VLOOKUP($O13,Key!$A$1:$D$105,3,FALSE)</f>
        <v>-87.905339999999995</v>
      </c>
      <c r="R13" t="str">
        <f>VLOOKUP($O13,Key!$A$1:$D$105,4,FALSE)</f>
        <v>Milwaukee</v>
      </c>
      <c r="S13">
        <v>0</v>
      </c>
      <c r="T13">
        <v>0</v>
      </c>
      <c r="U13">
        <v>0</v>
      </c>
      <c r="V13" t="s">
        <v>33</v>
      </c>
      <c r="W13">
        <v>0</v>
      </c>
      <c r="X13">
        <v>0</v>
      </c>
      <c r="Y13">
        <v>0</v>
      </c>
      <c r="Z13" s="6">
        <v>-1</v>
      </c>
      <c r="AA13" s="1">
        <v>43485</v>
      </c>
      <c r="AB13" s="7">
        <f t="shared" si="0"/>
        <v>43466</v>
      </c>
      <c r="AC13" s="7">
        <f t="shared" si="1"/>
        <v>43485</v>
      </c>
      <c r="AD13" s="7" t="str">
        <f t="shared" si="2"/>
        <v>Sunday</v>
      </c>
      <c r="AE13" s="2">
        <v>0.51550925925925928</v>
      </c>
      <c r="AF13" s="6">
        <v>1</v>
      </c>
      <c r="AG13" s="1">
        <v>43485</v>
      </c>
      <c r="AH13" s="7">
        <f t="shared" si="3"/>
        <v>43466</v>
      </c>
      <c r="AI13" s="7">
        <f t="shared" si="4"/>
        <v>43485</v>
      </c>
      <c r="AJ13" s="7" t="str">
        <f t="shared" si="5"/>
        <v>Sunday</v>
      </c>
      <c r="AK13" s="2">
        <v>0.51569444444444446</v>
      </c>
      <c r="AL13" t="s">
        <v>33</v>
      </c>
      <c r="AM13" t="s">
        <v>34</v>
      </c>
      <c r="AN13" t="s">
        <v>44</v>
      </c>
      <c r="AO13" t="s">
        <v>27</v>
      </c>
    </row>
    <row r="14" spans="1:41" x14ac:dyDescent="0.25">
      <c r="A14" t="s">
        <v>27</v>
      </c>
      <c r="B14">
        <v>552586</v>
      </c>
      <c r="C14" t="s">
        <v>28</v>
      </c>
      <c r="G14" t="s">
        <v>29</v>
      </c>
      <c r="I14">
        <v>5533</v>
      </c>
      <c r="J14" t="s">
        <v>30</v>
      </c>
      <c r="K14" t="s">
        <v>31</v>
      </c>
      <c r="L14">
        <f>VLOOKUP($K14,Key!$A$1:$D$105,2,FALSE)</f>
        <v>43.038719999999998</v>
      </c>
      <c r="M14">
        <f>VLOOKUP($K14,Key!$A$1:$D$105,3,FALSE)</f>
        <v>-87.905339999999995</v>
      </c>
      <c r="N14" t="str">
        <f>VLOOKUP($K14,Key!$A$1:$D$105,4,FALSE)</f>
        <v>Milwaukee</v>
      </c>
      <c r="O14" t="s">
        <v>31</v>
      </c>
      <c r="P14">
        <f>VLOOKUP($O14,Key!$A$1:$D$105,2,FALSE)</f>
        <v>43.038719999999998</v>
      </c>
      <c r="Q14">
        <f>VLOOKUP($O14,Key!$A$1:$D$105,3,FALSE)</f>
        <v>-87.905339999999995</v>
      </c>
      <c r="R14" t="str">
        <f>VLOOKUP($O14,Key!$A$1:$D$105,4,FALSE)</f>
        <v>Milwaukee</v>
      </c>
      <c r="S14">
        <v>1</v>
      </c>
      <c r="T14">
        <v>0</v>
      </c>
      <c r="U14">
        <v>0</v>
      </c>
      <c r="V14" t="s">
        <v>33</v>
      </c>
      <c r="W14">
        <v>0</v>
      </c>
      <c r="X14">
        <v>0</v>
      </c>
      <c r="Y14">
        <v>0</v>
      </c>
      <c r="Z14" s="4">
        <v>-1</v>
      </c>
      <c r="AA14" s="1">
        <v>43485</v>
      </c>
      <c r="AB14" s="8">
        <f t="shared" si="0"/>
        <v>43466</v>
      </c>
      <c r="AC14" s="8">
        <f t="shared" si="1"/>
        <v>43485</v>
      </c>
      <c r="AD14" s="8" t="str">
        <f t="shared" si="2"/>
        <v>Sunday</v>
      </c>
      <c r="AE14" s="2">
        <v>0.51581018518518518</v>
      </c>
      <c r="AF14" s="4">
        <v>1</v>
      </c>
      <c r="AG14" s="1">
        <v>43485</v>
      </c>
      <c r="AH14" s="8">
        <f t="shared" si="3"/>
        <v>43466</v>
      </c>
      <c r="AI14" s="8">
        <f t="shared" si="4"/>
        <v>43485</v>
      </c>
      <c r="AJ14" s="8" t="str">
        <f t="shared" si="5"/>
        <v>Sunday</v>
      </c>
      <c r="AK14" s="2">
        <v>0.5160069444444445</v>
      </c>
      <c r="AL14" t="s">
        <v>33</v>
      </c>
      <c r="AM14" t="s">
        <v>34</v>
      </c>
      <c r="AN14" t="s">
        <v>44</v>
      </c>
      <c r="AO14" t="s">
        <v>27</v>
      </c>
    </row>
    <row r="15" spans="1:41" x14ac:dyDescent="0.25">
      <c r="A15" t="s">
        <v>27</v>
      </c>
      <c r="B15">
        <v>552586</v>
      </c>
      <c r="C15" t="s">
        <v>28</v>
      </c>
      <c r="G15" t="s">
        <v>29</v>
      </c>
      <c r="I15">
        <v>12504</v>
      </c>
      <c r="J15" t="s">
        <v>30</v>
      </c>
      <c r="K15" t="s">
        <v>31</v>
      </c>
      <c r="L15">
        <f>VLOOKUP($K15,Key!$A$1:$D$105,2,FALSE)</f>
        <v>43.038719999999998</v>
      </c>
      <c r="M15">
        <f>VLOOKUP($K15,Key!$A$1:$D$105,3,FALSE)</f>
        <v>-87.905339999999995</v>
      </c>
      <c r="N15" t="str">
        <f>VLOOKUP($K15,Key!$A$1:$D$105,4,FALSE)</f>
        <v>Milwaukee</v>
      </c>
      <c r="O15" t="s">
        <v>31</v>
      </c>
      <c r="P15">
        <f>VLOOKUP($O15,Key!$A$1:$D$105,2,FALSE)</f>
        <v>43.038719999999998</v>
      </c>
      <c r="Q15">
        <f>VLOOKUP($O15,Key!$A$1:$D$105,3,FALSE)</f>
        <v>-87.905339999999995</v>
      </c>
      <c r="R15" t="str">
        <f>VLOOKUP($O15,Key!$A$1:$D$105,4,FALSE)</f>
        <v>Milwaukee</v>
      </c>
      <c r="S15">
        <v>0</v>
      </c>
      <c r="T15">
        <v>0</v>
      </c>
      <c r="U15">
        <v>0</v>
      </c>
      <c r="V15" t="s">
        <v>33</v>
      </c>
      <c r="W15">
        <v>0</v>
      </c>
      <c r="X15">
        <v>0</v>
      </c>
      <c r="Y15">
        <v>0</v>
      </c>
      <c r="Z15" s="6">
        <v>-1</v>
      </c>
      <c r="AA15" s="1">
        <v>43485</v>
      </c>
      <c r="AB15" s="7">
        <f t="shared" si="0"/>
        <v>43466</v>
      </c>
      <c r="AC15" s="7">
        <f t="shared" si="1"/>
        <v>43485</v>
      </c>
      <c r="AD15" s="7" t="str">
        <f t="shared" si="2"/>
        <v>Sunday</v>
      </c>
      <c r="AE15" s="2">
        <v>0.51613425925925926</v>
      </c>
      <c r="AF15" s="6">
        <v>1</v>
      </c>
      <c r="AG15" s="1">
        <v>43485</v>
      </c>
      <c r="AH15" s="7">
        <f t="shared" si="3"/>
        <v>43466</v>
      </c>
      <c r="AI15" s="7">
        <f t="shared" si="4"/>
        <v>43485</v>
      </c>
      <c r="AJ15" s="7" t="str">
        <f t="shared" si="5"/>
        <v>Sunday</v>
      </c>
      <c r="AK15" s="2">
        <v>0.51631944444444444</v>
      </c>
      <c r="AL15" t="s">
        <v>33</v>
      </c>
      <c r="AM15" t="s">
        <v>34</v>
      </c>
      <c r="AN15" t="s">
        <v>44</v>
      </c>
      <c r="AO15" t="s">
        <v>27</v>
      </c>
    </row>
    <row r="16" spans="1:41" x14ac:dyDescent="0.25">
      <c r="A16" t="s">
        <v>27</v>
      </c>
      <c r="B16">
        <v>552586</v>
      </c>
      <c r="C16" t="s">
        <v>28</v>
      </c>
      <c r="G16" t="s">
        <v>29</v>
      </c>
      <c r="I16">
        <v>8</v>
      </c>
      <c r="J16" t="s">
        <v>30</v>
      </c>
      <c r="K16" t="s">
        <v>31</v>
      </c>
      <c r="L16">
        <f>VLOOKUP($K16,Key!$A$1:$D$105,2,FALSE)</f>
        <v>43.038719999999998</v>
      </c>
      <c r="M16">
        <f>VLOOKUP($K16,Key!$A$1:$D$105,3,FALSE)</f>
        <v>-87.905339999999995</v>
      </c>
      <c r="N16" t="str">
        <f>VLOOKUP($K16,Key!$A$1:$D$105,4,FALSE)</f>
        <v>Milwaukee</v>
      </c>
      <c r="O16" t="s">
        <v>31</v>
      </c>
      <c r="P16">
        <f>VLOOKUP($O16,Key!$A$1:$D$105,2,FALSE)</f>
        <v>43.038719999999998</v>
      </c>
      <c r="Q16">
        <f>VLOOKUP($O16,Key!$A$1:$D$105,3,FALSE)</f>
        <v>-87.905339999999995</v>
      </c>
      <c r="R16" t="str">
        <f>VLOOKUP($O16,Key!$A$1:$D$105,4,FALSE)</f>
        <v>Milwaukee</v>
      </c>
      <c r="S16">
        <v>0</v>
      </c>
      <c r="T16">
        <v>0</v>
      </c>
      <c r="U16">
        <v>0</v>
      </c>
      <c r="V16" t="s">
        <v>33</v>
      </c>
      <c r="W16">
        <v>0</v>
      </c>
      <c r="X16">
        <v>0</v>
      </c>
      <c r="Y16">
        <v>0</v>
      </c>
      <c r="Z16" s="4">
        <v>-1</v>
      </c>
      <c r="AA16" s="1">
        <v>43485</v>
      </c>
      <c r="AB16" s="8">
        <f t="shared" si="0"/>
        <v>43466</v>
      </c>
      <c r="AC16" s="8">
        <f t="shared" si="1"/>
        <v>43485</v>
      </c>
      <c r="AD16" s="8" t="str">
        <f t="shared" si="2"/>
        <v>Sunday</v>
      </c>
      <c r="AE16" s="2">
        <v>0.51648148148148143</v>
      </c>
      <c r="AF16" s="4">
        <v>1</v>
      </c>
      <c r="AG16" s="1">
        <v>43485</v>
      </c>
      <c r="AH16" s="8">
        <f t="shared" si="3"/>
        <v>43466</v>
      </c>
      <c r="AI16" s="8">
        <f t="shared" si="4"/>
        <v>43485</v>
      </c>
      <c r="AJ16" s="8" t="str">
        <f t="shared" si="5"/>
        <v>Sunday</v>
      </c>
      <c r="AK16" s="2">
        <v>0.51665509259259257</v>
      </c>
      <c r="AL16" t="s">
        <v>33</v>
      </c>
      <c r="AM16" t="s">
        <v>34</v>
      </c>
      <c r="AN16" t="s">
        <v>44</v>
      </c>
      <c r="AO16" t="s">
        <v>27</v>
      </c>
    </row>
    <row r="17" spans="1:41" x14ac:dyDescent="0.25">
      <c r="A17" t="s">
        <v>27</v>
      </c>
      <c r="B17">
        <v>552586</v>
      </c>
      <c r="C17" t="s">
        <v>28</v>
      </c>
      <c r="G17" t="s">
        <v>29</v>
      </c>
      <c r="I17">
        <v>183</v>
      </c>
      <c r="J17" t="s">
        <v>30</v>
      </c>
      <c r="K17" t="s">
        <v>31</v>
      </c>
      <c r="L17">
        <f>VLOOKUP($K17,Key!$A$1:$D$105,2,FALSE)</f>
        <v>43.038719999999998</v>
      </c>
      <c r="M17">
        <f>VLOOKUP($K17,Key!$A$1:$D$105,3,FALSE)</f>
        <v>-87.905339999999995</v>
      </c>
      <c r="N17" t="str">
        <f>VLOOKUP($K17,Key!$A$1:$D$105,4,FALSE)</f>
        <v>Milwaukee</v>
      </c>
      <c r="O17" t="s">
        <v>31</v>
      </c>
      <c r="P17">
        <f>VLOOKUP($O17,Key!$A$1:$D$105,2,FALSE)</f>
        <v>43.038719999999998</v>
      </c>
      <c r="Q17">
        <f>VLOOKUP($O17,Key!$A$1:$D$105,3,FALSE)</f>
        <v>-87.905339999999995</v>
      </c>
      <c r="R17" t="str">
        <f>VLOOKUP($O17,Key!$A$1:$D$105,4,FALSE)</f>
        <v>Milwaukee</v>
      </c>
      <c r="S17">
        <v>0</v>
      </c>
      <c r="T17">
        <v>0</v>
      </c>
      <c r="U17">
        <v>0</v>
      </c>
      <c r="V17" t="s">
        <v>33</v>
      </c>
      <c r="W17">
        <v>0</v>
      </c>
      <c r="X17">
        <v>0</v>
      </c>
      <c r="Y17">
        <v>0</v>
      </c>
      <c r="Z17" s="6">
        <v>-1</v>
      </c>
      <c r="AA17" s="1">
        <v>43485</v>
      </c>
      <c r="AB17" s="7">
        <f t="shared" si="0"/>
        <v>43466</v>
      </c>
      <c r="AC17" s="7">
        <f t="shared" si="1"/>
        <v>43485</v>
      </c>
      <c r="AD17" s="7" t="str">
        <f t="shared" si="2"/>
        <v>Sunday</v>
      </c>
      <c r="AE17" s="2">
        <v>0.51681712962962967</v>
      </c>
      <c r="AF17" s="6">
        <v>1</v>
      </c>
      <c r="AG17" s="1">
        <v>43485</v>
      </c>
      <c r="AH17" s="7">
        <f t="shared" si="3"/>
        <v>43466</v>
      </c>
      <c r="AI17" s="7">
        <f t="shared" si="4"/>
        <v>43485</v>
      </c>
      <c r="AJ17" s="7" t="str">
        <f t="shared" si="5"/>
        <v>Sunday</v>
      </c>
      <c r="AK17" s="2">
        <v>0.51697916666666666</v>
      </c>
      <c r="AL17" t="s">
        <v>33</v>
      </c>
      <c r="AM17" t="s">
        <v>34</v>
      </c>
      <c r="AN17" t="s">
        <v>44</v>
      </c>
      <c r="AO17" t="s">
        <v>27</v>
      </c>
    </row>
    <row r="18" spans="1:41" x14ac:dyDescent="0.25">
      <c r="A18" t="s">
        <v>27</v>
      </c>
      <c r="B18">
        <v>552586</v>
      </c>
      <c r="C18" t="s">
        <v>28</v>
      </c>
      <c r="G18" t="s">
        <v>29</v>
      </c>
      <c r="I18">
        <v>135</v>
      </c>
      <c r="J18" t="s">
        <v>30</v>
      </c>
      <c r="K18" t="s">
        <v>36</v>
      </c>
      <c r="L18">
        <f>VLOOKUP($K18,Key!$A$1:$D$105,2,FALSE)</f>
        <v>43.03886</v>
      </c>
      <c r="M18">
        <f>VLOOKUP($K18,Key!$A$1:$D$105,3,FALSE)</f>
        <v>-87.902720000000002</v>
      </c>
      <c r="N18" t="str">
        <f>VLOOKUP($K18,Key!$A$1:$D$105,4,FALSE)</f>
        <v>Milwaukee</v>
      </c>
      <c r="O18" t="s">
        <v>36</v>
      </c>
      <c r="P18">
        <f>VLOOKUP($O18,Key!$A$1:$D$105,2,FALSE)</f>
        <v>43.03886</v>
      </c>
      <c r="Q18">
        <f>VLOOKUP($O18,Key!$A$1:$D$105,3,FALSE)</f>
        <v>-87.902720000000002</v>
      </c>
      <c r="R18" t="str">
        <f>VLOOKUP($O18,Key!$A$1:$D$105,4,FALSE)</f>
        <v>Milwaukee</v>
      </c>
      <c r="S18">
        <v>0</v>
      </c>
      <c r="T18">
        <v>0</v>
      </c>
      <c r="U18">
        <v>0</v>
      </c>
      <c r="V18" t="s">
        <v>33</v>
      </c>
      <c r="W18">
        <v>0</v>
      </c>
      <c r="X18">
        <v>0</v>
      </c>
      <c r="Y18">
        <v>0</v>
      </c>
      <c r="Z18" s="4">
        <v>-1</v>
      </c>
      <c r="AA18" s="1">
        <v>43485</v>
      </c>
      <c r="AB18" s="8">
        <f t="shared" si="0"/>
        <v>43466</v>
      </c>
      <c r="AC18" s="8">
        <f t="shared" si="1"/>
        <v>43485</v>
      </c>
      <c r="AD18" s="8" t="str">
        <f t="shared" si="2"/>
        <v>Sunday</v>
      </c>
      <c r="AE18" s="2">
        <v>0.53217592592592589</v>
      </c>
      <c r="AF18" s="4">
        <v>1</v>
      </c>
      <c r="AG18" s="1">
        <v>43485</v>
      </c>
      <c r="AH18" s="8">
        <f t="shared" si="3"/>
        <v>43466</v>
      </c>
      <c r="AI18" s="8">
        <f t="shared" si="4"/>
        <v>43485</v>
      </c>
      <c r="AJ18" s="8" t="str">
        <f t="shared" si="5"/>
        <v>Sunday</v>
      </c>
      <c r="AK18" s="2">
        <v>0.53228009259259257</v>
      </c>
      <c r="AL18" t="s">
        <v>33</v>
      </c>
      <c r="AM18" t="s">
        <v>34</v>
      </c>
      <c r="AN18" t="s">
        <v>44</v>
      </c>
      <c r="AO18" t="s">
        <v>27</v>
      </c>
    </row>
    <row r="19" spans="1:41" x14ac:dyDescent="0.25">
      <c r="A19" t="s">
        <v>27</v>
      </c>
      <c r="B19">
        <v>552586</v>
      </c>
      <c r="C19" t="s">
        <v>28</v>
      </c>
      <c r="G19" t="s">
        <v>29</v>
      </c>
      <c r="I19">
        <v>1</v>
      </c>
      <c r="J19" t="s">
        <v>30</v>
      </c>
      <c r="K19" t="s">
        <v>36</v>
      </c>
      <c r="L19">
        <f>VLOOKUP($K19,Key!$A$1:$D$105,2,FALSE)</f>
        <v>43.03886</v>
      </c>
      <c r="M19">
        <f>VLOOKUP($K19,Key!$A$1:$D$105,3,FALSE)</f>
        <v>-87.902720000000002</v>
      </c>
      <c r="N19" t="str">
        <f>VLOOKUP($K19,Key!$A$1:$D$105,4,FALSE)</f>
        <v>Milwaukee</v>
      </c>
      <c r="O19" t="s">
        <v>36</v>
      </c>
      <c r="P19">
        <f>VLOOKUP($O19,Key!$A$1:$D$105,2,FALSE)</f>
        <v>43.03886</v>
      </c>
      <c r="Q19">
        <f>VLOOKUP($O19,Key!$A$1:$D$105,3,FALSE)</f>
        <v>-87.902720000000002</v>
      </c>
      <c r="R19" t="str">
        <f>VLOOKUP($O19,Key!$A$1:$D$105,4,FALSE)</f>
        <v>Milwaukee</v>
      </c>
      <c r="S19">
        <v>0</v>
      </c>
      <c r="T19">
        <v>0</v>
      </c>
      <c r="U19">
        <v>0</v>
      </c>
      <c r="V19" t="s">
        <v>33</v>
      </c>
      <c r="W19">
        <v>0</v>
      </c>
      <c r="X19">
        <v>0</v>
      </c>
      <c r="Y19">
        <v>0</v>
      </c>
      <c r="Z19" s="6">
        <v>-1</v>
      </c>
      <c r="AA19" s="1">
        <v>43485</v>
      </c>
      <c r="AB19" s="7">
        <f t="shared" si="0"/>
        <v>43466</v>
      </c>
      <c r="AC19" s="7">
        <f t="shared" si="1"/>
        <v>43485</v>
      </c>
      <c r="AD19" s="7" t="str">
        <f t="shared" si="2"/>
        <v>Sunday</v>
      </c>
      <c r="AE19" s="2">
        <v>0.53239583333333329</v>
      </c>
      <c r="AF19" s="6">
        <v>1</v>
      </c>
      <c r="AG19" s="1">
        <v>43485</v>
      </c>
      <c r="AH19" s="7">
        <f t="shared" si="3"/>
        <v>43466</v>
      </c>
      <c r="AI19" s="7">
        <f t="shared" si="4"/>
        <v>43485</v>
      </c>
      <c r="AJ19" s="7" t="str">
        <f t="shared" si="5"/>
        <v>Sunday</v>
      </c>
      <c r="AK19" s="2">
        <v>0.53252314814814816</v>
      </c>
      <c r="AL19" t="s">
        <v>33</v>
      </c>
      <c r="AM19" t="s">
        <v>34</v>
      </c>
      <c r="AN19" t="s">
        <v>44</v>
      </c>
      <c r="AO19" t="s">
        <v>27</v>
      </c>
    </row>
    <row r="20" spans="1:41" x14ac:dyDescent="0.25">
      <c r="A20" t="s">
        <v>27</v>
      </c>
      <c r="B20">
        <v>552586</v>
      </c>
      <c r="C20" t="s">
        <v>28</v>
      </c>
      <c r="G20" t="s">
        <v>29</v>
      </c>
      <c r="I20">
        <v>11048</v>
      </c>
      <c r="J20" t="s">
        <v>30</v>
      </c>
      <c r="K20" t="s">
        <v>36</v>
      </c>
      <c r="L20">
        <f>VLOOKUP($K20,Key!$A$1:$D$105,2,FALSE)</f>
        <v>43.03886</v>
      </c>
      <c r="M20">
        <f>VLOOKUP($K20,Key!$A$1:$D$105,3,FALSE)</f>
        <v>-87.902720000000002</v>
      </c>
      <c r="N20" t="str">
        <f>VLOOKUP($K20,Key!$A$1:$D$105,4,FALSE)</f>
        <v>Milwaukee</v>
      </c>
      <c r="O20" t="s">
        <v>36</v>
      </c>
      <c r="P20">
        <f>VLOOKUP($O20,Key!$A$1:$D$105,2,FALSE)</f>
        <v>43.03886</v>
      </c>
      <c r="Q20">
        <f>VLOOKUP($O20,Key!$A$1:$D$105,3,FALSE)</f>
        <v>-87.902720000000002</v>
      </c>
      <c r="R20" t="str">
        <f>VLOOKUP($O20,Key!$A$1:$D$105,4,FALSE)</f>
        <v>Milwaukee</v>
      </c>
      <c r="S20">
        <v>0</v>
      </c>
      <c r="T20">
        <v>0</v>
      </c>
      <c r="U20">
        <v>0</v>
      </c>
      <c r="V20" t="s">
        <v>33</v>
      </c>
      <c r="W20">
        <v>0</v>
      </c>
      <c r="X20">
        <v>0</v>
      </c>
      <c r="Y20">
        <v>0</v>
      </c>
      <c r="Z20" s="4">
        <v>-1</v>
      </c>
      <c r="AA20" s="1">
        <v>43485</v>
      </c>
      <c r="AB20" s="8">
        <f t="shared" si="0"/>
        <v>43466</v>
      </c>
      <c r="AC20" s="8">
        <f t="shared" si="1"/>
        <v>43485</v>
      </c>
      <c r="AD20" s="8" t="str">
        <f t="shared" si="2"/>
        <v>Sunday</v>
      </c>
      <c r="AE20" s="2">
        <v>0.53265046296296303</v>
      </c>
      <c r="AF20" s="4">
        <v>1</v>
      </c>
      <c r="AG20" s="1">
        <v>43485</v>
      </c>
      <c r="AH20" s="8">
        <f t="shared" si="3"/>
        <v>43466</v>
      </c>
      <c r="AI20" s="8">
        <f t="shared" si="4"/>
        <v>43485</v>
      </c>
      <c r="AJ20" s="8" t="str">
        <f t="shared" si="5"/>
        <v>Sunday</v>
      </c>
      <c r="AK20" s="2">
        <v>0.53277777777777779</v>
      </c>
      <c r="AL20" t="s">
        <v>33</v>
      </c>
      <c r="AM20" t="s">
        <v>34</v>
      </c>
      <c r="AN20" t="s">
        <v>44</v>
      </c>
      <c r="AO20" t="s">
        <v>27</v>
      </c>
    </row>
    <row r="21" spans="1:41" x14ac:dyDescent="0.25">
      <c r="A21" t="s">
        <v>27</v>
      </c>
      <c r="B21">
        <v>552586</v>
      </c>
      <c r="C21" t="s">
        <v>28</v>
      </c>
      <c r="G21" t="s">
        <v>29</v>
      </c>
      <c r="I21">
        <v>12685</v>
      </c>
      <c r="J21" t="s">
        <v>30</v>
      </c>
      <c r="K21" t="s">
        <v>36</v>
      </c>
      <c r="L21">
        <f>VLOOKUP($K21,Key!$A$1:$D$105,2,FALSE)</f>
        <v>43.03886</v>
      </c>
      <c r="M21">
        <f>VLOOKUP($K21,Key!$A$1:$D$105,3,FALSE)</f>
        <v>-87.902720000000002</v>
      </c>
      <c r="N21" t="str">
        <f>VLOOKUP($K21,Key!$A$1:$D$105,4,FALSE)</f>
        <v>Milwaukee</v>
      </c>
      <c r="O21" t="s">
        <v>36</v>
      </c>
      <c r="P21">
        <f>VLOOKUP($O21,Key!$A$1:$D$105,2,FALSE)</f>
        <v>43.03886</v>
      </c>
      <c r="Q21">
        <f>VLOOKUP($O21,Key!$A$1:$D$105,3,FALSE)</f>
        <v>-87.902720000000002</v>
      </c>
      <c r="R21" t="str">
        <f>VLOOKUP($O21,Key!$A$1:$D$105,4,FALSE)</f>
        <v>Milwaukee</v>
      </c>
      <c r="S21">
        <v>1</v>
      </c>
      <c r="T21">
        <v>0</v>
      </c>
      <c r="U21">
        <v>0</v>
      </c>
      <c r="V21" t="s">
        <v>33</v>
      </c>
      <c r="W21">
        <v>0</v>
      </c>
      <c r="X21">
        <v>0</v>
      </c>
      <c r="Y21">
        <v>0</v>
      </c>
      <c r="Z21" s="6">
        <v>-1</v>
      </c>
      <c r="AA21" s="1">
        <v>43485</v>
      </c>
      <c r="AB21" s="7">
        <f t="shared" si="0"/>
        <v>43466</v>
      </c>
      <c r="AC21" s="7">
        <f t="shared" si="1"/>
        <v>43485</v>
      </c>
      <c r="AD21" s="7" t="str">
        <f t="shared" si="2"/>
        <v>Sunday</v>
      </c>
      <c r="AE21" s="2">
        <v>0.53601851851851856</v>
      </c>
      <c r="AF21" s="6">
        <v>1</v>
      </c>
      <c r="AG21" s="1">
        <v>43485</v>
      </c>
      <c r="AH21" s="7">
        <f t="shared" si="3"/>
        <v>43466</v>
      </c>
      <c r="AI21" s="7">
        <f t="shared" si="4"/>
        <v>43485</v>
      </c>
      <c r="AJ21" s="7" t="str">
        <f t="shared" si="5"/>
        <v>Sunday</v>
      </c>
      <c r="AK21" s="2">
        <v>0.53612268518518513</v>
      </c>
      <c r="AL21" t="s">
        <v>33</v>
      </c>
      <c r="AM21" t="s">
        <v>34</v>
      </c>
      <c r="AN21" t="s">
        <v>44</v>
      </c>
      <c r="AO21" t="s">
        <v>27</v>
      </c>
    </row>
    <row r="22" spans="1:41" x14ac:dyDescent="0.25">
      <c r="A22" t="s">
        <v>27</v>
      </c>
      <c r="B22">
        <v>552586</v>
      </c>
      <c r="C22" t="s">
        <v>28</v>
      </c>
      <c r="G22" t="s">
        <v>29</v>
      </c>
      <c r="I22">
        <v>28</v>
      </c>
      <c r="J22" t="s">
        <v>30</v>
      </c>
      <c r="K22" t="s">
        <v>36</v>
      </c>
      <c r="L22">
        <f>VLOOKUP($K22,Key!$A$1:$D$105,2,FALSE)</f>
        <v>43.03886</v>
      </c>
      <c r="M22">
        <f>VLOOKUP($K22,Key!$A$1:$D$105,3,FALSE)</f>
        <v>-87.902720000000002</v>
      </c>
      <c r="N22" t="str">
        <f>VLOOKUP($K22,Key!$A$1:$D$105,4,FALSE)</f>
        <v>Milwaukee</v>
      </c>
      <c r="O22" t="s">
        <v>36</v>
      </c>
      <c r="P22">
        <f>VLOOKUP($O22,Key!$A$1:$D$105,2,FALSE)</f>
        <v>43.03886</v>
      </c>
      <c r="Q22">
        <f>VLOOKUP($O22,Key!$A$1:$D$105,3,FALSE)</f>
        <v>-87.902720000000002</v>
      </c>
      <c r="R22" t="str">
        <f>VLOOKUP($O22,Key!$A$1:$D$105,4,FALSE)</f>
        <v>Milwaukee</v>
      </c>
      <c r="S22">
        <v>0</v>
      </c>
      <c r="T22">
        <v>0</v>
      </c>
      <c r="U22">
        <v>0</v>
      </c>
      <c r="V22" t="s">
        <v>33</v>
      </c>
      <c r="W22">
        <v>0</v>
      </c>
      <c r="X22">
        <v>0</v>
      </c>
      <c r="Y22">
        <v>0</v>
      </c>
      <c r="Z22" s="4">
        <v>-1</v>
      </c>
      <c r="AA22" s="1">
        <v>43485</v>
      </c>
      <c r="AB22" s="8">
        <f t="shared" si="0"/>
        <v>43466</v>
      </c>
      <c r="AC22" s="8">
        <f t="shared" si="1"/>
        <v>43485</v>
      </c>
      <c r="AD22" s="8" t="str">
        <f t="shared" si="2"/>
        <v>Sunday</v>
      </c>
      <c r="AE22" s="2">
        <v>0.53622685185185182</v>
      </c>
      <c r="AF22" s="4">
        <v>1</v>
      </c>
      <c r="AG22" s="1">
        <v>43485</v>
      </c>
      <c r="AH22" s="8">
        <f t="shared" si="3"/>
        <v>43466</v>
      </c>
      <c r="AI22" s="8">
        <f t="shared" si="4"/>
        <v>43485</v>
      </c>
      <c r="AJ22" s="8" t="str">
        <f t="shared" si="5"/>
        <v>Sunday</v>
      </c>
      <c r="AK22" s="2">
        <v>0.53638888888888892</v>
      </c>
      <c r="AL22" t="s">
        <v>33</v>
      </c>
      <c r="AM22" t="s">
        <v>34</v>
      </c>
      <c r="AN22" t="s">
        <v>44</v>
      </c>
      <c r="AO22" t="s">
        <v>27</v>
      </c>
    </row>
    <row r="23" spans="1:41" x14ac:dyDescent="0.25">
      <c r="A23" t="s">
        <v>27</v>
      </c>
      <c r="B23">
        <v>552586</v>
      </c>
      <c r="C23" t="s">
        <v>28</v>
      </c>
      <c r="G23" t="s">
        <v>29</v>
      </c>
      <c r="I23">
        <v>231</v>
      </c>
      <c r="J23" t="s">
        <v>30</v>
      </c>
      <c r="K23" t="s">
        <v>36</v>
      </c>
      <c r="L23">
        <f>VLOOKUP($K23,Key!$A$1:$D$105,2,FALSE)</f>
        <v>43.03886</v>
      </c>
      <c r="M23">
        <f>VLOOKUP($K23,Key!$A$1:$D$105,3,FALSE)</f>
        <v>-87.902720000000002</v>
      </c>
      <c r="N23" t="str">
        <f>VLOOKUP($K23,Key!$A$1:$D$105,4,FALSE)</f>
        <v>Milwaukee</v>
      </c>
      <c r="O23" t="s">
        <v>36</v>
      </c>
      <c r="P23">
        <f>VLOOKUP($O23,Key!$A$1:$D$105,2,FALSE)</f>
        <v>43.03886</v>
      </c>
      <c r="Q23">
        <f>VLOOKUP($O23,Key!$A$1:$D$105,3,FALSE)</f>
        <v>-87.902720000000002</v>
      </c>
      <c r="R23" t="str">
        <f>VLOOKUP($O23,Key!$A$1:$D$105,4,FALSE)</f>
        <v>Milwaukee</v>
      </c>
      <c r="S23">
        <v>0</v>
      </c>
      <c r="T23">
        <v>0</v>
      </c>
      <c r="U23">
        <v>0</v>
      </c>
      <c r="V23" t="s">
        <v>33</v>
      </c>
      <c r="W23">
        <v>0</v>
      </c>
      <c r="X23">
        <v>0</v>
      </c>
      <c r="Y23">
        <v>0</v>
      </c>
      <c r="Z23" s="6">
        <v>-1</v>
      </c>
      <c r="AA23" s="1">
        <v>43485</v>
      </c>
      <c r="AB23" s="7">
        <f t="shared" si="0"/>
        <v>43466</v>
      </c>
      <c r="AC23" s="7">
        <f t="shared" si="1"/>
        <v>43485</v>
      </c>
      <c r="AD23" s="7" t="str">
        <f t="shared" si="2"/>
        <v>Sunday</v>
      </c>
      <c r="AE23" s="2">
        <v>0.53689814814814818</v>
      </c>
      <c r="AF23" s="6">
        <v>1</v>
      </c>
      <c r="AG23" s="1">
        <v>43485</v>
      </c>
      <c r="AH23" s="7">
        <f t="shared" si="3"/>
        <v>43466</v>
      </c>
      <c r="AI23" s="7">
        <f t="shared" si="4"/>
        <v>43485</v>
      </c>
      <c r="AJ23" s="7" t="str">
        <f t="shared" si="5"/>
        <v>Sunday</v>
      </c>
      <c r="AK23" s="2">
        <v>0.53744212962962956</v>
      </c>
      <c r="AL23" t="s">
        <v>33</v>
      </c>
      <c r="AM23" t="s">
        <v>34</v>
      </c>
      <c r="AN23" t="s">
        <v>44</v>
      </c>
      <c r="AO23" t="s">
        <v>27</v>
      </c>
    </row>
    <row r="24" spans="1:41" x14ac:dyDescent="0.25">
      <c r="A24" t="s">
        <v>27</v>
      </c>
      <c r="B24">
        <v>552586</v>
      </c>
      <c r="C24" t="s">
        <v>28</v>
      </c>
      <c r="G24" t="s">
        <v>29</v>
      </c>
      <c r="I24">
        <v>12518</v>
      </c>
      <c r="J24" t="s">
        <v>30</v>
      </c>
      <c r="K24" t="s">
        <v>36</v>
      </c>
      <c r="L24">
        <f>VLOOKUP($K24,Key!$A$1:$D$105,2,FALSE)</f>
        <v>43.03886</v>
      </c>
      <c r="M24">
        <f>VLOOKUP($K24,Key!$A$1:$D$105,3,FALSE)</f>
        <v>-87.902720000000002</v>
      </c>
      <c r="N24" t="str">
        <f>VLOOKUP($K24,Key!$A$1:$D$105,4,FALSE)</f>
        <v>Milwaukee</v>
      </c>
      <c r="O24" t="s">
        <v>36</v>
      </c>
      <c r="P24">
        <f>VLOOKUP($O24,Key!$A$1:$D$105,2,FALSE)</f>
        <v>43.03886</v>
      </c>
      <c r="Q24">
        <f>VLOOKUP($O24,Key!$A$1:$D$105,3,FALSE)</f>
        <v>-87.902720000000002</v>
      </c>
      <c r="R24" t="str">
        <f>VLOOKUP($O24,Key!$A$1:$D$105,4,FALSE)</f>
        <v>Milwaukee</v>
      </c>
      <c r="S24">
        <v>0</v>
      </c>
      <c r="T24">
        <v>0</v>
      </c>
      <c r="U24">
        <v>0</v>
      </c>
      <c r="V24" t="s">
        <v>33</v>
      </c>
      <c r="W24">
        <v>0</v>
      </c>
      <c r="X24">
        <v>0</v>
      </c>
      <c r="Y24">
        <v>0</v>
      </c>
      <c r="Z24" s="4">
        <v>-1</v>
      </c>
      <c r="AA24" s="1">
        <v>43485</v>
      </c>
      <c r="AB24" s="8">
        <f t="shared" si="0"/>
        <v>43466</v>
      </c>
      <c r="AC24" s="8">
        <f t="shared" si="1"/>
        <v>43485</v>
      </c>
      <c r="AD24" s="8" t="str">
        <f t="shared" si="2"/>
        <v>Sunday</v>
      </c>
      <c r="AE24" s="2">
        <v>0.5398263888888889</v>
      </c>
      <c r="AF24" s="4">
        <v>1</v>
      </c>
      <c r="AG24" s="1">
        <v>43485</v>
      </c>
      <c r="AH24" s="8">
        <f t="shared" si="3"/>
        <v>43466</v>
      </c>
      <c r="AI24" s="8">
        <f t="shared" si="4"/>
        <v>43485</v>
      </c>
      <c r="AJ24" s="8" t="str">
        <f t="shared" si="5"/>
        <v>Sunday</v>
      </c>
      <c r="AK24" s="2">
        <v>0.53998842592592589</v>
      </c>
      <c r="AL24" t="s">
        <v>33</v>
      </c>
      <c r="AM24" t="s">
        <v>34</v>
      </c>
      <c r="AN24" t="s">
        <v>44</v>
      </c>
      <c r="AO24" t="s">
        <v>27</v>
      </c>
    </row>
    <row r="25" spans="1:41" x14ac:dyDescent="0.25">
      <c r="A25" t="s">
        <v>27</v>
      </c>
      <c r="B25">
        <v>552586</v>
      </c>
      <c r="C25" t="s">
        <v>28</v>
      </c>
      <c r="G25" t="s">
        <v>29</v>
      </c>
      <c r="I25">
        <v>12601</v>
      </c>
      <c r="J25" t="s">
        <v>30</v>
      </c>
      <c r="K25" t="s">
        <v>36</v>
      </c>
      <c r="L25">
        <f>VLOOKUP($K25,Key!$A$1:$D$105,2,FALSE)</f>
        <v>43.03886</v>
      </c>
      <c r="M25">
        <f>VLOOKUP($K25,Key!$A$1:$D$105,3,FALSE)</f>
        <v>-87.902720000000002</v>
      </c>
      <c r="N25" t="str">
        <f>VLOOKUP($K25,Key!$A$1:$D$105,4,FALSE)</f>
        <v>Milwaukee</v>
      </c>
      <c r="O25" t="s">
        <v>36</v>
      </c>
      <c r="P25">
        <f>VLOOKUP($O25,Key!$A$1:$D$105,2,FALSE)</f>
        <v>43.03886</v>
      </c>
      <c r="Q25">
        <f>VLOOKUP($O25,Key!$A$1:$D$105,3,FALSE)</f>
        <v>-87.902720000000002</v>
      </c>
      <c r="R25" t="str">
        <f>VLOOKUP($O25,Key!$A$1:$D$105,4,FALSE)</f>
        <v>Milwaukee</v>
      </c>
      <c r="S25">
        <v>0</v>
      </c>
      <c r="T25">
        <v>0</v>
      </c>
      <c r="U25">
        <v>0</v>
      </c>
      <c r="V25" t="s">
        <v>33</v>
      </c>
      <c r="W25">
        <v>0</v>
      </c>
      <c r="X25">
        <v>0</v>
      </c>
      <c r="Y25">
        <v>0</v>
      </c>
      <c r="Z25" s="6">
        <v>-1</v>
      </c>
      <c r="AA25" s="1">
        <v>43485</v>
      </c>
      <c r="AB25" s="7">
        <f t="shared" si="0"/>
        <v>43466</v>
      </c>
      <c r="AC25" s="7">
        <f t="shared" si="1"/>
        <v>43485</v>
      </c>
      <c r="AD25" s="7" t="str">
        <f t="shared" si="2"/>
        <v>Sunday</v>
      </c>
      <c r="AE25" s="2">
        <v>0.54041666666666666</v>
      </c>
      <c r="AF25" s="6">
        <v>1</v>
      </c>
      <c r="AG25" s="1">
        <v>43485</v>
      </c>
      <c r="AH25" s="7">
        <f t="shared" si="3"/>
        <v>43466</v>
      </c>
      <c r="AI25" s="7">
        <f t="shared" si="4"/>
        <v>43485</v>
      </c>
      <c r="AJ25" s="7" t="str">
        <f t="shared" si="5"/>
        <v>Sunday</v>
      </c>
      <c r="AK25" s="2">
        <v>0.54059027777777779</v>
      </c>
      <c r="AL25" t="s">
        <v>33</v>
      </c>
      <c r="AM25" t="s">
        <v>34</v>
      </c>
      <c r="AN25" t="s">
        <v>44</v>
      </c>
      <c r="AO25" t="s">
        <v>27</v>
      </c>
    </row>
    <row r="26" spans="1:41" x14ac:dyDescent="0.25">
      <c r="A26" t="s">
        <v>27</v>
      </c>
      <c r="B26">
        <v>552586</v>
      </c>
      <c r="C26" t="s">
        <v>28</v>
      </c>
      <c r="G26" t="s">
        <v>29</v>
      </c>
      <c r="I26">
        <v>12685</v>
      </c>
      <c r="J26" t="s">
        <v>30</v>
      </c>
      <c r="K26" t="s">
        <v>36</v>
      </c>
      <c r="L26">
        <f>VLOOKUP($K26,Key!$A$1:$D$105,2,FALSE)</f>
        <v>43.03886</v>
      </c>
      <c r="M26">
        <f>VLOOKUP($K26,Key!$A$1:$D$105,3,FALSE)</f>
        <v>-87.902720000000002</v>
      </c>
      <c r="N26" t="str">
        <f>VLOOKUP($K26,Key!$A$1:$D$105,4,FALSE)</f>
        <v>Milwaukee</v>
      </c>
      <c r="O26" t="s">
        <v>46</v>
      </c>
      <c r="P26">
        <f>VLOOKUP($O26,Key!$A$1:$D$105,2,FALSE)</f>
        <v>43.049909999999997</v>
      </c>
      <c r="Q26">
        <f>VLOOKUP($O26,Key!$A$1:$D$105,3,FALSE)</f>
        <v>-87.914237</v>
      </c>
      <c r="R26" t="str">
        <f>VLOOKUP($O26,Key!$A$1:$D$105,4,FALSE)</f>
        <v>Milwaukee</v>
      </c>
      <c r="S26">
        <v>43</v>
      </c>
      <c r="T26">
        <v>0</v>
      </c>
      <c r="U26">
        <v>0</v>
      </c>
      <c r="V26" t="s">
        <v>33</v>
      </c>
      <c r="W26">
        <v>6</v>
      </c>
      <c r="X26">
        <v>5.7</v>
      </c>
      <c r="Y26">
        <v>240</v>
      </c>
      <c r="Z26" s="4">
        <v>-1</v>
      </c>
      <c r="AA26" s="1">
        <v>43485</v>
      </c>
      <c r="AB26" s="8">
        <f t="shared" si="0"/>
        <v>43466</v>
      </c>
      <c r="AC26" s="8">
        <f t="shared" si="1"/>
        <v>43485</v>
      </c>
      <c r="AD26" s="8" t="str">
        <f t="shared" si="2"/>
        <v>Sunday</v>
      </c>
      <c r="AE26" s="2">
        <v>0.54958333333333331</v>
      </c>
      <c r="AF26" s="4">
        <v>1</v>
      </c>
      <c r="AG26" s="1">
        <v>43485</v>
      </c>
      <c r="AH26" s="8">
        <f t="shared" si="3"/>
        <v>43466</v>
      </c>
      <c r="AI26" s="8">
        <f t="shared" si="4"/>
        <v>43485</v>
      </c>
      <c r="AJ26" s="8" t="str">
        <f t="shared" si="5"/>
        <v>Sunday</v>
      </c>
      <c r="AK26" s="2">
        <v>0.57935185185185178</v>
      </c>
      <c r="AL26" t="s">
        <v>34</v>
      </c>
      <c r="AM26" t="s">
        <v>34</v>
      </c>
      <c r="AN26" t="s">
        <v>35</v>
      </c>
      <c r="AO26" t="s">
        <v>27</v>
      </c>
    </row>
    <row r="27" spans="1:41" x14ac:dyDescent="0.25">
      <c r="A27" t="s">
        <v>27</v>
      </c>
      <c r="B27">
        <v>552586</v>
      </c>
      <c r="C27" t="s">
        <v>28</v>
      </c>
      <c r="G27" t="s">
        <v>29</v>
      </c>
      <c r="I27">
        <v>5495</v>
      </c>
      <c r="J27" t="s">
        <v>30</v>
      </c>
      <c r="K27" t="s">
        <v>47</v>
      </c>
      <c r="L27">
        <f>VLOOKUP($K27,Key!$A$1:$D$105,2,FALSE)</f>
        <v>43.038600000000002</v>
      </c>
      <c r="M27">
        <f>VLOOKUP($K27,Key!$A$1:$D$105,3,FALSE)</f>
        <v>-87.912099999999995</v>
      </c>
      <c r="N27" t="str">
        <f>VLOOKUP($K27,Key!$A$1:$D$105,4,FALSE)</f>
        <v>Milwaukee</v>
      </c>
      <c r="O27" t="s">
        <v>46</v>
      </c>
      <c r="P27">
        <f>VLOOKUP($O27,Key!$A$1:$D$105,2,FALSE)</f>
        <v>43.049909999999997</v>
      </c>
      <c r="Q27">
        <f>VLOOKUP($O27,Key!$A$1:$D$105,3,FALSE)</f>
        <v>-87.914237</v>
      </c>
      <c r="R27" t="str">
        <f>VLOOKUP($O27,Key!$A$1:$D$105,4,FALSE)</f>
        <v>Milwaukee</v>
      </c>
      <c r="S27">
        <v>8</v>
      </c>
      <c r="T27">
        <v>0</v>
      </c>
      <c r="U27">
        <v>0</v>
      </c>
      <c r="V27" t="s">
        <v>33</v>
      </c>
      <c r="W27">
        <v>1</v>
      </c>
      <c r="X27">
        <v>1</v>
      </c>
      <c r="Y27">
        <v>40</v>
      </c>
      <c r="Z27" s="6">
        <v>-1</v>
      </c>
      <c r="AA27" s="1">
        <v>43470</v>
      </c>
      <c r="AB27" s="7">
        <f t="shared" si="0"/>
        <v>43466</v>
      </c>
      <c r="AC27" s="7">
        <f t="shared" si="1"/>
        <v>43470</v>
      </c>
      <c r="AD27" s="7" t="str">
        <f t="shared" si="2"/>
        <v>Saturday</v>
      </c>
      <c r="AE27" s="2">
        <v>0.65665509259259258</v>
      </c>
      <c r="AF27" s="6">
        <v>1</v>
      </c>
      <c r="AG27" s="1">
        <v>43470</v>
      </c>
      <c r="AH27" s="7">
        <f t="shared" si="3"/>
        <v>43466</v>
      </c>
      <c r="AI27" s="7">
        <f t="shared" si="4"/>
        <v>43470</v>
      </c>
      <c r="AJ27" s="7" t="str">
        <f t="shared" si="5"/>
        <v>Saturday</v>
      </c>
      <c r="AK27" s="2">
        <v>0.66184027777777776</v>
      </c>
      <c r="AL27" t="s">
        <v>33</v>
      </c>
      <c r="AM27" t="s">
        <v>34</v>
      </c>
      <c r="AN27" t="s">
        <v>35</v>
      </c>
      <c r="AO27" t="s">
        <v>27</v>
      </c>
    </row>
    <row r="28" spans="1:41" x14ac:dyDescent="0.25">
      <c r="A28" t="s">
        <v>27</v>
      </c>
      <c r="B28">
        <v>552586</v>
      </c>
      <c r="C28" t="s">
        <v>28</v>
      </c>
      <c r="G28" t="s">
        <v>29</v>
      </c>
      <c r="I28">
        <v>5566</v>
      </c>
      <c r="J28" t="s">
        <v>30</v>
      </c>
      <c r="K28" t="s">
        <v>47</v>
      </c>
      <c r="L28">
        <f>VLOOKUP($K28,Key!$A$1:$D$105,2,FALSE)</f>
        <v>43.038600000000002</v>
      </c>
      <c r="M28">
        <f>VLOOKUP($K28,Key!$A$1:$D$105,3,FALSE)</f>
        <v>-87.912099999999995</v>
      </c>
      <c r="N28" t="str">
        <f>VLOOKUP($K28,Key!$A$1:$D$105,4,FALSE)</f>
        <v>Milwaukee</v>
      </c>
      <c r="O28" t="s">
        <v>46</v>
      </c>
      <c r="P28">
        <f>VLOOKUP($O28,Key!$A$1:$D$105,2,FALSE)</f>
        <v>43.049909999999997</v>
      </c>
      <c r="Q28">
        <f>VLOOKUP($O28,Key!$A$1:$D$105,3,FALSE)</f>
        <v>-87.914237</v>
      </c>
      <c r="R28" t="str">
        <f>VLOOKUP($O28,Key!$A$1:$D$105,4,FALSE)</f>
        <v>Milwaukee</v>
      </c>
      <c r="S28">
        <v>7</v>
      </c>
      <c r="T28">
        <v>0</v>
      </c>
      <c r="U28">
        <v>0</v>
      </c>
      <c r="V28" t="s">
        <v>33</v>
      </c>
      <c r="W28">
        <v>1</v>
      </c>
      <c r="X28">
        <v>1</v>
      </c>
      <c r="Y28">
        <v>40</v>
      </c>
      <c r="Z28" s="4">
        <v>-1</v>
      </c>
      <c r="AA28" s="1">
        <v>43470</v>
      </c>
      <c r="AB28" s="8">
        <f t="shared" si="0"/>
        <v>43466</v>
      </c>
      <c r="AC28" s="8">
        <f t="shared" si="1"/>
        <v>43470</v>
      </c>
      <c r="AD28" s="8" t="str">
        <f t="shared" si="2"/>
        <v>Saturday</v>
      </c>
      <c r="AE28" s="2">
        <v>0.6567708333333333</v>
      </c>
      <c r="AF28" s="4">
        <v>1</v>
      </c>
      <c r="AG28" s="1">
        <v>43470</v>
      </c>
      <c r="AH28" s="8">
        <f t="shared" si="3"/>
        <v>43466</v>
      </c>
      <c r="AI28" s="8">
        <f t="shared" si="4"/>
        <v>43470</v>
      </c>
      <c r="AJ28" s="8" t="str">
        <f t="shared" si="5"/>
        <v>Saturday</v>
      </c>
      <c r="AK28" s="2">
        <v>0.66175925925925927</v>
      </c>
      <c r="AL28" t="s">
        <v>33</v>
      </c>
      <c r="AM28" t="s">
        <v>34</v>
      </c>
      <c r="AN28" t="s">
        <v>35</v>
      </c>
      <c r="AO28" t="s">
        <v>27</v>
      </c>
    </row>
    <row r="29" spans="1:41" x14ac:dyDescent="0.25">
      <c r="A29" t="s">
        <v>27</v>
      </c>
      <c r="B29">
        <v>569225</v>
      </c>
      <c r="C29" t="s">
        <v>28</v>
      </c>
      <c r="G29" t="s">
        <v>29</v>
      </c>
      <c r="I29">
        <v>12542</v>
      </c>
      <c r="J29" t="s">
        <v>30</v>
      </c>
      <c r="K29" t="s">
        <v>45</v>
      </c>
      <c r="L29">
        <f>VLOOKUP($K29,Key!$A$1:$D$105,2,FALSE)</f>
        <v>43.03519</v>
      </c>
      <c r="M29">
        <f>VLOOKUP($K29,Key!$A$1:$D$105,3,FALSE)</f>
        <v>-87.907390000000007</v>
      </c>
      <c r="N29" t="str">
        <f>VLOOKUP($K29,Key!$A$1:$D$105,4,FALSE)</f>
        <v>Milwaukee</v>
      </c>
      <c r="O29" t="s">
        <v>48</v>
      </c>
      <c r="P29">
        <f>VLOOKUP($O29,Key!$A$1:$D$105,2,FALSE)</f>
        <v>43.034619999999997</v>
      </c>
      <c r="Q29">
        <f>VLOOKUP($O29,Key!$A$1:$D$105,3,FALSE)</f>
        <v>-87.917500000000004</v>
      </c>
      <c r="R29" t="str">
        <f>VLOOKUP($O29,Key!$A$1:$D$105,4,FALSE)</f>
        <v>Milwaukee</v>
      </c>
      <c r="S29">
        <v>5</v>
      </c>
      <c r="T29">
        <v>0</v>
      </c>
      <c r="U29">
        <v>0</v>
      </c>
      <c r="V29" t="s">
        <v>33</v>
      </c>
      <c r="W29">
        <v>0</v>
      </c>
      <c r="X29">
        <v>0</v>
      </c>
      <c r="Y29">
        <v>0</v>
      </c>
      <c r="Z29" s="6">
        <v>-1</v>
      </c>
      <c r="AA29" s="1">
        <v>43471</v>
      </c>
      <c r="AB29" s="7">
        <f t="shared" si="0"/>
        <v>43466</v>
      </c>
      <c r="AC29" s="7">
        <f t="shared" si="1"/>
        <v>43471</v>
      </c>
      <c r="AD29" s="7" t="str">
        <f t="shared" si="2"/>
        <v>Sunday</v>
      </c>
      <c r="AE29" s="2">
        <v>0.7888425925925926</v>
      </c>
      <c r="AF29" s="6">
        <v>1</v>
      </c>
      <c r="AG29" s="1">
        <v>43471</v>
      </c>
      <c r="AH29" s="7">
        <f t="shared" si="3"/>
        <v>43466</v>
      </c>
      <c r="AI29" s="7">
        <f t="shared" si="4"/>
        <v>43471</v>
      </c>
      <c r="AJ29" s="7" t="str">
        <f t="shared" si="5"/>
        <v>Sunday</v>
      </c>
      <c r="AK29" s="2">
        <v>0.79210648148148144</v>
      </c>
      <c r="AL29" t="s">
        <v>33</v>
      </c>
      <c r="AM29" t="s">
        <v>34</v>
      </c>
      <c r="AN29" t="s">
        <v>35</v>
      </c>
      <c r="AO29" t="s">
        <v>27</v>
      </c>
    </row>
    <row r="30" spans="1:41" x14ac:dyDescent="0.25">
      <c r="A30" t="s">
        <v>27</v>
      </c>
      <c r="B30">
        <v>871693</v>
      </c>
      <c r="C30" t="s">
        <v>28</v>
      </c>
      <c r="G30" t="s">
        <v>29</v>
      </c>
      <c r="I30">
        <v>228</v>
      </c>
      <c r="J30" t="s">
        <v>30</v>
      </c>
      <c r="K30" t="s">
        <v>49</v>
      </c>
      <c r="L30">
        <f>VLOOKUP($K30,Key!$A$1:$D$105,2,FALSE)</f>
        <v>43.060600000000001</v>
      </c>
      <c r="M30">
        <f>VLOOKUP($K30,Key!$A$1:$D$105,3,FALSE)</f>
        <v>-87.982900000000001</v>
      </c>
      <c r="N30" t="str">
        <f>VLOOKUP($K30,Key!$A$1:$D$105,4,FALSE)</f>
        <v>Milwaukee</v>
      </c>
      <c r="O30" t="s">
        <v>49</v>
      </c>
      <c r="P30">
        <f>VLOOKUP($O30,Key!$A$1:$D$105,2,FALSE)</f>
        <v>43.060600000000001</v>
      </c>
      <c r="Q30">
        <f>VLOOKUP($O30,Key!$A$1:$D$105,3,FALSE)</f>
        <v>-87.982900000000001</v>
      </c>
      <c r="R30" t="str">
        <f>VLOOKUP($O30,Key!$A$1:$D$105,4,FALSE)</f>
        <v>Milwaukee</v>
      </c>
      <c r="S30">
        <v>0</v>
      </c>
      <c r="T30">
        <v>0</v>
      </c>
      <c r="U30">
        <v>0</v>
      </c>
      <c r="V30" t="s">
        <v>33</v>
      </c>
      <c r="W30">
        <v>0</v>
      </c>
      <c r="X30">
        <v>0</v>
      </c>
      <c r="Y30">
        <v>0</v>
      </c>
      <c r="Z30" s="6">
        <v>-1</v>
      </c>
      <c r="AA30" s="1">
        <v>43489</v>
      </c>
      <c r="AB30" s="7">
        <f t="shared" si="0"/>
        <v>43466</v>
      </c>
      <c r="AC30" s="7">
        <f t="shared" si="1"/>
        <v>43489</v>
      </c>
      <c r="AD30" s="7" t="str">
        <f t="shared" si="2"/>
        <v>Thursday</v>
      </c>
      <c r="AE30" s="2">
        <v>0.52746527777777774</v>
      </c>
      <c r="AF30" s="6">
        <v>1</v>
      </c>
      <c r="AG30" s="1">
        <v>43489</v>
      </c>
      <c r="AH30" s="7">
        <f t="shared" si="3"/>
        <v>43466</v>
      </c>
      <c r="AI30" s="7">
        <f t="shared" si="4"/>
        <v>43489</v>
      </c>
      <c r="AJ30" s="7" t="str">
        <f t="shared" si="5"/>
        <v>Thursday</v>
      </c>
      <c r="AK30" s="2">
        <v>0.52759259259259261</v>
      </c>
      <c r="AL30" t="s">
        <v>33</v>
      </c>
      <c r="AM30" t="s">
        <v>34</v>
      </c>
      <c r="AN30" t="s">
        <v>44</v>
      </c>
      <c r="AO30" t="s">
        <v>27</v>
      </c>
    </row>
    <row r="31" spans="1:41" x14ac:dyDescent="0.25">
      <c r="A31" t="s">
        <v>27</v>
      </c>
      <c r="B31">
        <v>871693</v>
      </c>
      <c r="C31" t="s">
        <v>28</v>
      </c>
      <c r="G31" t="s">
        <v>29</v>
      </c>
      <c r="I31">
        <v>5524</v>
      </c>
      <c r="J31" t="s">
        <v>30</v>
      </c>
      <c r="K31" t="s">
        <v>49</v>
      </c>
      <c r="L31">
        <f>VLOOKUP($K31,Key!$A$1:$D$105,2,FALSE)</f>
        <v>43.060600000000001</v>
      </c>
      <c r="M31">
        <f>VLOOKUP($K31,Key!$A$1:$D$105,3,FALSE)</f>
        <v>-87.982900000000001</v>
      </c>
      <c r="N31" t="str">
        <f>VLOOKUP($K31,Key!$A$1:$D$105,4,FALSE)</f>
        <v>Milwaukee</v>
      </c>
      <c r="O31" t="s">
        <v>49</v>
      </c>
      <c r="P31">
        <f>VLOOKUP($O31,Key!$A$1:$D$105,2,FALSE)</f>
        <v>43.060600000000001</v>
      </c>
      <c r="Q31">
        <f>VLOOKUP($O31,Key!$A$1:$D$105,3,FALSE)</f>
        <v>-87.982900000000001</v>
      </c>
      <c r="R31" t="str">
        <f>VLOOKUP($O31,Key!$A$1:$D$105,4,FALSE)</f>
        <v>Milwaukee</v>
      </c>
      <c r="S31">
        <v>0</v>
      </c>
      <c r="T31">
        <v>0</v>
      </c>
      <c r="U31">
        <v>0</v>
      </c>
      <c r="V31" t="s">
        <v>33</v>
      </c>
      <c r="W31">
        <v>0</v>
      </c>
      <c r="X31">
        <v>0</v>
      </c>
      <c r="Y31">
        <v>0</v>
      </c>
      <c r="Z31" s="4">
        <v>-1</v>
      </c>
      <c r="AA31" s="1">
        <v>43489</v>
      </c>
      <c r="AB31" s="8">
        <f t="shared" si="0"/>
        <v>43466</v>
      </c>
      <c r="AC31" s="8">
        <f t="shared" si="1"/>
        <v>43489</v>
      </c>
      <c r="AD31" s="8" t="str">
        <f t="shared" si="2"/>
        <v>Thursday</v>
      </c>
      <c r="AE31" s="2">
        <v>0.52767361111111111</v>
      </c>
      <c r="AF31" s="4">
        <v>1</v>
      </c>
      <c r="AG31" s="1">
        <v>43489</v>
      </c>
      <c r="AH31" s="8">
        <f t="shared" si="3"/>
        <v>43466</v>
      </c>
      <c r="AI31" s="8">
        <f t="shared" si="4"/>
        <v>43489</v>
      </c>
      <c r="AJ31" s="8" t="str">
        <f t="shared" si="5"/>
        <v>Thursday</v>
      </c>
      <c r="AK31" s="2">
        <v>0.52776620370370375</v>
      </c>
      <c r="AL31" t="s">
        <v>33</v>
      </c>
      <c r="AM31" t="s">
        <v>34</v>
      </c>
      <c r="AN31" t="s">
        <v>44</v>
      </c>
      <c r="AO31" t="s">
        <v>27</v>
      </c>
    </row>
    <row r="32" spans="1:41" x14ac:dyDescent="0.25">
      <c r="A32" t="s">
        <v>27</v>
      </c>
      <c r="B32">
        <v>871693</v>
      </c>
      <c r="C32" t="s">
        <v>28</v>
      </c>
      <c r="G32" t="s">
        <v>29</v>
      </c>
      <c r="I32">
        <v>12672</v>
      </c>
      <c r="J32" t="s">
        <v>30</v>
      </c>
      <c r="K32" t="s">
        <v>49</v>
      </c>
      <c r="L32">
        <f>VLOOKUP($K32,Key!$A$1:$D$105,2,FALSE)</f>
        <v>43.060600000000001</v>
      </c>
      <c r="M32">
        <f>VLOOKUP($K32,Key!$A$1:$D$105,3,FALSE)</f>
        <v>-87.982900000000001</v>
      </c>
      <c r="N32" t="str">
        <f>VLOOKUP($K32,Key!$A$1:$D$105,4,FALSE)</f>
        <v>Milwaukee</v>
      </c>
      <c r="O32" t="s">
        <v>49</v>
      </c>
      <c r="P32">
        <f>VLOOKUP($O32,Key!$A$1:$D$105,2,FALSE)</f>
        <v>43.060600000000001</v>
      </c>
      <c r="Q32">
        <f>VLOOKUP($O32,Key!$A$1:$D$105,3,FALSE)</f>
        <v>-87.982900000000001</v>
      </c>
      <c r="R32" t="str">
        <f>VLOOKUP($O32,Key!$A$1:$D$105,4,FALSE)</f>
        <v>Milwaukee</v>
      </c>
      <c r="S32">
        <v>0</v>
      </c>
      <c r="T32">
        <v>0</v>
      </c>
      <c r="U32">
        <v>0</v>
      </c>
      <c r="V32" t="s">
        <v>33</v>
      </c>
      <c r="W32">
        <v>0</v>
      </c>
      <c r="X32">
        <v>0</v>
      </c>
      <c r="Y32">
        <v>0</v>
      </c>
      <c r="Z32" s="6">
        <v>-1</v>
      </c>
      <c r="AA32" s="1">
        <v>43489</v>
      </c>
      <c r="AB32" s="7">
        <f t="shared" si="0"/>
        <v>43466</v>
      </c>
      <c r="AC32" s="7">
        <f t="shared" si="1"/>
        <v>43489</v>
      </c>
      <c r="AD32" s="7" t="str">
        <f t="shared" si="2"/>
        <v>Thursday</v>
      </c>
      <c r="AE32" s="2">
        <v>0.52810185185185188</v>
      </c>
      <c r="AF32" s="6">
        <v>1</v>
      </c>
      <c r="AG32" s="1">
        <v>43489</v>
      </c>
      <c r="AH32" s="7">
        <f t="shared" si="3"/>
        <v>43466</v>
      </c>
      <c r="AI32" s="7">
        <f t="shared" si="4"/>
        <v>43489</v>
      </c>
      <c r="AJ32" s="7" t="str">
        <f t="shared" si="5"/>
        <v>Thursday</v>
      </c>
      <c r="AK32" s="2">
        <v>0.52822916666666664</v>
      </c>
      <c r="AL32" t="s">
        <v>33</v>
      </c>
      <c r="AM32" t="s">
        <v>34</v>
      </c>
      <c r="AN32" t="s">
        <v>44</v>
      </c>
      <c r="AO32" t="s">
        <v>27</v>
      </c>
    </row>
    <row r="33" spans="1:41" x14ac:dyDescent="0.25">
      <c r="A33" t="s">
        <v>27</v>
      </c>
      <c r="B33">
        <v>871693</v>
      </c>
      <c r="C33" t="s">
        <v>28</v>
      </c>
      <c r="G33" t="s">
        <v>29</v>
      </c>
      <c r="I33">
        <v>11094</v>
      </c>
      <c r="J33" t="s">
        <v>30</v>
      </c>
      <c r="K33" t="s">
        <v>49</v>
      </c>
      <c r="L33">
        <f>VLOOKUP($K33,Key!$A$1:$D$105,2,FALSE)</f>
        <v>43.060600000000001</v>
      </c>
      <c r="M33">
        <f>VLOOKUP($K33,Key!$A$1:$D$105,3,FALSE)</f>
        <v>-87.982900000000001</v>
      </c>
      <c r="N33" t="str">
        <f>VLOOKUP($K33,Key!$A$1:$D$105,4,FALSE)</f>
        <v>Milwaukee</v>
      </c>
      <c r="O33" t="s">
        <v>49</v>
      </c>
      <c r="P33">
        <f>VLOOKUP($O33,Key!$A$1:$D$105,2,FALSE)</f>
        <v>43.060600000000001</v>
      </c>
      <c r="Q33">
        <f>VLOOKUP($O33,Key!$A$1:$D$105,3,FALSE)</f>
        <v>-87.982900000000001</v>
      </c>
      <c r="R33" t="str">
        <f>VLOOKUP($O33,Key!$A$1:$D$105,4,FALSE)</f>
        <v>Milwaukee</v>
      </c>
      <c r="S33">
        <v>0</v>
      </c>
      <c r="T33">
        <v>0</v>
      </c>
      <c r="U33">
        <v>0</v>
      </c>
      <c r="V33" t="s">
        <v>33</v>
      </c>
      <c r="W33">
        <v>0</v>
      </c>
      <c r="X33">
        <v>0</v>
      </c>
      <c r="Y33">
        <v>0</v>
      </c>
      <c r="Z33" s="4">
        <v>-1</v>
      </c>
      <c r="AA33" s="1">
        <v>43489</v>
      </c>
      <c r="AB33" s="8">
        <f t="shared" si="0"/>
        <v>43466</v>
      </c>
      <c r="AC33" s="8">
        <f t="shared" si="1"/>
        <v>43489</v>
      </c>
      <c r="AD33" s="8" t="str">
        <f t="shared" si="2"/>
        <v>Thursday</v>
      </c>
      <c r="AE33" s="2">
        <v>0.53001157407407407</v>
      </c>
      <c r="AF33" s="4">
        <v>1</v>
      </c>
      <c r="AG33" s="1">
        <v>43489</v>
      </c>
      <c r="AH33" s="8">
        <f t="shared" si="3"/>
        <v>43466</v>
      </c>
      <c r="AI33" s="8">
        <f t="shared" si="4"/>
        <v>43489</v>
      </c>
      <c r="AJ33" s="8" t="str">
        <f t="shared" si="5"/>
        <v>Thursday</v>
      </c>
      <c r="AK33" s="2">
        <v>0.53010416666666671</v>
      </c>
      <c r="AL33" t="s">
        <v>33</v>
      </c>
      <c r="AM33" t="s">
        <v>34</v>
      </c>
      <c r="AN33" t="s">
        <v>44</v>
      </c>
      <c r="AO33" t="s">
        <v>27</v>
      </c>
    </row>
    <row r="34" spans="1:41" x14ac:dyDescent="0.25">
      <c r="A34" t="s">
        <v>27</v>
      </c>
      <c r="B34">
        <v>871693</v>
      </c>
      <c r="C34" t="s">
        <v>28</v>
      </c>
      <c r="G34" t="s">
        <v>29</v>
      </c>
      <c r="I34">
        <v>11063</v>
      </c>
      <c r="J34" t="s">
        <v>30</v>
      </c>
      <c r="K34" t="s">
        <v>49</v>
      </c>
      <c r="L34">
        <f>VLOOKUP($K34,Key!$A$1:$D$105,2,FALSE)</f>
        <v>43.060600000000001</v>
      </c>
      <c r="M34">
        <f>VLOOKUP($K34,Key!$A$1:$D$105,3,FALSE)</f>
        <v>-87.982900000000001</v>
      </c>
      <c r="N34" t="str">
        <f>VLOOKUP($K34,Key!$A$1:$D$105,4,FALSE)</f>
        <v>Milwaukee</v>
      </c>
      <c r="O34" t="s">
        <v>49</v>
      </c>
      <c r="P34">
        <f>VLOOKUP($O34,Key!$A$1:$D$105,2,FALSE)</f>
        <v>43.060600000000001</v>
      </c>
      <c r="Q34">
        <f>VLOOKUP($O34,Key!$A$1:$D$105,3,FALSE)</f>
        <v>-87.982900000000001</v>
      </c>
      <c r="R34" t="str">
        <f>VLOOKUP($O34,Key!$A$1:$D$105,4,FALSE)</f>
        <v>Milwaukee</v>
      </c>
      <c r="S34">
        <v>0</v>
      </c>
      <c r="T34">
        <v>0</v>
      </c>
      <c r="U34">
        <v>0</v>
      </c>
      <c r="V34" t="s">
        <v>33</v>
      </c>
      <c r="W34">
        <v>0</v>
      </c>
      <c r="X34">
        <v>0</v>
      </c>
      <c r="Y34">
        <v>0</v>
      </c>
      <c r="Z34" s="6">
        <v>-1</v>
      </c>
      <c r="AA34" s="1">
        <v>43489</v>
      </c>
      <c r="AB34" s="7">
        <f t="shared" si="0"/>
        <v>43466</v>
      </c>
      <c r="AC34" s="7">
        <f t="shared" si="1"/>
        <v>43489</v>
      </c>
      <c r="AD34" s="7" t="str">
        <f t="shared" si="2"/>
        <v>Thursday</v>
      </c>
      <c r="AE34" s="2">
        <v>0.53027777777777774</v>
      </c>
      <c r="AF34" s="6">
        <v>1</v>
      </c>
      <c r="AG34" s="1">
        <v>43489</v>
      </c>
      <c r="AH34" s="7">
        <f t="shared" si="3"/>
        <v>43466</v>
      </c>
      <c r="AI34" s="7">
        <f t="shared" si="4"/>
        <v>43489</v>
      </c>
      <c r="AJ34" s="7" t="str">
        <f t="shared" si="5"/>
        <v>Thursday</v>
      </c>
      <c r="AK34" s="2">
        <v>0.53037037037037038</v>
      </c>
      <c r="AL34" t="s">
        <v>33</v>
      </c>
      <c r="AM34" t="s">
        <v>34</v>
      </c>
      <c r="AN34" t="s">
        <v>44</v>
      </c>
      <c r="AO34" t="s">
        <v>27</v>
      </c>
    </row>
    <row r="35" spans="1:41" x14ac:dyDescent="0.25">
      <c r="A35" t="s">
        <v>27</v>
      </c>
      <c r="B35">
        <v>871693</v>
      </c>
      <c r="C35" t="s">
        <v>28</v>
      </c>
      <c r="G35" t="s">
        <v>29</v>
      </c>
      <c r="I35">
        <v>12672</v>
      </c>
      <c r="J35" t="s">
        <v>30</v>
      </c>
      <c r="K35" t="s">
        <v>49</v>
      </c>
      <c r="L35">
        <f>VLOOKUP($K35,Key!$A$1:$D$105,2,FALSE)</f>
        <v>43.060600000000001</v>
      </c>
      <c r="M35">
        <f>VLOOKUP($K35,Key!$A$1:$D$105,3,FALSE)</f>
        <v>-87.982900000000001</v>
      </c>
      <c r="N35" t="str">
        <f>VLOOKUP($K35,Key!$A$1:$D$105,4,FALSE)</f>
        <v>Milwaukee</v>
      </c>
      <c r="O35" t="s">
        <v>49</v>
      </c>
      <c r="P35">
        <f>VLOOKUP($O35,Key!$A$1:$D$105,2,FALSE)</f>
        <v>43.060600000000001</v>
      </c>
      <c r="Q35">
        <f>VLOOKUP($O35,Key!$A$1:$D$105,3,FALSE)</f>
        <v>-87.982900000000001</v>
      </c>
      <c r="R35" t="str">
        <f>VLOOKUP($O35,Key!$A$1:$D$105,4,FALSE)</f>
        <v>Milwaukee</v>
      </c>
      <c r="S35">
        <v>1</v>
      </c>
      <c r="T35">
        <v>0</v>
      </c>
      <c r="U35">
        <v>0</v>
      </c>
      <c r="V35" t="s">
        <v>33</v>
      </c>
      <c r="W35">
        <v>0</v>
      </c>
      <c r="X35">
        <v>0</v>
      </c>
      <c r="Y35">
        <v>0</v>
      </c>
      <c r="Z35" s="4">
        <v>-1</v>
      </c>
      <c r="AA35" s="1">
        <v>43489</v>
      </c>
      <c r="AB35" s="8">
        <f t="shared" si="0"/>
        <v>43466</v>
      </c>
      <c r="AC35" s="8">
        <f t="shared" si="1"/>
        <v>43489</v>
      </c>
      <c r="AD35" s="8" t="str">
        <f t="shared" si="2"/>
        <v>Thursday</v>
      </c>
      <c r="AE35" s="2">
        <v>0.52429398148148143</v>
      </c>
      <c r="AF35" s="4">
        <v>1</v>
      </c>
      <c r="AG35" s="1">
        <v>43489</v>
      </c>
      <c r="AH35" s="8">
        <f t="shared" si="3"/>
        <v>43466</v>
      </c>
      <c r="AI35" s="8">
        <f t="shared" si="4"/>
        <v>43489</v>
      </c>
      <c r="AJ35" s="8" t="str">
        <f t="shared" si="5"/>
        <v>Thursday</v>
      </c>
      <c r="AK35" s="2">
        <v>0.52439814814814811</v>
      </c>
      <c r="AL35" t="s">
        <v>33</v>
      </c>
      <c r="AM35" t="s">
        <v>34</v>
      </c>
      <c r="AN35" t="s">
        <v>44</v>
      </c>
      <c r="AO35" t="s">
        <v>27</v>
      </c>
    </row>
    <row r="36" spans="1:41" x14ac:dyDescent="0.25">
      <c r="A36" t="s">
        <v>27</v>
      </c>
      <c r="B36">
        <v>871693</v>
      </c>
      <c r="C36" t="s">
        <v>28</v>
      </c>
      <c r="G36" t="s">
        <v>29</v>
      </c>
      <c r="I36">
        <v>12604</v>
      </c>
      <c r="J36" t="s">
        <v>30</v>
      </c>
      <c r="K36" t="s">
        <v>49</v>
      </c>
      <c r="L36">
        <f>VLOOKUP($K36,Key!$A$1:$D$105,2,FALSE)</f>
        <v>43.060600000000001</v>
      </c>
      <c r="M36">
        <f>VLOOKUP($K36,Key!$A$1:$D$105,3,FALSE)</f>
        <v>-87.982900000000001</v>
      </c>
      <c r="N36" t="str">
        <f>VLOOKUP($K36,Key!$A$1:$D$105,4,FALSE)</f>
        <v>Milwaukee</v>
      </c>
      <c r="O36" t="s">
        <v>49</v>
      </c>
      <c r="P36">
        <f>VLOOKUP($O36,Key!$A$1:$D$105,2,FALSE)</f>
        <v>43.060600000000001</v>
      </c>
      <c r="Q36">
        <f>VLOOKUP($O36,Key!$A$1:$D$105,3,FALSE)</f>
        <v>-87.982900000000001</v>
      </c>
      <c r="R36" t="str">
        <f>VLOOKUP($O36,Key!$A$1:$D$105,4,FALSE)</f>
        <v>Milwaukee</v>
      </c>
      <c r="S36">
        <v>0</v>
      </c>
      <c r="T36">
        <v>0</v>
      </c>
      <c r="U36">
        <v>0</v>
      </c>
      <c r="V36" t="s">
        <v>33</v>
      </c>
      <c r="W36">
        <v>0</v>
      </c>
      <c r="X36">
        <v>0</v>
      </c>
      <c r="Y36">
        <v>0</v>
      </c>
      <c r="Z36" s="6">
        <v>-1</v>
      </c>
      <c r="AA36" s="1">
        <v>43489</v>
      </c>
      <c r="AB36" s="7">
        <f t="shared" si="0"/>
        <v>43466</v>
      </c>
      <c r="AC36" s="7">
        <f t="shared" si="1"/>
        <v>43489</v>
      </c>
      <c r="AD36" s="7" t="str">
        <f t="shared" si="2"/>
        <v>Thursday</v>
      </c>
      <c r="AE36" s="2">
        <v>0.52452546296296299</v>
      </c>
      <c r="AF36" s="6">
        <v>1</v>
      </c>
      <c r="AG36" s="1">
        <v>43489</v>
      </c>
      <c r="AH36" s="7">
        <f t="shared" si="3"/>
        <v>43466</v>
      </c>
      <c r="AI36" s="7">
        <f t="shared" si="4"/>
        <v>43489</v>
      </c>
      <c r="AJ36" s="7" t="str">
        <f t="shared" si="5"/>
        <v>Thursday</v>
      </c>
      <c r="AK36" s="2">
        <v>0.52462962962962967</v>
      </c>
      <c r="AL36" t="s">
        <v>33</v>
      </c>
      <c r="AM36" t="s">
        <v>34</v>
      </c>
      <c r="AN36" t="s">
        <v>44</v>
      </c>
      <c r="AO36" t="s">
        <v>27</v>
      </c>
    </row>
    <row r="37" spans="1:41" x14ac:dyDescent="0.25">
      <c r="A37" t="s">
        <v>27</v>
      </c>
      <c r="B37">
        <v>871693</v>
      </c>
      <c r="C37" t="s">
        <v>28</v>
      </c>
      <c r="G37" t="s">
        <v>29</v>
      </c>
      <c r="I37">
        <v>5524</v>
      </c>
      <c r="J37" t="s">
        <v>30</v>
      </c>
      <c r="K37" t="s">
        <v>49</v>
      </c>
      <c r="L37">
        <f>VLOOKUP($K37,Key!$A$1:$D$105,2,FALSE)</f>
        <v>43.060600000000001</v>
      </c>
      <c r="M37">
        <f>VLOOKUP($K37,Key!$A$1:$D$105,3,FALSE)</f>
        <v>-87.982900000000001</v>
      </c>
      <c r="N37" t="str">
        <f>VLOOKUP($K37,Key!$A$1:$D$105,4,FALSE)</f>
        <v>Milwaukee</v>
      </c>
      <c r="O37" t="s">
        <v>49</v>
      </c>
      <c r="P37">
        <f>VLOOKUP($O37,Key!$A$1:$D$105,2,FALSE)</f>
        <v>43.060600000000001</v>
      </c>
      <c r="Q37">
        <f>VLOOKUP($O37,Key!$A$1:$D$105,3,FALSE)</f>
        <v>-87.982900000000001</v>
      </c>
      <c r="R37" t="str">
        <f>VLOOKUP($O37,Key!$A$1:$D$105,4,FALSE)</f>
        <v>Milwaukee</v>
      </c>
      <c r="S37">
        <v>0</v>
      </c>
      <c r="T37">
        <v>0</v>
      </c>
      <c r="U37">
        <v>0</v>
      </c>
      <c r="V37" t="s">
        <v>33</v>
      </c>
      <c r="W37">
        <v>0</v>
      </c>
      <c r="X37">
        <v>0</v>
      </c>
      <c r="Y37">
        <v>0</v>
      </c>
      <c r="Z37" s="4">
        <v>-1</v>
      </c>
      <c r="AA37" s="1">
        <v>43489</v>
      </c>
      <c r="AB37" s="8">
        <f t="shared" si="0"/>
        <v>43466</v>
      </c>
      <c r="AC37" s="8">
        <f t="shared" si="1"/>
        <v>43489</v>
      </c>
      <c r="AD37" s="8" t="str">
        <f t="shared" si="2"/>
        <v>Thursday</v>
      </c>
      <c r="AE37" s="2">
        <v>0.52479166666666666</v>
      </c>
      <c r="AF37" s="4">
        <v>1</v>
      </c>
      <c r="AG37" s="1">
        <v>43489</v>
      </c>
      <c r="AH37" s="8">
        <f t="shared" si="3"/>
        <v>43466</v>
      </c>
      <c r="AI37" s="8">
        <f t="shared" si="4"/>
        <v>43489</v>
      </c>
      <c r="AJ37" s="8" t="str">
        <f t="shared" si="5"/>
        <v>Thursday</v>
      </c>
      <c r="AK37" s="2">
        <v>0.52490740740740738</v>
      </c>
      <c r="AL37" t="s">
        <v>33</v>
      </c>
      <c r="AM37" t="s">
        <v>34</v>
      </c>
      <c r="AN37" t="s">
        <v>44</v>
      </c>
      <c r="AO37" t="s">
        <v>27</v>
      </c>
    </row>
    <row r="38" spans="1:41" x14ac:dyDescent="0.25">
      <c r="A38" t="s">
        <v>27</v>
      </c>
      <c r="B38">
        <v>871693</v>
      </c>
      <c r="C38" t="s">
        <v>28</v>
      </c>
      <c r="G38" t="s">
        <v>29</v>
      </c>
      <c r="I38">
        <v>228</v>
      </c>
      <c r="J38" t="s">
        <v>30</v>
      </c>
      <c r="K38" t="s">
        <v>49</v>
      </c>
      <c r="L38">
        <f>VLOOKUP($K38,Key!$A$1:$D$105,2,FALSE)</f>
        <v>43.060600000000001</v>
      </c>
      <c r="M38">
        <f>VLOOKUP($K38,Key!$A$1:$D$105,3,FALSE)</f>
        <v>-87.982900000000001</v>
      </c>
      <c r="N38" t="str">
        <f>VLOOKUP($K38,Key!$A$1:$D$105,4,FALSE)</f>
        <v>Milwaukee</v>
      </c>
      <c r="O38" t="s">
        <v>49</v>
      </c>
      <c r="P38">
        <f>VLOOKUP($O38,Key!$A$1:$D$105,2,FALSE)</f>
        <v>43.060600000000001</v>
      </c>
      <c r="Q38">
        <f>VLOOKUP($O38,Key!$A$1:$D$105,3,FALSE)</f>
        <v>-87.982900000000001</v>
      </c>
      <c r="R38" t="str">
        <f>VLOOKUP($O38,Key!$A$1:$D$105,4,FALSE)</f>
        <v>Milwaukee</v>
      </c>
      <c r="S38">
        <v>0</v>
      </c>
      <c r="T38">
        <v>0</v>
      </c>
      <c r="U38">
        <v>0</v>
      </c>
      <c r="V38" t="s">
        <v>33</v>
      </c>
      <c r="W38">
        <v>0</v>
      </c>
      <c r="X38">
        <v>0</v>
      </c>
      <c r="Y38">
        <v>0</v>
      </c>
      <c r="Z38" s="6">
        <v>-1</v>
      </c>
      <c r="AA38" s="1">
        <v>43489</v>
      </c>
      <c r="AB38" s="7">
        <f t="shared" si="0"/>
        <v>43466</v>
      </c>
      <c r="AC38" s="7">
        <f t="shared" si="1"/>
        <v>43489</v>
      </c>
      <c r="AD38" s="7" t="str">
        <f t="shared" si="2"/>
        <v>Thursday</v>
      </c>
      <c r="AE38" s="2">
        <v>0.52508101851851852</v>
      </c>
      <c r="AF38" s="6">
        <v>1</v>
      </c>
      <c r="AG38" s="1">
        <v>43489</v>
      </c>
      <c r="AH38" s="7">
        <f t="shared" si="3"/>
        <v>43466</v>
      </c>
      <c r="AI38" s="7">
        <f t="shared" si="4"/>
        <v>43489</v>
      </c>
      <c r="AJ38" s="7" t="str">
        <f t="shared" si="5"/>
        <v>Thursday</v>
      </c>
      <c r="AK38" s="2">
        <v>0.52519675925925924</v>
      </c>
      <c r="AL38" t="s">
        <v>33</v>
      </c>
      <c r="AM38" t="s">
        <v>34</v>
      </c>
      <c r="AN38" t="s">
        <v>44</v>
      </c>
      <c r="AO38" t="s">
        <v>27</v>
      </c>
    </row>
    <row r="39" spans="1:41" x14ac:dyDescent="0.25">
      <c r="A39" t="s">
        <v>27</v>
      </c>
      <c r="B39">
        <v>871693</v>
      </c>
      <c r="C39" t="s">
        <v>28</v>
      </c>
      <c r="G39" t="s">
        <v>29</v>
      </c>
      <c r="I39">
        <v>5555</v>
      </c>
      <c r="J39" t="s">
        <v>30</v>
      </c>
      <c r="K39" t="s">
        <v>49</v>
      </c>
      <c r="L39">
        <f>VLOOKUP($K39,Key!$A$1:$D$105,2,FALSE)</f>
        <v>43.060600000000001</v>
      </c>
      <c r="M39">
        <f>VLOOKUP($K39,Key!$A$1:$D$105,3,FALSE)</f>
        <v>-87.982900000000001</v>
      </c>
      <c r="N39" t="str">
        <f>VLOOKUP($K39,Key!$A$1:$D$105,4,FALSE)</f>
        <v>Milwaukee</v>
      </c>
      <c r="O39" t="s">
        <v>49</v>
      </c>
      <c r="P39">
        <f>VLOOKUP($O39,Key!$A$1:$D$105,2,FALSE)</f>
        <v>43.060600000000001</v>
      </c>
      <c r="Q39">
        <f>VLOOKUP($O39,Key!$A$1:$D$105,3,FALSE)</f>
        <v>-87.982900000000001</v>
      </c>
      <c r="R39" t="str">
        <f>VLOOKUP($O39,Key!$A$1:$D$105,4,FALSE)</f>
        <v>Milwaukee</v>
      </c>
      <c r="S39">
        <v>0</v>
      </c>
      <c r="T39">
        <v>0</v>
      </c>
      <c r="U39">
        <v>0</v>
      </c>
      <c r="V39" t="s">
        <v>33</v>
      </c>
      <c r="W39">
        <v>0</v>
      </c>
      <c r="X39">
        <v>0</v>
      </c>
      <c r="Y39">
        <v>0</v>
      </c>
      <c r="Z39" s="4">
        <v>-1</v>
      </c>
      <c r="AA39" s="1">
        <v>43489</v>
      </c>
      <c r="AB39" s="8">
        <f t="shared" si="0"/>
        <v>43466</v>
      </c>
      <c r="AC39" s="8">
        <f t="shared" si="1"/>
        <v>43489</v>
      </c>
      <c r="AD39" s="8" t="str">
        <f t="shared" si="2"/>
        <v>Thursday</v>
      </c>
      <c r="AE39" s="2">
        <v>0.52392361111111108</v>
      </c>
      <c r="AF39" s="4">
        <v>1</v>
      </c>
      <c r="AG39" s="1">
        <v>43489</v>
      </c>
      <c r="AH39" s="8">
        <f t="shared" si="3"/>
        <v>43466</v>
      </c>
      <c r="AI39" s="8">
        <f t="shared" si="4"/>
        <v>43489</v>
      </c>
      <c r="AJ39" s="8" t="str">
        <f t="shared" si="5"/>
        <v>Thursday</v>
      </c>
      <c r="AK39" s="2">
        <v>0.52403935185185191</v>
      </c>
      <c r="AL39" t="s">
        <v>33</v>
      </c>
      <c r="AM39" t="s">
        <v>34</v>
      </c>
      <c r="AN39" t="s">
        <v>44</v>
      </c>
      <c r="AO39" t="s">
        <v>27</v>
      </c>
    </row>
    <row r="40" spans="1:41" x14ac:dyDescent="0.25">
      <c r="A40" t="s">
        <v>27</v>
      </c>
      <c r="B40">
        <v>871693</v>
      </c>
      <c r="C40" t="s">
        <v>28</v>
      </c>
      <c r="G40" t="s">
        <v>29</v>
      </c>
      <c r="I40">
        <v>11094</v>
      </c>
      <c r="J40" t="s">
        <v>30</v>
      </c>
      <c r="K40" t="s">
        <v>49</v>
      </c>
      <c r="L40">
        <f>VLOOKUP($K40,Key!$A$1:$D$105,2,FALSE)</f>
        <v>43.060600000000001</v>
      </c>
      <c r="M40">
        <f>VLOOKUP($K40,Key!$A$1:$D$105,3,FALSE)</f>
        <v>-87.982900000000001</v>
      </c>
      <c r="N40" t="str">
        <f>VLOOKUP($K40,Key!$A$1:$D$105,4,FALSE)</f>
        <v>Milwaukee</v>
      </c>
      <c r="O40" t="s">
        <v>49</v>
      </c>
      <c r="P40">
        <f>VLOOKUP($O40,Key!$A$1:$D$105,2,FALSE)</f>
        <v>43.060600000000001</v>
      </c>
      <c r="Q40">
        <f>VLOOKUP($O40,Key!$A$1:$D$105,3,FALSE)</f>
        <v>-87.982900000000001</v>
      </c>
      <c r="R40" t="str">
        <f>VLOOKUP($O40,Key!$A$1:$D$105,4,FALSE)</f>
        <v>Milwaukee</v>
      </c>
      <c r="S40">
        <v>0</v>
      </c>
      <c r="T40">
        <v>0</v>
      </c>
      <c r="U40">
        <v>0</v>
      </c>
      <c r="V40" t="s">
        <v>33</v>
      </c>
      <c r="W40">
        <v>0</v>
      </c>
      <c r="X40">
        <v>0</v>
      </c>
      <c r="Y40">
        <v>0</v>
      </c>
      <c r="Z40" s="6">
        <v>-1</v>
      </c>
      <c r="AA40" s="1">
        <v>43489</v>
      </c>
      <c r="AB40" s="7">
        <f t="shared" si="0"/>
        <v>43466</v>
      </c>
      <c r="AC40" s="7">
        <f t="shared" si="1"/>
        <v>43489</v>
      </c>
      <c r="AD40" s="7" t="str">
        <f t="shared" si="2"/>
        <v>Thursday</v>
      </c>
      <c r="AE40" s="2">
        <v>0.53285879629629629</v>
      </c>
      <c r="AF40" s="6">
        <v>1</v>
      </c>
      <c r="AG40" s="1">
        <v>43489</v>
      </c>
      <c r="AH40" s="7">
        <f t="shared" si="3"/>
        <v>43466</v>
      </c>
      <c r="AI40" s="7">
        <f t="shared" si="4"/>
        <v>43489</v>
      </c>
      <c r="AJ40" s="7" t="str">
        <f t="shared" si="5"/>
        <v>Thursday</v>
      </c>
      <c r="AK40" s="2">
        <v>0.53295138888888893</v>
      </c>
      <c r="AL40" t="s">
        <v>33</v>
      </c>
      <c r="AM40" t="s">
        <v>34</v>
      </c>
      <c r="AN40" t="s">
        <v>44</v>
      </c>
      <c r="AO40" t="s">
        <v>27</v>
      </c>
    </row>
    <row r="41" spans="1:41" x14ac:dyDescent="0.25">
      <c r="A41" t="s">
        <v>27</v>
      </c>
      <c r="B41">
        <v>871693</v>
      </c>
      <c r="C41" t="s">
        <v>28</v>
      </c>
      <c r="G41" t="s">
        <v>29</v>
      </c>
      <c r="I41">
        <v>5467</v>
      </c>
      <c r="J41" t="s">
        <v>30</v>
      </c>
      <c r="K41" t="s">
        <v>49</v>
      </c>
      <c r="L41">
        <f>VLOOKUP($K41,Key!$A$1:$D$105,2,FALSE)</f>
        <v>43.060600000000001</v>
      </c>
      <c r="M41">
        <f>VLOOKUP($K41,Key!$A$1:$D$105,3,FALSE)</f>
        <v>-87.982900000000001</v>
      </c>
      <c r="N41" t="str">
        <f>VLOOKUP($K41,Key!$A$1:$D$105,4,FALSE)</f>
        <v>Milwaukee</v>
      </c>
      <c r="O41" t="s">
        <v>49</v>
      </c>
      <c r="P41">
        <f>VLOOKUP($O41,Key!$A$1:$D$105,2,FALSE)</f>
        <v>43.060600000000001</v>
      </c>
      <c r="Q41">
        <f>VLOOKUP($O41,Key!$A$1:$D$105,3,FALSE)</f>
        <v>-87.982900000000001</v>
      </c>
      <c r="R41" t="str">
        <f>VLOOKUP($O41,Key!$A$1:$D$105,4,FALSE)</f>
        <v>Milwaukee</v>
      </c>
      <c r="S41">
        <v>0</v>
      </c>
      <c r="T41">
        <v>0</v>
      </c>
      <c r="U41">
        <v>0</v>
      </c>
      <c r="V41" t="s">
        <v>33</v>
      </c>
      <c r="W41">
        <v>0</v>
      </c>
      <c r="X41">
        <v>0</v>
      </c>
      <c r="Y41">
        <v>0</v>
      </c>
      <c r="Z41" s="4">
        <v>-1</v>
      </c>
      <c r="AA41" s="1">
        <v>43489</v>
      </c>
      <c r="AB41" s="8">
        <f t="shared" si="0"/>
        <v>43466</v>
      </c>
      <c r="AC41" s="8">
        <f t="shared" si="1"/>
        <v>43489</v>
      </c>
      <c r="AD41" s="8" t="str">
        <f t="shared" si="2"/>
        <v>Thursday</v>
      </c>
      <c r="AE41" s="2">
        <v>0.53307870370370369</v>
      </c>
      <c r="AF41" s="4">
        <v>1</v>
      </c>
      <c r="AG41" s="1">
        <v>43489</v>
      </c>
      <c r="AH41" s="8">
        <f t="shared" si="3"/>
        <v>43466</v>
      </c>
      <c r="AI41" s="8">
        <f t="shared" si="4"/>
        <v>43489</v>
      </c>
      <c r="AJ41" s="8" t="str">
        <f t="shared" si="5"/>
        <v>Thursday</v>
      </c>
      <c r="AK41" s="2">
        <v>0.53315972222222219</v>
      </c>
      <c r="AL41" t="s">
        <v>33</v>
      </c>
      <c r="AM41" t="s">
        <v>34</v>
      </c>
      <c r="AN41" t="s">
        <v>44</v>
      </c>
      <c r="AO41" t="s">
        <v>27</v>
      </c>
    </row>
    <row r="42" spans="1:41" x14ac:dyDescent="0.25">
      <c r="A42" t="s">
        <v>27</v>
      </c>
      <c r="B42">
        <v>871693</v>
      </c>
      <c r="C42" t="s">
        <v>28</v>
      </c>
      <c r="G42" t="s">
        <v>29</v>
      </c>
      <c r="I42">
        <v>5581</v>
      </c>
      <c r="J42" t="s">
        <v>30</v>
      </c>
      <c r="K42" t="s">
        <v>50</v>
      </c>
      <c r="L42">
        <f>VLOOKUP($K42,Key!$A$1:$D$105,2,FALSE)</f>
        <v>43.033394000000001</v>
      </c>
      <c r="M42">
        <f>VLOOKUP($K42,Key!$A$1:$D$105,3,FALSE)</f>
        <v>-87.942223999999996</v>
      </c>
      <c r="N42" t="str">
        <f>VLOOKUP($K42,Key!$A$1:$D$105,4,FALSE)</f>
        <v>Milwaukee</v>
      </c>
      <c r="O42" t="s">
        <v>50</v>
      </c>
      <c r="P42">
        <f>VLOOKUP($O42,Key!$A$1:$D$105,2,FALSE)</f>
        <v>43.033394000000001</v>
      </c>
      <c r="Q42">
        <f>VLOOKUP($O42,Key!$A$1:$D$105,3,FALSE)</f>
        <v>-87.942223999999996</v>
      </c>
      <c r="R42" t="str">
        <f>VLOOKUP($O42,Key!$A$1:$D$105,4,FALSE)</f>
        <v>Milwaukee</v>
      </c>
      <c r="S42">
        <v>5</v>
      </c>
      <c r="T42">
        <v>0</v>
      </c>
      <c r="U42">
        <v>0</v>
      </c>
      <c r="V42" t="s">
        <v>33</v>
      </c>
      <c r="W42">
        <v>0</v>
      </c>
      <c r="X42">
        <v>0</v>
      </c>
      <c r="Y42">
        <v>0</v>
      </c>
      <c r="Z42" s="6">
        <v>-1</v>
      </c>
      <c r="AA42" s="1">
        <v>43489</v>
      </c>
      <c r="AB42" s="7">
        <f t="shared" si="0"/>
        <v>43466</v>
      </c>
      <c r="AC42" s="7">
        <f t="shared" si="1"/>
        <v>43489</v>
      </c>
      <c r="AD42" s="7" t="str">
        <f t="shared" si="2"/>
        <v>Thursday</v>
      </c>
      <c r="AE42" s="2">
        <v>0.68876157407407401</v>
      </c>
      <c r="AF42" s="6">
        <v>1</v>
      </c>
      <c r="AG42" s="1">
        <v>43489</v>
      </c>
      <c r="AH42" s="7">
        <f t="shared" si="3"/>
        <v>43466</v>
      </c>
      <c r="AI42" s="7">
        <f t="shared" si="4"/>
        <v>43489</v>
      </c>
      <c r="AJ42" s="7" t="str">
        <f t="shared" si="5"/>
        <v>Thursday</v>
      </c>
      <c r="AK42" s="2">
        <v>0.69177083333333333</v>
      </c>
      <c r="AL42" t="s">
        <v>33</v>
      </c>
      <c r="AM42" t="s">
        <v>34</v>
      </c>
      <c r="AN42" t="s">
        <v>44</v>
      </c>
      <c r="AO42" t="s">
        <v>27</v>
      </c>
    </row>
    <row r="43" spans="1:41" x14ac:dyDescent="0.25">
      <c r="A43" t="s">
        <v>27</v>
      </c>
      <c r="B43">
        <v>871693</v>
      </c>
      <c r="C43" t="s">
        <v>28</v>
      </c>
      <c r="G43" t="s">
        <v>29</v>
      </c>
      <c r="I43">
        <v>12618</v>
      </c>
      <c r="J43" t="s">
        <v>30</v>
      </c>
      <c r="K43" t="s">
        <v>50</v>
      </c>
      <c r="L43">
        <f>VLOOKUP($K43,Key!$A$1:$D$105,2,FALSE)</f>
        <v>43.033394000000001</v>
      </c>
      <c r="M43">
        <f>VLOOKUP($K43,Key!$A$1:$D$105,3,FALSE)</f>
        <v>-87.942223999999996</v>
      </c>
      <c r="N43" t="str">
        <f>VLOOKUP($K43,Key!$A$1:$D$105,4,FALSE)</f>
        <v>Milwaukee</v>
      </c>
      <c r="O43" t="s">
        <v>50</v>
      </c>
      <c r="P43">
        <f>VLOOKUP($O43,Key!$A$1:$D$105,2,FALSE)</f>
        <v>43.033394000000001</v>
      </c>
      <c r="Q43">
        <f>VLOOKUP($O43,Key!$A$1:$D$105,3,FALSE)</f>
        <v>-87.942223999999996</v>
      </c>
      <c r="R43" t="str">
        <f>VLOOKUP($O43,Key!$A$1:$D$105,4,FALSE)</f>
        <v>Milwaukee</v>
      </c>
      <c r="S43">
        <v>14</v>
      </c>
      <c r="T43">
        <v>0</v>
      </c>
      <c r="U43">
        <v>0</v>
      </c>
      <c r="V43" t="s">
        <v>33</v>
      </c>
      <c r="W43">
        <v>2</v>
      </c>
      <c r="X43">
        <v>1.9</v>
      </c>
      <c r="Y43">
        <v>80</v>
      </c>
      <c r="Z43" s="4">
        <v>-1</v>
      </c>
      <c r="AA43" s="1">
        <v>43489</v>
      </c>
      <c r="AB43" s="8">
        <f t="shared" si="0"/>
        <v>43466</v>
      </c>
      <c r="AC43" s="8">
        <f t="shared" si="1"/>
        <v>43489</v>
      </c>
      <c r="AD43" s="8" t="str">
        <f t="shared" si="2"/>
        <v>Thursday</v>
      </c>
      <c r="AE43" s="2">
        <v>0.6903125</v>
      </c>
      <c r="AF43" s="4">
        <v>1</v>
      </c>
      <c r="AG43" s="1">
        <v>43489</v>
      </c>
      <c r="AH43" s="8">
        <f t="shared" si="3"/>
        <v>43466</v>
      </c>
      <c r="AI43" s="8">
        <f t="shared" si="4"/>
        <v>43489</v>
      </c>
      <c r="AJ43" s="8" t="str">
        <f t="shared" si="5"/>
        <v>Thursday</v>
      </c>
      <c r="AK43" s="2">
        <v>0.70033564814814808</v>
      </c>
      <c r="AL43" t="s">
        <v>33</v>
      </c>
      <c r="AM43" t="s">
        <v>34</v>
      </c>
      <c r="AN43" t="s">
        <v>44</v>
      </c>
      <c r="AO43" t="s">
        <v>27</v>
      </c>
    </row>
    <row r="44" spans="1:41" x14ac:dyDescent="0.25">
      <c r="A44" t="s">
        <v>27</v>
      </c>
      <c r="B44">
        <v>871693</v>
      </c>
      <c r="C44" t="s">
        <v>28</v>
      </c>
      <c r="G44" t="s">
        <v>29</v>
      </c>
      <c r="I44">
        <v>5501</v>
      </c>
      <c r="J44" t="s">
        <v>30</v>
      </c>
      <c r="K44" t="s">
        <v>50</v>
      </c>
      <c r="L44">
        <f>VLOOKUP($K44,Key!$A$1:$D$105,2,FALSE)</f>
        <v>43.033394000000001</v>
      </c>
      <c r="M44">
        <f>VLOOKUP($K44,Key!$A$1:$D$105,3,FALSE)</f>
        <v>-87.942223999999996</v>
      </c>
      <c r="N44" t="str">
        <f>VLOOKUP($K44,Key!$A$1:$D$105,4,FALSE)</f>
        <v>Milwaukee</v>
      </c>
      <c r="O44" t="s">
        <v>50</v>
      </c>
      <c r="P44">
        <f>VLOOKUP($O44,Key!$A$1:$D$105,2,FALSE)</f>
        <v>43.033394000000001</v>
      </c>
      <c r="Q44">
        <f>VLOOKUP($O44,Key!$A$1:$D$105,3,FALSE)</f>
        <v>-87.942223999999996</v>
      </c>
      <c r="R44" t="str">
        <f>VLOOKUP($O44,Key!$A$1:$D$105,4,FALSE)</f>
        <v>Milwaukee</v>
      </c>
      <c r="S44">
        <v>13</v>
      </c>
      <c r="T44">
        <v>0</v>
      </c>
      <c r="U44">
        <v>0</v>
      </c>
      <c r="V44" t="s">
        <v>33</v>
      </c>
      <c r="W44">
        <v>1</v>
      </c>
      <c r="X44">
        <v>1</v>
      </c>
      <c r="Y44">
        <v>40</v>
      </c>
      <c r="Z44" s="6">
        <v>-1</v>
      </c>
      <c r="AA44" s="1">
        <v>43489</v>
      </c>
      <c r="AB44" s="7">
        <f t="shared" si="0"/>
        <v>43466</v>
      </c>
      <c r="AC44" s="7">
        <f t="shared" si="1"/>
        <v>43489</v>
      </c>
      <c r="AD44" s="7" t="str">
        <f t="shared" si="2"/>
        <v>Thursday</v>
      </c>
      <c r="AE44" s="2">
        <v>0.69098379629629625</v>
      </c>
      <c r="AF44" s="6">
        <v>1</v>
      </c>
      <c r="AG44" s="1">
        <v>43489</v>
      </c>
      <c r="AH44" s="7">
        <f t="shared" si="3"/>
        <v>43466</v>
      </c>
      <c r="AI44" s="7">
        <f t="shared" si="4"/>
        <v>43489</v>
      </c>
      <c r="AJ44" s="7" t="str">
        <f t="shared" si="5"/>
        <v>Thursday</v>
      </c>
      <c r="AK44" s="2">
        <v>0.7000925925925926</v>
      </c>
      <c r="AL44" t="s">
        <v>33</v>
      </c>
      <c r="AM44" t="s">
        <v>34</v>
      </c>
      <c r="AN44" t="s">
        <v>44</v>
      </c>
      <c r="AO44" t="s">
        <v>27</v>
      </c>
    </row>
    <row r="45" spans="1:41" x14ac:dyDescent="0.25">
      <c r="A45" t="s">
        <v>27</v>
      </c>
      <c r="B45">
        <v>871693</v>
      </c>
      <c r="C45" t="s">
        <v>28</v>
      </c>
      <c r="G45" t="s">
        <v>29</v>
      </c>
      <c r="I45">
        <v>11119</v>
      </c>
      <c r="J45" t="s">
        <v>30</v>
      </c>
      <c r="K45" t="s">
        <v>50</v>
      </c>
      <c r="L45">
        <f>VLOOKUP($K45,Key!$A$1:$D$105,2,FALSE)</f>
        <v>43.033394000000001</v>
      </c>
      <c r="M45">
        <f>VLOOKUP($K45,Key!$A$1:$D$105,3,FALSE)</f>
        <v>-87.942223999999996</v>
      </c>
      <c r="N45" t="str">
        <f>VLOOKUP($K45,Key!$A$1:$D$105,4,FALSE)</f>
        <v>Milwaukee</v>
      </c>
      <c r="O45" t="s">
        <v>50</v>
      </c>
      <c r="P45">
        <f>VLOOKUP($O45,Key!$A$1:$D$105,2,FALSE)</f>
        <v>43.033394000000001</v>
      </c>
      <c r="Q45">
        <f>VLOOKUP($O45,Key!$A$1:$D$105,3,FALSE)</f>
        <v>-87.942223999999996</v>
      </c>
      <c r="R45" t="str">
        <f>VLOOKUP($O45,Key!$A$1:$D$105,4,FALSE)</f>
        <v>Milwaukee</v>
      </c>
      <c r="S45">
        <v>12</v>
      </c>
      <c r="T45">
        <v>0</v>
      </c>
      <c r="U45">
        <v>0</v>
      </c>
      <c r="V45" t="s">
        <v>33</v>
      </c>
      <c r="W45">
        <v>1</v>
      </c>
      <c r="X45">
        <v>1</v>
      </c>
      <c r="Y45">
        <v>40</v>
      </c>
      <c r="Z45" s="4">
        <v>-1</v>
      </c>
      <c r="AA45" s="1">
        <v>43489</v>
      </c>
      <c r="AB45" s="8">
        <f t="shared" si="0"/>
        <v>43466</v>
      </c>
      <c r="AC45" s="8">
        <f t="shared" si="1"/>
        <v>43489</v>
      </c>
      <c r="AD45" s="8" t="str">
        <f t="shared" si="2"/>
        <v>Thursday</v>
      </c>
      <c r="AE45" s="2">
        <v>0.69134259259259256</v>
      </c>
      <c r="AF45" s="4">
        <v>1</v>
      </c>
      <c r="AG45" s="1">
        <v>43489</v>
      </c>
      <c r="AH45" s="8">
        <f t="shared" si="3"/>
        <v>43466</v>
      </c>
      <c r="AI45" s="8">
        <f t="shared" si="4"/>
        <v>43489</v>
      </c>
      <c r="AJ45" s="8" t="str">
        <f t="shared" si="5"/>
        <v>Thursday</v>
      </c>
      <c r="AK45" s="2">
        <v>0.69986111111111116</v>
      </c>
      <c r="AL45" t="s">
        <v>33</v>
      </c>
      <c r="AM45" t="s">
        <v>34</v>
      </c>
      <c r="AN45" t="s">
        <v>44</v>
      </c>
      <c r="AO45" t="s">
        <v>27</v>
      </c>
    </row>
    <row r="46" spans="1:41" x14ac:dyDescent="0.25">
      <c r="A46" t="s">
        <v>27</v>
      </c>
      <c r="B46">
        <v>871693</v>
      </c>
      <c r="C46" t="s">
        <v>28</v>
      </c>
      <c r="G46" t="s">
        <v>29</v>
      </c>
      <c r="I46">
        <v>5581</v>
      </c>
      <c r="J46" t="s">
        <v>30</v>
      </c>
      <c r="K46" t="s">
        <v>50</v>
      </c>
      <c r="L46">
        <f>VLOOKUP($K46,Key!$A$1:$D$105,2,FALSE)</f>
        <v>43.033394000000001</v>
      </c>
      <c r="M46">
        <f>VLOOKUP($K46,Key!$A$1:$D$105,3,FALSE)</f>
        <v>-87.942223999999996</v>
      </c>
      <c r="N46" t="str">
        <f>VLOOKUP($K46,Key!$A$1:$D$105,4,FALSE)</f>
        <v>Milwaukee</v>
      </c>
      <c r="O46" t="s">
        <v>50</v>
      </c>
      <c r="P46">
        <f>VLOOKUP($O46,Key!$A$1:$D$105,2,FALSE)</f>
        <v>43.033394000000001</v>
      </c>
      <c r="Q46">
        <f>VLOOKUP($O46,Key!$A$1:$D$105,3,FALSE)</f>
        <v>-87.942223999999996</v>
      </c>
      <c r="R46" t="str">
        <f>VLOOKUP($O46,Key!$A$1:$D$105,4,FALSE)</f>
        <v>Milwaukee</v>
      </c>
      <c r="S46">
        <v>0</v>
      </c>
      <c r="T46">
        <v>0</v>
      </c>
      <c r="U46">
        <v>0</v>
      </c>
      <c r="V46" t="s">
        <v>33</v>
      </c>
      <c r="W46">
        <v>0</v>
      </c>
      <c r="X46">
        <v>0</v>
      </c>
      <c r="Y46">
        <v>0</v>
      </c>
      <c r="Z46" s="6">
        <v>-1</v>
      </c>
      <c r="AA46" s="1">
        <v>43489</v>
      </c>
      <c r="AB46" s="7">
        <f t="shared" si="0"/>
        <v>43466</v>
      </c>
      <c r="AC46" s="7">
        <f t="shared" si="1"/>
        <v>43489</v>
      </c>
      <c r="AD46" s="7" t="str">
        <f t="shared" si="2"/>
        <v>Thursday</v>
      </c>
      <c r="AE46" s="2">
        <v>0.70156249999999998</v>
      </c>
      <c r="AF46" s="6">
        <v>1</v>
      </c>
      <c r="AG46" s="1">
        <v>43489</v>
      </c>
      <c r="AH46" s="7">
        <f t="shared" si="3"/>
        <v>43466</v>
      </c>
      <c r="AI46" s="7">
        <f t="shared" si="4"/>
        <v>43489</v>
      </c>
      <c r="AJ46" s="7" t="str">
        <f t="shared" si="5"/>
        <v>Thursday</v>
      </c>
      <c r="AK46" s="2">
        <v>0.70166666666666666</v>
      </c>
      <c r="AL46" t="s">
        <v>33</v>
      </c>
      <c r="AM46" t="s">
        <v>34</v>
      </c>
      <c r="AN46" t="s">
        <v>44</v>
      </c>
      <c r="AO46" t="s">
        <v>27</v>
      </c>
    </row>
    <row r="47" spans="1:41" x14ac:dyDescent="0.25">
      <c r="A47" t="s">
        <v>27</v>
      </c>
      <c r="B47">
        <v>871693</v>
      </c>
      <c r="C47" t="s">
        <v>28</v>
      </c>
      <c r="G47" t="s">
        <v>29</v>
      </c>
      <c r="I47">
        <v>12504</v>
      </c>
      <c r="J47" t="s">
        <v>30</v>
      </c>
      <c r="K47" t="s">
        <v>51</v>
      </c>
      <c r="L47">
        <f>VLOOKUP($K47,Key!$A$1:$D$105,2,FALSE)</f>
        <v>43.028709999999997</v>
      </c>
      <c r="M47">
        <f>VLOOKUP($K47,Key!$A$1:$D$105,3,FALSE)</f>
        <v>-87.9041</v>
      </c>
      <c r="N47" t="str">
        <f>VLOOKUP($K47,Key!$A$1:$D$105,4,FALSE)</f>
        <v>Milwaukee</v>
      </c>
      <c r="O47" t="s">
        <v>51</v>
      </c>
      <c r="P47">
        <f>VLOOKUP($O47,Key!$A$1:$D$105,2,FALSE)</f>
        <v>43.028709999999997</v>
      </c>
      <c r="Q47">
        <f>VLOOKUP($O47,Key!$A$1:$D$105,3,FALSE)</f>
        <v>-87.9041</v>
      </c>
      <c r="R47" t="str">
        <f>VLOOKUP($O47,Key!$A$1:$D$105,4,FALSE)</f>
        <v>Milwaukee</v>
      </c>
      <c r="S47">
        <v>0</v>
      </c>
      <c r="T47">
        <v>0</v>
      </c>
      <c r="U47">
        <v>0</v>
      </c>
      <c r="V47" t="s">
        <v>33</v>
      </c>
      <c r="W47">
        <v>0</v>
      </c>
      <c r="X47">
        <v>0</v>
      </c>
      <c r="Y47">
        <v>0</v>
      </c>
      <c r="Z47" s="4">
        <v>-1</v>
      </c>
      <c r="AA47" s="1">
        <v>43489</v>
      </c>
      <c r="AB47" s="8">
        <f t="shared" si="0"/>
        <v>43466</v>
      </c>
      <c r="AC47" s="8">
        <f t="shared" si="1"/>
        <v>43489</v>
      </c>
      <c r="AD47" s="8" t="str">
        <f t="shared" si="2"/>
        <v>Thursday</v>
      </c>
      <c r="AE47" s="2">
        <v>0.7155555555555555</v>
      </c>
      <c r="AF47" s="4">
        <v>1</v>
      </c>
      <c r="AG47" s="1">
        <v>43489</v>
      </c>
      <c r="AH47" s="8">
        <f t="shared" si="3"/>
        <v>43466</v>
      </c>
      <c r="AI47" s="8">
        <f t="shared" si="4"/>
        <v>43489</v>
      </c>
      <c r="AJ47" s="8" t="str">
        <f t="shared" si="5"/>
        <v>Thursday</v>
      </c>
      <c r="AK47" s="2">
        <v>0.71584490740740747</v>
      </c>
      <c r="AL47" t="s">
        <v>33</v>
      </c>
      <c r="AM47" t="s">
        <v>34</v>
      </c>
      <c r="AN47" t="s">
        <v>44</v>
      </c>
      <c r="AO47" t="s">
        <v>27</v>
      </c>
    </row>
    <row r="48" spans="1:41" x14ac:dyDescent="0.25">
      <c r="A48" t="s">
        <v>27</v>
      </c>
      <c r="B48">
        <v>871693</v>
      </c>
      <c r="C48" t="s">
        <v>28</v>
      </c>
      <c r="G48" t="s">
        <v>29</v>
      </c>
      <c r="I48">
        <v>15</v>
      </c>
      <c r="J48" t="s">
        <v>30</v>
      </c>
      <c r="K48" t="s">
        <v>51</v>
      </c>
      <c r="L48">
        <f>VLOOKUP($K48,Key!$A$1:$D$105,2,FALSE)</f>
        <v>43.028709999999997</v>
      </c>
      <c r="M48">
        <f>VLOOKUP($K48,Key!$A$1:$D$105,3,FALSE)</f>
        <v>-87.9041</v>
      </c>
      <c r="N48" t="str">
        <f>VLOOKUP($K48,Key!$A$1:$D$105,4,FALSE)</f>
        <v>Milwaukee</v>
      </c>
      <c r="O48" t="s">
        <v>51</v>
      </c>
      <c r="P48">
        <f>VLOOKUP($O48,Key!$A$1:$D$105,2,FALSE)</f>
        <v>43.028709999999997</v>
      </c>
      <c r="Q48">
        <f>VLOOKUP($O48,Key!$A$1:$D$105,3,FALSE)</f>
        <v>-87.9041</v>
      </c>
      <c r="R48" t="str">
        <f>VLOOKUP($O48,Key!$A$1:$D$105,4,FALSE)</f>
        <v>Milwaukee</v>
      </c>
      <c r="S48">
        <v>0</v>
      </c>
      <c r="T48">
        <v>0</v>
      </c>
      <c r="U48">
        <v>0</v>
      </c>
      <c r="V48" t="s">
        <v>33</v>
      </c>
      <c r="W48">
        <v>0</v>
      </c>
      <c r="X48">
        <v>0</v>
      </c>
      <c r="Y48">
        <v>0</v>
      </c>
      <c r="Z48" s="6">
        <v>-1</v>
      </c>
      <c r="AA48" s="1">
        <v>43489</v>
      </c>
      <c r="AB48" s="7">
        <f t="shared" si="0"/>
        <v>43466</v>
      </c>
      <c r="AC48" s="7">
        <f t="shared" si="1"/>
        <v>43489</v>
      </c>
      <c r="AD48" s="7" t="str">
        <f t="shared" si="2"/>
        <v>Thursday</v>
      </c>
      <c r="AE48" s="2">
        <v>0.71916666666666673</v>
      </c>
      <c r="AF48" s="6">
        <v>1</v>
      </c>
      <c r="AG48" s="1">
        <v>43489</v>
      </c>
      <c r="AH48" s="7">
        <f t="shared" si="3"/>
        <v>43466</v>
      </c>
      <c r="AI48" s="7">
        <f t="shared" si="4"/>
        <v>43489</v>
      </c>
      <c r="AJ48" s="7" t="str">
        <f t="shared" si="5"/>
        <v>Thursday</v>
      </c>
      <c r="AK48" s="2">
        <v>0.71928240740740745</v>
      </c>
      <c r="AL48" t="s">
        <v>33</v>
      </c>
      <c r="AM48" t="s">
        <v>34</v>
      </c>
      <c r="AN48" t="s">
        <v>44</v>
      </c>
      <c r="AO48" t="s">
        <v>27</v>
      </c>
    </row>
    <row r="49" spans="1:41" x14ac:dyDescent="0.25">
      <c r="A49" t="s">
        <v>27</v>
      </c>
      <c r="B49">
        <v>871693</v>
      </c>
      <c r="C49" t="s">
        <v>28</v>
      </c>
      <c r="G49" t="s">
        <v>29</v>
      </c>
      <c r="I49">
        <v>112</v>
      </c>
      <c r="J49" t="s">
        <v>30</v>
      </c>
      <c r="K49" t="s">
        <v>51</v>
      </c>
      <c r="L49">
        <f>VLOOKUP($K49,Key!$A$1:$D$105,2,FALSE)</f>
        <v>43.028709999999997</v>
      </c>
      <c r="M49">
        <f>VLOOKUP($K49,Key!$A$1:$D$105,3,FALSE)</f>
        <v>-87.9041</v>
      </c>
      <c r="N49" t="str">
        <f>VLOOKUP($K49,Key!$A$1:$D$105,4,FALSE)</f>
        <v>Milwaukee</v>
      </c>
      <c r="O49" t="s">
        <v>51</v>
      </c>
      <c r="P49">
        <f>VLOOKUP($O49,Key!$A$1:$D$105,2,FALSE)</f>
        <v>43.028709999999997</v>
      </c>
      <c r="Q49">
        <f>VLOOKUP($O49,Key!$A$1:$D$105,3,FALSE)</f>
        <v>-87.9041</v>
      </c>
      <c r="R49" t="str">
        <f>VLOOKUP($O49,Key!$A$1:$D$105,4,FALSE)</f>
        <v>Milwaukee</v>
      </c>
      <c r="S49">
        <v>0</v>
      </c>
      <c r="T49">
        <v>0</v>
      </c>
      <c r="U49">
        <v>0</v>
      </c>
      <c r="V49" t="s">
        <v>33</v>
      </c>
      <c r="W49">
        <v>0</v>
      </c>
      <c r="X49">
        <v>0</v>
      </c>
      <c r="Y49">
        <v>0</v>
      </c>
      <c r="Z49" s="4">
        <v>-1</v>
      </c>
      <c r="AA49" s="1">
        <v>43489</v>
      </c>
      <c r="AB49" s="8">
        <f t="shared" si="0"/>
        <v>43466</v>
      </c>
      <c r="AC49" s="8">
        <f t="shared" si="1"/>
        <v>43489</v>
      </c>
      <c r="AD49" s="8" t="str">
        <f t="shared" si="2"/>
        <v>Thursday</v>
      </c>
      <c r="AE49" s="2">
        <v>0.71960648148148154</v>
      </c>
      <c r="AF49" s="4">
        <v>1</v>
      </c>
      <c r="AG49" s="1">
        <v>43489</v>
      </c>
      <c r="AH49" s="8">
        <f t="shared" si="3"/>
        <v>43466</v>
      </c>
      <c r="AI49" s="8">
        <f t="shared" si="4"/>
        <v>43489</v>
      </c>
      <c r="AJ49" s="8" t="str">
        <f t="shared" si="5"/>
        <v>Thursday</v>
      </c>
      <c r="AK49" s="2">
        <v>0.71974537037037034</v>
      </c>
      <c r="AL49" t="s">
        <v>33</v>
      </c>
      <c r="AM49" t="s">
        <v>34</v>
      </c>
      <c r="AN49" t="s">
        <v>44</v>
      </c>
      <c r="AO49" t="s">
        <v>27</v>
      </c>
    </row>
    <row r="50" spans="1:41" x14ac:dyDescent="0.25">
      <c r="A50" t="s">
        <v>27</v>
      </c>
      <c r="B50">
        <v>871693</v>
      </c>
      <c r="C50" t="s">
        <v>28</v>
      </c>
      <c r="G50" t="s">
        <v>29</v>
      </c>
      <c r="I50">
        <v>11143</v>
      </c>
      <c r="J50" t="s">
        <v>30</v>
      </c>
      <c r="K50" t="s">
        <v>51</v>
      </c>
      <c r="L50">
        <f>VLOOKUP($K50,Key!$A$1:$D$105,2,FALSE)</f>
        <v>43.028709999999997</v>
      </c>
      <c r="M50">
        <f>VLOOKUP($K50,Key!$A$1:$D$105,3,FALSE)</f>
        <v>-87.9041</v>
      </c>
      <c r="N50" t="str">
        <f>VLOOKUP($K50,Key!$A$1:$D$105,4,FALSE)</f>
        <v>Milwaukee</v>
      </c>
      <c r="O50" t="s">
        <v>51</v>
      </c>
      <c r="P50">
        <f>VLOOKUP($O50,Key!$A$1:$D$105,2,FALSE)</f>
        <v>43.028709999999997</v>
      </c>
      <c r="Q50">
        <f>VLOOKUP($O50,Key!$A$1:$D$105,3,FALSE)</f>
        <v>-87.9041</v>
      </c>
      <c r="R50" t="str">
        <f>VLOOKUP($O50,Key!$A$1:$D$105,4,FALSE)</f>
        <v>Milwaukee</v>
      </c>
      <c r="S50">
        <v>0</v>
      </c>
      <c r="T50">
        <v>0</v>
      </c>
      <c r="U50">
        <v>0</v>
      </c>
      <c r="V50" t="s">
        <v>33</v>
      </c>
      <c r="W50">
        <v>0</v>
      </c>
      <c r="X50">
        <v>0</v>
      </c>
      <c r="Y50">
        <v>0</v>
      </c>
      <c r="Z50" s="6">
        <v>-1</v>
      </c>
      <c r="AA50" s="1">
        <v>43489</v>
      </c>
      <c r="AB50" s="7">
        <f t="shared" si="0"/>
        <v>43466</v>
      </c>
      <c r="AC50" s="7">
        <f t="shared" si="1"/>
        <v>43489</v>
      </c>
      <c r="AD50" s="7" t="str">
        <f t="shared" si="2"/>
        <v>Thursday</v>
      </c>
      <c r="AE50" s="2">
        <v>0.71997685185185178</v>
      </c>
      <c r="AF50" s="6">
        <v>1</v>
      </c>
      <c r="AG50" s="1">
        <v>43489</v>
      </c>
      <c r="AH50" s="7">
        <f t="shared" si="3"/>
        <v>43466</v>
      </c>
      <c r="AI50" s="7">
        <f t="shared" si="4"/>
        <v>43489</v>
      </c>
      <c r="AJ50" s="7" t="str">
        <f t="shared" si="5"/>
        <v>Thursday</v>
      </c>
      <c r="AK50" s="2">
        <v>0.7201157407407407</v>
      </c>
      <c r="AL50" t="s">
        <v>33</v>
      </c>
      <c r="AM50" t="s">
        <v>34</v>
      </c>
      <c r="AN50" t="s">
        <v>44</v>
      </c>
      <c r="AO50" t="s">
        <v>27</v>
      </c>
    </row>
    <row r="51" spans="1:41" x14ac:dyDescent="0.25">
      <c r="A51" t="s">
        <v>27</v>
      </c>
      <c r="B51">
        <v>871693</v>
      </c>
      <c r="C51" t="s">
        <v>28</v>
      </c>
      <c r="G51" t="s">
        <v>29</v>
      </c>
      <c r="I51">
        <v>1000</v>
      </c>
      <c r="J51" t="s">
        <v>30</v>
      </c>
      <c r="K51" t="s">
        <v>51</v>
      </c>
      <c r="L51">
        <f>VLOOKUP($K51,Key!$A$1:$D$105,2,FALSE)</f>
        <v>43.028709999999997</v>
      </c>
      <c r="M51">
        <f>VLOOKUP($K51,Key!$A$1:$D$105,3,FALSE)</f>
        <v>-87.9041</v>
      </c>
      <c r="N51" t="str">
        <f>VLOOKUP($K51,Key!$A$1:$D$105,4,FALSE)</f>
        <v>Milwaukee</v>
      </c>
      <c r="O51" t="s">
        <v>51</v>
      </c>
      <c r="P51">
        <f>VLOOKUP($O51,Key!$A$1:$D$105,2,FALSE)</f>
        <v>43.028709999999997</v>
      </c>
      <c r="Q51">
        <f>VLOOKUP($O51,Key!$A$1:$D$105,3,FALSE)</f>
        <v>-87.9041</v>
      </c>
      <c r="R51" t="str">
        <f>VLOOKUP($O51,Key!$A$1:$D$105,4,FALSE)</f>
        <v>Milwaukee</v>
      </c>
      <c r="S51">
        <v>0</v>
      </c>
      <c r="T51">
        <v>0</v>
      </c>
      <c r="U51">
        <v>0</v>
      </c>
      <c r="V51" t="s">
        <v>33</v>
      </c>
      <c r="W51">
        <v>0</v>
      </c>
      <c r="X51">
        <v>0</v>
      </c>
      <c r="Y51">
        <v>0</v>
      </c>
      <c r="Z51" s="4">
        <v>-1</v>
      </c>
      <c r="AA51" s="1">
        <v>43489</v>
      </c>
      <c r="AB51" s="8">
        <f t="shared" si="0"/>
        <v>43466</v>
      </c>
      <c r="AC51" s="8">
        <f t="shared" si="1"/>
        <v>43489</v>
      </c>
      <c r="AD51" s="8" t="str">
        <f t="shared" si="2"/>
        <v>Thursday</v>
      </c>
      <c r="AE51" s="2">
        <v>0.72053240740740743</v>
      </c>
      <c r="AF51" s="4">
        <v>1</v>
      </c>
      <c r="AG51" s="1">
        <v>43489</v>
      </c>
      <c r="AH51" s="8">
        <f t="shared" si="3"/>
        <v>43466</v>
      </c>
      <c r="AI51" s="8">
        <f t="shared" si="4"/>
        <v>43489</v>
      </c>
      <c r="AJ51" s="8" t="str">
        <f t="shared" si="5"/>
        <v>Thursday</v>
      </c>
      <c r="AK51" s="2">
        <v>0.72071759259259249</v>
      </c>
      <c r="AL51" t="s">
        <v>33</v>
      </c>
      <c r="AM51" t="s">
        <v>34</v>
      </c>
      <c r="AN51" t="s">
        <v>44</v>
      </c>
      <c r="AO51" t="s">
        <v>27</v>
      </c>
    </row>
    <row r="52" spans="1:41" x14ac:dyDescent="0.25">
      <c r="A52" t="s">
        <v>27</v>
      </c>
      <c r="B52">
        <v>871693</v>
      </c>
      <c r="C52" t="s">
        <v>28</v>
      </c>
      <c r="G52" t="s">
        <v>29</v>
      </c>
      <c r="I52">
        <v>9</v>
      </c>
      <c r="J52" t="s">
        <v>30</v>
      </c>
      <c r="K52" t="s">
        <v>51</v>
      </c>
      <c r="L52">
        <f>VLOOKUP($K52,Key!$A$1:$D$105,2,FALSE)</f>
        <v>43.028709999999997</v>
      </c>
      <c r="M52">
        <f>VLOOKUP($K52,Key!$A$1:$D$105,3,FALSE)</f>
        <v>-87.9041</v>
      </c>
      <c r="N52" t="str">
        <f>VLOOKUP($K52,Key!$A$1:$D$105,4,FALSE)</f>
        <v>Milwaukee</v>
      </c>
      <c r="O52" t="s">
        <v>51</v>
      </c>
      <c r="P52">
        <f>VLOOKUP($O52,Key!$A$1:$D$105,2,FALSE)</f>
        <v>43.028709999999997</v>
      </c>
      <c r="Q52">
        <f>VLOOKUP($O52,Key!$A$1:$D$105,3,FALSE)</f>
        <v>-87.9041</v>
      </c>
      <c r="R52" t="str">
        <f>VLOOKUP($O52,Key!$A$1:$D$105,4,FALSE)</f>
        <v>Milwaukee</v>
      </c>
      <c r="S52">
        <v>0</v>
      </c>
      <c r="T52">
        <v>0</v>
      </c>
      <c r="U52">
        <v>0</v>
      </c>
      <c r="V52" t="s">
        <v>33</v>
      </c>
      <c r="W52">
        <v>0</v>
      </c>
      <c r="X52">
        <v>0</v>
      </c>
      <c r="Y52">
        <v>0</v>
      </c>
      <c r="Z52" s="6">
        <v>-1</v>
      </c>
      <c r="AA52" s="1">
        <v>43489</v>
      </c>
      <c r="AB52" s="7">
        <f t="shared" si="0"/>
        <v>43466</v>
      </c>
      <c r="AC52" s="7">
        <f t="shared" si="1"/>
        <v>43489</v>
      </c>
      <c r="AD52" s="7" t="str">
        <f t="shared" si="2"/>
        <v>Thursday</v>
      </c>
      <c r="AE52" s="2">
        <v>0.72677083333333325</v>
      </c>
      <c r="AF52" s="6">
        <v>1</v>
      </c>
      <c r="AG52" s="1">
        <v>43489</v>
      </c>
      <c r="AH52" s="7">
        <f t="shared" si="3"/>
        <v>43466</v>
      </c>
      <c r="AI52" s="7">
        <f t="shared" si="4"/>
        <v>43489</v>
      </c>
      <c r="AJ52" s="7" t="str">
        <f t="shared" si="5"/>
        <v>Thursday</v>
      </c>
      <c r="AK52" s="2">
        <v>0.72695601851851854</v>
      </c>
      <c r="AL52" t="s">
        <v>33</v>
      </c>
      <c r="AM52" t="s">
        <v>34</v>
      </c>
      <c r="AN52" t="s">
        <v>44</v>
      </c>
      <c r="AO52" t="s">
        <v>27</v>
      </c>
    </row>
    <row r="53" spans="1:41" x14ac:dyDescent="0.25">
      <c r="A53" t="s">
        <v>27</v>
      </c>
      <c r="B53">
        <v>871693</v>
      </c>
      <c r="C53" t="s">
        <v>28</v>
      </c>
      <c r="G53" t="s">
        <v>29</v>
      </c>
      <c r="I53">
        <v>5451</v>
      </c>
      <c r="J53" t="s">
        <v>30</v>
      </c>
      <c r="K53" t="s">
        <v>51</v>
      </c>
      <c r="L53">
        <f>VLOOKUP($K53,Key!$A$1:$D$105,2,FALSE)</f>
        <v>43.028709999999997</v>
      </c>
      <c r="M53">
        <f>VLOOKUP($K53,Key!$A$1:$D$105,3,FALSE)</f>
        <v>-87.9041</v>
      </c>
      <c r="N53" t="str">
        <f>VLOOKUP($K53,Key!$A$1:$D$105,4,FALSE)</f>
        <v>Milwaukee</v>
      </c>
      <c r="O53" t="s">
        <v>51</v>
      </c>
      <c r="P53">
        <f>VLOOKUP($O53,Key!$A$1:$D$105,2,FALSE)</f>
        <v>43.028709999999997</v>
      </c>
      <c r="Q53">
        <f>VLOOKUP($O53,Key!$A$1:$D$105,3,FALSE)</f>
        <v>-87.9041</v>
      </c>
      <c r="R53" t="str">
        <f>VLOOKUP($O53,Key!$A$1:$D$105,4,FALSE)</f>
        <v>Milwaukee</v>
      </c>
      <c r="S53">
        <v>0</v>
      </c>
      <c r="T53">
        <v>0</v>
      </c>
      <c r="U53">
        <v>0</v>
      </c>
      <c r="V53" t="s">
        <v>33</v>
      </c>
      <c r="W53">
        <v>0</v>
      </c>
      <c r="X53">
        <v>0</v>
      </c>
      <c r="Y53">
        <v>0</v>
      </c>
      <c r="Z53" s="4">
        <v>-1</v>
      </c>
      <c r="AA53" s="1">
        <v>43489</v>
      </c>
      <c r="AB53" s="8">
        <f t="shared" si="0"/>
        <v>43466</v>
      </c>
      <c r="AC53" s="8">
        <f t="shared" si="1"/>
        <v>43489</v>
      </c>
      <c r="AD53" s="8" t="str">
        <f t="shared" si="2"/>
        <v>Thursday</v>
      </c>
      <c r="AE53" s="2">
        <v>0.7273263888888889</v>
      </c>
      <c r="AF53" s="4">
        <v>1</v>
      </c>
      <c r="AG53" s="1">
        <v>43489</v>
      </c>
      <c r="AH53" s="8">
        <f t="shared" si="3"/>
        <v>43466</v>
      </c>
      <c r="AI53" s="8">
        <f t="shared" si="4"/>
        <v>43489</v>
      </c>
      <c r="AJ53" s="8" t="str">
        <f t="shared" si="5"/>
        <v>Thursday</v>
      </c>
      <c r="AK53" s="2">
        <v>0.72750000000000004</v>
      </c>
      <c r="AL53" t="s">
        <v>33</v>
      </c>
      <c r="AM53" t="s">
        <v>34</v>
      </c>
      <c r="AN53" t="s">
        <v>44</v>
      </c>
      <c r="AO53" t="s">
        <v>27</v>
      </c>
    </row>
    <row r="54" spans="1:41" x14ac:dyDescent="0.25">
      <c r="A54" t="s">
        <v>27</v>
      </c>
      <c r="B54">
        <v>871693</v>
      </c>
      <c r="C54" t="s">
        <v>28</v>
      </c>
      <c r="G54" t="s">
        <v>29</v>
      </c>
      <c r="I54">
        <v>11063</v>
      </c>
      <c r="J54" t="s">
        <v>30</v>
      </c>
      <c r="K54" t="s">
        <v>49</v>
      </c>
      <c r="L54">
        <f>VLOOKUP($K54,Key!$A$1:$D$105,2,FALSE)</f>
        <v>43.060600000000001</v>
      </c>
      <c r="M54">
        <f>VLOOKUP($K54,Key!$A$1:$D$105,3,FALSE)</f>
        <v>-87.982900000000001</v>
      </c>
      <c r="N54" t="str">
        <f>VLOOKUP($K54,Key!$A$1:$D$105,4,FALSE)</f>
        <v>Milwaukee</v>
      </c>
      <c r="O54" t="s">
        <v>49</v>
      </c>
      <c r="P54">
        <f>VLOOKUP($O54,Key!$A$1:$D$105,2,FALSE)</f>
        <v>43.060600000000001</v>
      </c>
      <c r="Q54">
        <f>VLOOKUP($O54,Key!$A$1:$D$105,3,FALSE)</f>
        <v>-87.982900000000001</v>
      </c>
      <c r="R54" t="str">
        <f>VLOOKUP($O54,Key!$A$1:$D$105,4,FALSE)</f>
        <v>Milwaukee</v>
      </c>
      <c r="S54">
        <v>0</v>
      </c>
      <c r="T54">
        <v>0</v>
      </c>
      <c r="U54">
        <v>0</v>
      </c>
      <c r="V54" t="s">
        <v>33</v>
      </c>
      <c r="W54">
        <v>0</v>
      </c>
      <c r="X54">
        <v>0</v>
      </c>
      <c r="Y54">
        <v>0</v>
      </c>
      <c r="Z54" s="6">
        <v>-1</v>
      </c>
      <c r="AA54" s="1">
        <v>43489</v>
      </c>
      <c r="AB54" s="7">
        <f t="shared" si="0"/>
        <v>43466</v>
      </c>
      <c r="AC54" s="7">
        <f t="shared" si="1"/>
        <v>43489</v>
      </c>
      <c r="AD54" s="7" t="str">
        <f t="shared" si="2"/>
        <v>Thursday</v>
      </c>
      <c r="AE54" s="2">
        <v>0.52371527777777771</v>
      </c>
      <c r="AF54" s="6">
        <v>1</v>
      </c>
      <c r="AG54" s="1">
        <v>43489</v>
      </c>
      <c r="AH54" s="7">
        <f t="shared" si="3"/>
        <v>43466</v>
      </c>
      <c r="AI54" s="7">
        <f t="shared" si="4"/>
        <v>43489</v>
      </c>
      <c r="AJ54" s="7" t="str">
        <f t="shared" si="5"/>
        <v>Thursday</v>
      </c>
      <c r="AK54" s="2">
        <v>0.5238194444444445</v>
      </c>
      <c r="AL54" t="s">
        <v>33</v>
      </c>
      <c r="AM54" t="s">
        <v>34</v>
      </c>
      <c r="AN54" t="s">
        <v>44</v>
      </c>
      <c r="AO54" t="s">
        <v>27</v>
      </c>
    </row>
    <row r="55" spans="1:41" x14ac:dyDescent="0.25">
      <c r="A55" t="s">
        <v>27</v>
      </c>
      <c r="B55">
        <v>871693</v>
      </c>
      <c r="C55" t="s">
        <v>28</v>
      </c>
      <c r="G55" t="s">
        <v>29</v>
      </c>
      <c r="I55">
        <v>5511</v>
      </c>
      <c r="J55" t="s">
        <v>30</v>
      </c>
      <c r="K55" t="s">
        <v>52</v>
      </c>
      <c r="L55">
        <f>VLOOKUP($K55,Key!$A$1:$D$105,2,FALSE)</f>
        <v>43.037300000000002</v>
      </c>
      <c r="M55">
        <f>VLOOKUP($K55,Key!$A$1:$D$105,3,FALSE)</f>
        <v>-87.915800000000004</v>
      </c>
      <c r="N55" t="str">
        <f>VLOOKUP($K55,Key!$A$1:$D$105,4,FALSE)</f>
        <v>Milwaukee</v>
      </c>
      <c r="O55" t="s">
        <v>52</v>
      </c>
      <c r="P55">
        <f>VLOOKUP($O55,Key!$A$1:$D$105,2,FALSE)</f>
        <v>43.037300000000002</v>
      </c>
      <c r="Q55">
        <f>VLOOKUP($O55,Key!$A$1:$D$105,3,FALSE)</f>
        <v>-87.915800000000004</v>
      </c>
      <c r="R55" t="str">
        <f>VLOOKUP($O55,Key!$A$1:$D$105,4,FALSE)</f>
        <v>Milwaukee</v>
      </c>
      <c r="S55">
        <v>10</v>
      </c>
      <c r="T55">
        <v>0</v>
      </c>
      <c r="U55">
        <v>0</v>
      </c>
      <c r="V55" t="s">
        <v>33</v>
      </c>
      <c r="W55">
        <v>1</v>
      </c>
      <c r="X55">
        <v>1</v>
      </c>
      <c r="Y55">
        <v>40</v>
      </c>
      <c r="Z55" s="4">
        <v>-1</v>
      </c>
      <c r="AA55" s="1">
        <v>43488</v>
      </c>
      <c r="AB55" s="8">
        <f t="shared" si="0"/>
        <v>43466</v>
      </c>
      <c r="AC55" s="8">
        <f t="shared" si="1"/>
        <v>43488</v>
      </c>
      <c r="AD55" s="8" t="str">
        <f t="shared" si="2"/>
        <v>Wednesday</v>
      </c>
      <c r="AE55" s="2">
        <v>0.62734953703703711</v>
      </c>
      <c r="AF55" s="4">
        <v>1</v>
      </c>
      <c r="AG55" s="1">
        <v>43488</v>
      </c>
      <c r="AH55" s="8">
        <f t="shared" si="3"/>
        <v>43466</v>
      </c>
      <c r="AI55" s="8">
        <f t="shared" si="4"/>
        <v>43488</v>
      </c>
      <c r="AJ55" s="8" t="str">
        <f t="shared" si="5"/>
        <v>Wednesday</v>
      </c>
      <c r="AK55" s="2">
        <v>0.6345601851851852</v>
      </c>
      <c r="AL55" t="s">
        <v>33</v>
      </c>
      <c r="AM55" t="s">
        <v>34</v>
      </c>
      <c r="AN55" t="s">
        <v>44</v>
      </c>
      <c r="AO55" t="s">
        <v>27</v>
      </c>
    </row>
    <row r="56" spans="1:41" x14ac:dyDescent="0.25">
      <c r="A56" t="s">
        <v>27</v>
      </c>
      <c r="B56">
        <v>871693</v>
      </c>
      <c r="C56" t="s">
        <v>28</v>
      </c>
      <c r="G56" t="s">
        <v>29</v>
      </c>
      <c r="I56">
        <v>12622</v>
      </c>
      <c r="J56" t="s">
        <v>30</v>
      </c>
      <c r="K56" t="s">
        <v>52</v>
      </c>
      <c r="L56">
        <f>VLOOKUP($K56,Key!$A$1:$D$105,2,FALSE)</f>
        <v>43.037300000000002</v>
      </c>
      <c r="M56">
        <f>VLOOKUP($K56,Key!$A$1:$D$105,3,FALSE)</f>
        <v>-87.915800000000004</v>
      </c>
      <c r="N56" t="str">
        <f>VLOOKUP($K56,Key!$A$1:$D$105,4,FALSE)</f>
        <v>Milwaukee</v>
      </c>
      <c r="O56" t="s">
        <v>52</v>
      </c>
      <c r="P56">
        <f>VLOOKUP($O56,Key!$A$1:$D$105,2,FALSE)</f>
        <v>43.037300000000002</v>
      </c>
      <c r="Q56">
        <f>VLOOKUP($O56,Key!$A$1:$D$105,3,FALSE)</f>
        <v>-87.915800000000004</v>
      </c>
      <c r="R56" t="str">
        <f>VLOOKUP($O56,Key!$A$1:$D$105,4,FALSE)</f>
        <v>Milwaukee</v>
      </c>
      <c r="S56">
        <v>11</v>
      </c>
      <c r="T56">
        <v>0</v>
      </c>
      <c r="U56">
        <v>0</v>
      </c>
      <c r="V56" t="s">
        <v>33</v>
      </c>
      <c r="W56">
        <v>1</v>
      </c>
      <c r="X56">
        <v>1</v>
      </c>
      <c r="Y56">
        <v>40</v>
      </c>
      <c r="Z56" s="6">
        <v>-1</v>
      </c>
      <c r="AA56" s="1">
        <v>43488</v>
      </c>
      <c r="AB56" s="7">
        <f t="shared" si="0"/>
        <v>43466</v>
      </c>
      <c r="AC56" s="7">
        <f t="shared" si="1"/>
        <v>43488</v>
      </c>
      <c r="AD56" s="7" t="str">
        <f t="shared" si="2"/>
        <v>Wednesday</v>
      </c>
      <c r="AE56" s="2">
        <v>0.62767361111111108</v>
      </c>
      <c r="AF56" s="6">
        <v>1</v>
      </c>
      <c r="AG56" s="1">
        <v>43488</v>
      </c>
      <c r="AH56" s="7">
        <f t="shared" si="3"/>
        <v>43466</v>
      </c>
      <c r="AI56" s="7">
        <f t="shared" si="4"/>
        <v>43488</v>
      </c>
      <c r="AJ56" s="7" t="str">
        <f t="shared" si="5"/>
        <v>Wednesday</v>
      </c>
      <c r="AK56" s="2">
        <v>0.63474537037037038</v>
      </c>
      <c r="AL56" t="s">
        <v>33</v>
      </c>
      <c r="AM56" t="s">
        <v>34</v>
      </c>
      <c r="AN56" t="s">
        <v>44</v>
      </c>
      <c r="AO56" t="s">
        <v>27</v>
      </c>
    </row>
    <row r="57" spans="1:41" x14ac:dyDescent="0.25">
      <c r="A57" t="s">
        <v>27</v>
      </c>
      <c r="B57">
        <v>871693</v>
      </c>
      <c r="C57" t="s">
        <v>28</v>
      </c>
      <c r="G57" t="s">
        <v>29</v>
      </c>
      <c r="I57">
        <v>5516</v>
      </c>
      <c r="J57" t="s">
        <v>30</v>
      </c>
      <c r="K57" t="s">
        <v>52</v>
      </c>
      <c r="L57">
        <f>VLOOKUP($K57,Key!$A$1:$D$105,2,FALSE)</f>
        <v>43.037300000000002</v>
      </c>
      <c r="M57">
        <f>VLOOKUP($K57,Key!$A$1:$D$105,3,FALSE)</f>
        <v>-87.915800000000004</v>
      </c>
      <c r="N57" t="str">
        <f>VLOOKUP($K57,Key!$A$1:$D$105,4,FALSE)</f>
        <v>Milwaukee</v>
      </c>
      <c r="O57" t="s">
        <v>52</v>
      </c>
      <c r="P57">
        <f>VLOOKUP($O57,Key!$A$1:$D$105,2,FALSE)</f>
        <v>43.037300000000002</v>
      </c>
      <c r="Q57">
        <f>VLOOKUP($O57,Key!$A$1:$D$105,3,FALSE)</f>
        <v>-87.915800000000004</v>
      </c>
      <c r="R57" t="str">
        <f>VLOOKUP($O57,Key!$A$1:$D$105,4,FALSE)</f>
        <v>Milwaukee</v>
      </c>
      <c r="S57">
        <v>10</v>
      </c>
      <c r="T57">
        <v>0</v>
      </c>
      <c r="U57">
        <v>0</v>
      </c>
      <c r="V57" t="s">
        <v>33</v>
      </c>
      <c r="W57">
        <v>1</v>
      </c>
      <c r="X57">
        <v>1</v>
      </c>
      <c r="Y57">
        <v>40</v>
      </c>
      <c r="Z57" s="4">
        <v>-1</v>
      </c>
      <c r="AA57" s="1">
        <v>43488</v>
      </c>
      <c r="AB57" s="8">
        <f t="shared" si="0"/>
        <v>43466</v>
      </c>
      <c r="AC57" s="8">
        <f t="shared" si="1"/>
        <v>43488</v>
      </c>
      <c r="AD57" s="8" t="str">
        <f t="shared" si="2"/>
        <v>Wednesday</v>
      </c>
      <c r="AE57" s="2">
        <v>0.62797453703703698</v>
      </c>
      <c r="AF57" s="4">
        <v>1</v>
      </c>
      <c r="AG57" s="1">
        <v>43488</v>
      </c>
      <c r="AH57" s="8">
        <f t="shared" si="3"/>
        <v>43466</v>
      </c>
      <c r="AI57" s="8">
        <f t="shared" si="4"/>
        <v>43488</v>
      </c>
      <c r="AJ57" s="8" t="str">
        <f t="shared" si="5"/>
        <v>Wednesday</v>
      </c>
      <c r="AK57" s="2">
        <v>0.63491898148148151</v>
      </c>
      <c r="AL57" t="s">
        <v>33</v>
      </c>
      <c r="AM57" t="s">
        <v>34</v>
      </c>
      <c r="AN57" t="s">
        <v>44</v>
      </c>
      <c r="AO57" t="s">
        <v>27</v>
      </c>
    </row>
    <row r="58" spans="1:41" x14ac:dyDescent="0.25">
      <c r="A58" t="s">
        <v>27</v>
      </c>
      <c r="B58">
        <v>871693</v>
      </c>
      <c r="C58" t="s">
        <v>28</v>
      </c>
      <c r="G58" t="s">
        <v>29</v>
      </c>
      <c r="I58">
        <v>12535</v>
      </c>
      <c r="J58" t="s">
        <v>30</v>
      </c>
      <c r="K58" t="s">
        <v>52</v>
      </c>
      <c r="L58">
        <f>VLOOKUP($K58,Key!$A$1:$D$105,2,FALSE)</f>
        <v>43.037300000000002</v>
      </c>
      <c r="M58">
        <f>VLOOKUP($K58,Key!$A$1:$D$105,3,FALSE)</f>
        <v>-87.915800000000004</v>
      </c>
      <c r="N58" t="str">
        <f>VLOOKUP($K58,Key!$A$1:$D$105,4,FALSE)</f>
        <v>Milwaukee</v>
      </c>
      <c r="O58" t="s">
        <v>52</v>
      </c>
      <c r="P58">
        <f>VLOOKUP($O58,Key!$A$1:$D$105,2,FALSE)</f>
        <v>43.037300000000002</v>
      </c>
      <c r="Q58">
        <f>VLOOKUP($O58,Key!$A$1:$D$105,3,FALSE)</f>
        <v>-87.915800000000004</v>
      </c>
      <c r="R58" t="str">
        <f>VLOOKUP($O58,Key!$A$1:$D$105,4,FALSE)</f>
        <v>Milwaukee</v>
      </c>
      <c r="S58">
        <v>10</v>
      </c>
      <c r="T58">
        <v>0</v>
      </c>
      <c r="U58">
        <v>0</v>
      </c>
      <c r="V58" t="s">
        <v>33</v>
      </c>
      <c r="W58">
        <v>1</v>
      </c>
      <c r="X58">
        <v>1</v>
      </c>
      <c r="Y58">
        <v>40</v>
      </c>
      <c r="Z58" s="6">
        <v>-1</v>
      </c>
      <c r="AA58" s="1">
        <v>43488</v>
      </c>
      <c r="AB58" s="7">
        <f t="shared" si="0"/>
        <v>43466</v>
      </c>
      <c r="AC58" s="7">
        <f t="shared" si="1"/>
        <v>43488</v>
      </c>
      <c r="AD58" s="7" t="str">
        <f t="shared" si="2"/>
        <v>Wednesday</v>
      </c>
      <c r="AE58" s="2">
        <v>0.62820601851851854</v>
      </c>
      <c r="AF58" s="6">
        <v>1</v>
      </c>
      <c r="AG58" s="1">
        <v>43488</v>
      </c>
      <c r="AH58" s="7">
        <f t="shared" si="3"/>
        <v>43466</v>
      </c>
      <c r="AI58" s="7">
        <f t="shared" si="4"/>
        <v>43488</v>
      </c>
      <c r="AJ58" s="7" t="str">
        <f t="shared" si="5"/>
        <v>Wednesday</v>
      </c>
      <c r="AK58" s="2">
        <v>0.6350810185185185</v>
      </c>
      <c r="AL58" t="s">
        <v>33</v>
      </c>
      <c r="AM58" t="s">
        <v>34</v>
      </c>
      <c r="AN58" t="s">
        <v>44</v>
      </c>
      <c r="AO58" t="s">
        <v>27</v>
      </c>
    </row>
    <row r="59" spans="1:41" x14ac:dyDescent="0.25">
      <c r="A59" t="s">
        <v>27</v>
      </c>
      <c r="B59">
        <v>871693</v>
      </c>
      <c r="C59" t="s">
        <v>28</v>
      </c>
      <c r="G59" t="s">
        <v>29</v>
      </c>
      <c r="I59">
        <v>12711</v>
      </c>
      <c r="J59" t="s">
        <v>30</v>
      </c>
      <c r="K59" t="s">
        <v>52</v>
      </c>
      <c r="L59">
        <f>VLOOKUP($K59,Key!$A$1:$D$105,2,FALSE)</f>
        <v>43.037300000000002</v>
      </c>
      <c r="M59">
        <f>VLOOKUP($K59,Key!$A$1:$D$105,3,FALSE)</f>
        <v>-87.915800000000004</v>
      </c>
      <c r="N59" t="str">
        <f>VLOOKUP($K59,Key!$A$1:$D$105,4,FALSE)</f>
        <v>Milwaukee</v>
      </c>
      <c r="O59" t="s">
        <v>52</v>
      </c>
      <c r="P59">
        <f>VLOOKUP($O59,Key!$A$1:$D$105,2,FALSE)</f>
        <v>43.037300000000002</v>
      </c>
      <c r="Q59">
        <f>VLOOKUP($O59,Key!$A$1:$D$105,3,FALSE)</f>
        <v>-87.915800000000004</v>
      </c>
      <c r="R59" t="str">
        <f>VLOOKUP($O59,Key!$A$1:$D$105,4,FALSE)</f>
        <v>Milwaukee</v>
      </c>
      <c r="S59">
        <v>10</v>
      </c>
      <c r="T59">
        <v>0</v>
      </c>
      <c r="U59">
        <v>0</v>
      </c>
      <c r="V59" t="s">
        <v>33</v>
      </c>
      <c r="W59">
        <v>1</v>
      </c>
      <c r="X59">
        <v>1</v>
      </c>
      <c r="Y59">
        <v>40</v>
      </c>
      <c r="Z59" s="4">
        <v>-1</v>
      </c>
      <c r="AA59" s="1">
        <v>43488</v>
      </c>
      <c r="AB59" s="8">
        <f t="shared" si="0"/>
        <v>43466</v>
      </c>
      <c r="AC59" s="8">
        <f t="shared" si="1"/>
        <v>43488</v>
      </c>
      <c r="AD59" s="8" t="str">
        <f t="shared" si="2"/>
        <v>Wednesday</v>
      </c>
      <c r="AE59" s="2">
        <v>0.62840277777777775</v>
      </c>
      <c r="AF59" s="4">
        <v>1</v>
      </c>
      <c r="AG59" s="1">
        <v>43488</v>
      </c>
      <c r="AH59" s="8">
        <f t="shared" si="3"/>
        <v>43466</v>
      </c>
      <c r="AI59" s="8">
        <f t="shared" si="4"/>
        <v>43488</v>
      </c>
      <c r="AJ59" s="8" t="str">
        <f t="shared" si="5"/>
        <v>Wednesday</v>
      </c>
      <c r="AK59" s="2">
        <v>0.63520833333333326</v>
      </c>
      <c r="AL59" t="s">
        <v>33</v>
      </c>
      <c r="AM59" t="s">
        <v>34</v>
      </c>
      <c r="AN59" t="s">
        <v>44</v>
      </c>
      <c r="AO59" t="s">
        <v>27</v>
      </c>
    </row>
    <row r="60" spans="1:41" x14ac:dyDescent="0.25">
      <c r="A60" t="s">
        <v>27</v>
      </c>
      <c r="B60">
        <v>871693</v>
      </c>
      <c r="C60" t="s">
        <v>28</v>
      </c>
      <c r="G60" t="s">
        <v>29</v>
      </c>
      <c r="I60">
        <v>5556</v>
      </c>
      <c r="J60" t="s">
        <v>30</v>
      </c>
      <c r="K60" t="s">
        <v>52</v>
      </c>
      <c r="L60">
        <f>VLOOKUP($K60,Key!$A$1:$D$105,2,FALSE)</f>
        <v>43.037300000000002</v>
      </c>
      <c r="M60">
        <f>VLOOKUP($K60,Key!$A$1:$D$105,3,FALSE)</f>
        <v>-87.915800000000004</v>
      </c>
      <c r="N60" t="str">
        <f>VLOOKUP($K60,Key!$A$1:$D$105,4,FALSE)</f>
        <v>Milwaukee</v>
      </c>
      <c r="O60" t="s">
        <v>52</v>
      </c>
      <c r="P60">
        <f>VLOOKUP($O60,Key!$A$1:$D$105,2,FALSE)</f>
        <v>43.037300000000002</v>
      </c>
      <c r="Q60">
        <f>VLOOKUP($O60,Key!$A$1:$D$105,3,FALSE)</f>
        <v>-87.915800000000004</v>
      </c>
      <c r="R60" t="str">
        <f>VLOOKUP($O60,Key!$A$1:$D$105,4,FALSE)</f>
        <v>Milwaukee</v>
      </c>
      <c r="S60">
        <v>7</v>
      </c>
      <c r="T60">
        <v>0</v>
      </c>
      <c r="U60">
        <v>0</v>
      </c>
      <c r="V60" t="s">
        <v>33</v>
      </c>
      <c r="W60">
        <v>1</v>
      </c>
      <c r="X60">
        <v>1</v>
      </c>
      <c r="Y60">
        <v>40</v>
      </c>
      <c r="Z60" s="6">
        <v>-1</v>
      </c>
      <c r="AA60" s="1">
        <v>43488</v>
      </c>
      <c r="AB60" s="7">
        <f t="shared" si="0"/>
        <v>43466</v>
      </c>
      <c r="AC60" s="7">
        <f t="shared" si="1"/>
        <v>43488</v>
      </c>
      <c r="AD60" s="7" t="str">
        <f t="shared" si="2"/>
        <v>Wednesday</v>
      </c>
      <c r="AE60" s="2">
        <v>0.62862268518518516</v>
      </c>
      <c r="AF60" s="6">
        <v>1</v>
      </c>
      <c r="AG60" s="1">
        <v>43488</v>
      </c>
      <c r="AH60" s="7">
        <f t="shared" si="3"/>
        <v>43466</v>
      </c>
      <c r="AI60" s="7">
        <f t="shared" si="4"/>
        <v>43488</v>
      </c>
      <c r="AJ60" s="7" t="str">
        <f t="shared" si="5"/>
        <v>Wednesday</v>
      </c>
      <c r="AK60" s="2">
        <v>0.63377314814814811</v>
      </c>
      <c r="AL60" t="s">
        <v>33</v>
      </c>
      <c r="AM60" t="s">
        <v>34</v>
      </c>
      <c r="AN60" t="s">
        <v>44</v>
      </c>
      <c r="AO60" t="s">
        <v>27</v>
      </c>
    </row>
    <row r="61" spans="1:41" x14ac:dyDescent="0.25">
      <c r="A61" t="s">
        <v>27</v>
      </c>
      <c r="B61">
        <v>871693</v>
      </c>
      <c r="C61" t="s">
        <v>28</v>
      </c>
      <c r="G61" t="s">
        <v>29</v>
      </c>
      <c r="I61">
        <v>5556</v>
      </c>
      <c r="J61" t="s">
        <v>30</v>
      </c>
      <c r="K61" t="s">
        <v>52</v>
      </c>
      <c r="L61">
        <f>VLOOKUP($K61,Key!$A$1:$D$105,2,FALSE)</f>
        <v>43.037300000000002</v>
      </c>
      <c r="M61">
        <f>VLOOKUP($K61,Key!$A$1:$D$105,3,FALSE)</f>
        <v>-87.915800000000004</v>
      </c>
      <c r="N61" t="str">
        <f>VLOOKUP($K61,Key!$A$1:$D$105,4,FALSE)</f>
        <v>Milwaukee</v>
      </c>
      <c r="O61" t="s">
        <v>52</v>
      </c>
      <c r="P61">
        <f>VLOOKUP($O61,Key!$A$1:$D$105,2,FALSE)</f>
        <v>43.037300000000002</v>
      </c>
      <c r="Q61">
        <f>VLOOKUP($O61,Key!$A$1:$D$105,3,FALSE)</f>
        <v>-87.915800000000004</v>
      </c>
      <c r="R61" t="str">
        <f>VLOOKUP($O61,Key!$A$1:$D$105,4,FALSE)</f>
        <v>Milwaukee</v>
      </c>
      <c r="S61">
        <v>1</v>
      </c>
      <c r="T61">
        <v>0</v>
      </c>
      <c r="U61">
        <v>0</v>
      </c>
      <c r="V61" t="s">
        <v>33</v>
      </c>
      <c r="W61">
        <v>0</v>
      </c>
      <c r="X61">
        <v>0</v>
      </c>
      <c r="Y61">
        <v>0</v>
      </c>
      <c r="Z61" s="4">
        <v>-1</v>
      </c>
      <c r="AA61" s="1">
        <v>43488</v>
      </c>
      <c r="AB61" s="8">
        <f t="shared" si="0"/>
        <v>43466</v>
      </c>
      <c r="AC61" s="8">
        <f t="shared" si="1"/>
        <v>43488</v>
      </c>
      <c r="AD61" s="8" t="str">
        <f t="shared" si="2"/>
        <v>Wednesday</v>
      </c>
      <c r="AE61" s="2">
        <v>0.63394675925925925</v>
      </c>
      <c r="AF61" s="4">
        <v>1</v>
      </c>
      <c r="AG61" s="1">
        <v>43488</v>
      </c>
      <c r="AH61" s="8">
        <f t="shared" si="3"/>
        <v>43466</v>
      </c>
      <c r="AI61" s="8">
        <f t="shared" si="4"/>
        <v>43488</v>
      </c>
      <c r="AJ61" s="8" t="str">
        <f t="shared" si="5"/>
        <v>Wednesday</v>
      </c>
      <c r="AK61" s="2">
        <v>0.6340972222222222</v>
      </c>
      <c r="AL61" t="s">
        <v>33</v>
      </c>
      <c r="AM61" t="s">
        <v>34</v>
      </c>
      <c r="AN61" t="s">
        <v>44</v>
      </c>
      <c r="AO61" t="s">
        <v>27</v>
      </c>
    </row>
    <row r="62" spans="1:41" x14ac:dyDescent="0.25">
      <c r="A62" t="s">
        <v>27</v>
      </c>
      <c r="B62">
        <v>871693</v>
      </c>
      <c r="C62" t="s">
        <v>28</v>
      </c>
      <c r="G62" t="s">
        <v>29</v>
      </c>
      <c r="I62">
        <v>11140</v>
      </c>
      <c r="J62" t="s">
        <v>30</v>
      </c>
      <c r="K62" t="s">
        <v>52</v>
      </c>
      <c r="L62">
        <f>VLOOKUP($K62,Key!$A$1:$D$105,2,FALSE)</f>
        <v>43.037300000000002</v>
      </c>
      <c r="M62">
        <f>VLOOKUP($K62,Key!$A$1:$D$105,3,FALSE)</f>
        <v>-87.915800000000004</v>
      </c>
      <c r="N62" t="str">
        <f>VLOOKUP($K62,Key!$A$1:$D$105,4,FALSE)</f>
        <v>Milwaukee</v>
      </c>
      <c r="O62" t="s">
        <v>52</v>
      </c>
      <c r="P62">
        <f>VLOOKUP($O62,Key!$A$1:$D$105,2,FALSE)</f>
        <v>43.037300000000002</v>
      </c>
      <c r="Q62">
        <f>VLOOKUP($O62,Key!$A$1:$D$105,3,FALSE)</f>
        <v>-87.915800000000004</v>
      </c>
      <c r="R62" t="str">
        <f>VLOOKUP($O62,Key!$A$1:$D$105,4,FALSE)</f>
        <v>Milwaukee</v>
      </c>
      <c r="S62">
        <v>0</v>
      </c>
      <c r="T62">
        <v>0</v>
      </c>
      <c r="U62">
        <v>0</v>
      </c>
      <c r="V62" t="s">
        <v>33</v>
      </c>
      <c r="W62">
        <v>0</v>
      </c>
      <c r="X62">
        <v>0</v>
      </c>
      <c r="Y62">
        <v>0</v>
      </c>
      <c r="Z62" s="6">
        <v>-1</v>
      </c>
      <c r="AA62" s="1">
        <v>43488</v>
      </c>
      <c r="AB62" s="7">
        <f t="shared" si="0"/>
        <v>43466</v>
      </c>
      <c r="AC62" s="7">
        <f t="shared" si="1"/>
        <v>43488</v>
      </c>
      <c r="AD62" s="7" t="str">
        <f t="shared" si="2"/>
        <v>Wednesday</v>
      </c>
      <c r="AE62" s="2">
        <v>0.63549768518518512</v>
      </c>
      <c r="AF62" s="6">
        <v>1</v>
      </c>
      <c r="AG62" s="1">
        <v>43488</v>
      </c>
      <c r="AH62" s="7">
        <f t="shared" si="3"/>
        <v>43466</v>
      </c>
      <c r="AI62" s="7">
        <f t="shared" si="4"/>
        <v>43488</v>
      </c>
      <c r="AJ62" s="7" t="str">
        <f t="shared" si="5"/>
        <v>Wednesday</v>
      </c>
      <c r="AK62" s="2">
        <v>0.635625</v>
      </c>
      <c r="AL62" t="s">
        <v>33</v>
      </c>
      <c r="AM62" t="s">
        <v>34</v>
      </c>
      <c r="AN62" t="s">
        <v>44</v>
      </c>
      <c r="AO62" t="s">
        <v>27</v>
      </c>
    </row>
    <row r="63" spans="1:41" x14ac:dyDescent="0.25">
      <c r="A63" t="s">
        <v>27</v>
      </c>
      <c r="B63">
        <v>871693</v>
      </c>
      <c r="C63" t="s">
        <v>28</v>
      </c>
      <c r="G63" t="s">
        <v>29</v>
      </c>
      <c r="I63">
        <v>5540</v>
      </c>
      <c r="J63" t="s">
        <v>30</v>
      </c>
      <c r="K63" t="s">
        <v>52</v>
      </c>
      <c r="L63">
        <f>VLOOKUP($K63,Key!$A$1:$D$105,2,FALSE)</f>
        <v>43.037300000000002</v>
      </c>
      <c r="M63">
        <f>VLOOKUP($K63,Key!$A$1:$D$105,3,FALSE)</f>
        <v>-87.915800000000004</v>
      </c>
      <c r="N63" t="str">
        <f>VLOOKUP($K63,Key!$A$1:$D$105,4,FALSE)</f>
        <v>Milwaukee</v>
      </c>
      <c r="O63" t="s">
        <v>52</v>
      </c>
      <c r="P63">
        <f>VLOOKUP($O63,Key!$A$1:$D$105,2,FALSE)</f>
        <v>43.037300000000002</v>
      </c>
      <c r="Q63">
        <f>VLOOKUP($O63,Key!$A$1:$D$105,3,FALSE)</f>
        <v>-87.915800000000004</v>
      </c>
      <c r="R63" t="str">
        <f>VLOOKUP($O63,Key!$A$1:$D$105,4,FALSE)</f>
        <v>Milwaukee</v>
      </c>
      <c r="S63">
        <v>10</v>
      </c>
      <c r="T63">
        <v>0</v>
      </c>
      <c r="U63">
        <v>0</v>
      </c>
      <c r="V63" t="s">
        <v>33</v>
      </c>
      <c r="W63">
        <v>1</v>
      </c>
      <c r="X63">
        <v>1</v>
      </c>
      <c r="Y63">
        <v>40</v>
      </c>
      <c r="Z63" s="4">
        <v>-1</v>
      </c>
      <c r="AA63" s="1">
        <v>43488</v>
      </c>
      <c r="AB63" s="8">
        <f t="shared" si="0"/>
        <v>43466</v>
      </c>
      <c r="AC63" s="8">
        <f t="shared" si="1"/>
        <v>43488</v>
      </c>
      <c r="AD63" s="8" t="str">
        <f t="shared" si="2"/>
        <v>Wednesday</v>
      </c>
      <c r="AE63" s="2">
        <v>0.63576388888888891</v>
      </c>
      <c r="AF63" s="4">
        <v>1</v>
      </c>
      <c r="AG63" s="1">
        <v>43488</v>
      </c>
      <c r="AH63" s="8">
        <f t="shared" si="3"/>
        <v>43466</v>
      </c>
      <c r="AI63" s="8">
        <f t="shared" si="4"/>
        <v>43488</v>
      </c>
      <c r="AJ63" s="8" t="str">
        <f t="shared" si="5"/>
        <v>Wednesday</v>
      </c>
      <c r="AK63" s="2">
        <v>0.64303240740740741</v>
      </c>
      <c r="AL63" t="s">
        <v>33</v>
      </c>
      <c r="AM63" t="s">
        <v>34</v>
      </c>
      <c r="AN63" t="s">
        <v>44</v>
      </c>
      <c r="AO63" t="s">
        <v>27</v>
      </c>
    </row>
    <row r="64" spans="1:41" x14ac:dyDescent="0.25">
      <c r="A64" t="s">
        <v>27</v>
      </c>
      <c r="B64">
        <v>871693</v>
      </c>
      <c r="C64" t="s">
        <v>28</v>
      </c>
      <c r="G64" t="s">
        <v>29</v>
      </c>
      <c r="I64">
        <v>12473</v>
      </c>
      <c r="J64" t="s">
        <v>30</v>
      </c>
      <c r="K64" t="s">
        <v>52</v>
      </c>
      <c r="L64">
        <f>VLOOKUP($K64,Key!$A$1:$D$105,2,FALSE)</f>
        <v>43.037300000000002</v>
      </c>
      <c r="M64">
        <f>VLOOKUP($K64,Key!$A$1:$D$105,3,FALSE)</f>
        <v>-87.915800000000004</v>
      </c>
      <c r="N64" t="str">
        <f>VLOOKUP($K64,Key!$A$1:$D$105,4,FALSE)</f>
        <v>Milwaukee</v>
      </c>
      <c r="O64" t="s">
        <v>52</v>
      </c>
      <c r="P64">
        <f>VLOOKUP($O64,Key!$A$1:$D$105,2,FALSE)</f>
        <v>43.037300000000002</v>
      </c>
      <c r="Q64">
        <f>VLOOKUP($O64,Key!$A$1:$D$105,3,FALSE)</f>
        <v>-87.915800000000004</v>
      </c>
      <c r="R64" t="str">
        <f>VLOOKUP($O64,Key!$A$1:$D$105,4,FALSE)</f>
        <v>Milwaukee</v>
      </c>
      <c r="S64">
        <v>9</v>
      </c>
      <c r="T64">
        <v>0</v>
      </c>
      <c r="U64">
        <v>0</v>
      </c>
      <c r="V64" t="s">
        <v>33</v>
      </c>
      <c r="W64">
        <v>1</v>
      </c>
      <c r="X64">
        <v>1</v>
      </c>
      <c r="Y64">
        <v>40</v>
      </c>
      <c r="Z64" s="6">
        <v>-1</v>
      </c>
      <c r="AA64" s="1">
        <v>43488</v>
      </c>
      <c r="AB64" s="7">
        <f t="shared" si="0"/>
        <v>43466</v>
      </c>
      <c r="AC64" s="7">
        <f t="shared" si="1"/>
        <v>43488</v>
      </c>
      <c r="AD64" s="7" t="str">
        <f t="shared" si="2"/>
        <v>Wednesday</v>
      </c>
      <c r="AE64" s="2">
        <v>0.63620370370370372</v>
      </c>
      <c r="AF64" s="6">
        <v>1</v>
      </c>
      <c r="AG64" s="1">
        <v>43488</v>
      </c>
      <c r="AH64" s="7">
        <f t="shared" si="3"/>
        <v>43466</v>
      </c>
      <c r="AI64" s="7">
        <f t="shared" si="4"/>
        <v>43488</v>
      </c>
      <c r="AJ64" s="7" t="str">
        <f t="shared" si="5"/>
        <v>Wednesday</v>
      </c>
      <c r="AK64" s="2">
        <v>0.64278935185185182</v>
      </c>
      <c r="AL64" t="s">
        <v>33</v>
      </c>
      <c r="AM64" t="s">
        <v>34</v>
      </c>
      <c r="AN64" t="s">
        <v>44</v>
      </c>
      <c r="AO64" t="s">
        <v>27</v>
      </c>
    </row>
    <row r="65" spans="1:41" x14ac:dyDescent="0.25">
      <c r="A65" t="s">
        <v>27</v>
      </c>
      <c r="B65">
        <v>871693</v>
      </c>
      <c r="C65" t="s">
        <v>28</v>
      </c>
      <c r="G65" t="s">
        <v>29</v>
      </c>
      <c r="I65">
        <v>5478</v>
      </c>
      <c r="J65" t="s">
        <v>30</v>
      </c>
      <c r="K65" t="s">
        <v>52</v>
      </c>
      <c r="L65">
        <f>VLOOKUP($K65,Key!$A$1:$D$105,2,FALSE)</f>
        <v>43.037300000000002</v>
      </c>
      <c r="M65">
        <f>VLOOKUP($K65,Key!$A$1:$D$105,3,FALSE)</f>
        <v>-87.915800000000004</v>
      </c>
      <c r="N65" t="str">
        <f>VLOOKUP($K65,Key!$A$1:$D$105,4,FALSE)</f>
        <v>Milwaukee</v>
      </c>
      <c r="O65" t="s">
        <v>52</v>
      </c>
      <c r="P65">
        <f>VLOOKUP($O65,Key!$A$1:$D$105,2,FALSE)</f>
        <v>43.037300000000002</v>
      </c>
      <c r="Q65">
        <f>VLOOKUP($O65,Key!$A$1:$D$105,3,FALSE)</f>
        <v>-87.915800000000004</v>
      </c>
      <c r="R65" t="str">
        <f>VLOOKUP($O65,Key!$A$1:$D$105,4,FALSE)</f>
        <v>Milwaukee</v>
      </c>
      <c r="S65">
        <v>9</v>
      </c>
      <c r="T65">
        <v>0</v>
      </c>
      <c r="U65">
        <v>0</v>
      </c>
      <c r="V65" t="s">
        <v>33</v>
      </c>
      <c r="W65">
        <v>1</v>
      </c>
      <c r="X65">
        <v>1</v>
      </c>
      <c r="Y65">
        <v>40</v>
      </c>
      <c r="Z65" s="4">
        <v>-1</v>
      </c>
      <c r="AA65" s="1">
        <v>43488</v>
      </c>
      <c r="AB65" s="8">
        <f t="shared" si="0"/>
        <v>43466</v>
      </c>
      <c r="AC65" s="8">
        <f t="shared" si="1"/>
        <v>43488</v>
      </c>
      <c r="AD65" s="8" t="str">
        <f t="shared" si="2"/>
        <v>Wednesday</v>
      </c>
      <c r="AE65" s="2">
        <v>0.63651620370370365</v>
      </c>
      <c r="AF65" s="4">
        <v>1</v>
      </c>
      <c r="AG65" s="1">
        <v>43488</v>
      </c>
      <c r="AH65" s="8">
        <f t="shared" si="3"/>
        <v>43466</v>
      </c>
      <c r="AI65" s="8">
        <f t="shared" si="4"/>
        <v>43488</v>
      </c>
      <c r="AJ65" s="8" t="str">
        <f t="shared" si="5"/>
        <v>Wednesday</v>
      </c>
      <c r="AK65" s="2">
        <v>0.64255787037037038</v>
      </c>
      <c r="AL65" t="s">
        <v>33</v>
      </c>
      <c r="AM65" t="s">
        <v>34</v>
      </c>
      <c r="AN65" t="s">
        <v>44</v>
      </c>
      <c r="AO65" t="s">
        <v>27</v>
      </c>
    </row>
    <row r="66" spans="1:41" x14ac:dyDescent="0.25">
      <c r="A66" t="s">
        <v>27</v>
      </c>
      <c r="B66">
        <v>871693</v>
      </c>
      <c r="C66" t="s">
        <v>28</v>
      </c>
      <c r="G66" t="s">
        <v>29</v>
      </c>
      <c r="I66">
        <v>12497</v>
      </c>
      <c r="J66" t="s">
        <v>30</v>
      </c>
      <c r="K66" t="s">
        <v>52</v>
      </c>
      <c r="L66">
        <f>VLOOKUP($K66,Key!$A$1:$D$105,2,FALSE)</f>
        <v>43.037300000000002</v>
      </c>
      <c r="M66">
        <f>VLOOKUP($K66,Key!$A$1:$D$105,3,FALSE)</f>
        <v>-87.915800000000004</v>
      </c>
      <c r="N66" t="str">
        <f>VLOOKUP($K66,Key!$A$1:$D$105,4,FALSE)</f>
        <v>Milwaukee</v>
      </c>
      <c r="O66" t="s">
        <v>52</v>
      </c>
      <c r="P66">
        <f>VLOOKUP($O66,Key!$A$1:$D$105,2,FALSE)</f>
        <v>43.037300000000002</v>
      </c>
      <c r="Q66">
        <f>VLOOKUP($O66,Key!$A$1:$D$105,3,FALSE)</f>
        <v>-87.915800000000004</v>
      </c>
      <c r="R66" t="str">
        <f>VLOOKUP($O66,Key!$A$1:$D$105,4,FALSE)</f>
        <v>Milwaukee</v>
      </c>
      <c r="S66">
        <v>9</v>
      </c>
      <c r="T66">
        <v>0</v>
      </c>
      <c r="U66">
        <v>0</v>
      </c>
      <c r="V66" t="s">
        <v>33</v>
      </c>
      <c r="W66">
        <v>1</v>
      </c>
      <c r="X66">
        <v>1</v>
      </c>
      <c r="Y66">
        <v>40</v>
      </c>
      <c r="Z66" s="6">
        <v>-1</v>
      </c>
      <c r="AA66" s="1">
        <v>43488</v>
      </c>
      <c r="AB66" s="7">
        <f t="shared" ref="AB66:AB129" si="6">DATE(YEAR(AA66), MONTH(AA66), 1)</f>
        <v>43466</v>
      </c>
      <c r="AC66" s="7">
        <f t="shared" ref="AC66:AC129" si="7">AA66</f>
        <v>43488</v>
      </c>
      <c r="AD66" s="7" t="str">
        <f t="shared" ref="AD66:AD129" si="8">TEXT(AC66,"dddd")</f>
        <v>Wednesday</v>
      </c>
      <c r="AE66" s="2">
        <v>0.63679398148148147</v>
      </c>
      <c r="AF66" s="6">
        <v>1</v>
      </c>
      <c r="AG66" s="1">
        <v>43488</v>
      </c>
      <c r="AH66" s="7">
        <f t="shared" ref="AH66:AH129" si="9">DATE(YEAR(AG66), MONTH(AG66), 1)</f>
        <v>43466</v>
      </c>
      <c r="AI66" s="7">
        <f t="shared" ref="AI66:AI129" si="10">AG66</f>
        <v>43488</v>
      </c>
      <c r="AJ66" s="7" t="str">
        <f t="shared" ref="AJ66:AJ129" si="11">TEXT(AI66,"dddd")</f>
        <v>Wednesday</v>
      </c>
      <c r="AK66" s="2">
        <v>0.6423726851851852</v>
      </c>
      <c r="AL66" t="s">
        <v>33</v>
      </c>
      <c r="AM66" t="s">
        <v>34</v>
      </c>
      <c r="AN66" t="s">
        <v>44</v>
      </c>
      <c r="AO66" t="s">
        <v>27</v>
      </c>
    </row>
    <row r="67" spans="1:41" x14ac:dyDescent="0.25">
      <c r="A67" t="s">
        <v>27</v>
      </c>
      <c r="B67">
        <v>871693</v>
      </c>
      <c r="C67" t="s">
        <v>28</v>
      </c>
      <c r="G67" t="s">
        <v>29</v>
      </c>
      <c r="I67">
        <v>12461</v>
      </c>
      <c r="J67" t="s">
        <v>30</v>
      </c>
      <c r="K67" t="s">
        <v>52</v>
      </c>
      <c r="L67">
        <f>VLOOKUP($K67,Key!$A$1:$D$105,2,FALSE)</f>
        <v>43.037300000000002</v>
      </c>
      <c r="M67">
        <f>VLOOKUP($K67,Key!$A$1:$D$105,3,FALSE)</f>
        <v>-87.915800000000004</v>
      </c>
      <c r="N67" t="str">
        <f>VLOOKUP($K67,Key!$A$1:$D$105,4,FALSE)</f>
        <v>Milwaukee</v>
      </c>
      <c r="O67" t="s">
        <v>52</v>
      </c>
      <c r="P67">
        <f>VLOOKUP($O67,Key!$A$1:$D$105,2,FALSE)</f>
        <v>43.037300000000002</v>
      </c>
      <c r="Q67">
        <f>VLOOKUP($O67,Key!$A$1:$D$105,3,FALSE)</f>
        <v>-87.915800000000004</v>
      </c>
      <c r="R67" t="str">
        <f>VLOOKUP($O67,Key!$A$1:$D$105,4,FALSE)</f>
        <v>Milwaukee</v>
      </c>
      <c r="S67">
        <v>7</v>
      </c>
      <c r="T67">
        <v>0</v>
      </c>
      <c r="U67">
        <v>0</v>
      </c>
      <c r="V67" t="s">
        <v>33</v>
      </c>
      <c r="W67">
        <v>1</v>
      </c>
      <c r="X67">
        <v>1</v>
      </c>
      <c r="Y67">
        <v>40</v>
      </c>
      <c r="Z67" s="4">
        <v>-1</v>
      </c>
      <c r="AA67" s="1">
        <v>43488</v>
      </c>
      <c r="AB67" s="8">
        <f t="shared" si="6"/>
        <v>43466</v>
      </c>
      <c r="AC67" s="8">
        <f t="shared" si="7"/>
        <v>43488</v>
      </c>
      <c r="AD67" s="8" t="str">
        <f t="shared" si="8"/>
        <v>Wednesday</v>
      </c>
      <c r="AE67" s="2">
        <v>0.63703703703703707</v>
      </c>
      <c r="AF67" s="4">
        <v>1</v>
      </c>
      <c r="AG67" s="1">
        <v>43488</v>
      </c>
      <c r="AH67" s="8">
        <f t="shared" si="9"/>
        <v>43466</v>
      </c>
      <c r="AI67" s="8">
        <f t="shared" si="10"/>
        <v>43488</v>
      </c>
      <c r="AJ67" s="8" t="str">
        <f t="shared" si="11"/>
        <v>Wednesday</v>
      </c>
      <c r="AK67" s="2">
        <v>0.64219907407407406</v>
      </c>
      <c r="AL67" t="s">
        <v>33</v>
      </c>
      <c r="AM67" t="s">
        <v>34</v>
      </c>
      <c r="AN67" t="s">
        <v>44</v>
      </c>
      <c r="AO67" t="s">
        <v>27</v>
      </c>
    </row>
    <row r="68" spans="1:41" x14ac:dyDescent="0.25">
      <c r="A68" t="s">
        <v>27</v>
      </c>
      <c r="B68">
        <v>871693</v>
      </c>
      <c r="C68" t="s">
        <v>28</v>
      </c>
      <c r="G68" t="s">
        <v>29</v>
      </c>
      <c r="I68">
        <v>12501</v>
      </c>
      <c r="J68" t="s">
        <v>30</v>
      </c>
      <c r="K68" t="s">
        <v>53</v>
      </c>
      <c r="L68">
        <f>VLOOKUP($K68,Key!$A$1:$D$105,2,FALSE)</f>
        <v>43.056570000000001</v>
      </c>
      <c r="M68">
        <f>VLOOKUP($K68,Key!$A$1:$D$105,3,FALSE)</f>
        <v>-87.934060000000002</v>
      </c>
      <c r="N68" t="str">
        <f>VLOOKUP($K68,Key!$A$1:$D$105,4,FALSE)</f>
        <v>Milwaukee</v>
      </c>
      <c r="O68" t="s">
        <v>53</v>
      </c>
      <c r="P68">
        <f>VLOOKUP($O68,Key!$A$1:$D$105,2,FALSE)</f>
        <v>43.056570000000001</v>
      </c>
      <c r="Q68">
        <f>VLOOKUP($O68,Key!$A$1:$D$105,3,FALSE)</f>
        <v>-87.934060000000002</v>
      </c>
      <c r="R68" t="str">
        <f>VLOOKUP($O68,Key!$A$1:$D$105,4,FALSE)</f>
        <v>Milwaukee</v>
      </c>
      <c r="S68">
        <v>0</v>
      </c>
      <c r="T68">
        <v>0</v>
      </c>
      <c r="U68">
        <v>0</v>
      </c>
      <c r="V68" t="s">
        <v>33</v>
      </c>
      <c r="W68">
        <v>0</v>
      </c>
      <c r="X68">
        <v>0</v>
      </c>
      <c r="Y68">
        <v>0</v>
      </c>
      <c r="Z68" s="6">
        <v>-1</v>
      </c>
      <c r="AA68" s="1">
        <v>43488</v>
      </c>
      <c r="AB68" s="7">
        <f t="shared" si="6"/>
        <v>43466</v>
      </c>
      <c r="AC68" s="7">
        <f t="shared" si="7"/>
        <v>43488</v>
      </c>
      <c r="AD68" s="7" t="str">
        <f t="shared" si="8"/>
        <v>Wednesday</v>
      </c>
      <c r="AE68" s="2">
        <v>0.7289699074074073</v>
      </c>
      <c r="AF68" s="6">
        <v>1</v>
      </c>
      <c r="AG68" s="1">
        <v>43488</v>
      </c>
      <c r="AH68" s="7">
        <f t="shared" si="9"/>
        <v>43466</v>
      </c>
      <c r="AI68" s="7">
        <f t="shared" si="10"/>
        <v>43488</v>
      </c>
      <c r="AJ68" s="7" t="str">
        <f t="shared" si="11"/>
        <v>Wednesday</v>
      </c>
      <c r="AK68" s="2">
        <v>0.72910879629629621</v>
      </c>
      <c r="AL68" t="s">
        <v>33</v>
      </c>
      <c r="AM68" t="s">
        <v>34</v>
      </c>
      <c r="AN68" t="s">
        <v>44</v>
      </c>
      <c r="AO68" t="s">
        <v>27</v>
      </c>
    </row>
    <row r="69" spans="1:41" x14ac:dyDescent="0.25">
      <c r="A69" t="s">
        <v>27</v>
      </c>
      <c r="B69">
        <v>871693</v>
      </c>
      <c r="C69" t="s">
        <v>28</v>
      </c>
      <c r="G69" t="s">
        <v>29</v>
      </c>
      <c r="I69">
        <v>11145</v>
      </c>
      <c r="J69" t="s">
        <v>30</v>
      </c>
      <c r="K69" t="s">
        <v>53</v>
      </c>
      <c r="L69">
        <f>VLOOKUP($K69,Key!$A$1:$D$105,2,FALSE)</f>
        <v>43.056570000000001</v>
      </c>
      <c r="M69">
        <f>VLOOKUP($K69,Key!$A$1:$D$105,3,FALSE)</f>
        <v>-87.934060000000002</v>
      </c>
      <c r="N69" t="str">
        <f>VLOOKUP($K69,Key!$A$1:$D$105,4,FALSE)</f>
        <v>Milwaukee</v>
      </c>
      <c r="O69" t="s">
        <v>53</v>
      </c>
      <c r="P69">
        <f>VLOOKUP($O69,Key!$A$1:$D$105,2,FALSE)</f>
        <v>43.056570000000001</v>
      </c>
      <c r="Q69">
        <f>VLOOKUP($O69,Key!$A$1:$D$105,3,FALSE)</f>
        <v>-87.934060000000002</v>
      </c>
      <c r="R69" t="str">
        <f>VLOOKUP($O69,Key!$A$1:$D$105,4,FALSE)</f>
        <v>Milwaukee</v>
      </c>
      <c r="S69">
        <v>0</v>
      </c>
      <c r="T69">
        <v>0</v>
      </c>
      <c r="U69">
        <v>0</v>
      </c>
      <c r="V69" t="s">
        <v>33</v>
      </c>
      <c r="W69">
        <v>0</v>
      </c>
      <c r="X69">
        <v>0</v>
      </c>
      <c r="Y69">
        <v>0</v>
      </c>
      <c r="Z69" s="4">
        <v>-1</v>
      </c>
      <c r="AA69" s="1">
        <v>43488</v>
      </c>
      <c r="AB69" s="8">
        <f t="shared" si="6"/>
        <v>43466</v>
      </c>
      <c r="AC69" s="8">
        <f t="shared" si="7"/>
        <v>43488</v>
      </c>
      <c r="AD69" s="8" t="str">
        <f t="shared" si="8"/>
        <v>Wednesday</v>
      </c>
      <c r="AE69" s="2">
        <v>0.72925925925925927</v>
      </c>
      <c r="AF69" s="4">
        <v>1</v>
      </c>
      <c r="AG69" s="1">
        <v>43488</v>
      </c>
      <c r="AH69" s="8">
        <f t="shared" si="9"/>
        <v>43466</v>
      </c>
      <c r="AI69" s="8">
        <f t="shared" si="10"/>
        <v>43488</v>
      </c>
      <c r="AJ69" s="8" t="str">
        <f t="shared" si="11"/>
        <v>Wednesday</v>
      </c>
      <c r="AK69" s="2">
        <v>0.72939814814814818</v>
      </c>
      <c r="AL69" t="s">
        <v>33</v>
      </c>
      <c r="AM69" t="s">
        <v>34</v>
      </c>
      <c r="AN69" t="s">
        <v>44</v>
      </c>
      <c r="AO69" t="s">
        <v>27</v>
      </c>
    </row>
    <row r="70" spans="1:41" x14ac:dyDescent="0.25">
      <c r="A70" t="s">
        <v>27</v>
      </c>
      <c r="B70">
        <v>871693</v>
      </c>
      <c r="C70" t="s">
        <v>28</v>
      </c>
      <c r="G70" t="s">
        <v>29</v>
      </c>
      <c r="I70">
        <v>5528</v>
      </c>
      <c r="J70" t="s">
        <v>30</v>
      </c>
      <c r="K70" t="s">
        <v>54</v>
      </c>
      <c r="L70">
        <f>VLOOKUP($K70,Key!$A$1:$D$105,2,FALSE)</f>
        <v>43.004728999999998</v>
      </c>
      <c r="M70">
        <f>VLOOKUP($K70,Key!$A$1:$D$105,3,FALSE)</f>
        <v>-87.905463999999995</v>
      </c>
      <c r="N70" t="str">
        <f>VLOOKUP($K70,Key!$A$1:$D$105,4,FALSE)</f>
        <v>Milwaukee</v>
      </c>
      <c r="O70" t="s">
        <v>54</v>
      </c>
      <c r="P70">
        <f>VLOOKUP($O70,Key!$A$1:$D$105,2,FALSE)</f>
        <v>43.004728999999998</v>
      </c>
      <c r="Q70">
        <f>VLOOKUP($O70,Key!$A$1:$D$105,3,FALSE)</f>
        <v>-87.905463999999995</v>
      </c>
      <c r="R70" t="str">
        <f>VLOOKUP($O70,Key!$A$1:$D$105,4,FALSE)</f>
        <v>Milwaukee</v>
      </c>
      <c r="S70">
        <v>0</v>
      </c>
      <c r="T70">
        <v>0</v>
      </c>
      <c r="U70">
        <v>0</v>
      </c>
      <c r="V70" t="s">
        <v>33</v>
      </c>
      <c r="W70">
        <v>0</v>
      </c>
      <c r="X70">
        <v>0</v>
      </c>
      <c r="Y70">
        <v>0</v>
      </c>
      <c r="Z70" s="6">
        <v>-1</v>
      </c>
      <c r="AA70" s="1">
        <v>43488</v>
      </c>
      <c r="AB70" s="7">
        <f t="shared" si="6"/>
        <v>43466</v>
      </c>
      <c r="AC70" s="7">
        <f t="shared" si="7"/>
        <v>43488</v>
      </c>
      <c r="AD70" s="7" t="str">
        <f t="shared" si="8"/>
        <v>Wednesday</v>
      </c>
      <c r="AE70" s="2">
        <v>0.79211805555555559</v>
      </c>
      <c r="AF70" s="6">
        <v>1</v>
      </c>
      <c r="AG70" s="1">
        <v>43488</v>
      </c>
      <c r="AH70" s="7">
        <f t="shared" si="9"/>
        <v>43466</v>
      </c>
      <c r="AI70" s="7">
        <f t="shared" si="10"/>
        <v>43488</v>
      </c>
      <c r="AJ70" s="7" t="str">
        <f t="shared" si="11"/>
        <v>Wednesday</v>
      </c>
      <c r="AK70" s="2">
        <v>0.79229166666666673</v>
      </c>
      <c r="AL70" t="s">
        <v>33</v>
      </c>
      <c r="AM70" t="s">
        <v>34</v>
      </c>
      <c r="AN70" t="s">
        <v>44</v>
      </c>
      <c r="AO70" t="s">
        <v>27</v>
      </c>
    </row>
    <row r="71" spans="1:41" x14ac:dyDescent="0.25">
      <c r="A71" t="s">
        <v>27</v>
      </c>
      <c r="B71">
        <v>871693</v>
      </c>
      <c r="C71" t="s">
        <v>28</v>
      </c>
      <c r="G71" t="s">
        <v>29</v>
      </c>
      <c r="I71">
        <v>5528</v>
      </c>
      <c r="J71" t="s">
        <v>30</v>
      </c>
      <c r="K71" t="s">
        <v>54</v>
      </c>
      <c r="L71">
        <f>VLOOKUP($K71,Key!$A$1:$D$105,2,FALSE)</f>
        <v>43.004728999999998</v>
      </c>
      <c r="M71">
        <f>VLOOKUP($K71,Key!$A$1:$D$105,3,FALSE)</f>
        <v>-87.905463999999995</v>
      </c>
      <c r="N71" t="str">
        <f>VLOOKUP($K71,Key!$A$1:$D$105,4,FALSE)</f>
        <v>Milwaukee</v>
      </c>
      <c r="O71" t="s">
        <v>54</v>
      </c>
      <c r="P71">
        <f>VLOOKUP($O71,Key!$A$1:$D$105,2,FALSE)</f>
        <v>43.004728999999998</v>
      </c>
      <c r="Q71">
        <f>VLOOKUP($O71,Key!$A$1:$D$105,3,FALSE)</f>
        <v>-87.905463999999995</v>
      </c>
      <c r="R71" t="str">
        <f>VLOOKUP($O71,Key!$A$1:$D$105,4,FALSE)</f>
        <v>Milwaukee</v>
      </c>
      <c r="S71">
        <v>0</v>
      </c>
      <c r="T71">
        <v>0</v>
      </c>
      <c r="U71">
        <v>0</v>
      </c>
      <c r="V71" t="s">
        <v>33</v>
      </c>
      <c r="W71">
        <v>0</v>
      </c>
      <c r="X71">
        <v>0</v>
      </c>
      <c r="Y71">
        <v>0</v>
      </c>
      <c r="Z71" s="4">
        <v>-1</v>
      </c>
      <c r="AA71" s="1">
        <v>43488</v>
      </c>
      <c r="AB71" s="8">
        <f t="shared" si="6"/>
        <v>43466</v>
      </c>
      <c r="AC71" s="8">
        <f t="shared" si="7"/>
        <v>43488</v>
      </c>
      <c r="AD71" s="8" t="str">
        <f t="shared" si="8"/>
        <v>Wednesday</v>
      </c>
      <c r="AE71" s="2">
        <v>0.79245370370370372</v>
      </c>
      <c r="AF71" s="4">
        <v>1</v>
      </c>
      <c r="AG71" s="1">
        <v>43488</v>
      </c>
      <c r="AH71" s="8">
        <f t="shared" si="9"/>
        <v>43466</v>
      </c>
      <c r="AI71" s="8">
        <f t="shared" si="10"/>
        <v>43488</v>
      </c>
      <c r="AJ71" s="8" t="str">
        <f t="shared" si="11"/>
        <v>Wednesday</v>
      </c>
      <c r="AK71" s="2">
        <v>0.79256944444444455</v>
      </c>
      <c r="AL71" t="s">
        <v>33</v>
      </c>
      <c r="AM71" t="s">
        <v>34</v>
      </c>
      <c r="AN71" t="s">
        <v>44</v>
      </c>
      <c r="AO71" t="s">
        <v>27</v>
      </c>
    </row>
    <row r="72" spans="1:41" x14ac:dyDescent="0.25">
      <c r="A72" t="s">
        <v>27</v>
      </c>
      <c r="B72">
        <v>871693</v>
      </c>
      <c r="C72" t="s">
        <v>28</v>
      </c>
      <c r="G72" t="s">
        <v>29</v>
      </c>
      <c r="I72">
        <v>11154</v>
      </c>
      <c r="J72" t="s">
        <v>30</v>
      </c>
      <c r="K72" t="s">
        <v>54</v>
      </c>
      <c r="L72">
        <f>VLOOKUP($K72,Key!$A$1:$D$105,2,FALSE)</f>
        <v>43.004728999999998</v>
      </c>
      <c r="M72">
        <f>VLOOKUP($K72,Key!$A$1:$D$105,3,FALSE)</f>
        <v>-87.905463999999995</v>
      </c>
      <c r="N72" t="str">
        <f>VLOOKUP($K72,Key!$A$1:$D$105,4,FALSE)</f>
        <v>Milwaukee</v>
      </c>
      <c r="O72" t="s">
        <v>54</v>
      </c>
      <c r="P72">
        <f>VLOOKUP($O72,Key!$A$1:$D$105,2,FALSE)</f>
        <v>43.004728999999998</v>
      </c>
      <c r="Q72">
        <f>VLOOKUP($O72,Key!$A$1:$D$105,3,FALSE)</f>
        <v>-87.905463999999995</v>
      </c>
      <c r="R72" t="str">
        <f>VLOOKUP($O72,Key!$A$1:$D$105,4,FALSE)</f>
        <v>Milwaukee</v>
      </c>
      <c r="S72">
        <v>0</v>
      </c>
      <c r="T72">
        <v>0</v>
      </c>
      <c r="U72">
        <v>0</v>
      </c>
      <c r="V72" t="s">
        <v>33</v>
      </c>
      <c r="W72">
        <v>0</v>
      </c>
      <c r="X72">
        <v>0</v>
      </c>
      <c r="Y72">
        <v>0</v>
      </c>
      <c r="Z72" s="6">
        <v>-1</v>
      </c>
      <c r="AA72" s="1">
        <v>43488</v>
      </c>
      <c r="AB72" s="7">
        <f t="shared" si="6"/>
        <v>43466</v>
      </c>
      <c r="AC72" s="7">
        <f t="shared" si="7"/>
        <v>43488</v>
      </c>
      <c r="AD72" s="7" t="str">
        <f t="shared" si="8"/>
        <v>Wednesday</v>
      </c>
      <c r="AE72" s="2">
        <v>0.79340277777777779</v>
      </c>
      <c r="AF72" s="6">
        <v>1</v>
      </c>
      <c r="AG72" s="1">
        <v>43488</v>
      </c>
      <c r="AH72" s="7">
        <f t="shared" si="9"/>
        <v>43466</v>
      </c>
      <c r="AI72" s="7">
        <f t="shared" si="10"/>
        <v>43488</v>
      </c>
      <c r="AJ72" s="7" t="str">
        <f t="shared" si="11"/>
        <v>Wednesday</v>
      </c>
      <c r="AK72" s="2">
        <v>0.79355324074074074</v>
      </c>
      <c r="AL72" t="s">
        <v>33</v>
      </c>
      <c r="AM72" t="s">
        <v>34</v>
      </c>
      <c r="AN72" t="s">
        <v>44</v>
      </c>
      <c r="AO72" t="s">
        <v>27</v>
      </c>
    </row>
    <row r="73" spans="1:41" x14ac:dyDescent="0.25">
      <c r="A73" t="s">
        <v>27</v>
      </c>
      <c r="B73">
        <v>871693</v>
      </c>
      <c r="C73" t="s">
        <v>28</v>
      </c>
      <c r="G73" t="s">
        <v>29</v>
      </c>
      <c r="I73">
        <v>12637</v>
      </c>
      <c r="J73" t="s">
        <v>30</v>
      </c>
      <c r="K73" t="s">
        <v>54</v>
      </c>
      <c r="L73">
        <f>VLOOKUP($K73,Key!$A$1:$D$105,2,FALSE)</f>
        <v>43.004728999999998</v>
      </c>
      <c r="M73">
        <f>VLOOKUP($K73,Key!$A$1:$D$105,3,FALSE)</f>
        <v>-87.905463999999995</v>
      </c>
      <c r="N73" t="str">
        <f>VLOOKUP($K73,Key!$A$1:$D$105,4,FALSE)</f>
        <v>Milwaukee</v>
      </c>
      <c r="O73" t="s">
        <v>54</v>
      </c>
      <c r="P73">
        <f>VLOOKUP($O73,Key!$A$1:$D$105,2,FALSE)</f>
        <v>43.004728999999998</v>
      </c>
      <c r="Q73">
        <f>VLOOKUP($O73,Key!$A$1:$D$105,3,FALSE)</f>
        <v>-87.905463999999995</v>
      </c>
      <c r="R73" t="str">
        <f>VLOOKUP($O73,Key!$A$1:$D$105,4,FALSE)</f>
        <v>Milwaukee</v>
      </c>
      <c r="S73">
        <v>0</v>
      </c>
      <c r="T73">
        <v>0</v>
      </c>
      <c r="U73">
        <v>0</v>
      </c>
      <c r="V73" t="s">
        <v>33</v>
      </c>
      <c r="W73">
        <v>0</v>
      </c>
      <c r="X73">
        <v>0</v>
      </c>
      <c r="Y73">
        <v>0</v>
      </c>
      <c r="Z73" s="4">
        <v>-1</v>
      </c>
      <c r="AA73" s="1">
        <v>43488</v>
      </c>
      <c r="AB73" s="8">
        <f t="shared" si="6"/>
        <v>43466</v>
      </c>
      <c r="AC73" s="8">
        <f t="shared" si="7"/>
        <v>43488</v>
      </c>
      <c r="AD73" s="8" t="str">
        <f t="shared" si="8"/>
        <v>Wednesday</v>
      </c>
      <c r="AE73" s="2">
        <v>0.7938425925925926</v>
      </c>
      <c r="AF73" s="4">
        <v>1</v>
      </c>
      <c r="AG73" s="1">
        <v>43488</v>
      </c>
      <c r="AH73" s="8">
        <f t="shared" si="9"/>
        <v>43466</v>
      </c>
      <c r="AI73" s="8">
        <f t="shared" si="10"/>
        <v>43488</v>
      </c>
      <c r="AJ73" s="8" t="str">
        <f t="shared" si="11"/>
        <v>Wednesday</v>
      </c>
      <c r="AK73" s="2">
        <v>0.79398148148148151</v>
      </c>
      <c r="AL73" t="s">
        <v>33</v>
      </c>
      <c r="AM73" t="s">
        <v>34</v>
      </c>
      <c r="AN73" t="s">
        <v>44</v>
      </c>
      <c r="AO73" t="s">
        <v>27</v>
      </c>
    </row>
    <row r="74" spans="1:41" x14ac:dyDescent="0.25">
      <c r="A74" t="s">
        <v>27</v>
      </c>
      <c r="B74">
        <v>871693</v>
      </c>
      <c r="C74" t="s">
        <v>28</v>
      </c>
      <c r="G74" t="s">
        <v>29</v>
      </c>
      <c r="I74">
        <v>11100</v>
      </c>
      <c r="J74" t="s">
        <v>30</v>
      </c>
      <c r="K74" t="s">
        <v>54</v>
      </c>
      <c r="L74">
        <f>VLOOKUP($K74,Key!$A$1:$D$105,2,FALSE)</f>
        <v>43.004728999999998</v>
      </c>
      <c r="M74">
        <f>VLOOKUP($K74,Key!$A$1:$D$105,3,FALSE)</f>
        <v>-87.905463999999995</v>
      </c>
      <c r="N74" t="str">
        <f>VLOOKUP($K74,Key!$A$1:$D$105,4,FALSE)</f>
        <v>Milwaukee</v>
      </c>
      <c r="O74" t="s">
        <v>54</v>
      </c>
      <c r="P74">
        <f>VLOOKUP($O74,Key!$A$1:$D$105,2,FALSE)</f>
        <v>43.004728999999998</v>
      </c>
      <c r="Q74">
        <f>VLOOKUP($O74,Key!$A$1:$D$105,3,FALSE)</f>
        <v>-87.905463999999995</v>
      </c>
      <c r="R74" t="str">
        <f>VLOOKUP($O74,Key!$A$1:$D$105,4,FALSE)</f>
        <v>Milwaukee</v>
      </c>
      <c r="S74">
        <v>1</v>
      </c>
      <c r="T74">
        <v>0</v>
      </c>
      <c r="U74">
        <v>0</v>
      </c>
      <c r="V74" t="s">
        <v>33</v>
      </c>
      <c r="W74">
        <v>0</v>
      </c>
      <c r="X74">
        <v>0</v>
      </c>
      <c r="Y74">
        <v>0</v>
      </c>
      <c r="Z74" s="6">
        <v>-1</v>
      </c>
      <c r="AA74" s="1">
        <v>43488</v>
      </c>
      <c r="AB74" s="7">
        <f t="shared" si="6"/>
        <v>43466</v>
      </c>
      <c r="AC74" s="7">
        <f t="shared" si="7"/>
        <v>43488</v>
      </c>
      <c r="AD74" s="7" t="str">
        <f t="shared" si="8"/>
        <v>Wednesday</v>
      </c>
      <c r="AE74" s="2">
        <v>0.79435185185185186</v>
      </c>
      <c r="AF74" s="6">
        <v>1</v>
      </c>
      <c r="AG74" s="1">
        <v>43488</v>
      </c>
      <c r="AH74" s="7">
        <f t="shared" si="9"/>
        <v>43466</v>
      </c>
      <c r="AI74" s="7">
        <f t="shared" si="10"/>
        <v>43488</v>
      </c>
      <c r="AJ74" s="7" t="str">
        <f t="shared" si="11"/>
        <v>Wednesday</v>
      </c>
      <c r="AK74" s="2">
        <v>0.79451388888888885</v>
      </c>
      <c r="AL74" t="s">
        <v>33</v>
      </c>
      <c r="AM74" t="s">
        <v>34</v>
      </c>
      <c r="AN74" t="s">
        <v>44</v>
      </c>
      <c r="AO74" t="s">
        <v>27</v>
      </c>
    </row>
    <row r="75" spans="1:41" x14ac:dyDescent="0.25">
      <c r="A75" t="s">
        <v>27</v>
      </c>
      <c r="B75">
        <v>871693</v>
      </c>
      <c r="C75" t="s">
        <v>28</v>
      </c>
      <c r="G75" t="s">
        <v>29</v>
      </c>
      <c r="I75">
        <v>5553</v>
      </c>
      <c r="J75" t="s">
        <v>30</v>
      </c>
      <c r="K75" t="s">
        <v>54</v>
      </c>
      <c r="L75">
        <f>VLOOKUP($K75,Key!$A$1:$D$105,2,FALSE)</f>
        <v>43.004728999999998</v>
      </c>
      <c r="M75">
        <f>VLOOKUP($K75,Key!$A$1:$D$105,3,FALSE)</f>
        <v>-87.905463999999995</v>
      </c>
      <c r="N75" t="str">
        <f>VLOOKUP($K75,Key!$A$1:$D$105,4,FALSE)</f>
        <v>Milwaukee</v>
      </c>
      <c r="O75" t="s">
        <v>54</v>
      </c>
      <c r="P75">
        <f>VLOOKUP($O75,Key!$A$1:$D$105,2,FALSE)</f>
        <v>43.004728999999998</v>
      </c>
      <c r="Q75">
        <f>VLOOKUP($O75,Key!$A$1:$D$105,3,FALSE)</f>
        <v>-87.905463999999995</v>
      </c>
      <c r="R75" t="str">
        <f>VLOOKUP($O75,Key!$A$1:$D$105,4,FALSE)</f>
        <v>Milwaukee</v>
      </c>
      <c r="S75">
        <v>1</v>
      </c>
      <c r="T75">
        <v>0</v>
      </c>
      <c r="U75">
        <v>0</v>
      </c>
      <c r="V75" t="s">
        <v>33</v>
      </c>
      <c r="W75">
        <v>0</v>
      </c>
      <c r="X75">
        <v>0</v>
      </c>
      <c r="Y75">
        <v>0</v>
      </c>
      <c r="Z75" s="4">
        <v>-1</v>
      </c>
      <c r="AA75" s="1">
        <v>43488</v>
      </c>
      <c r="AB75" s="8">
        <f t="shared" si="6"/>
        <v>43466</v>
      </c>
      <c r="AC75" s="8">
        <f t="shared" si="7"/>
        <v>43488</v>
      </c>
      <c r="AD75" s="8" t="str">
        <f t="shared" si="8"/>
        <v>Wednesday</v>
      </c>
      <c r="AE75" s="2">
        <v>0.79501157407407408</v>
      </c>
      <c r="AF75" s="4">
        <v>1</v>
      </c>
      <c r="AG75" s="1">
        <v>43488</v>
      </c>
      <c r="AH75" s="8">
        <f t="shared" si="9"/>
        <v>43466</v>
      </c>
      <c r="AI75" s="8">
        <f t="shared" si="10"/>
        <v>43488</v>
      </c>
      <c r="AJ75" s="8" t="str">
        <f t="shared" si="11"/>
        <v>Wednesday</v>
      </c>
      <c r="AK75" s="2">
        <v>0.79518518518518511</v>
      </c>
      <c r="AL75" t="s">
        <v>33</v>
      </c>
      <c r="AM75" t="s">
        <v>34</v>
      </c>
      <c r="AN75" t="s">
        <v>44</v>
      </c>
      <c r="AO75" t="s">
        <v>27</v>
      </c>
    </row>
    <row r="76" spans="1:41" x14ac:dyDescent="0.25">
      <c r="A76" t="s">
        <v>27</v>
      </c>
      <c r="B76">
        <v>871693</v>
      </c>
      <c r="C76" t="s">
        <v>28</v>
      </c>
      <c r="G76" t="s">
        <v>29</v>
      </c>
      <c r="I76">
        <v>5569</v>
      </c>
      <c r="J76" t="s">
        <v>30</v>
      </c>
      <c r="K76" t="s">
        <v>54</v>
      </c>
      <c r="L76">
        <f>VLOOKUP($K76,Key!$A$1:$D$105,2,FALSE)</f>
        <v>43.004728999999998</v>
      </c>
      <c r="M76">
        <f>VLOOKUP($K76,Key!$A$1:$D$105,3,FALSE)</f>
        <v>-87.905463999999995</v>
      </c>
      <c r="N76" t="str">
        <f>VLOOKUP($K76,Key!$A$1:$D$105,4,FALSE)</f>
        <v>Milwaukee</v>
      </c>
      <c r="O76" t="s">
        <v>54</v>
      </c>
      <c r="P76">
        <f>VLOOKUP($O76,Key!$A$1:$D$105,2,FALSE)</f>
        <v>43.004728999999998</v>
      </c>
      <c r="Q76">
        <f>VLOOKUP($O76,Key!$A$1:$D$105,3,FALSE)</f>
        <v>-87.905463999999995</v>
      </c>
      <c r="R76" t="str">
        <f>VLOOKUP($O76,Key!$A$1:$D$105,4,FALSE)</f>
        <v>Milwaukee</v>
      </c>
      <c r="S76">
        <v>3</v>
      </c>
      <c r="T76">
        <v>0</v>
      </c>
      <c r="U76">
        <v>0</v>
      </c>
      <c r="V76" t="s">
        <v>33</v>
      </c>
      <c r="W76">
        <v>0</v>
      </c>
      <c r="X76">
        <v>0</v>
      </c>
      <c r="Y76">
        <v>0</v>
      </c>
      <c r="Z76" s="6">
        <v>-1</v>
      </c>
      <c r="AA76" s="1">
        <v>43488</v>
      </c>
      <c r="AB76" s="7">
        <f t="shared" si="6"/>
        <v>43466</v>
      </c>
      <c r="AC76" s="7">
        <f t="shared" si="7"/>
        <v>43488</v>
      </c>
      <c r="AD76" s="7" t="str">
        <f t="shared" si="8"/>
        <v>Wednesday</v>
      </c>
      <c r="AE76" s="2">
        <v>0.79849537037037033</v>
      </c>
      <c r="AF76" s="6">
        <v>1</v>
      </c>
      <c r="AG76" s="1">
        <v>43488</v>
      </c>
      <c r="AH76" s="7">
        <f t="shared" si="9"/>
        <v>43466</v>
      </c>
      <c r="AI76" s="7">
        <f t="shared" si="10"/>
        <v>43488</v>
      </c>
      <c r="AJ76" s="7" t="str">
        <f t="shared" si="11"/>
        <v>Wednesday</v>
      </c>
      <c r="AK76" s="2">
        <v>0.80031249999999998</v>
      </c>
      <c r="AL76" t="s">
        <v>33</v>
      </c>
      <c r="AM76" t="s">
        <v>34</v>
      </c>
      <c r="AN76" t="s">
        <v>44</v>
      </c>
      <c r="AO76" t="s">
        <v>27</v>
      </c>
    </row>
    <row r="77" spans="1:41" x14ac:dyDescent="0.25">
      <c r="A77" t="s">
        <v>27</v>
      </c>
      <c r="B77">
        <v>871693</v>
      </c>
      <c r="C77" t="s">
        <v>28</v>
      </c>
      <c r="G77" t="s">
        <v>29</v>
      </c>
      <c r="I77">
        <v>11058</v>
      </c>
      <c r="J77" t="s">
        <v>30</v>
      </c>
      <c r="K77" t="s">
        <v>54</v>
      </c>
      <c r="L77">
        <f>VLOOKUP($K77,Key!$A$1:$D$105,2,FALSE)</f>
        <v>43.004728999999998</v>
      </c>
      <c r="M77">
        <f>VLOOKUP($K77,Key!$A$1:$D$105,3,FALSE)</f>
        <v>-87.905463999999995</v>
      </c>
      <c r="N77" t="str">
        <f>VLOOKUP($K77,Key!$A$1:$D$105,4,FALSE)</f>
        <v>Milwaukee</v>
      </c>
      <c r="O77" t="s">
        <v>54</v>
      </c>
      <c r="P77">
        <f>VLOOKUP($O77,Key!$A$1:$D$105,2,FALSE)</f>
        <v>43.004728999999998</v>
      </c>
      <c r="Q77">
        <f>VLOOKUP($O77,Key!$A$1:$D$105,3,FALSE)</f>
        <v>-87.905463999999995</v>
      </c>
      <c r="R77" t="str">
        <f>VLOOKUP($O77,Key!$A$1:$D$105,4,FALSE)</f>
        <v>Milwaukee</v>
      </c>
      <c r="S77">
        <v>0</v>
      </c>
      <c r="T77">
        <v>0</v>
      </c>
      <c r="U77">
        <v>0</v>
      </c>
      <c r="V77" t="s">
        <v>33</v>
      </c>
      <c r="W77">
        <v>0</v>
      </c>
      <c r="X77">
        <v>0</v>
      </c>
      <c r="Y77">
        <v>0</v>
      </c>
      <c r="Z77" s="4">
        <v>-1</v>
      </c>
      <c r="AA77" s="1">
        <v>43488</v>
      </c>
      <c r="AB77" s="8">
        <f t="shared" si="6"/>
        <v>43466</v>
      </c>
      <c r="AC77" s="8">
        <f t="shared" si="7"/>
        <v>43488</v>
      </c>
      <c r="AD77" s="8" t="str">
        <f t="shared" si="8"/>
        <v>Wednesday</v>
      </c>
      <c r="AE77" s="2">
        <v>0.7993055555555556</v>
      </c>
      <c r="AF77" s="4">
        <v>1</v>
      </c>
      <c r="AG77" s="1">
        <v>43488</v>
      </c>
      <c r="AH77" s="8">
        <f t="shared" si="9"/>
        <v>43466</v>
      </c>
      <c r="AI77" s="8">
        <f t="shared" si="10"/>
        <v>43488</v>
      </c>
      <c r="AJ77" s="8" t="str">
        <f t="shared" si="11"/>
        <v>Wednesday</v>
      </c>
      <c r="AK77" s="2">
        <v>0.79949074074074078</v>
      </c>
      <c r="AL77" t="s">
        <v>33</v>
      </c>
      <c r="AM77" t="s">
        <v>34</v>
      </c>
      <c r="AN77" t="s">
        <v>44</v>
      </c>
      <c r="AO77" t="s">
        <v>27</v>
      </c>
    </row>
    <row r="78" spans="1:41" x14ac:dyDescent="0.25">
      <c r="A78" t="s">
        <v>27</v>
      </c>
      <c r="B78">
        <v>871693</v>
      </c>
      <c r="C78" t="s">
        <v>28</v>
      </c>
      <c r="G78" t="s">
        <v>29</v>
      </c>
      <c r="I78">
        <v>11106</v>
      </c>
      <c r="J78" t="s">
        <v>30</v>
      </c>
      <c r="K78" t="s">
        <v>54</v>
      </c>
      <c r="L78">
        <f>VLOOKUP($K78,Key!$A$1:$D$105,2,FALSE)</f>
        <v>43.004728999999998</v>
      </c>
      <c r="M78">
        <f>VLOOKUP($K78,Key!$A$1:$D$105,3,FALSE)</f>
        <v>-87.905463999999995</v>
      </c>
      <c r="N78" t="str">
        <f>VLOOKUP($K78,Key!$A$1:$D$105,4,FALSE)</f>
        <v>Milwaukee</v>
      </c>
      <c r="O78" t="s">
        <v>54</v>
      </c>
      <c r="P78">
        <f>VLOOKUP($O78,Key!$A$1:$D$105,2,FALSE)</f>
        <v>43.004728999999998</v>
      </c>
      <c r="Q78">
        <f>VLOOKUP($O78,Key!$A$1:$D$105,3,FALSE)</f>
        <v>-87.905463999999995</v>
      </c>
      <c r="R78" t="str">
        <f>VLOOKUP($O78,Key!$A$1:$D$105,4,FALSE)</f>
        <v>Milwaukee</v>
      </c>
      <c r="S78">
        <v>0</v>
      </c>
      <c r="T78">
        <v>0</v>
      </c>
      <c r="U78">
        <v>0</v>
      </c>
      <c r="V78" t="s">
        <v>33</v>
      </c>
      <c r="W78">
        <v>0</v>
      </c>
      <c r="X78">
        <v>0</v>
      </c>
      <c r="Y78">
        <v>0</v>
      </c>
      <c r="Z78" s="6">
        <v>-1</v>
      </c>
      <c r="AA78" s="1">
        <v>43488</v>
      </c>
      <c r="AB78" s="7">
        <f t="shared" si="6"/>
        <v>43466</v>
      </c>
      <c r="AC78" s="7">
        <f t="shared" si="7"/>
        <v>43488</v>
      </c>
      <c r="AD78" s="7" t="str">
        <f t="shared" si="8"/>
        <v>Wednesday</v>
      </c>
      <c r="AE78" s="2">
        <v>0.79961805555555554</v>
      </c>
      <c r="AF78" s="6">
        <v>1</v>
      </c>
      <c r="AG78" s="1">
        <v>43488</v>
      </c>
      <c r="AH78" s="7">
        <f t="shared" si="9"/>
        <v>43466</v>
      </c>
      <c r="AI78" s="7">
        <f t="shared" si="10"/>
        <v>43488</v>
      </c>
      <c r="AJ78" s="7" t="str">
        <f t="shared" si="11"/>
        <v>Wednesday</v>
      </c>
      <c r="AK78" s="2">
        <v>0.79974537037037041</v>
      </c>
      <c r="AL78" t="s">
        <v>33</v>
      </c>
      <c r="AM78" t="s">
        <v>34</v>
      </c>
      <c r="AN78" t="s">
        <v>44</v>
      </c>
      <c r="AO78" t="s">
        <v>27</v>
      </c>
    </row>
    <row r="79" spans="1:41" x14ac:dyDescent="0.25">
      <c r="A79" t="s">
        <v>27</v>
      </c>
      <c r="B79">
        <v>871693</v>
      </c>
      <c r="C79" t="s">
        <v>28</v>
      </c>
      <c r="G79" t="s">
        <v>29</v>
      </c>
      <c r="I79">
        <v>11082</v>
      </c>
      <c r="J79" t="s">
        <v>30</v>
      </c>
      <c r="K79" t="s">
        <v>54</v>
      </c>
      <c r="L79">
        <f>VLOOKUP($K79,Key!$A$1:$D$105,2,FALSE)</f>
        <v>43.004728999999998</v>
      </c>
      <c r="M79">
        <f>VLOOKUP($K79,Key!$A$1:$D$105,3,FALSE)</f>
        <v>-87.905463999999995</v>
      </c>
      <c r="N79" t="str">
        <f>VLOOKUP($K79,Key!$A$1:$D$105,4,FALSE)</f>
        <v>Milwaukee</v>
      </c>
      <c r="O79" t="s">
        <v>54</v>
      </c>
      <c r="P79">
        <f>VLOOKUP($O79,Key!$A$1:$D$105,2,FALSE)</f>
        <v>43.004728999999998</v>
      </c>
      <c r="Q79">
        <f>VLOOKUP($O79,Key!$A$1:$D$105,3,FALSE)</f>
        <v>-87.905463999999995</v>
      </c>
      <c r="R79" t="str">
        <f>VLOOKUP($O79,Key!$A$1:$D$105,4,FALSE)</f>
        <v>Milwaukee</v>
      </c>
      <c r="S79">
        <v>0</v>
      </c>
      <c r="T79">
        <v>0</v>
      </c>
      <c r="U79">
        <v>0</v>
      </c>
      <c r="V79" t="s">
        <v>33</v>
      </c>
      <c r="W79">
        <v>0</v>
      </c>
      <c r="X79">
        <v>0</v>
      </c>
      <c r="Y79">
        <v>0</v>
      </c>
      <c r="Z79" s="4">
        <v>-1</v>
      </c>
      <c r="AA79" s="1">
        <v>43488</v>
      </c>
      <c r="AB79" s="8">
        <f t="shared" si="6"/>
        <v>43466</v>
      </c>
      <c r="AC79" s="8">
        <f t="shared" si="7"/>
        <v>43488</v>
      </c>
      <c r="AD79" s="8" t="str">
        <f t="shared" si="8"/>
        <v>Wednesday</v>
      </c>
      <c r="AE79" s="2">
        <v>0.80001157407407408</v>
      </c>
      <c r="AF79" s="4">
        <v>1</v>
      </c>
      <c r="AG79" s="1">
        <v>43488</v>
      </c>
      <c r="AH79" s="8">
        <f t="shared" si="9"/>
        <v>43466</v>
      </c>
      <c r="AI79" s="8">
        <f t="shared" si="10"/>
        <v>43488</v>
      </c>
      <c r="AJ79" s="8" t="str">
        <f t="shared" si="11"/>
        <v>Wednesday</v>
      </c>
      <c r="AK79" s="2">
        <v>0.80013888888888884</v>
      </c>
      <c r="AL79" t="s">
        <v>33</v>
      </c>
      <c r="AM79" t="s">
        <v>34</v>
      </c>
      <c r="AN79" t="s">
        <v>44</v>
      </c>
      <c r="AO79" t="s">
        <v>27</v>
      </c>
    </row>
    <row r="80" spans="1:41" x14ac:dyDescent="0.25">
      <c r="A80" t="s">
        <v>27</v>
      </c>
      <c r="B80">
        <v>871693</v>
      </c>
      <c r="C80" t="s">
        <v>28</v>
      </c>
      <c r="G80" t="s">
        <v>29</v>
      </c>
      <c r="I80">
        <v>982</v>
      </c>
      <c r="J80" t="s">
        <v>30</v>
      </c>
      <c r="K80" t="s">
        <v>55</v>
      </c>
      <c r="L80">
        <f>VLOOKUP($K80,Key!$A$1:$D$105,2,FALSE)</f>
        <v>43.048200000000001</v>
      </c>
      <c r="M80">
        <f>VLOOKUP($K80,Key!$A$1:$D$105,3,FALSE)</f>
        <v>-87.900859999999994</v>
      </c>
      <c r="N80" t="str">
        <f>VLOOKUP($K80,Key!$A$1:$D$105,4,FALSE)</f>
        <v>Milwaukee</v>
      </c>
      <c r="O80" t="s">
        <v>55</v>
      </c>
      <c r="P80">
        <f>VLOOKUP($O80,Key!$A$1:$D$105,2,FALSE)</f>
        <v>43.048200000000001</v>
      </c>
      <c r="Q80">
        <f>VLOOKUP($O80,Key!$A$1:$D$105,3,FALSE)</f>
        <v>-87.900859999999994</v>
      </c>
      <c r="R80" t="str">
        <f>VLOOKUP($O80,Key!$A$1:$D$105,4,FALSE)</f>
        <v>Milwaukee</v>
      </c>
      <c r="S80">
        <v>0</v>
      </c>
      <c r="T80">
        <v>0</v>
      </c>
      <c r="U80">
        <v>0</v>
      </c>
      <c r="V80" t="s">
        <v>33</v>
      </c>
      <c r="W80">
        <v>0</v>
      </c>
      <c r="X80">
        <v>0</v>
      </c>
      <c r="Y80">
        <v>0</v>
      </c>
      <c r="Z80" s="6">
        <v>-1</v>
      </c>
      <c r="AA80" s="1">
        <v>43486</v>
      </c>
      <c r="AB80" s="7">
        <f t="shared" si="6"/>
        <v>43466</v>
      </c>
      <c r="AC80" s="7">
        <f t="shared" si="7"/>
        <v>43486</v>
      </c>
      <c r="AD80" s="7" t="str">
        <f t="shared" si="8"/>
        <v>Monday</v>
      </c>
      <c r="AE80" s="2">
        <v>0.64892361111111108</v>
      </c>
      <c r="AF80" s="6">
        <v>1</v>
      </c>
      <c r="AG80" s="1">
        <v>43486</v>
      </c>
      <c r="AH80" s="7">
        <f t="shared" si="9"/>
        <v>43466</v>
      </c>
      <c r="AI80" s="7">
        <f t="shared" si="10"/>
        <v>43486</v>
      </c>
      <c r="AJ80" s="7" t="str">
        <f t="shared" si="11"/>
        <v>Monday</v>
      </c>
      <c r="AK80" s="2">
        <v>0.6491203703703704</v>
      </c>
      <c r="AL80" t="s">
        <v>33</v>
      </c>
      <c r="AM80" t="s">
        <v>34</v>
      </c>
      <c r="AN80" t="s">
        <v>44</v>
      </c>
      <c r="AO80" t="s">
        <v>27</v>
      </c>
    </row>
    <row r="81" spans="1:41" x14ac:dyDescent="0.25">
      <c r="A81" t="s">
        <v>27</v>
      </c>
      <c r="B81">
        <v>871693</v>
      </c>
      <c r="C81" t="s">
        <v>28</v>
      </c>
      <c r="G81" t="s">
        <v>29</v>
      </c>
      <c r="I81">
        <v>5461</v>
      </c>
      <c r="J81" t="s">
        <v>30</v>
      </c>
      <c r="K81" t="s">
        <v>55</v>
      </c>
      <c r="L81">
        <f>VLOOKUP($K81,Key!$A$1:$D$105,2,FALSE)</f>
        <v>43.048200000000001</v>
      </c>
      <c r="M81">
        <f>VLOOKUP($K81,Key!$A$1:$D$105,3,FALSE)</f>
        <v>-87.900859999999994</v>
      </c>
      <c r="N81" t="str">
        <f>VLOOKUP($K81,Key!$A$1:$D$105,4,FALSE)</f>
        <v>Milwaukee</v>
      </c>
      <c r="O81" t="s">
        <v>55</v>
      </c>
      <c r="P81">
        <f>VLOOKUP($O81,Key!$A$1:$D$105,2,FALSE)</f>
        <v>43.048200000000001</v>
      </c>
      <c r="Q81">
        <f>VLOOKUP($O81,Key!$A$1:$D$105,3,FALSE)</f>
        <v>-87.900859999999994</v>
      </c>
      <c r="R81" t="str">
        <f>VLOOKUP($O81,Key!$A$1:$D$105,4,FALSE)</f>
        <v>Milwaukee</v>
      </c>
      <c r="S81">
        <v>1</v>
      </c>
      <c r="T81">
        <v>0</v>
      </c>
      <c r="U81">
        <v>0</v>
      </c>
      <c r="V81" t="s">
        <v>33</v>
      </c>
      <c r="W81">
        <v>0</v>
      </c>
      <c r="X81">
        <v>0</v>
      </c>
      <c r="Y81">
        <v>0</v>
      </c>
      <c r="Z81" s="4">
        <v>-1</v>
      </c>
      <c r="AA81" s="1">
        <v>43486</v>
      </c>
      <c r="AB81" s="8">
        <f t="shared" si="6"/>
        <v>43466</v>
      </c>
      <c r="AC81" s="8">
        <f t="shared" si="7"/>
        <v>43486</v>
      </c>
      <c r="AD81" s="8" t="str">
        <f t="shared" si="8"/>
        <v>Monday</v>
      </c>
      <c r="AE81" s="2">
        <v>0.6569328703703704</v>
      </c>
      <c r="AF81" s="4">
        <v>1</v>
      </c>
      <c r="AG81" s="1">
        <v>43486</v>
      </c>
      <c r="AH81" s="8">
        <f t="shared" si="9"/>
        <v>43466</v>
      </c>
      <c r="AI81" s="8">
        <f t="shared" si="10"/>
        <v>43486</v>
      </c>
      <c r="AJ81" s="8" t="str">
        <f t="shared" si="11"/>
        <v>Monday</v>
      </c>
      <c r="AK81" s="2">
        <v>0.65703703703703698</v>
      </c>
      <c r="AL81" t="s">
        <v>33</v>
      </c>
      <c r="AM81" t="s">
        <v>34</v>
      </c>
      <c r="AN81" t="s">
        <v>44</v>
      </c>
      <c r="AO81" t="s">
        <v>27</v>
      </c>
    </row>
    <row r="82" spans="1:41" x14ac:dyDescent="0.25">
      <c r="A82" t="s">
        <v>27</v>
      </c>
      <c r="B82">
        <v>871693</v>
      </c>
      <c r="C82" t="s">
        <v>28</v>
      </c>
      <c r="G82" t="s">
        <v>29</v>
      </c>
      <c r="I82">
        <v>11088</v>
      </c>
      <c r="J82" t="s">
        <v>30</v>
      </c>
      <c r="K82" t="s">
        <v>55</v>
      </c>
      <c r="L82">
        <f>VLOOKUP($K82,Key!$A$1:$D$105,2,FALSE)</f>
        <v>43.048200000000001</v>
      </c>
      <c r="M82">
        <f>VLOOKUP($K82,Key!$A$1:$D$105,3,FALSE)</f>
        <v>-87.900859999999994</v>
      </c>
      <c r="N82" t="str">
        <f>VLOOKUP($K82,Key!$A$1:$D$105,4,FALSE)</f>
        <v>Milwaukee</v>
      </c>
      <c r="O82" t="s">
        <v>55</v>
      </c>
      <c r="P82">
        <f>VLOOKUP($O82,Key!$A$1:$D$105,2,FALSE)</f>
        <v>43.048200000000001</v>
      </c>
      <c r="Q82">
        <f>VLOOKUP($O82,Key!$A$1:$D$105,3,FALSE)</f>
        <v>-87.900859999999994</v>
      </c>
      <c r="R82" t="str">
        <f>VLOOKUP($O82,Key!$A$1:$D$105,4,FALSE)</f>
        <v>Milwaukee</v>
      </c>
      <c r="S82">
        <v>0</v>
      </c>
      <c r="T82">
        <v>0</v>
      </c>
      <c r="U82">
        <v>0</v>
      </c>
      <c r="V82" t="s">
        <v>33</v>
      </c>
      <c r="W82">
        <v>0</v>
      </c>
      <c r="X82">
        <v>0</v>
      </c>
      <c r="Y82">
        <v>0</v>
      </c>
      <c r="Z82" s="6">
        <v>-1</v>
      </c>
      <c r="AA82" s="1">
        <v>43486</v>
      </c>
      <c r="AB82" s="7">
        <f t="shared" si="6"/>
        <v>43466</v>
      </c>
      <c r="AC82" s="7">
        <f t="shared" si="7"/>
        <v>43486</v>
      </c>
      <c r="AD82" s="7" t="str">
        <f t="shared" si="8"/>
        <v>Monday</v>
      </c>
      <c r="AE82" s="2">
        <v>0.65719907407407407</v>
      </c>
      <c r="AF82" s="6">
        <v>1</v>
      </c>
      <c r="AG82" s="1">
        <v>43486</v>
      </c>
      <c r="AH82" s="7">
        <f t="shared" si="9"/>
        <v>43466</v>
      </c>
      <c r="AI82" s="7">
        <f t="shared" si="10"/>
        <v>43486</v>
      </c>
      <c r="AJ82" s="7" t="str">
        <f t="shared" si="11"/>
        <v>Monday</v>
      </c>
      <c r="AK82" s="2">
        <v>0.65733796296296299</v>
      </c>
      <c r="AL82" t="s">
        <v>33</v>
      </c>
      <c r="AM82" t="s">
        <v>34</v>
      </c>
      <c r="AN82" t="s">
        <v>44</v>
      </c>
      <c r="AO82" t="s">
        <v>27</v>
      </c>
    </row>
    <row r="83" spans="1:41" x14ac:dyDescent="0.25">
      <c r="A83" t="s">
        <v>27</v>
      </c>
      <c r="B83">
        <v>871693</v>
      </c>
      <c r="C83" t="s">
        <v>28</v>
      </c>
      <c r="G83" t="s">
        <v>29</v>
      </c>
      <c r="I83">
        <v>111</v>
      </c>
      <c r="J83" t="s">
        <v>30</v>
      </c>
      <c r="K83" t="s">
        <v>55</v>
      </c>
      <c r="L83">
        <f>VLOOKUP($K83,Key!$A$1:$D$105,2,FALSE)</f>
        <v>43.048200000000001</v>
      </c>
      <c r="M83">
        <f>VLOOKUP($K83,Key!$A$1:$D$105,3,FALSE)</f>
        <v>-87.900859999999994</v>
      </c>
      <c r="N83" t="str">
        <f>VLOOKUP($K83,Key!$A$1:$D$105,4,FALSE)</f>
        <v>Milwaukee</v>
      </c>
      <c r="O83" t="s">
        <v>55</v>
      </c>
      <c r="P83">
        <f>VLOOKUP($O83,Key!$A$1:$D$105,2,FALSE)</f>
        <v>43.048200000000001</v>
      </c>
      <c r="Q83">
        <f>VLOOKUP($O83,Key!$A$1:$D$105,3,FALSE)</f>
        <v>-87.900859999999994</v>
      </c>
      <c r="R83" t="str">
        <f>VLOOKUP($O83,Key!$A$1:$D$105,4,FALSE)</f>
        <v>Milwaukee</v>
      </c>
      <c r="S83">
        <v>1</v>
      </c>
      <c r="T83">
        <v>0</v>
      </c>
      <c r="U83">
        <v>0</v>
      </c>
      <c r="V83" t="s">
        <v>33</v>
      </c>
      <c r="W83">
        <v>0</v>
      </c>
      <c r="X83">
        <v>0</v>
      </c>
      <c r="Y83">
        <v>0</v>
      </c>
      <c r="Z83" s="4">
        <v>-1</v>
      </c>
      <c r="AA83" s="1">
        <v>43486</v>
      </c>
      <c r="AB83" s="8">
        <f t="shared" si="6"/>
        <v>43466</v>
      </c>
      <c r="AC83" s="8">
        <f t="shared" si="7"/>
        <v>43486</v>
      </c>
      <c r="AD83" s="8" t="str">
        <f t="shared" si="8"/>
        <v>Monday</v>
      </c>
      <c r="AE83" s="2">
        <v>0.65746527777777775</v>
      </c>
      <c r="AF83" s="4">
        <v>1</v>
      </c>
      <c r="AG83" s="1">
        <v>43486</v>
      </c>
      <c r="AH83" s="8">
        <f t="shared" si="9"/>
        <v>43466</v>
      </c>
      <c r="AI83" s="8">
        <f t="shared" si="10"/>
        <v>43486</v>
      </c>
      <c r="AJ83" s="8" t="str">
        <f t="shared" si="11"/>
        <v>Monday</v>
      </c>
      <c r="AK83" s="2">
        <v>0.65763888888888888</v>
      </c>
      <c r="AL83" t="s">
        <v>33</v>
      </c>
      <c r="AM83" t="s">
        <v>34</v>
      </c>
      <c r="AN83" t="s">
        <v>44</v>
      </c>
      <c r="AO83" t="s">
        <v>27</v>
      </c>
    </row>
    <row r="84" spans="1:41" x14ac:dyDescent="0.25">
      <c r="A84" t="s">
        <v>27</v>
      </c>
      <c r="B84">
        <v>871693</v>
      </c>
      <c r="C84" t="s">
        <v>28</v>
      </c>
      <c r="G84" t="s">
        <v>29</v>
      </c>
      <c r="I84">
        <v>982</v>
      </c>
      <c r="J84" t="s">
        <v>30</v>
      </c>
      <c r="K84" t="s">
        <v>55</v>
      </c>
      <c r="L84">
        <f>VLOOKUP($K84,Key!$A$1:$D$105,2,FALSE)</f>
        <v>43.048200000000001</v>
      </c>
      <c r="M84">
        <f>VLOOKUP($K84,Key!$A$1:$D$105,3,FALSE)</f>
        <v>-87.900859999999994</v>
      </c>
      <c r="N84" t="str">
        <f>VLOOKUP($K84,Key!$A$1:$D$105,4,FALSE)</f>
        <v>Milwaukee</v>
      </c>
      <c r="O84" t="s">
        <v>55</v>
      </c>
      <c r="P84">
        <f>VLOOKUP($O84,Key!$A$1:$D$105,2,FALSE)</f>
        <v>43.048200000000001</v>
      </c>
      <c r="Q84">
        <f>VLOOKUP($O84,Key!$A$1:$D$105,3,FALSE)</f>
        <v>-87.900859999999994</v>
      </c>
      <c r="R84" t="str">
        <f>VLOOKUP($O84,Key!$A$1:$D$105,4,FALSE)</f>
        <v>Milwaukee</v>
      </c>
      <c r="S84">
        <v>0</v>
      </c>
      <c r="T84">
        <v>0</v>
      </c>
      <c r="U84">
        <v>0</v>
      </c>
      <c r="V84" t="s">
        <v>33</v>
      </c>
      <c r="W84">
        <v>0</v>
      </c>
      <c r="X84">
        <v>0</v>
      </c>
      <c r="Y84">
        <v>0</v>
      </c>
      <c r="Z84" s="6">
        <v>-1</v>
      </c>
      <c r="AA84" s="1">
        <v>43486</v>
      </c>
      <c r="AB84" s="7">
        <f t="shared" si="6"/>
        <v>43466</v>
      </c>
      <c r="AC84" s="7">
        <f t="shared" si="7"/>
        <v>43486</v>
      </c>
      <c r="AD84" s="7" t="str">
        <f t="shared" si="8"/>
        <v>Monday</v>
      </c>
      <c r="AE84" s="2">
        <v>0.65780092592592598</v>
      </c>
      <c r="AF84" s="6">
        <v>1</v>
      </c>
      <c r="AG84" s="1">
        <v>43486</v>
      </c>
      <c r="AH84" s="7">
        <f t="shared" si="9"/>
        <v>43466</v>
      </c>
      <c r="AI84" s="7">
        <f t="shared" si="10"/>
        <v>43486</v>
      </c>
      <c r="AJ84" s="7" t="str">
        <f t="shared" si="11"/>
        <v>Monday</v>
      </c>
      <c r="AK84" s="2">
        <v>0.65800925925925924</v>
      </c>
      <c r="AL84" t="s">
        <v>33</v>
      </c>
      <c r="AM84" t="s">
        <v>34</v>
      </c>
      <c r="AN84" t="s">
        <v>44</v>
      </c>
      <c r="AO84" t="s">
        <v>27</v>
      </c>
    </row>
    <row r="85" spans="1:41" x14ac:dyDescent="0.25">
      <c r="A85" t="s">
        <v>27</v>
      </c>
      <c r="B85">
        <v>871693</v>
      </c>
      <c r="C85" t="s">
        <v>28</v>
      </c>
      <c r="G85" t="s">
        <v>29</v>
      </c>
      <c r="I85">
        <v>5432</v>
      </c>
      <c r="J85" t="s">
        <v>30</v>
      </c>
      <c r="K85" t="s">
        <v>56</v>
      </c>
      <c r="L85">
        <f>VLOOKUP($K85,Key!$A$1:$D$105,2,FALSE)</f>
        <v>43.05847</v>
      </c>
      <c r="M85">
        <f>VLOOKUP($K85,Key!$A$1:$D$105,3,FALSE)</f>
        <v>-87.898079999999993</v>
      </c>
      <c r="N85" t="str">
        <f>VLOOKUP($K85,Key!$A$1:$D$105,4,FALSE)</f>
        <v>Milwaukee</v>
      </c>
      <c r="O85" t="s">
        <v>56</v>
      </c>
      <c r="P85">
        <f>VLOOKUP($O85,Key!$A$1:$D$105,2,FALSE)</f>
        <v>43.05847</v>
      </c>
      <c r="Q85">
        <f>VLOOKUP($O85,Key!$A$1:$D$105,3,FALSE)</f>
        <v>-87.898079999999993</v>
      </c>
      <c r="R85" t="str">
        <f>VLOOKUP($O85,Key!$A$1:$D$105,4,FALSE)</f>
        <v>Milwaukee</v>
      </c>
      <c r="S85">
        <v>0</v>
      </c>
      <c r="T85">
        <v>0</v>
      </c>
      <c r="U85">
        <v>0</v>
      </c>
      <c r="V85" t="s">
        <v>33</v>
      </c>
      <c r="W85">
        <v>0</v>
      </c>
      <c r="X85">
        <v>0</v>
      </c>
      <c r="Y85">
        <v>0</v>
      </c>
      <c r="Z85" s="4">
        <v>-1</v>
      </c>
      <c r="AA85" s="1">
        <v>43486</v>
      </c>
      <c r="AB85" s="8">
        <f t="shared" si="6"/>
        <v>43466</v>
      </c>
      <c r="AC85" s="8">
        <f t="shared" si="7"/>
        <v>43486</v>
      </c>
      <c r="AD85" s="8" t="str">
        <f t="shared" si="8"/>
        <v>Monday</v>
      </c>
      <c r="AE85" s="2">
        <v>0.61903935185185188</v>
      </c>
      <c r="AF85" s="4">
        <v>1</v>
      </c>
      <c r="AG85" s="1">
        <v>43486</v>
      </c>
      <c r="AH85" s="8">
        <f t="shared" si="9"/>
        <v>43466</v>
      </c>
      <c r="AI85" s="8">
        <f t="shared" si="10"/>
        <v>43486</v>
      </c>
      <c r="AJ85" s="8" t="str">
        <f t="shared" si="11"/>
        <v>Monday</v>
      </c>
      <c r="AK85" s="2">
        <v>0.61916666666666664</v>
      </c>
      <c r="AL85" t="s">
        <v>33</v>
      </c>
      <c r="AM85" t="s">
        <v>34</v>
      </c>
      <c r="AN85" t="s">
        <v>44</v>
      </c>
      <c r="AO85" t="s">
        <v>27</v>
      </c>
    </row>
    <row r="86" spans="1:41" x14ac:dyDescent="0.25">
      <c r="A86" t="s">
        <v>27</v>
      </c>
      <c r="B86">
        <v>871693</v>
      </c>
      <c r="C86" t="s">
        <v>28</v>
      </c>
      <c r="G86" t="s">
        <v>29</v>
      </c>
      <c r="I86">
        <v>12457</v>
      </c>
      <c r="J86" t="s">
        <v>30</v>
      </c>
      <c r="K86" t="s">
        <v>56</v>
      </c>
      <c r="L86">
        <f>VLOOKUP($K86,Key!$A$1:$D$105,2,FALSE)</f>
        <v>43.05847</v>
      </c>
      <c r="M86">
        <f>VLOOKUP($K86,Key!$A$1:$D$105,3,FALSE)</f>
        <v>-87.898079999999993</v>
      </c>
      <c r="N86" t="str">
        <f>VLOOKUP($K86,Key!$A$1:$D$105,4,FALSE)</f>
        <v>Milwaukee</v>
      </c>
      <c r="O86" t="s">
        <v>56</v>
      </c>
      <c r="P86">
        <f>VLOOKUP($O86,Key!$A$1:$D$105,2,FALSE)</f>
        <v>43.05847</v>
      </c>
      <c r="Q86">
        <f>VLOOKUP($O86,Key!$A$1:$D$105,3,FALSE)</f>
        <v>-87.898079999999993</v>
      </c>
      <c r="R86" t="str">
        <f>VLOOKUP($O86,Key!$A$1:$D$105,4,FALSE)</f>
        <v>Milwaukee</v>
      </c>
      <c r="S86">
        <v>1</v>
      </c>
      <c r="T86">
        <v>0</v>
      </c>
      <c r="U86">
        <v>0</v>
      </c>
      <c r="V86" t="s">
        <v>33</v>
      </c>
      <c r="W86">
        <v>0</v>
      </c>
      <c r="X86">
        <v>0</v>
      </c>
      <c r="Y86">
        <v>0</v>
      </c>
      <c r="Z86" s="6">
        <v>-1</v>
      </c>
      <c r="AA86" s="1">
        <v>43486</v>
      </c>
      <c r="AB86" s="7">
        <f t="shared" si="6"/>
        <v>43466</v>
      </c>
      <c r="AC86" s="7">
        <f t="shared" si="7"/>
        <v>43486</v>
      </c>
      <c r="AD86" s="7" t="str">
        <f t="shared" si="8"/>
        <v>Monday</v>
      </c>
      <c r="AE86" s="2">
        <v>0.61934027777777778</v>
      </c>
      <c r="AF86" s="6">
        <v>1</v>
      </c>
      <c r="AG86" s="1">
        <v>43486</v>
      </c>
      <c r="AH86" s="7">
        <f t="shared" si="9"/>
        <v>43466</v>
      </c>
      <c r="AI86" s="7">
        <f t="shared" si="10"/>
        <v>43486</v>
      </c>
      <c r="AJ86" s="7" t="str">
        <f t="shared" si="11"/>
        <v>Monday</v>
      </c>
      <c r="AK86" s="2">
        <v>0.61950231481481477</v>
      </c>
      <c r="AL86" t="s">
        <v>33</v>
      </c>
      <c r="AM86" t="s">
        <v>34</v>
      </c>
      <c r="AN86" t="s">
        <v>44</v>
      </c>
      <c r="AO86" t="s">
        <v>27</v>
      </c>
    </row>
    <row r="87" spans="1:41" x14ac:dyDescent="0.25">
      <c r="A87" t="s">
        <v>27</v>
      </c>
      <c r="B87">
        <v>871693</v>
      </c>
      <c r="C87" t="s">
        <v>28</v>
      </c>
      <c r="G87" t="s">
        <v>29</v>
      </c>
      <c r="I87">
        <v>5521</v>
      </c>
      <c r="J87" t="s">
        <v>30</v>
      </c>
      <c r="K87" t="s">
        <v>56</v>
      </c>
      <c r="L87">
        <f>VLOOKUP($K87,Key!$A$1:$D$105,2,FALSE)</f>
        <v>43.05847</v>
      </c>
      <c r="M87">
        <f>VLOOKUP($K87,Key!$A$1:$D$105,3,FALSE)</f>
        <v>-87.898079999999993</v>
      </c>
      <c r="N87" t="str">
        <f>VLOOKUP($K87,Key!$A$1:$D$105,4,FALSE)</f>
        <v>Milwaukee</v>
      </c>
      <c r="O87" t="s">
        <v>56</v>
      </c>
      <c r="P87">
        <f>VLOOKUP($O87,Key!$A$1:$D$105,2,FALSE)</f>
        <v>43.05847</v>
      </c>
      <c r="Q87">
        <f>VLOOKUP($O87,Key!$A$1:$D$105,3,FALSE)</f>
        <v>-87.898079999999993</v>
      </c>
      <c r="R87" t="str">
        <f>VLOOKUP($O87,Key!$A$1:$D$105,4,FALSE)</f>
        <v>Milwaukee</v>
      </c>
      <c r="S87">
        <v>0</v>
      </c>
      <c r="T87">
        <v>0</v>
      </c>
      <c r="U87">
        <v>0</v>
      </c>
      <c r="V87" t="s">
        <v>33</v>
      </c>
      <c r="W87">
        <v>0</v>
      </c>
      <c r="X87">
        <v>0</v>
      </c>
      <c r="Y87">
        <v>0</v>
      </c>
      <c r="Z87" s="4">
        <v>-1</v>
      </c>
      <c r="AA87" s="1">
        <v>43486</v>
      </c>
      <c r="AB87" s="8">
        <f t="shared" si="6"/>
        <v>43466</v>
      </c>
      <c r="AC87" s="8">
        <f t="shared" si="7"/>
        <v>43486</v>
      </c>
      <c r="AD87" s="8" t="str">
        <f t="shared" si="8"/>
        <v>Monday</v>
      </c>
      <c r="AE87" s="2">
        <v>0.61965277777777772</v>
      </c>
      <c r="AF87" s="4">
        <v>1</v>
      </c>
      <c r="AG87" s="1">
        <v>43486</v>
      </c>
      <c r="AH87" s="8">
        <f t="shared" si="9"/>
        <v>43466</v>
      </c>
      <c r="AI87" s="8">
        <f t="shared" si="10"/>
        <v>43486</v>
      </c>
      <c r="AJ87" s="8" t="str">
        <f t="shared" si="11"/>
        <v>Monday</v>
      </c>
      <c r="AK87" s="2">
        <v>0.61981481481481482</v>
      </c>
      <c r="AL87" t="s">
        <v>33</v>
      </c>
      <c r="AM87" t="s">
        <v>34</v>
      </c>
      <c r="AN87" t="s">
        <v>44</v>
      </c>
      <c r="AO87" t="s">
        <v>27</v>
      </c>
    </row>
    <row r="88" spans="1:41" x14ac:dyDescent="0.25">
      <c r="A88" t="s">
        <v>27</v>
      </c>
      <c r="B88">
        <v>871693</v>
      </c>
      <c r="C88" t="s">
        <v>28</v>
      </c>
      <c r="G88" t="s">
        <v>29</v>
      </c>
      <c r="I88">
        <v>99</v>
      </c>
      <c r="J88" t="s">
        <v>30</v>
      </c>
      <c r="K88" t="s">
        <v>56</v>
      </c>
      <c r="L88">
        <f>VLOOKUP($K88,Key!$A$1:$D$105,2,FALSE)</f>
        <v>43.05847</v>
      </c>
      <c r="M88">
        <f>VLOOKUP($K88,Key!$A$1:$D$105,3,FALSE)</f>
        <v>-87.898079999999993</v>
      </c>
      <c r="N88" t="str">
        <f>VLOOKUP($K88,Key!$A$1:$D$105,4,FALSE)</f>
        <v>Milwaukee</v>
      </c>
      <c r="O88" t="s">
        <v>56</v>
      </c>
      <c r="P88">
        <f>VLOOKUP($O88,Key!$A$1:$D$105,2,FALSE)</f>
        <v>43.05847</v>
      </c>
      <c r="Q88">
        <f>VLOOKUP($O88,Key!$A$1:$D$105,3,FALSE)</f>
        <v>-87.898079999999993</v>
      </c>
      <c r="R88" t="str">
        <f>VLOOKUP($O88,Key!$A$1:$D$105,4,FALSE)</f>
        <v>Milwaukee</v>
      </c>
      <c r="S88">
        <v>1</v>
      </c>
      <c r="T88">
        <v>0</v>
      </c>
      <c r="U88">
        <v>0</v>
      </c>
      <c r="V88" t="s">
        <v>33</v>
      </c>
      <c r="W88">
        <v>0</v>
      </c>
      <c r="X88">
        <v>0</v>
      </c>
      <c r="Y88">
        <v>0</v>
      </c>
      <c r="Z88" s="6">
        <v>-1</v>
      </c>
      <c r="AA88" s="1">
        <v>43486</v>
      </c>
      <c r="AB88" s="7">
        <f t="shared" si="6"/>
        <v>43466</v>
      </c>
      <c r="AC88" s="7">
        <f t="shared" si="7"/>
        <v>43486</v>
      </c>
      <c r="AD88" s="7" t="str">
        <f t="shared" si="8"/>
        <v>Monday</v>
      </c>
      <c r="AE88" s="2">
        <v>0.61995370370370373</v>
      </c>
      <c r="AF88" s="6">
        <v>1</v>
      </c>
      <c r="AG88" s="1">
        <v>43486</v>
      </c>
      <c r="AH88" s="7">
        <f t="shared" si="9"/>
        <v>43466</v>
      </c>
      <c r="AI88" s="7">
        <f t="shared" si="10"/>
        <v>43486</v>
      </c>
      <c r="AJ88" s="7" t="str">
        <f t="shared" si="11"/>
        <v>Monday</v>
      </c>
      <c r="AK88" s="2">
        <v>0.62023148148148144</v>
      </c>
      <c r="AL88" t="s">
        <v>33</v>
      </c>
      <c r="AM88" t="s">
        <v>34</v>
      </c>
      <c r="AN88" t="s">
        <v>44</v>
      </c>
      <c r="AO88" t="s">
        <v>27</v>
      </c>
    </row>
    <row r="89" spans="1:41" x14ac:dyDescent="0.25">
      <c r="A89" t="s">
        <v>27</v>
      </c>
      <c r="B89">
        <v>871693</v>
      </c>
      <c r="C89" t="s">
        <v>28</v>
      </c>
      <c r="G89" t="s">
        <v>29</v>
      </c>
      <c r="I89">
        <v>99</v>
      </c>
      <c r="J89" t="s">
        <v>30</v>
      </c>
      <c r="K89" t="s">
        <v>56</v>
      </c>
      <c r="L89">
        <f>VLOOKUP($K89,Key!$A$1:$D$105,2,FALSE)</f>
        <v>43.05847</v>
      </c>
      <c r="M89">
        <f>VLOOKUP($K89,Key!$A$1:$D$105,3,FALSE)</f>
        <v>-87.898079999999993</v>
      </c>
      <c r="N89" t="str">
        <f>VLOOKUP($K89,Key!$A$1:$D$105,4,FALSE)</f>
        <v>Milwaukee</v>
      </c>
      <c r="O89" t="s">
        <v>56</v>
      </c>
      <c r="P89">
        <f>VLOOKUP($O89,Key!$A$1:$D$105,2,FALSE)</f>
        <v>43.05847</v>
      </c>
      <c r="Q89">
        <f>VLOOKUP($O89,Key!$A$1:$D$105,3,FALSE)</f>
        <v>-87.898079999999993</v>
      </c>
      <c r="R89" t="str">
        <f>VLOOKUP($O89,Key!$A$1:$D$105,4,FALSE)</f>
        <v>Milwaukee</v>
      </c>
      <c r="S89">
        <v>0</v>
      </c>
      <c r="T89">
        <v>0</v>
      </c>
      <c r="U89">
        <v>0</v>
      </c>
      <c r="V89" t="s">
        <v>33</v>
      </c>
      <c r="W89">
        <v>0</v>
      </c>
      <c r="X89">
        <v>0</v>
      </c>
      <c r="Y89">
        <v>0</v>
      </c>
      <c r="Z89" s="4">
        <v>-1</v>
      </c>
      <c r="AA89" s="1">
        <v>43486</v>
      </c>
      <c r="AB89" s="8">
        <f t="shared" si="6"/>
        <v>43466</v>
      </c>
      <c r="AC89" s="8">
        <f t="shared" si="7"/>
        <v>43486</v>
      </c>
      <c r="AD89" s="8" t="str">
        <f t="shared" si="8"/>
        <v>Monday</v>
      </c>
      <c r="AE89" s="2">
        <v>0.62094907407407407</v>
      </c>
      <c r="AF89" s="4">
        <v>1</v>
      </c>
      <c r="AG89" s="1">
        <v>43486</v>
      </c>
      <c r="AH89" s="8">
        <f t="shared" si="9"/>
        <v>43466</v>
      </c>
      <c r="AI89" s="8">
        <f t="shared" si="10"/>
        <v>43486</v>
      </c>
      <c r="AJ89" s="8" t="str">
        <f t="shared" si="11"/>
        <v>Monday</v>
      </c>
      <c r="AK89" s="2">
        <v>0.6211458333333334</v>
      </c>
      <c r="AL89" t="s">
        <v>33</v>
      </c>
      <c r="AM89" t="s">
        <v>34</v>
      </c>
      <c r="AN89" t="s">
        <v>44</v>
      </c>
      <c r="AO89" t="s">
        <v>27</v>
      </c>
    </row>
    <row r="90" spans="1:41" x14ac:dyDescent="0.25">
      <c r="A90" t="s">
        <v>27</v>
      </c>
      <c r="B90">
        <v>871693</v>
      </c>
      <c r="C90" t="s">
        <v>28</v>
      </c>
      <c r="G90" t="s">
        <v>29</v>
      </c>
      <c r="I90">
        <v>12560</v>
      </c>
      <c r="J90" t="s">
        <v>30</v>
      </c>
      <c r="K90" t="s">
        <v>56</v>
      </c>
      <c r="L90">
        <f>VLOOKUP($K90,Key!$A$1:$D$105,2,FALSE)</f>
        <v>43.05847</v>
      </c>
      <c r="M90">
        <f>VLOOKUP($K90,Key!$A$1:$D$105,3,FALSE)</f>
        <v>-87.898079999999993</v>
      </c>
      <c r="N90" t="str">
        <f>VLOOKUP($K90,Key!$A$1:$D$105,4,FALSE)</f>
        <v>Milwaukee</v>
      </c>
      <c r="O90" t="s">
        <v>56</v>
      </c>
      <c r="P90">
        <f>VLOOKUP($O90,Key!$A$1:$D$105,2,FALSE)</f>
        <v>43.05847</v>
      </c>
      <c r="Q90">
        <f>VLOOKUP($O90,Key!$A$1:$D$105,3,FALSE)</f>
        <v>-87.898079999999993</v>
      </c>
      <c r="R90" t="str">
        <f>VLOOKUP($O90,Key!$A$1:$D$105,4,FALSE)</f>
        <v>Milwaukee</v>
      </c>
      <c r="S90">
        <v>0</v>
      </c>
      <c r="T90">
        <v>0</v>
      </c>
      <c r="U90">
        <v>0</v>
      </c>
      <c r="V90" t="s">
        <v>33</v>
      </c>
      <c r="W90">
        <v>0</v>
      </c>
      <c r="X90">
        <v>0</v>
      </c>
      <c r="Y90">
        <v>0</v>
      </c>
      <c r="Z90" s="6">
        <v>-1</v>
      </c>
      <c r="AA90" s="1">
        <v>43486</v>
      </c>
      <c r="AB90" s="7">
        <f t="shared" si="6"/>
        <v>43466</v>
      </c>
      <c r="AC90" s="7">
        <f t="shared" si="7"/>
        <v>43486</v>
      </c>
      <c r="AD90" s="7" t="str">
        <f t="shared" si="8"/>
        <v>Monday</v>
      </c>
      <c r="AE90" s="2">
        <v>0.62130787037037039</v>
      </c>
      <c r="AF90" s="6">
        <v>1</v>
      </c>
      <c r="AG90" s="1">
        <v>43486</v>
      </c>
      <c r="AH90" s="7">
        <f t="shared" si="9"/>
        <v>43466</v>
      </c>
      <c r="AI90" s="7">
        <f t="shared" si="10"/>
        <v>43486</v>
      </c>
      <c r="AJ90" s="7" t="str">
        <f t="shared" si="11"/>
        <v>Monday</v>
      </c>
      <c r="AK90" s="2">
        <v>0.62151620370370375</v>
      </c>
      <c r="AL90" t="s">
        <v>33</v>
      </c>
      <c r="AM90" t="s">
        <v>34</v>
      </c>
      <c r="AN90" t="s">
        <v>44</v>
      </c>
      <c r="AO90" t="s">
        <v>27</v>
      </c>
    </row>
    <row r="91" spans="1:41" x14ac:dyDescent="0.25">
      <c r="A91" t="s">
        <v>27</v>
      </c>
      <c r="B91">
        <v>871693</v>
      </c>
      <c r="C91" t="s">
        <v>28</v>
      </c>
      <c r="G91" t="s">
        <v>29</v>
      </c>
      <c r="I91">
        <v>5582</v>
      </c>
      <c r="J91" t="s">
        <v>30</v>
      </c>
      <c r="K91" t="s">
        <v>55</v>
      </c>
      <c r="L91">
        <f>VLOOKUP($K91,Key!$A$1:$D$105,2,FALSE)</f>
        <v>43.048200000000001</v>
      </c>
      <c r="M91">
        <f>VLOOKUP($K91,Key!$A$1:$D$105,3,FALSE)</f>
        <v>-87.900859999999994</v>
      </c>
      <c r="N91" t="str">
        <f>VLOOKUP($K91,Key!$A$1:$D$105,4,FALSE)</f>
        <v>Milwaukee</v>
      </c>
      <c r="O91" t="s">
        <v>55</v>
      </c>
      <c r="P91">
        <f>VLOOKUP($O91,Key!$A$1:$D$105,2,FALSE)</f>
        <v>43.048200000000001</v>
      </c>
      <c r="Q91">
        <f>VLOOKUP($O91,Key!$A$1:$D$105,3,FALSE)</f>
        <v>-87.900859999999994</v>
      </c>
      <c r="R91" t="str">
        <f>VLOOKUP($O91,Key!$A$1:$D$105,4,FALSE)</f>
        <v>Milwaukee</v>
      </c>
      <c r="S91">
        <v>0</v>
      </c>
      <c r="T91">
        <v>0</v>
      </c>
      <c r="U91">
        <v>0</v>
      </c>
      <c r="V91" t="s">
        <v>33</v>
      </c>
      <c r="W91">
        <v>0</v>
      </c>
      <c r="X91">
        <v>0</v>
      </c>
      <c r="Y91">
        <v>0</v>
      </c>
      <c r="Z91" s="4">
        <v>-1</v>
      </c>
      <c r="AA91" s="1">
        <v>43486</v>
      </c>
      <c r="AB91" s="8">
        <f t="shared" si="6"/>
        <v>43466</v>
      </c>
      <c r="AC91" s="8">
        <f t="shared" si="7"/>
        <v>43486</v>
      </c>
      <c r="AD91" s="8" t="str">
        <f t="shared" si="8"/>
        <v>Monday</v>
      </c>
      <c r="AE91" s="2">
        <v>0.65814814814814815</v>
      </c>
      <c r="AF91" s="4">
        <v>1</v>
      </c>
      <c r="AG91" s="1">
        <v>43486</v>
      </c>
      <c r="AH91" s="8">
        <f t="shared" si="9"/>
        <v>43466</v>
      </c>
      <c r="AI91" s="8">
        <f t="shared" si="10"/>
        <v>43486</v>
      </c>
      <c r="AJ91" s="8" t="str">
        <f t="shared" si="11"/>
        <v>Monday</v>
      </c>
      <c r="AK91" s="2">
        <v>0.65828703703703706</v>
      </c>
      <c r="AL91" t="s">
        <v>33</v>
      </c>
      <c r="AM91" t="s">
        <v>34</v>
      </c>
      <c r="AN91" t="s">
        <v>44</v>
      </c>
      <c r="AO91" t="s">
        <v>27</v>
      </c>
    </row>
    <row r="92" spans="1:41" x14ac:dyDescent="0.25">
      <c r="A92" t="s">
        <v>27</v>
      </c>
      <c r="B92">
        <v>871693</v>
      </c>
      <c r="C92" t="s">
        <v>28</v>
      </c>
      <c r="G92" t="s">
        <v>29</v>
      </c>
      <c r="I92">
        <v>11076</v>
      </c>
      <c r="J92" t="s">
        <v>30</v>
      </c>
      <c r="K92" t="s">
        <v>57</v>
      </c>
      <c r="L92">
        <f>VLOOKUP($K92,Key!$A$1:$D$105,2,FALSE)</f>
        <v>43.045712999999999</v>
      </c>
      <c r="M92">
        <f>VLOOKUP($K92,Key!$A$1:$D$105,3,FALSE)</f>
        <v>-87.899756999999994</v>
      </c>
      <c r="N92" t="str">
        <f>VLOOKUP($K92,Key!$A$1:$D$105,4,FALSE)</f>
        <v>Milwaukee</v>
      </c>
      <c r="O92" t="s">
        <v>57</v>
      </c>
      <c r="P92">
        <f>VLOOKUP($O92,Key!$A$1:$D$105,2,FALSE)</f>
        <v>43.045712999999999</v>
      </c>
      <c r="Q92">
        <f>VLOOKUP($O92,Key!$A$1:$D$105,3,FALSE)</f>
        <v>-87.899756999999994</v>
      </c>
      <c r="R92" t="str">
        <f>VLOOKUP($O92,Key!$A$1:$D$105,4,FALSE)</f>
        <v>Milwaukee</v>
      </c>
      <c r="S92">
        <v>0</v>
      </c>
      <c r="T92">
        <v>0</v>
      </c>
      <c r="U92">
        <v>0</v>
      </c>
      <c r="V92" t="s">
        <v>33</v>
      </c>
      <c r="W92">
        <v>0</v>
      </c>
      <c r="X92">
        <v>0</v>
      </c>
      <c r="Y92">
        <v>0</v>
      </c>
      <c r="Z92" s="6">
        <v>-1</v>
      </c>
      <c r="AA92" s="1">
        <v>43486</v>
      </c>
      <c r="AB92" s="7">
        <f t="shared" si="6"/>
        <v>43466</v>
      </c>
      <c r="AC92" s="7">
        <f t="shared" si="7"/>
        <v>43486</v>
      </c>
      <c r="AD92" s="7" t="str">
        <f t="shared" si="8"/>
        <v>Monday</v>
      </c>
      <c r="AE92" s="2">
        <v>0.67174768518518524</v>
      </c>
      <c r="AF92" s="6">
        <v>1</v>
      </c>
      <c r="AG92" s="1">
        <v>43486</v>
      </c>
      <c r="AH92" s="7">
        <f t="shared" si="9"/>
        <v>43466</v>
      </c>
      <c r="AI92" s="7">
        <f t="shared" si="10"/>
        <v>43486</v>
      </c>
      <c r="AJ92" s="7" t="str">
        <f t="shared" si="11"/>
        <v>Monday</v>
      </c>
      <c r="AK92" s="2">
        <v>0.67185185185185192</v>
      </c>
      <c r="AL92" t="s">
        <v>33</v>
      </c>
      <c r="AM92" t="s">
        <v>34</v>
      </c>
      <c r="AN92" t="s">
        <v>44</v>
      </c>
      <c r="AO92" t="s">
        <v>27</v>
      </c>
    </row>
    <row r="93" spans="1:41" x14ac:dyDescent="0.25">
      <c r="A93" t="s">
        <v>27</v>
      </c>
      <c r="B93">
        <v>871693</v>
      </c>
      <c r="C93" t="s">
        <v>28</v>
      </c>
      <c r="G93" t="s">
        <v>29</v>
      </c>
      <c r="I93">
        <v>344</v>
      </c>
      <c r="J93" t="s">
        <v>30</v>
      </c>
      <c r="K93" t="s">
        <v>57</v>
      </c>
      <c r="L93">
        <f>VLOOKUP($K93,Key!$A$1:$D$105,2,FALSE)</f>
        <v>43.045712999999999</v>
      </c>
      <c r="M93">
        <f>VLOOKUP($K93,Key!$A$1:$D$105,3,FALSE)</f>
        <v>-87.899756999999994</v>
      </c>
      <c r="N93" t="str">
        <f>VLOOKUP($K93,Key!$A$1:$D$105,4,FALSE)</f>
        <v>Milwaukee</v>
      </c>
      <c r="O93" t="s">
        <v>57</v>
      </c>
      <c r="P93">
        <f>VLOOKUP($O93,Key!$A$1:$D$105,2,FALSE)</f>
        <v>43.045712999999999</v>
      </c>
      <c r="Q93">
        <f>VLOOKUP($O93,Key!$A$1:$D$105,3,FALSE)</f>
        <v>-87.899756999999994</v>
      </c>
      <c r="R93" t="str">
        <f>VLOOKUP($O93,Key!$A$1:$D$105,4,FALSE)</f>
        <v>Milwaukee</v>
      </c>
      <c r="S93">
        <v>0</v>
      </c>
      <c r="T93">
        <v>0</v>
      </c>
      <c r="U93">
        <v>0</v>
      </c>
      <c r="V93" t="s">
        <v>33</v>
      </c>
      <c r="W93">
        <v>0</v>
      </c>
      <c r="X93">
        <v>0</v>
      </c>
      <c r="Y93">
        <v>0</v>
      </c>
      <c r="Z93" s="4">
        <v>-1</v>
      </c>
      <c r="AA93" s="1">
        <v>43486</v>
      </c>
      <c r="AB93" s="8">
        <f t="shared" si="6"/>
        <v>43466</v>
      </c>
      <c r="AC93" s="8">
        <f t="shared" si="7"/>
        <v>43486</v>
      </c>
      <c r="AD93" s="8" t="str">
        <f t="shared" si="8"/>
        <v>Monday</v>
      </c>
      <c r="AE93" s="2">
        <v>0.67200231481481476</v>
      </c>
      <c r="AF93" s="4">
        <v>1</v>
      </c>
      <c r="AG93" s="1">
        <v>43486</v>
      </c>
      <c r="AH93" s="8">
        <f t="shared" si="9"/>
        <v>43466</v>
      </c>
      <c r="AI93" s="8">
        <f t="shared" si="10"/>
        <v>43486</v>
      </c>
      <c r="AJ93" s="8" t="str">
        <f t="shared" si="11"/>
        <v>Monday</v>
      </c>
      <c r="AK93" s="2">
        <v>0.67214120370370367</v>
      </c>
      <c r="AL93" t="s">
        <v>33</v>
      </c>
      <c r="AM93" t="s">
        <v>34</v>
      </c>
      <c r="AN93" t="s">
        <v>44</v>
      </c>
      <c r="AO93" t="s">
        <v>27</v>
      </c>
    </row>
    <row r="94" spans="1:41" x14ac:dyDescent="0.25">
      <c r="A94" t="s">
        <v>27</v>
      </c>
      <c r="B94">
        <v>871693</v>
      </c>
      <c r="C94" t="s">
        <v>28</v>
      </c>
      <c r="G94" t="s">
        <v>29</v>
      </c>
      <c r="I94">
        <v>12559</v>
      </c>
      <c r="J94" t="s">
        <v>30</v>
      </c>
      <c r="K94" t="s">
        <v>57</v>
      </c>
      <c r="L94">
        <f>VLOOKUP($K94,Key!$A$1:$D$105,2,FALSE)</f>
        <v>43.045712999999999</v>
      </c>
      <c r="M94">
        <f>VLOOKUP($K94,Key!$A$1:$D$105,3,FALSE)</f>
        <v>-87.899756999999994</v>
      </c>
      <c r="N94" t="str">
        <f>VLOOKUP($K94,Key!$A$1:$D$105,4,FALSE)</f>
        <v>Milwaukee</v>
      </c>
      <c r="O94" t="s">
        <v>57</v>
      </c>
      <c r="P94">
        <f>VLOOKUP($O94,Key!$A$1:$D$105,2,FALSE)</f>
        <v>43.045712999999999</v>
      </c>
      <c r="Q94">
        <f>VLOOKUP($O94,Key!$A$1:$D$105,3,FALSE)</f>
        <v>-87.899756999999994</v>
      </c>
      <c r="R94" t="str">
        <f>VLOOKUP($O94,Key!$A$1:$D$105,4,FALSE)</f>
        <v>Milwaukee</v>
      </c>
      <c r="S94">
        <v>0</v>
      </c>
      <c r="T94">
        <v>0</v>
      </c>
      <c r="U94">
        <v>0</v>
      </c>
      <c r="V94" t="s">
        <v>33</v>
      </c>
      <c r="W94">
        <v>0</v>
      </c>
      <c r="X94">
        <v>0</v>
      </c>
      <c r="Y94">
        <v>0</v>
      </c>
      <c r="Z94" s="6">
        <v>-1</v>
      </c>
      <c r="AA94" s="1">
        <v>43486</v>
      </c>
      <c r="AB94" s="7">
        <f t="shared" si="6"/>
        <v>43466</v>
      </c>
      <c r="AC94" s="7">
        <f t="shared" si="7"/>
        <v>43486</v>
      </c>
      <c r="AD94" s="7" t="str">
        <f t="shared" si="8"/>
        <v>Monday</v>
      </c>
      <c r="AE94" s="2">
        <v>0.68871527777777775</v>
      </c>
      <c r="AF94" s="6">
        <v>1</v>
      </c>
      <c r="AG94" s="1">
        <v>43486</v>
      </c>
      <c r="AH94" s="7">
        <f t="shared" si="9"/>
        <v>43466</v>
      </c>
      <c r="AI94" s="7">
        <f t="shared" si="10"/>
        <v>43486</v>
      </c>
      <c r="AJ94" s="7" t="str">
        <f t="shared" si="11"/>
        <v>Monday</v>
      </c>
      <c r="AK94" s="2">
        <v>0.68887731481481485</v>
      </c>
      <c r="AL94" t="s">
        <v>33</v>
      </c>
      <c r="AM94" t="s">
        <v>34</v>
      </c>
      <c r="AN94" t="s">
        <v>44</v>
      </c>
      <c r="AO94" t="s">
        <v>27</v>
      </c>
    </row>
    <row r="95" spans="1:41" x14ac:dyDescent="0.25">
      <c r="A95" t="s">
        <v>27</v>
      </c>
      <c r="B95">
        <v>871693</v>
      </c>
      <c r="C95" t="s">
        <v>28</v>
      </c>
      <c r="G95" t="s">
        <v>29</v>
      </c>
      <c r="I95">
        <v>5423</v>
      </c>
      <c r="J95" t="s">
        <v>30</v>
      </c>
      <c r="K95" t="s">
        <v>57</v>
      </c>
      <c r="L95">
        <f>VLOOKUP($K95,Key!$A$1:$D$105,2,FALSE)</f>
        <v>43.045712999999999</v>
      </c>
      <c r="M95">
        <f>VLOOKUP($K95,Key!$A$1:$D$105,3,FALSE)</f>
        <v>-87.899756999999994</v>
      </c>
      <c r="N95" t="str">
        <f>VLOOKUP($K95,Key!$A$1:$D$105,4,FALSE)</f>
        <v>Milwaukee</v>
      </c>
      <c r="O95" t="s">
        <v>57</v>
      </c>
      <c r="P95">
        <f>VLOOKUP($O95,Key!$A$1:$D$105,2,FALSE)</f>
        <v>43.045712999999999</v>
      </c>
      <c r="Q95">
        <f>VLOOKUP($O95,Key!$A$1:$D$105,3,FALSE)</f>
        <v>-87.899756999999994</v>
      </c>
      <c r="R95" t="str">
        <f>VLOOKUP($O95,Key!$A$1:$D$105,4,FALSE)</f>
        <v>Milwaukee</v>
      </c>
      <c r="S95">
        <v>0</v>
      </c>
      <c r="T95">
        <v>0</v>
      </c>
      <c r="U95">
        <v>0</v>
      </c>
      <c r="V95" t="s">
        <v>33</v>
      </c>
      <c r="W95">
        <v>0</v>
      </c>
      <c r="X95">
        <v>0</v>
      </c>
      <c r="Y95">
        <v>0</v>
      </c>
      <c r="Z95" s="4">
        <v>-1</v>
      </c>
      <c r="AA95" s="1">
        <v>43486</v>
      </c>
      <c r="AB95" s="8">
        <f t="shared" si="6"/>
        <v>43466</v>
      </c>
      <c r="AC95" s="8">
        <f t="shared" si="7"/>
        <v>43486</v>
      </c>
      <c r="AD95" s="8" t="str">
        <f t="shared" si="8"/>
        <v>Monday</v>
      </c>
      <c r="AE95" s="2">
        <v>0.68899305555555557</v>
      </c>
      <c r="AF95" s="4">
        <v>1</v>
      </c>
      <c r="AG95" s="1">
        <v>43486</v>
      </c>
      <c r="AH95" s="8">
        <f t="shared" si="9"/>
        <v>43466</v>
      </c>
      <c r="AI95" s="8">
        <f t="shared" si="10"/>
        <v>43486</v>
      </c>
      <c r="AJ95" s="8" t="str">
        <f t="shared" si="11"/>
        <v>Monday</v>
      </c>
      <c r="AK95" s="2">
        <v>0.68913194444444448</v>
      </c>
      <c r="AL95" t="s">
        <v>33</v>
      </c>
      <c r="AM95" t="s">
        <v>34</v>
      </c>
      <c r="AN95" t="s">
        <v>44</v>
      </c>
      <c r="AO95" t="s">
        <v>27</v>
      </c>
    </row>
    <row r="96" spans="1:41" x14ac:dyDescent="0.25">
      <c r="A96" t="s">
        <v>27</v>
      </c>
      <c r="B96">
        <v>871693</v>
      </c>
      <c r="C96" t="s">
        <v>28</v>
      </c>
      <c r="G96" t="s">
        <v>29</v>
      </c>
      <c r="I96">
        <v>344</v>
      </c>
      <c r="J96" t="s">
        <v>30</v>
      </c>
      <c r="K96" t="s">
        <v>57</v>
      </c>
      <c r="L96">
        <f>VLOOKUP($K96,Key!$A$1:$D$105,2,FALSE)</f>
        <v>43.045712999999999</v>
      </c>
      <c r="M96">
        <f>VLOOKUP($K96,Key!$A$1:$D$105,3,FALSE)</f>
        <v>-87.899756999999994</v>
      </c>
      <c r="N96" t="str">
        <f>VLOOKUP($K96,Key!$A$1:$D$105,4,FALSE)</f>
        <v>Milwaukee</v>
      </c>
      <c r="O96" t="s">
        <v>57</v>
      </c>
      <c r="P96">
        <f>VLOOKUP($O96,Key!$A$1:$D$105,2,FALSE)</f>
        <v>43.045712999999999</v>
      </c>
      <c r="Q96">
        <f>VLOOKUP($O96,Key!$A$1:$D$105,3,FALSE)</f>
        <v>-87.899756999999994</v>
      </c>
      <c r="R96" t="str">
        <f>VLOOKUP($O96,Key!$A$1:$D$105,4,FALSE)</f>
        <v>Milwaukee</v>
      </c>
      <c r="S96">
        <v>0</v>
      </c>
      <c r="T96">
        <v>0</v>
      </c>
      <c r="U96">
        <v>0</v>
      </c>
      <c r="V96" t="s">
        <v>33</v>
      </c>
      <c r="W96">
        <v>0</v>
      </c>
      <c r="X96">
        <v>0</v>
      </c>
      <c r="Y96">
        <v>0</v>
      </c>
      <c r="Z96" s="6">
        <v>-1</v>
      </c>
      <c r="AA96" s="1">
        <v>43486</v>
      </c>
      <c r="AB96" s="7">
        <f t="shared" si="6"/>
        <v>43466</v>
      </c>
      <c r="AC96" s="7">
        <f t="shared" si="7"/>
        <v>43486</v>
      </c>
      <c r="AD96" s="7" t="str">
        <f t="shared" si="8"/>
        <v>Monday</v>
      </c>
      <c r="AE96" s="2">
        <v>0.68925925925925924</v>
      </c>
      <c r="AF96" s="6">
        <v>1</v>
      </c>
      <c r="AG96" s="1">
        <v>43486</v>
      </c>
      <c r="AH96" s="7">
        <f t="shared" si="9"/>
        <v>43466</v>
      </c>
      <c r="AI96" s="7">
        <f t="shared" si="10"/>
        <v>43486</v>
      </c>
      <c r="AJ96" s="7" t="str">
        <f t="shared" si="11"/>
        <v>Monday</v>
      </c>
      <c r="AK96" s="2">
        <v>0.68939814814814815</v>
      </c>
      <c r="AL96" t="s">
        <v>33</v>
      </c>
      <c r="AM96" t="s">
        <v>34</v>
      </c>
      <c r="AN96" t="s">
        <v>44</v>
      </c>
      <c r="AO96" t="s">
        <v>27</v>
      </c>
    </row>
    <row r="97" spans="1:41" x14ac:dyDescent="0.25">
      <c r="A97" t="s">
        <v>27</v>
      </c>
      <c r="B97">
        <v>871693</v>
      </c>
      <c r="C97" t="s">
        <v>28</v>
      </c>
      <c r="G97" t="s">
        <v>29</v>
      </c>
      <c r="I97">
        <v>11076</v>
      </c>
      <c r="J97" t="s">
        <v>30</v>
      </c>
      <c r="K97" t="s">
        <v>57</v>
      </c>
      <c r="L97">
        <f>VLOOKUP($K97,Key!$A$1:$D$105,2,FALSE)</f>
        <v>43.045712999999999</v>
      </c>
      <c r="M97">
        <f>VLOOKUP($K97,Key!$A$1:$D$105,3,FALSE)</f>
        <v>-87.899756999999994</v>
      </c>
      <c r="N97" t="str">
        <f>VLOOKUP($K97,Key!$A$1:$D$105,4,FALSE)</f>
        <v>Milwaukee</v>
      </c>
      <c r="O97" t="s">
        <v>57</v>
      </c>
      <c r="P97">
        <f>VLOOKUP($O97,Key!$A$1:$D$105,2,FALSE)</f>
        <v>43.045712999999999</v>
      </c>
      <c r="Q97">
        <f>VLOOKUP($O97,Key!$A$1:$D$105,3,FALSE)</f>
        <v>-87.899756999999994</v>
      </c>
      <c r="R97" t="str">
        <f>VLOOKUP($O97,Key!$A$1:$D$105,4,FALSE)</f>
        <v>Milwaukee</v>
      </c>
      <c r="S97">
        <v>1</v>
      </c>
      <c r="T97">
        <v>0</v>
      </c>
      <c r="U97">
        <v>0</v>
      </c>
      <c r="V97" t="s">
        <v>33</v>
      </c>
      <c r="W97">
        <v>0</v>
      </c>
      <c r="X97">
        <v>0</v>
      </c>
      <c r="Y97">
        <v>0</v>
      </c>
      <c r="Z97" s="4">
        <v>-1</v>
      </c>
      <c r="AA97" s="1">
        <v>43486</v>
      </c>
      <c r="AB97" s="8">
        <f t="shared" si="6"/>
        <v>43466</v>
      </c>
      <c r="AC97" s="8">
        <f t="shared" si="7"/>
        <v>43486</v>
      </c>
      <c r="AD97" s="8" t="str">
        <f t="shared" si="8"/>
        <v>Monday</v>
      </c>
      <c r="AE97" s="2">
        <v>0.68949074074074079</v>
      </c>
      <c r="AF97" s="4">
        <v>1</v>
      </c>
      <c r="AG97" s="1">
        <v>43486</v>
      </c>
      <c r="AH97" s="8">
        <f t="shared" si="9"/>
        <v>43466</v>
      </c>
      <c r="AI97" s="8">
        <f t="shared" si="10"/>
        <v>43486</v>
      </c>
      <c r="AJ97" s="8" t="str">
        <f t="shared" si="11"/>
        <v>Monday</v>
      </c>
      <c r="AK97" s="2">
        <v>0.6896296296296297</v>
      </c>
      <c r="AL97" t="s">
        <v>33</v>
      </c>
      <c r="AM97" t="s">
        <v>34</v>
      </c>
      <c r="AN97" t="s">
        <v>44</v>
      </c>
      <c r="AO97" t="s">
        <v>27</v>
      </c>
    </row>
    <row r="98" spans="1:41" x14ac:dyDescent="0.25">
      <c r="A98" t="s">
        <v>27</v>
      </c>
      <c r="B98">
        <v>871693</v>
      </c>
      <c r="C98" t="s">
        <v>28</v>
      </c>
      <c r="G98" t="s">
        <v>29</v>
      </c>
      <c r="I98">
        <v>5451</v>
      </c>
      <c r="J98" t="s">
        <v>30</v>
      </c>
      <c r="K98" t="s">
        <v>51</v>
      </c>
      <c r="L98">
        <f>VLOOKUP($K98,Key!$A$1:$D$105,2,FALSE)</f>
        <v>43.028709999999997</v>
      </c>
      <c r="M98">
        <f>VLOOKUP($K98,Key!$A$1:$D$105,3,FALSE)</f>
        <v>-87.9041</v>
      </c>
      <c r="N98" t="str">
        <f>VLOOKUP($K98,Key!$A$1:$D$105,4,FALSE)</f>
        <v>Milwaukee</v>
      </c>
      <c r="O98" t="s">
        <v>51</v>
      </c>
      <c r="P98">
        <f>VLOOKUP($O98,Key!$A$1:$D$105,2,FALSE)</f>
        <v>43.028709999999997</v>
      </c>
      <c r="Q98">
        <f>VLOOKUP($O98,Key!$A$1:$D$105,3,FALSE)</f>
        <v>-87.9041</v>
      </c>
      <c r="R98" t="str">
        <f>VLOOKUP($O98,Key!$A$1:$D$105,4,FALSE)</f>
        <v>Milwaukee</v>
      </c>
      <c r="S98">
        <v>8</v>
      </c>
      <c r="T98">
        <v>0</v>
      </c>
      <c r="U98">
        <v>0</v>
      </c>
      <c r="V98" t="s">
        <v>33</v>
      </c>
      <c r="W98">
        <v>1</v>
      </c>
      <c r="X98">
        <v>1</v>
      </c>
      <c r="Y98">
        <v>40</v>
      </c>
      <c r="Z98" s="6">
        <v>-1</v>
      </c>
      <c r="AA98" s="1">
        <v>43486</v>
      </c>
      <c r="AB98" s="7">
        <f t="shared" si="6"/>
        <v>43466</v>
      </c>
      <c r="AC98" s="7">
        <f t="shared" si="7"/>
        <v>43486</v>
      </c>
      <c r="AD98" s="7" t="str">
        <f t="shared" si="8"/>
        <v>Monday</v>
      </c>
      <c r="AE98" s="2">
        <v>0.71174768518518527</v>
      </c>
      <c r="AF98" s="6">
        <v>1</v>
      </c>
      <c r="AG98" s="1">
        <v>43486</v>
      </c>
      <c r="AH98" s="7">
        <f t="shared" si="9"/>
        <v>43466</v>
      </c>
      <c r="AI98" s="7">
        <f t="shared" si="10"/>
        <v>43486</v>
      </c>
      <c r="AJ98" s="7" t="str">
        <f t="shared" si="11"/>
        <v>Monday</v>
      </c>
      <c r="AK98" s="2">
        <v>0.71681712962962962</v>
      </c>
      <c r="AL98" t="s">
        <v>33</v>
      </c>
      <c r="AM98" t="s">
        <v>34</v>
      </c>
      <c r="AN98" t="s">
        <v>44</v>
      </c>
      <c r="AO98" t="s">
        <v>27</v>
      </c>
    </row>
    <row r="99" spans="1:41" x14ac:dyDescent="0.25">
      <c r="A99" t="s">
        <v>27</v>
      </c>
      <c r="B99">
        <v>871693</v>
      </c>
      <c r="C99" t="s">
        <v>28</v>
      </c>
      <c r="G99" t="s">
        <v>29</v>
      </c>
      <c r="I99">
        <v>9</v>
      </c>
      <c r="J99" t="s">
        <v>30</v>
      </c>
      <c r="K99" t="s">
        <v>51</v>
      </c>
      <c r="L99">
        <f>VLOOKUP($K99,Key!$A$1:$D$105,2,FALSE)</f>
        <v>43.028709999999997</v>
      </c>
      <c r="M99">
        <f>VLOOKUP($K99,Key!$A$1:$D$105,3,FALSE)</f>
        <v>-87.9041</v>
      </c>
      <c r="N99" t="str">
        <f>VLOOKUP($K99,Key!$A$1:$D$105,4,FALSE)</f>
        <v>Milwaukee</v>
      </c>
      <c r="O99" t="s">
        <v>51</v>
      </c>
      <c r="P99">
        <f>VLOOKUP($O99,Key!$A$1:$D$105,2,FALSE)</f>
        <v>43.028709999999997</v>
      </c>
      <c r="Q99">
        <f>VLOOKUP($O99,Key!$A$1:$D$105,3,FALSE)</f>
        <v>-87.9041</v>
      </c>
      <c r="R99" t="str">
        <f>VLOOKUP($O99,Key!$A$1:$D$105,4,FALSE)</f>
        <v>Milwaukee</v>
      </c>
      <c r="S99">
        <v>0</v>
      </c>
      <c r="T99">
        <v>0</v>
      </c>
      <c r="U99">
        <v>0</v>
      </c>
      <c r="V99" t="s">
        <v>33</v>
      </c>
      <c r="W99">
        <v>0</v>
      </c>
      <c r="X99">
        <v>0</v>
      </c>
      <c r="Y99">
        <v>0</v>
      </c>
      <c r="Z99" s="4">
        <v>-1</v>
      </c>
      <c r="AA99" s="1">
        <v>43486</v>
      </c>
      <c r="AB99" s="8">
        <f t="shared" si="6"/>
        <v>43466</v>
      </c>
      <c r="AC99" s="8">
        <f t="shared" si="7"/>
        <v>43486</v>
      </c>
      <c r="AD99" s="8" t="str">
        <f t="shared" si="8"/>
        <v>Monday</v>
      </c>
      <c r="AE99" s="2">
        <v>0.71693287037037035</v>
      </c>
      <c r="AF99" s="4">
        <v>1</v>
      </c>
      <c r="AG99" s="1">
        <v>43486</v>
      </c>
      <c r="AH99" s="8">
        <f t="shared" si="9"/>
        <v>43466</v>
      </c>
      <c r="AI99" s="8">
        <f t="shared" si="10"/>
        <v>43486</v>
      </c>
      <c r="AJ99" s="8" t="str">
        <f t="shared" si="11"/>
        <v>Monday</v>
      </c>
      <c r="AK99" s="2">
        <v>0.71706018518518511</v>
      </c>
      <c r="AL99" t="s">
        <v>33</v>
      </c>
      <c r="AM99" t="s">
        <v>34</v>
      </c>
      <c r="AN99" t="s">
        <v>44</v>
      </c>
      <c r="AO99" t="s">
        <v>27</v>
      </c>
    </row>
    <row r="100" spans="1:41" x14ac:dyDescent="0.25">
      <c r="A100" t="s">
        <v>27</v>
      </c>
      <c r="B100">
        <v>871693</v>
      </c>
      <c r="C100" t="s">
        <v>28</v>
      </c>
      <c r="G100" t="s">
        <v>29</v>
      </c>
      <c r="I100">
        <v>37</v>
      </c>
      <c r="J100" t="s">
        <v>30</v>
      </c>
      <c r="K100" t="s">
        <v>51</v>
      </c>
      <c r="L100">
        <f>VLOOKUP($K100,Key!$A$1:$D$105,2,FALSE)</f>
        <v>43.028709999999997</v>
      </c>
      <c r="M100">
        <f>VLOOKUP($K100,Key!$A$1:$D$105,3,FALSE)</f>
        <v>-87.9041</v>
      </c>
      <c r="N100" t="str">
        <f>VLOOKUP($K100,Key!$A$1:$D$105,4,FALSE)</f>
        <v>Milwaukee</v>
      </c>
      <c r="O100" t="s">
        <v>51</v>
      </c>
      <c r="P100">
        <f>VLOOKUP($O100,Key!$A$1:$D$105,2,FALSE)</f>
        <v>43.028709999999997</v>
      </c>
      <c r="Q100">
        <f>VLOOKUP($O100,Key!$A$1:$D$105,3,FALSE)</f>
        <v>-87.9041</v>
      </c>
      <c r="R100" t="str">
        <f>VLOOKUP($O100,Key!$A$1:$D$105,4,FALSE)</f>
        <v>Milwaukee</v>
      </c>
      <c r="S100">
        <v>1</v>
      </c>
      <c r="T100">
        <v>0</v>
      </c>
      <c r="U100">
        <v>0</v>
      </c>
      <c r="V100" t="s">
        <v>33</v>
      </c>
      <c r="W100">
        <v>0</v>
      </c>
      <c r="X100">
        <v>0</v>
      </c>
      <c r="Y100">
        <v>0</v>
      </c>
      <c r="Z100" s="6">
        <v>-1</v>
      </c>
      <c r="AA100" s="1">
        <v>43486</v>
      </c>
      <c r="AB100" s="7">
        <f t="shared" si="6"/>
        <v>43466</v>
      </c>
      <c r="AC100" s="7">
        <f t="shared" si="7"/>
        <v>43486</v>
      </c>
      <c r="AD100" s="7" t="str">
        <f t="shared" si="8"/>
        <v>Monday</v>
      </c>
      <c r="AE100" s="2">
        <v>0.71721064814814817</v>
      </c>
      <c r="AF100" s="6">
        <v>1</v>
      </c>
      <c r="AG100" s="1">
        <v>43486</v>
      </c>
      <c r="AH100" s="7">
        <f t="shared" si="9"/>
        <v>43466</v>
      </c>
      <c r="AI100" s="7">
        <f t="shared" si="10"/>
        <v>43486</v>
      </c>
      <c r="AJ100" s="7" t="str">
        <f t="shared" si="11"/>
        <v>Monday</v>
      </c>
      <c r="AK100" s="2">
        <v>0.7173842592592593</v>
      </c>
      <c r="AL100" t="s">
        <v>33</v>
      </c>
      <c r="AM100" t="s">
        <v>34</v>
      </c>
      <c r="AN100" t="s">
        <v>44</v>
      </c>
      <c r="AO100" t="s">
        <v>27</v>
      </c>
    </row>
    <row r="101" spans="1:41" x14ac:dyDescent="0.25">
      <c r="A101" t="s">
        <v>27</v>
      </c>
      <c r="B101">
        <v>871693</v>
      </c>
      <c r="C101" t="s">
        <v>28</v>
      </c>
      <c r="G101" t="s">
        <v>29</v>
      </c>
      <c r="I101">
        <v>19</v>
      </c>
      <c r="J101" t="s">
        <v>30</v>
      </c>
      <c r="K101" t="s">
        <v>51</v>
      </c>
      <c r="L101">
        <f>VLOOKUP($K101,Key!$A$1:$D$105,2,FALSE)</f>
        <v>43.028709999999997</v>
      </c>
      <c r="M101">
        <f>VLOOKUP($K101,Key!$A$1:$D$105,3,FALSE)</f>
        <v>-87.9041</v>
      </c>
      <c r="N101" t="str">
        <f>VLOOKUP($K101,Key!$A$1:$D$105,4,FALSE)</f>
        <v>Milwaukee</v>
      </c>
      <c r="O101" t="s">
        <v>51</v>
      </c>
      <c r="P101">
        <f>VLOOKUP($O101,Key!$A$1:$D$105,2,FALSE)</f>
        <v>43.028709999999997</v>
      </c>
      <c r="Q101">
        <f>VLOOKUP($O101,Key!$A$1:$D$105,3,FALSE)</f>
        <v>-87.9041</v>
      </c>
      <c r="R101" t="str">
        <f>VLOOKUP($O101,Key!$A$1:$D$105,4,FALSE)</f>
        <v>Milwaukee</v>
      </c>
      <c r="S101">
        <v>0</v>
      </c>
      <c r="T101">
        <v>0</v>
      </c>
      <c r="U101">
        <v>0</v>
      </c>
      <c r="V101" t="s">
        <v>33</v>
      </c>
      <c r="W101">
        <v>0</v>
      </c>
      <c r="X101">
        <v>0</v>
      </c>
      <c r="Y101">
        <v>0</v>
      </c>
      <c r="Z101" s="4">
        <v>-1</v>
      </c>
      <c r="AA101" s="1">
        <v>43486</v>
      </c>
      <c r="AB101" s="8">
        <f t="shared" si="6"/>
        <v>43466</v>
      </c>
      <c r="AC101" s="8">
        <f t="shared" si="7"/>
        <v>43486</v>
      </c>
      <c r="AD101" s="8" t="str">
        <f t="shared" si="8"/>
        <v>Monday</v>
      </c>
      <c r="AE101" s="2">
        <v>0.71749999999999992</v>
      </c>
      <c r="AF101" s="4">
        <v>1</v>
      </c>
      <c r="AG101" s="1">
        <v>43486</v>
      </c>
      <c r="AH101" s="8">
        <f t="shared" si="9"/>
        <v>43466</v>
      </c>
      <c r="AI101" s="8">
        <f t="shared" si="10"/>
        <v>43486</v>
      </c>
      <c r="AJ101" s="8" t="str">
        <f t="shared" si="11"/>
        <v>Monday</v>
      </c>
      <c r="AK101" s="2">
        <v>0.71767361111111105</v>
      </c>
      <c r="AL101" t="s">
        <v>33</v>
      </c>
      <c r="AM101" t="s">
        <v>34</v>
      </c>
      <c r="AN101" t="s">
        <v>44</v>
      </c>
      <c r="AO101" t="s">
        <v>27</v>
      </c>
    </row>
    <row r="102" spans="1:41" x14ac:dyDescent="0.25">
      <c r="A102" t="s">
        <v>27</v>
      </c>
      <c r="B102">
        <v>871693</v>
      </c>
      <c r="C102" t="s">
        <v>28</v>
      </c>
      <c r="G102" t="s">
        <v>29</v>
      </c>
      <c r="I102">
        <v>11143</v>
      </c>
      <c r="J102" t="s">
        <v>30</v>
      </c>
      <c r="K102" t="s">
        <v>51</v>
      </c>
      <c r="L102">
        <f>VLOOKUP($K102,Key!$A$1:$D$105,2,FALSE)</f>
        <v>43.028709999999997</v>
      </c>
      <c r="M102">
        <f>VLOOKUP($K102,Key!$A$1:$D$105,3,FALSE)</f>
        <v>-87.9041</v>
      </c>
      <c r="N102" t="str">
        <f>VLOOKUP($K102,Key!$A$1:$D$105,4,FALSE)</f>
        <v>Milwaukee</v>
      </c>
      <c r="O102" t="s">
        <v>51</v>
      </c>
      <c r="P102">
        <f>VLOOKUP($O102,Key!$A$1:$D$105,2,FALSE)</f>
        <v>43.028709999999997</v>
      </c>
      <c r="Q102">
        <f>VLOOKUP($O102,Key!$A$1:$D$105,3,FALSE)</f>
        <v>-87.9041</v>
      </c>
      <c r="R102" t="str">
        <f>VLOOKUP($O102,Key!$A$1:$D$105,4,FALSE)</f>
        <v>Milwaukee</v>
      </c>
      <c r="S102">
        <v>0</v>
      </c>
      <c r="T102">
        <v>0</v>
      </c>
      <c r="U102">
        <v>0</v>
      </c>
      <c r="V102" t="s">
        <v>33</v>
      </c>
      <c r="W102">
        <v>0</v>
      </c>
      <c r="X102">
        <v>0</v>
      </c>
      <c r="Y102">
        <v>0</v>
      </c>
      <c r="Z102" s="6">
        <v>-1</v>
      </c>
      <c r="AA102" s="1">
        <v>43486</v>
      </c>
      <c r="AB102" s="7">
        <f t="shared" si="6"/>
        <v>43466</v>
      </c>
      <c r="AC102" s="7">
        <f t="shared" si="7"/>
        <v>43486</v>
      </c>
      <c r="AD102" s="7" t="str">
        <f t="shared" si="8"/>
        <v>Monday</v>
      </c>
      <c r="AE102" s="2">
        <v>0.71827546296296296</v>
      </c>
      <c r="AF102" s="6">
        <v>1</v>
      </c>
      <c r="AG102" s="1">
        <v>43486</v>
      </c>
      <c r="AH102" s="7">
        <f t="shared" si="9"/>
        <v>43466</v>
      </c>
      <c r="AI102" s="7">
        <f t="shared" si="10"/>
        <v>43486</v>
      </c>
      <c r="AJ102" s="7" t="str">
        <f t="shared" si="11"/>
        <v>Monday</v>
      </c>
      <c r="AK102" s="2">
        <v>0.71843749999999995</v>
      </c>
      <c r="AL102" t="s">
        <v>33</v>
      </c>
      <c r="AM102" t="s">
        <v>34</v>
      </c>
      <c r="AN102" t="s">
        <v>44</v>
      </c>
      <c r="AO102" t="s">
        <v>27</v>
      </c>
    </row>
    <row r="103" spans="1:41" x14ac:dyDescent="0.25">
      <c r="A103" t="s">
        <v>27</v>
      </c>
      <c r="B103">
        <v>871693</v>
      </c>
      <c r="C103" t="s">
        <v>28</v>
      </c>
      <c r="G103" t="s">
        <v>29</v>
      </c>
      <c r="I103">
        <v>112</v>
      </c>
      <c r="J103" t="s">
        <v>30</v>
      </c>
      <c r="K103" t="s">
        <v>51</v>
      </c>
      <c r="L103">
        <f>VLOOKUP($K103,Key!$A$1:$D$105,2,FALSE)</f>
        <v>43.028709999999997</v>
      </c>
      <c r="M103">
        <f>VLOOKUP($K103,Key!$A$1:$D$105,3,FALSE)</f>
        <v>-87.9041</v>
      </c>
      <c r="N103" t="str">
        <f>VLOOKUP($K103,Key!$A$1:$D$105,4,FALSE)</f>
        <v>Milwaukee</v>
      </c>
      <c r="O103" t="s">
        <v>51</v>
      </c>
      <c r="P103">
        <f>VLOOKUP($O103,Key!$A$1:$D$105,2,FALSE)</f>
        <v>43.028709999999997</v>
      </c>
      <c r="Q103">
        <f>VLOOKUP($O103,Key!$A$1:$D$105,3,FALSE)</f>
        <v>-87.9041</v>
      </c>
      <c r="R103" t="str">
        <f>VLOOKUP($O103,Key!$A$1:$D$105,4,FALSE)</f>
        <v>Milwaukee</v>
      </c>
      <c r="S103">
        <v>1</v>
      </c>
      <c r="T103">
        <v>0</v>
      </c>
      <c r="U103">
        <v>0</v>
      </c>
      <c r="V103" t="s">
        <v>33</v>
      </c>
      <c r="W103">
        <v>0</v>
      </c>
      <c r="X103">
        <v>0</v>
      </c>
      <c r="Y103">
        <v>0</v>
      </c>
      <c r="Z103" s="4">
        <v>-1</v>
      </c>
      <c r="AA103" s="1">
        <v>43486</v>
      </c>
      <c r="AB103" s="8">
        <f t="shared" si="6"/>
        <v>43466</v>
      </c>
      <c r="AC103" s="8">
        <f t="shared" si="7"/>
        <v>43486</v>
      </c>
      <c r="AD103" s="8" t="str">
        <f t="shared" si="8"/>
        <v>Monday</v>
      </c>
      <c r="AE103" s="2">
        <v>0.71864583333333332</v>
      </c>
      <c r="AF103" s="4">
        <v>1</v>
      </c>
      <c r="AG103" s="1">
        <v>43486</v>
      </c>
      <c r="AH103" s="8">
        <f t="shared" si="9"/>
        <v>43466</v>
      </c>
      <c r="AI103" s="8">
        <f t="shared" si="10"/>
        <v>43486</v>
      </c>
      <c r="AJ103" s="8" t="str">
        <f t="shared" si="11"/>
        <v>Monday</v>
      </c>
      <c r="AK103" s="2">
        <v>0.71880787037037042</v>
      </c>
      <c r="AL103" t="s">
        <v>33</v>
      </c>
      <c r="AM103" t="s">
        <v>34</v>
      </c>
      <c r="AN103" t="s">
        <v>44</v>
      </c>
      <c r="AO103" t="s">
        <v>27</v>
      </c>
    </row>
    <row r="104" spans="1:41" x14ac:dyDescent="0.25">
      <c r="A104" t="s">
        <v>27</v>
      </c>
      <c r="B104">
        <v>871693</v>
      </c>
      <c r="C104" t="s">
        <v>28</v>
      </c>
      <c r="G104" t="s">
        <v>29</v>
      </c>
      <c r="I104">
        <v>5465</v>
      </c>
      <c r="J104" t="s">
        <v>30</v>
      </c>
      <c r="K104" t="s">
        <v>36</v>
      </c>
      <c r="L104">
        <f>VLOOKUP($K104,Key!$A$1:$D$105,2,FALSE)</f>
        <v>43.03886</v>
      </c>
      <c r="M104">
        <f>VLOOKUP($K104,Key!$A$1:$D$105,3,FALSE)</f>
        <v>-87.902720000000002</v>
      </c>
      <c r="N104" t="str">
        <f>VLOOKUP($K104,Key!$A$1:$D$105,4,FALSE)</f>
        <v>Milwaukee</v>
      </c>
      <c r="O104" t="s">
        <v>58</v>
      </c>
      <c r="P104">
        <f>VLOOKUP($O104,Key!$A$1:$D$105,2,FALSE)</f>
        <v>43.052460000000004</v>
      </c>
      <c r="Q104">
        <f>VLOOKUP($O104,Key!$A$1:$D$105,3,FALSE)</f>
        <v>-87.891000000000005</v>
      </c>
      <c r="R104" t="str">
        <f>VLOOKUP($O104,Key!$A$1:$D$105,4,FALSE)</f>
        <v>Milwaukee</v>
      </c>
      <c r="S104">
        <v>7</v>
      </c>
      <c r="T104">
        <v>0</v>
      </c>
      <c r="U104">
        <v>0</v>
      </c>
      <c r="V104" t="s">
        <v>33</v>
      </c>
      <c r="W104">
        <v>1</v>
      </c>
      <c r="X104">
        <v>1</v>
      </c>
      <c r="Y104">
        <v>40</v>
      </c>
      <c r="Z104" s="6">
        <v>-1</v>
      </c>
      <c r="AA104" s="1">
        <v>43470</v>
      </c>
      <c r="AB104" s="7">
        <f t="shared" si="6"/>
        <v>43466</v>
      </c>
      <c r="AC104" s="7">
        <f t="shared" si="7"/>
        <v>43470</v>
      </c>
      <c r="AD104" s="7" t="str">
        <f t="shared" si="8"/>
        <v>Saturday</v>
      </c>
      <c r="AE104" s="2">
        <v>0.67798611111111118</v>
      </c>
      <c r="AF104" s="6">
        <v>1</v>
      </c>
      <c r="AG104" s="1">
        <v>43470</v>
      </c>
      <c r="AH104" s="7">
        <f t="shared" si="9"/>
        <v>43466</v>
      </c>
      <c r="AI104" s="7">
        <f t="shared" si="10"/>
        <v>43470</v>
      </c>
      <c r="AJ104" s="7" t="str">
        <f t="shared" si="11"/>
        <v>Saturday</v>
      </c>
      <c r="AK104" s="2">
        <v>0.68300925925925926</v>
      </c>
      <c r="AL104" t="s">
        <v>33</v>
      </c>
      <c r="AM104" t="s">
        <v>34</v>
      </c>
      <c r="AN104" t="s">
        <v>35</v>
      </c>
      <c r="AO104" t="s">
        <v>27</v>
      </c>
    </row>
    <row r="105" spans="1:41" x14ac:dyDescent="0.25">
      <c r="A105" t="s">
        <v>27</v>
      </c>
      <c r="B105">
        <v>871693</v>
      </c>
      <c r="C105" t="s">
        <v>28</v>
      </c>
      <c r="G105" t="s">
        <v>29</v>
      </c>
      <c r="I105">
        <v>5582</v>
      </c>
      <c r="J105" t="s">
        <v>30</v>
      </c>
      <c r="K105" t="s">
        <v>36</v>
      </c>
      <c r="L105">
        <f>VLOOKUP($K105,Key!$A$1:$D$105,2,FALSE)</f>
        <v>43.03886</v>
      </c>
      <c r="M105">
        <f>VLOOKUP($K105,Key!$A$1:$D$105,3,FALSE)</f>
        <v>-87.902720000000002</v>
      </c>
      <c r="N105" t="str">
        <f>VLOOKUP($K105,Key!$A$1:$D$105,4,FALSE)</f>
        <v>Milwaukee</v>
      </c>
      <c r="O105" t="s">
        <v>58</v>
      </c>
      <c r="P105">
        <f>VLOOKUP($O105,Key!$A$1:$D$105,2,FALSE)</f>
        <v>43.052460000000004</v>
      </c>
      <c r="Q105">
        <f>VLOOKUP($O105,Key!$A$1:$D$105,3,FALSE)</f>
        <v>-87.891000000000005</v>
      </c>
      <c r="R105" t="str">
        <f>VLOOKUP($O105,Key!$A$1:$D$105,4,FALSE)</f>
        <v>Milwaukee</v>
      </c>
      <c r="S105">
        <v>7</v>
      </c>
      <c r="T105">
        <v>0</v>
      </c>
      <c r="U105">
        <v>0</v>
      </c>
      <c r="V105" t="s">
        <v>33</v>
      </c>
      <c r="W105">
        <v>1</v>
      </c>
      <c r="X105">
        <v>1</v>
      </c>
      <c r="Y105">
        <v>40</v>
      </c>
      <c r="Z105" s="4">
        <v>-1</v>
      </c>
      <c r="AA105" s="1">
        <v>43470</v>
      </c>
      <c r="AB105" s="8">
        <f t="shared" si="6"/>
        <v>43466</v>
      </c>
      <c r="AC105" s="8">
        <f t="shared" si="7"/>
        <v>43470</v>
      </c>
      <c r="AD105" s="8" t="str">
        <f t="shared" si="8"/>
        <v>Saturday</v>
      </c>
      <c r="AE105" s="2">
        <v>0.67846064814814822</v>
      </c>
      <c r="AF105" s="4">
        <v>1</v>
      </c>
      <c r="AG105" s="1">
        <v>43470</v>
      </c>
      <c r="AH105" s="8">
        <f t="shared" si="9"/>
        <v>43466</v>
      </c>
      <c r="AI105" s="8">
        <f t="shared" si="10"/>
        <v>43470</v>
      </c>
      <c r="AJ105" s="8" t="str">
        <f t="shared" si="11"/>
        <v>Saturday</v>
      </c>
      <c r="AK105" s="2">
        <v>0.68283564814814823</v>
      </c>
      <c r="AL105" t="s">
        <v>33</v>
      </c>
      <c r="AM105" t="s">
        <v>34</v>
      </c>
      <c r="AN105" t="s">
        <v>35</v>
      </c>
      <c r="AO105" t="s">
        <v>27</v>
      </c>
    </row>
    <row r="106" spans="1:41" x14ac:dyDescent="0.25">
      <c r="A106" t="s">
        <v>27</v>
      </c>
      <c r="B106">
        <v>871693</v>
      </c>
      <c r="C106" t="s">
        <v>28</v>
      </c>
      <c r="G106" t="s">
        <v>29</v>
      </c>
      <c r="I106">
        <v>11166</v>
      </c>
      <c r="J106" t="s">
        <v>30</v>
      </c>
      <c r="K106" t="s">
        <v>36</v>
      </c>
      <c r="L106">
        <f>VLOOKUP($K106,Key!$A$1:$D$105,2,FALSE)</f>
        <v>43.03886</v>
      </c>
      <c r="M106">
        <f>VLOOKUP($K106,Key!$A$1:$D$105,3,FALSE)</f>
        <v>-87.902720000000002</v>
      </c>
      <c r="N106" t="str">
        <f>VLOOKUP($K106,Key!$A$1:$D$105,4,FALSE)</f>
        <v>Milwaukee</v>
      </c>
      <c r="O106" t="s">
        <v>58</v>
      </c>
      <c r="P106">
        <f>VLOOKUP($O106,Key!$A$1:$D$105,2,FALSE)</f>
        <v>43.052460000000004</v>
      </c>
      <c r="Q106">
        <f>VLOOKUP($O106,Key!$A$1:$D$105,3,FALSE)</f>
        <v>-87.891000000000005</v>
      </c>
      <c r="R106" t="str">
        <f>VLOOKUP($O106,Key!$A$1:$D$105,4,FALSE)</f>
        <v>Milwaukee</v>
      </c>
      <c r="S106">
        <v>9</v>
      </c>
      <c r="T106">
        <v>0</v>
      </c>
      <c r="U106">
        <v>0</v>
      </c>
      <c r="V106" t="s">
        <v>33</v>
      </c>
      <c r="W106">
        <v>1</v>
      </c>
      <c r="X106">
        <v>1</v>
      </c>
      <c r="Y106">
        <v>40</v>
      </c>
      <c r="Z106" s="6">
        <v>-1</v>
      </c>
      <c r="AA106" s="1">
        <v>43470</v>
      </c>
      <c r="AB106" s="7">
        <f t="shared" si="6"/>
        <v>43466</v>
      </c>
      <c r="AC106" s="7">
        <f t="shared" si="7"/>
        <v>43470</v>
      </c>
      <c r="AD106" s="7" t="str">
        <f t="shared" si="8"/>
        <v>Saturday</v>
      </c>
      <c r="AE106" s="2">
        <v>0.67763888888888879</v>
      </c>
      <c r="AF106" s="6">
        <v>1</v>
      </c>
      <c r="AG106" s="1">
        <v>43470</v>
      </c>
      <c r="AH106" s="7">
        <f t="shared" si="9"/>
        <v>43466</v>
      </c>
      <c r="AI106" s="7">
        <f t="shared" si="10"/>
        <v>43470</v>
      </c>
      <c r="AJ106" s="7" t="str">
        <f t="shared" si="11"/>
        <v>Saturday</v>
      </c>
      <c r="AK106" s="2">
        <v>0.68336805555555558</v>
      </c>
      <c r="AL106" t="s">
        <v>33</v>
      </c>
      <c r="AM106" t="s">
        <v>34</v>
      </c>
      <c r="AN106" t="s">
        <v>35</v>
      </c>
      <c r="AO106" t="s">
        <v>27</v>
      </c>
    </row>
    <row r="107" spans="1:41" x14ac:dyDescent="0.25">
      <c r="A107" t="s">
        <v>27</v>
      </c>
      <c r="B107">
        <v>871693</v>
      </c>
      <c r="C107" t="s">
        <v>28</v>
      </c>
      <c r="G107" t="s">
        <v>29</v>
      </c>
      <c r="I107">
        <v>12634</v>
      </c>
      <c r="J107" t="s">
        <v>30</v>
      </c>
      <c r="K107" t="s">
        <v>55</v>
      </c>
      <c r="L107">
        <f>VLOOKUP($K107,Key!$A$1:$D$105,2,FALSE)</f>
        <v>43.048200000000001</v>
      </c>
      <c r="M107">
        <f>VLOOKUP($K107,Key!$A$1:$D$105,3,FALSE)</f>
        <v>-87.900859999999994</v>
      </c>
      <c r="N107" t="str">
        <f>VLOOKUP($K107,Key!$A$1:$D$105,4,FALSE)</f>
        <v>Milwaukee</v>
      </c>
      <c r="O107" t="s">
        <v>59</v>
      </c>
      <c r="P107">
        <f>VLOOKUP($O107,Key!$A$1:$D$105,2,FALSE)</f>
        <v>43.04804</v>
      </c>
      <c r="Q107">
        <f>VLOOKUP($O107,Key!$A$1:$D$105,3,FALSE)</f>
        <v>-87.896720000000002</v>
      </c>
      <c r="R107" t="str">
        <f>VLOOKUP($O107,Key!$A$1:$D$105,4,FALSE)</f>
        <v>Milwaukee</v>
      </c>
      <c r="S107">
        <v>5</v>
      </c>
      <c r="T107">
        <v>0</v>
      </c>
      <c r="U107">
        <v>0</v>
      </c>
      <c r="V107" t="s">
        <v>33</v>
      </c>
      <c r="W107">
        <v>0</v>
      </c>
      <c r="X107">
        <v>0</v>
      </c>
      <c r="Y107">
        <v>0</v>
      </c>
      <c r="Z107" s="4">
        <v>-1</v>
      </c>
      <c r="AA107" s="1">
        <v>43481</v>
      </c>
      <c r="AB107" s="8">
        <f t="shared" si="6"/>
        <v>43466</v>
      </c>
      <c r="AC107" s="8">
        <f t="shared" si="7"/>
        <v>43481</v>
      </c>
      <c r="AD107" s="8" t="str">
        <f t="shared" si="8"/>
        <v>Wednesday</v>
      </c>
      <c r="AE107" s="2">
        <v>0.75790509259259264</v>
      </c>
      <c r="AF107" s="4">
        <v>1</v>
      </c>
      <c r="AG107" s="1">
        <v>43481</v>
      </c>
      <c r="AH107" s="8">
        <f t="shared" si="9"/>
        <v>43466</v>
      </c>
      <c r="AI107" s="8">
        <f t="shared" si="10"/>
        <v>43481</v>
      </c>
      <c r="AJ107" s="8" t="str">
        <f t="shared" si="11"/>
        <v>Wednesday</v>
      </c>
      <c r="AK107" s="2">
        <v>0.76172453703703702</v>
      </c>
      <c r="AL107" t="s">
        <v>33</v>
      </c>
      <c r="AM107" t="s">
        <v>34</v>
      </c>
      <c r="AN107" t="s">
        <v>35</v>
      </c>
      <c r="AO107" t="s">
        <v>27</v>
      </c>
    </row>
    <row r="108" spans="1:41" x14ac:dyDescent="0.25">
      <c r="A108" t="s">
        <v>27</v>
      </c>
      <c r="B108">
        <v>871693</v>
      </c>
      <c r="C108" t="s">
        <v>28</v>
      </c>
      <c r="G108" t="s">
        <v>29</v>
      </c>
      <c r="I108">
        <v>12708</v>
      </c>
      <c r="J108" t="s">
        <v>30</v>
      </c>
      <c r="K108" t="s">
        <v>55</v>
      </c>
      <c r="L108">
        <f>VLOOKUP($K108,Key!$A$1:$D$105,2,FALSE)</f>
        <v>43.048200000000001</v>
      </c>
      <c r="M108">
        <f>VLOOKUP($K108,Key!$A$1:$D$105,3,FALSE)</f>
        <v>-87.900859999999994</v>
      </c>
      <c r="N108" t="str">
        <f>VLOOKUP($K108,Key!$A$1:$D$105,4,FALSE)</f>
        <v>Milwaukee</v>
      </c>
      <c r="O108" t="s">
        <v>59</v>
      </c>
      <c r="P108">
        <f>VLOOKUP($O108,Key!$A$1:$D$105,2,FALSE)</f>
        <v>43.04804</v>
      </c>
      <c r="Q108">
        <f>VLOOKUP($O108,Key!$A$1:$D$105,3,FALSE)</f>
        <v>-87.896720000000002</v>
      </c>
      <c r="R108" t="str">
        <f>VLOOKUP($O108,Key!$A$1:$D$105,4,FALSE)</f>
        <v>Milwaukee</v>
      </c>
      <c r="S108">
        <v>6</v>
      </c>
      <c r="T108">
        <v>0</v>
      </c>
      <c r="U108">
        <v>0</v>
      </c>
      <c r="V108" t="s">
        <v>33</v>
      </c>
      <c r="W108">
        <v>0</v>
      </c>
      <c r="X108">
        <v>0</v>
      </c>
      <c r="Y108">
        <v>0</v>
      </c>
      <c r="Z108" s="6">
        <v>-1</v>
      </c>
      <c r="AA108" s="1">
        <v>43481</v>
      </c>
      <c r="AB108" s="7">
        <f t="shared" si="6"/>
        <v>43466</v>
      </c>
      <c r="AC108" s="7">
        <f t="shared" si="7"/>
        <v>43481</v>
      </c>
      <c r="AD108" s="7" t="str">
        <f t="shared" si="8"/>
        <v>Wednesday</v>
      </c>
      <c r="AE108" s="2">
        <v>0.75805555555555548</v>
      </c>
      <c r="AF108" s="6">
        <v>1</v>
      </c>
      <c r="AG108" s="1">
        <v>43481</v>
      </c>
      <c r="AH108" s="7">
        <f t="shared" si="9"/>
        <v>43466</v>
      </c>
      <c r="AI108" s="7">
        <f t="shared" si="10"/>
        <v>43481</v>
      </c>
      <c r="AJ108" s="7" t="str">
        <f t="shared" si="11"/>
        <v>Wednesday</v>
      </c>
      <c r="AK108" s="2">
        <v>0.76192129629629635</v>
      </c>
      <c r="AL108" t="s">
        <v>33</v>
      </c>
      <c r="AM108" t="s">
        <v>34</v>
      </c>
      <c r="AN108" t="s">
        <v>35</v>
      </c>
      <c r="AO108" t="s">
        <v>27</v>
      </c>
    </row>
    <row r="109" spans="1:41" x14ac:dyDescent="0.25">
      <c r="A109" t="s">
        <v>27</v>
      </c>
      <c r="B109">
        <v>871693</v>
      </c>
      <c r="C109" t="s">
        <v>28</v>
      </c>
      <c r="G109" t="s">
        <v>29</v>
      </c>
      <c r="I109">
        <v>11090</v>
      </c>
      <c r="J109" t="s">
        <v>30</v>
      </c>
      <c r="K109" t="s">
        <v>52</v>
      </c>
      <c r="L109">
        <f>VLOOKUP($K109,Key!$A$1:$D$105,2,FALSE)</f>
        <v>43.037300000000002</v>
      </c>
      <c r="M109">
        <f>VLOOKUP($K109,Key!$A$1:$D$105,3,FALSE)</f>
        <v>-87.915800000000004</v>
      </c>
      <c r="N109" t="str">
        <f>VLOOKUP($K109,Key!$A$1:$D$105,4,FALSE)</f>
        <v>Milwaukee</v>
      </c>
      <c r="O109" t="s">
        <v>52</v>
      </c>
      <c r="P109">
        <f>VLOOKUP($O109,Key!$A$1:$D$105,2,FALSE)</f>
        <v>43.037300000000002</v>
      </c>
      <c r="Q109">
        <f>VLOOKUP($O109,Key!$A$1:$D$105,3,FALSE)</f>
        <v>-87.915800000000004</v>
      </c>
      <c r="R109" t="str">
        <f>VLOOKUP($O109,Key!$A$1:$D$105,4,FALSE)</f>
        <v>Milwaukee</v>
      </c>
      <c r="S109">
        <v>9</v>
      </c>
      <c r="T109">
        <v>0</v>
      </c>
      <c r="U109">
        <v>0</v>
      </c>
      <c r="V109" t="s">
        <v>33</v>
      </c>
      <c r="W109">
        <v>1</v>
      </c>
      <c r="X109">
        <v>1</v>
      </c>
      <c r="Y109">
        <v>40</v>
      </c>
      <c r="Z109" s="4">
        <v>-1</v>
      </c>
      <c r="AA109" s="1">
        <v>43479</v>
      </c>
      <c r="AB109" s="8">
        <f t="shared" si="6"/>
        <v>43466</v>
      </c>
      <c r="AC109" s="8">
        <f t="shared" si="7"/>
        <v>43479</v>
      </c>
      <c r="AD109" s="8" t="str">
        <f t="shared" si="8"/>
        <v>Monday</v>
      </c>
      <c r="AE109" s="2">
        <v>0.47804398148148147</v>
      </c>
      <c r="AF109" s="4">
        <v>1</v>
      </c>
      <c r="AG109" s="1">
        <v>43479</v>
      </c>
      <c r="AH109" s="8">
        <f t="shared" si="9"/>
        <v>43466</v>
      </c>
      <c r="AI109" s="8">
        <f t="shared" si="10"/>
        <v>43479</v>
      </c>
      <c r="AJ109" s="8" t="str">
        <f t="shared" si="11"/>
        <v>Monday</v>
      </c>
      <c r="AK109" s="2">
        <v>0.4846064814814815</v>
      </c>
      <c r="AL109" t="s">
        <v>33</v>
      </c>
      <c r="AM109" t="s">
        <v>34</v>
      </c>
      <c r="AN109" t="s">
        <v>44</v>
      </c>
      <c r="AO109" t="s">
        <v>27</v>
      </c>
    </row>
    <row r="110" spans="1:41" x14ac:dyDescent="0.25">
      <c r="A110" t="s">
        <v>27</v>
      </c>
      <c r="B110">
        <v>871693</v>
      </c>
      <c r="C110" t="s">
        <v>28</v>
      </c>
      <c r="G110" t="s">
        <v>29</v>
      </c>
      <c r="I110">
        <v>271</v>
      </c>
      <c r="J110" t="s">
        <v>30</v>
      </c>
      <c r="K110" t="s">
        <v>60</v>
      </c>
      <c r="L110">
        <f>VLOOKUP($K110,Key!$A$1:$D$105,2,FALSE)</f>
        <v>43.04824</v>
      </c>
      <c r="M110">
        <f>VLOOKUP($K110,Key!$A$1:$D$105,3,FALSE)</f>
        <v>-87.904970000000006</v>
      </c>
      <c r="N110" t="str">
        <f>VLOOKUP($K110,Key!$A$1:$D$105,4,FALSE)</f>
        <v>Milwaukee</v>
      </c>
      <c r="O110" t="s">
        <v>60</v>
      </c>
      <c r="P110">
        <f>VLOOKUP($O110,Key!$A$1:$D$105,2,FALSE)</f>
        <v>43.04824</v>
      </c>
      <c r="Q110">
        <f>VLOOKUP($O110,Key!$A$1:$D$105,3,FALSE)</f>
        <v>-87.904970000000006</v>
      </c>
      <c r="R110" t="str">
        <f>VLOOKUP($O110,Key!$A$1:$D$105,4,FALSE)</f>
        <v>Milwaukee</v>
      </c>
      <c r="S110">
        <v>0</v>
      </c>
      <c r="T110">
        <v>0</v>
      </c>
      <c r="U110">
        <v>0</v>
      </c>
      <c r="V110" t="s">
        <v>33</v>
      </c>
      <c r="W110">
        <v>0</v>
      </c>
      <c r="X110">
        <v>0</v>
      </c>
      <c r="Y110">
        <v>0</v>
      </c>
      <c r="Z110" s="6">
        <v>-1</v>
      </c>
      <c r="AA110" s="1">
        <v>43484</v>
      </c>
      <c r="AB110" s="7">
        <f t="shared" si="6"/>
        <v>43466</v>
      </c>
      <c r="AC110" s="7">
        <f t="shared" si="7"/>
        <v>43484</v>
      </c>
      <c r="AD110" s="7" t="str">
        <f t="shared" si="8"/>
        <v>Saturday</v>
      </c>
      <c r="AE110" s="2">
        <v>0.47046296296296292</v>
      </c>
      <c r="AF110" s="6">
        <v>1</v>
      </c>
      <c r="AG110" s="1">
        <v>43484</v>
      </c>
      <c r="AH110" s="7">
        <f t="shared" si="9"/>
        <v>43466</v>
      </c>
      <c r="AI110" s="7">
        <f t="shared" si="10"/>
        <v>43484</v>
      </c>
      <c r="AJ110" s="7" t="str">
        <f t="shared" si="11"/>
        <v>Saturday</v>
      </c>
      <c r="AK110" s="2">
        <v>0.47064814814814815</v>
      </c>
      <c r="AL110" t="s">
        <v>33</v>
      </c>
      <c r="AM110" t="s">
        <v>34</v>
      </c>
      <c r="AN110" t="s">
        <v>44</v>
      </c>
      <c r="AO110" t="s">
        <v>27</v>
      </c>
    </row>
    <row r="111" spans="1:41" x14ac:dyDescent="0.25">
      <c r="A111" t="s">
        <v>27</v>
      </c>
      <c r="B111">
        <v>871693</v>
      </c>
      <c r="C111" t="s">
        <v>28</v>
      </c>
      <c r="G111" t="s">
        <v>29</v>
      </c>
      <c r="I111">
        <v>271</v>
      </c>
      <c r="J111" t="s">
        <v>30</v>
      </c>
      <c r="K111" t="s">
        <v>60</v>
      </c>
      <c r="L111">
        <f>VLOOKUP($K111,Key!$A$1:$D$105,2,FALSE)</f>
        <v>43.04824</v>
      </c>
      <c r="M111">
        <f>VLOOKUP($K111,Key!$A$1:$D$105,3,FALSE)</f>
        <v>-87.904970000000006</v>
      </c>
      <c r="N111" t="str">
        <f>VLOOKUP($K111,Key!$A$1:$D$105,4,FALSE)</f>
        <v>Milwaukee</v>
      </c>
      <c r="O111" t="s">
        <v>60</v>
      </c>
      <c r="P111">
        <f>VLOOKUP($O111,Key!$A$1:$D$105,2,FALSE)</f>
        <v>43.04824</v>
      </c>
      <c r="Q111">
        <f>VLOOKUP($O111,Key!$A$1:$D$105,3,FALSE)</f>
        <v>-87.904970000000006</v>
      </c>
      <c r="R111" t="str">
        <f>VLOOKUP($O111,Key!$A$1:$D$105,4,FALSE)</f>
        <v>Milwaukee</v>
      </c>
      <c r="S111">
        <v>0</v>
      </c>
      <c r="T111">
        <v>0</v>
      </c>
      <c r="U111">
        <v>0</v>
      </c>
      <c r="V111" t="s">
        <v>33</v>
      </c>
      <c r="W111">
        <v>0</v>
      </c>
      <c r="X111">
        <v>0</v>
      </c>
      <c r="Y111">
        <v>0</v>
      </c>
      <c r="Z111" s="4">
        <v>-1</v>
      </c>
      <c r="AA111" s="1">
        <v>43484</v>
      </c>
      <c r="AB111" s="8">
        <f t="shared" si="6"/>
        <v>43466</v>
      </c>
      <c r="AC111" s="8">
        <f t="shared" si="7"/>
        <v>43484</v>
      </c>
      <c r="AD111" s="8" t="str">
        <f t="shared" si="8"/>
        <v>Saturday</v>
      </c>
      <c r="AE111" s="2">
        <v>0.47500000000000003</v>
      </c>
      <c r="AF111" s="4">
        <v>1</v>
      </c>
      <c r="AG111" s="1">
        <v>43484</v>
      </c>
      <c r="AH111" s="8">
        <f t="shared" si="9"/>
        <v>43466</v>
      </c>
      <c r="AI111" s="8">
        <f t="shared" si="10"/>
        <v>43484</v>
      </c>
      <c r="AJ111" s="8" t="str">
        <f t="shared" si="11"/>
        <v>Saturday</v>
      </c>
      <c r="AK111" s="2">
        <v>0.47512731481481479</v>
      </c>
      <c r="AL111" t="s">
        <v>33</v>
      </c>
      <c r="AM111" t="s">
        <v>34</v>
      </c>
      <c r="AN111" t="s">
        <v>44</v>
      </c>
      <c r="AO111" t="s">
        <v>27</v>
      </c>
    </row>
    <row r="112" spans="1:41" x14ac:dyDescent="0.25">
      <c r="A112" t="s">
        <v>27</v>
      </c>
      <c r="B112">
        <v>871693</v>
      </c>
      <c r="C112" t="s">
        <v>28</v>
      </c>
      <c r="G112" t="s">
        <v>29</v>
      </c>
      <c r="I112">
        <v>11166</v>
      </c>
      <c r="J112" t="s">
        <v>30</v>
      </c>
      <c r="K112" t="s">
        <v>60</v>
      </c>
      <c r="L112">
        <f>VLOOKUP($K112,Key!$A$1:$D$105,2,FALSE)</f>
        <v>43.04824</v>
      </c>
      <c r="M112">
        <f>VLOOKUP($K112,Key!$A$1:$D$105,3,FALSE)</f>
        <v>-87.904970000000006</v>
      </c>
      <c r="N112" t="str">
        <f>VLOOKUP($K112,Key!$A$1:$D$105,4,FALSE)</f>
        <v>Milwaukee</v>
      </c>
      <c r="O112" t="s">
        <v>60</v>
      </c>
      <c r="P112">
        <f>VLOOKUP($O112,Key!$A$1:$D$105,2,FALSE)</f>
        <v>43.04824</v>
      </c>
      <c r="Q112">
        <f>VLOOKUP($O112,Key!$A$1:$D$105,3,FALSE)</f>
        <v>-87.904970000000006</v>
      </c>
      <c r="R112" t="str">
        <f>VLOOKUP($O112,Key!$A$1:$D$105,4,FALSE)</f>
        <v>Milwaukee</v>
      </c>
      <c r="S112">
        <v>0</v>
      </c>
      <c r="T112">
        <v>0</v>
      </c>
      <c r="U112">
        <v>0</v>
      </c>
      <c r="V112" t="s">
        <v>33</v>
      </c>
      <c r="W112">
        <v>0</v>
      </c>
      <c r="X112">
        <v>0</v>
      </c>
      <c r="Y112">
        <v>0</v>
      </c>
      <c r="Z112" s="6">
        <v>-1</v>
      </c>
      <c r="AA112" s="1">
        <v>43484</v>
      </c>
      <c r="AB112" s="7">
        <f t="shared" si="6"/>
        <v>43466</v>
      </c>
      <c r="AC112" s="7">
        <f t="shared" si="7"/>
        <v>43484</v>
      </c>
      <c r="AD112" s="7" t="str">
        <f t="shared" si="8"/>
        <v>Saturday</v>
      </c>
      <c r="AE112" s="2">
        <v>0.4752662037037037</v>
      </c>
      <c r="AF112" s="6">
        <v>1</v>
      </c>
      <c r="AG112" s="1">
        <v>43484</v>
      </c>
      <c r="AH112" s="7">
        <f t="shared" si="9"/>
        <v>43466</v>
      </c>
      <c r="AI112" s="7">
        <f t="shared" si="10"/>
        <v>43484</v>
      </c>
      <c r="AJ112" s="7" t="str">
        <f t="shared" si="11"/>
        <v>Saturday</v>
      </c>
      <c r="AK112" s="2">
        <v>0.47541666666666665</v>
      </c>
      <c r="AL112" t="s">
        <v>33</v>
      </c>
      <c r="AM112" t="s">
        <v>34</v>
      </c>
      <c r="AN112" t="s">
        <v>44</v>
      </c>
      <c r="AO112" t="s">
        <v>27</v>
      </c>
    </row>
    <row r="113" spans="1:41" x14ac:dyDescent="0.25">
      <c r="A113" t="s">
        <v>27</v>
      </c>
      <c r="B113">
        <v>871693</v>
      </c>
      <c r="C113" t="s">
        <v>28</v>
      </c>
      <c r="G113" t="s">
        <v>29</v>
      </c>
      <c r="I113">
        <v>12556</v>
      </c>
      <c r="J113" t="s">
        <v>30</v>
      </c>
      <c r="K113" t="s">
        <v>60</v>
      </c>
      <c r="L113">
        <f>VLOOKUP($K113,Key!$A$1:$D$105,2,FALSE)</f>
        <v>43.04824</v>
      </c>
      <c r="M113">
        <f>VLOOKUP($K113,Key!$A$1:$D$105,3,FALSE)</f>
        <v>-87.904970000000006</v>
      </c>
      <c r="N113" t="str">
        <f>VLOOKUP($K113,Key!$A$1:$D$105,4,FALSE)</f>
        <v>Milwaukee</v>
      </c>
      <c r="O113" t="s">
        <v>60</v>
      </c>
      <c r="P113">
        <f>VLOOKUP($O113,Key!$A$1:$D$105,2,FALSE)</f>
        <v>43.04824</v>
      </c>
      <c r="Q113">
        <f>VLOOKUP($O113,Key!$A$1:$D$105,3,FALSE)</f>
        <v>-87.904970000000006</v>
      </c>
      <c r="R113" t="str">
        <f>VLOOKUP($O113,Key!$A$1:$D$105,4,FALSE)</f>
        <v>Milwaukee</v>
      </c>
      <c r="S113">
        <v>0</v>
      </c>
      <c r="T113">
        <v>0</v>
      </c>
      <c r="U113">
        <v>0</v>
      </c>
      <c r="V113" t="s">
        <v>33</v>
      </c>
      <c r="W113">
        <v>0</v>
      </c>
      <c r="X113">
        <v>0</v>
      </c>
      <c r="Y113">
        <v>0</v>
      </c>
      <c r="Z113" s="4">
        <v>-1</v>
      </c>
      <c r="AA113" s="1">
        <v>43484</v>
      </c>
      <c r="AB113" s="8">
        <f t="shared" si="6"/>
        <v>43466</v>
      </c>
      <c r="AC113" s="8">
        <f t="shared" si="7"/>
        <v>43484</v>
      </c>
      <c r="AD113" s="8" t="str">
        <f t="shared" si="8"/>
        <v>Saturday</v>
      </c>
      <c r="AE113" s="2">
        <v>0.47583333333333333</v>
      </c>
      <c r="AF113" s="4">
        <v>1</v>
      </c>
      <c r="AG113" s="1">
        <v>43484</v>
      </c>
      <c r="AH113" s="8">
        <f t="shared" si="9"/>
        <v>43466</v>
      </c>
      <c r="AI113" s="8">
        <f t="shared" si="10"/>
        <v>43484</v>
      </c>
      <c r="AJ113" s="8" t="str">
        <f t="shared" si="11"/>
        <v>Saturday</v>
      </c>
      <c r="AK113" s="2">
        <v>0.47596064814814815</v>
      </c>
      <c r="AL113" t="s">
        <v>33</v>
      </c>
      <c r="AM113" t="s">
        <v>34</v>
      </c>
      <c r="AN113" t="s">
        <v>44</v>
      </c>
      <c r="AO113" t="s">
        <v>27</v>
      </c>
    </row>
    <row r="114" spans="1:41" x14ac:dyDescent="0.25">
      <c r="A114" t="s">
        <v>27</v>
      </c>
      <c r="B114">
        <v>871693</v>
      </c>
      <c r="C114" t="s">
        <v>28</v>
      </c>
      <c r="G114" t="s">
        <v>29</v>
      </c>
      <c r="I114">
        <v>12631</v>
      </c>
      <c r="J114" t="s">
        <v>30</v>
      </c>
      <c r="K114" t="s">
        <v>60</v>
      </c>
      <c r="L114">
        <f>VLOOKUP($K114,Key!$A$1:$D$105,2,FALSE)</f>
        <v>43.04824</v>
      </c>
      <c r="M114">
        <f>VLOOKUP($K114,Key!$A$1:$D$105,3,FALSE)</f>
        <v>-87.904970000000006</v>
      </c>
      <c r="N114" t="str">
        <f>VLOOKUP($K114,Key!$A$1:$D$105,4,FALSE)</f>
        <v>Milwaukee</v>
      </c>
      <c r="O114" t="s">
        <v>60</v>
      </c>
      <c r="P114">
        <f>VLOOKUP($O114,Key!$A$1:$D$105,2,FALSE)</f>
        <v>43.04824</v>
      </c>
      <c r="Q114">
        <f>VLOOKUP($O114,Key!$A$1:$D$105,3,FALSE)</f>
        <v>-87.904970000000006</v>
      </c>
      <c r="R114" t="str">
        <f>VLOOKUP($O114,Key!$A$1:$D$105,4,FALSE)</f>
        <v>Milwaukee</v>
      </c>
      <c r="S114">
        <v>0</v>
      </c>
      <c r="T114">
        <v>0</v>
      </c>
      <c r="U114">
        <v>0</v>
      </c>
      <c r="V114" t="s">
        <v>33</v>
      </c>
      <c r="W114">
        <v>0</v>
      </c>
      <c r="X114">
        <v>0</v>
      </c>
      <c r="Y114">
        <v>0</v>
      </c>
      <c r="Z114" s="6">
        <v>-1</v>
      </c>
      <c r="AA114" s="1">
        <v>43484</v>
      </c>
      <c r="AB114" s="7">
        <f t="shared" si="6"/>
        <v>43466</v>
      </c>
      <c r="AC114" s="7">
        <f t="shared" si="7"/>
        <v>43484</v>
      </c>
      <c r="AD114" s="7" t="str">
        <f t="shared" si="8"/>
        <v>Saturday</v>
      </c>
      <c r="AE114" s="2">
        <v>0.48578703703703702</v>
      </c>
      <c r="AF114" s="6">
        <v>1</v>
      </c>
      <c r="AG114" s="1">
        <v>43484</v>
      </c>
      <c r="AH114" s="7">
        <f t="shared" si="9"/>
        <v>43466</v>
      </c>
      <c r="AI114" s="7">
        <f t="shared" si="10"/>
        <v>43484</v>
      </c>
      <c r="AJ114" s="7" t="str">
        <f t="shared" si="11"/>
        <v>Saturday</v>
      </c>
      <c r="AK114" s="2">
        <v>0.48592592592592593</v>
      </c>
      <c r="AL114" t="s">
        <v>33</v>
      </c>
      <c r="AM114" t="s">
        <v>34</v>
      </c>
      <c r="AN114" t="s">
        <v>44</v>
      </c>
      <c r="AO114" t="s">
        <v>27</v>
      </c>
    </row>
    <row r="115" spans="1:41" x14ac:dyDescent="0.25">
      <c r="A115" t="s">
        <v>27</v>
      </c>
      <c r="B115">
        <v>871693</v>
      </c>
      <c r="C115" t="s">
        <v>28</v>
      </c>
      <c r="G115" t="s">
        <v>29</v>
      </c>
      <c r="I115">
        <v>12494</v>
      </c>
      <c r="J115" t="s">
        <v>30</v>
      </c>
      <c r="K115" t="s">
        <v>42</v>
      </c>
      <c r="L115">
        <f>VLOOKUP($K115,Key!$A$1:$D$105,2,FALSE)</f>
        <v>43.02948</v>
      </c>
      <c r="M115">
        <f>VLOOKUP($K115,Key!$A$1:$D$105,3,FALSE)</f>
        <v>-87.912819999999996</v>
      </c>
      <c r="N115" t="str">
        <f>VLOOKUP($K115,Key!$A$1:$D$105,4,FALSE)</f>
        <v>Milwaukee</v>
      </c>
      <c r="O115" t="s">
        <v>42</v>
      </c>
      <c r="P115">
        <f>VLOOKUP($O115,Key!$A$1:$D$105,2,FALSE)</f>
        <v>43.02948</v>
      </c>
      <c r="Q115">
        <f>VLOOKUP($O115,Key!$A$1:$D$105,3,FALSE)</f>
        <v>-87.912819999999996</v>
      </c>
      <c r="R115" t="str">
        <f>VLOOKUP($O115,Key!$A$1:$D$105,4,FALSE)</f>
        <v>Milwaukee</v>
      </c>
      <c r="S115">
        <v>0</v>
      </c>
      <c r="T115">
        <v>0</v>
      </c>
      <c r="U115">
        <v>0</v>
      </c>
      <c r="V115" t="s">
        <v>33</v>
      </c>
      <c r="W115">
        <v>0</v>
      </c>
      <c r="X115">
        <v>0</v>
      </c>
      <c r="Y115">
        <v>0</v>
      </c>
      <c r="Z115" s="4">
        <v>-1</v>
      </c>
      <c r="AA115" s="1">
        <v>43484</v>
      </c>
      <c r="AB115" s="8">
        <f t="shared" si="6"/>
        <v>43466</v>
      </c>
      <c r="AC115" s="8">
        <f t="shared" si="7"/>
        <v>43484</v>
      </c>
      <c r="AD115" s="8" t="str">
        <f t="shared" si="8"/>
        <v>Saturday</v>
      </c>
      <c r="AE115" s="2">
        <v>0.54273148148148154</v>
      </c>
      <c r="AF115" s="4">
        <v>1</v>
      </c>
      <c r="AG115" s="1">
        <v>43484</v>
      </c>
      <c r="AH115" s="8">
        <f t="shared" si="9"/>
        <v>43466</v>
      </c>
      <c r="AI115" s="8">
        <f t="shared" si="10"/>
        <v>43484</v>
      </c>
      <c r="AJ115" s="8" t="str">
        <f t="shared" si="11"/>
        <v>Saturday</v>
      </c>
      <c r="AK115" s="2">
        <v>0.54293981481481479</v>
      </c>
      <c r="AL115" t="s">
        <v>33</v>
      </c>
      <c r="AM115" t="s">
        <v>34</v>
      </c>
      <c r="AN115" t="s">
        <v>44</v>
      </c>
      <c r="AO115" t="s">
        <v>27</v>
      </c>
    </row>
    <row r="116" spans="1:41" x14ac:dyDescent="0.25">
      <c r="A116" t="s">
        <v>27</v>
      </c>
      <c r="B116">
        <v>871693</v>
      </c>
      <c r="C116" t="s">
        <v>28</v>
      </c>
      <c r="G116" t="s">
        <v>29</v>
      </c>
      <c r="I116">
        <v>5419</v>
      </c>
      <c r="J116" t="s">
        <v>30</v>
      </c>
      <c r="K116" t="s">
        <v>42</v>
      </c>
      <c r="L116">
        <f>VLOOKUP($K116,Key!$A$1:$D$105,2,FALSE)</f>
        <v>43.02948</v>
      </c>
      <c r="M116">
        <f>VLOOKUP($K116,Key!$A$1:$D$105,3,FALSE)</f>
        <v>-87.912819999999996</v>
      </c>
      <c r="N116" t="str">
        <f>VLOOKUP($K116,Key!$A$1:$D$105,4,FALSE)</f>
        <v>Milwaukee</v>
      </c>
      <c r="O116" t="s">
        <v>42</v>
      </c>
      <c r="P116">
        <f>VLOOKUP($O116,Key!$A$1:$D$105,2,FALSE)</f>
        <v>43.02948</v>
      </c>
      <c r="Q116">
        <f>VLOOKUP($O116,Key!$A$1:$D$105,3,FALSE)</f>
        <v>-87.912819999999996</v>
      </c>
      <c r="R116" t="str">
        <f>VLOOKUP($O116,Key!$A$1:$D$105,4,FALSE)</f>
        <v>Milwaukee</v>
      </c>
      <c r="S116">
        <v>0</v>
      </c>
      <c r="T116">
        <v>0</v>
      </c>
      <c r="U116">
        <v>0</v>
      </c>
      <c r="V116" t="s">
        <v>33</v>
      </c>
      <c r="W116">
        <v>0</v>
      </c>
      <c r="X116">
        <v>0</v>
      </c>
      <c r="Y116">
        <v>0</v>
      </c>
      <c r="Z116" s="6">
        <v>-1</v>
      </c>
      <c r="AA116" s="1">
        <v>43484</v>
      </c>
      <c r="AB116" s="7">
        <f t="shared" si="6"/>
        <v>43466</v>
      </c>
      <c r="AC116" s="7">
        <f t="shared" si="7"/>
        <v>43484</v>
      </c>
      <c r="AD116" s="7" t="str">
        <f t="shared" si="8"/>
        <v>Saturday</v>
      </c>
      <c r="AE116" s="2">
        <v>0.54309027777777774</v>
      </c>
      <c r="AF116" s="6">
        <v>1</v>
      </c>
      <c r="AG116" s="1">
        <v>43484</v>
      </c>
      <c r="AH116" s="7">
        <f t="shared" si="9"/>
        <v>43466</v>
      </c>
      <c r="AI116" s="7">
        <f t="shared" si="10"/>
        <v>43484</v>
      </c>
      <c r="AJ116" s="7" t="str">
        <f t="shared" si="11"/>
        <v>Saturday</v>
      </c>
      <c r="AK116" s="2">
        <v>0.54327546296296292</v>
      </c>
      <c r="AL116" t="s">
        <v>33</v>
      </c>
      <c r="AM116" t="s">
        <v>34</v>
      </c>
      <c r="AN116" t="s">
        <v>44</v>
      </c>
      <c r="AO116" t="s">
        <v>27</v>
      </c>
    </row>
    <row r="117" spans="1:41" x14ac:dyDescent="0.25">
      <c r="A117" t="s">
        <v>27</v>
      </c>
      <c r="B117">
        <v>871693</v>
      </c>
      <c r="C117" t="s">
        <v>28</v>
      </c>
      <c r="G117" t="s">
        <v>29</v>
      </c>
      <c r="I117">
        <v>12602</v>
      </c>
      <c r="J117" t="s">
        <v>30</v>
      </c>
      <c r="K117" t="s">
        <v>42</v>
      </c>
      <c r="L117">
        <f>VLOOKUP($K117,Key!$A$1:$D$105,2,FALSE)</f>
        <v>43.02948</v>
      </c>
      <c r="M117">
        <f>VLOOKUP($K117,Key!$A$1:$D$105,3,FALSE)</f>
        <v>-87.912819999999996</v>
      </c>
      <c r="N117" t="str">
        <f>VLOOKUP($K117,Key!$A$1:$D$105,4,FALSE)</f>
        <v>Milwaukee</v>
      </c>
      <c r="O117" t="s">
        <v>42</v>
      </c>
      <c r="P117">
        <f>VLOOKUP($O117,Key!$A$1:$D$105,2,FALSE)</f>
        <v>43.02948</v>
      </c>
      <c r="Q117">
        <f>VLOOKUP($O117,Key!$A$1:$D$105,3,FALSE)</f>
        <v>-87.912819999999996</v>
      </c>
      <c r="R117" t="str">
        <f>VLOOKUP($O117,Key!$A$1:$D$105,4,FALSE)</f>
        <v>Milwaukee</v>
      </c>
      <c r="S117">
        <v>0</v>
      </c>
      <c r="T117">
        <v>0</v>
      </c>
      <c r="U117">
        <v>0</v>
      </c>
      <c r="V117" t="s">
        <v>33</v>
      </c>
      <c r="W117">
        <v>0</v>
      </c>
      <c r="X117">
        <v>0</v>
      </c>
      <c r="Y117">
        <v>0</v>
      </c>
      <c r="Z117" s="4">
        <v>-1</v>
      </c>
      <c r="AA117" s="1">
        <v>43484</v>
      </c>
      <c r="AB117" s="8">
        <f t="shared" si="6"/>
        <v>43466</v>
      </c>
      <c r="AC117" s="8">
        <f t="shared" si="7"/>
        <v>43484</v>
      </c>
      <c r="AD117" s="8" t="str">
        <f t="shared" si="8"/>
        <v>Saturday</v>
      </c>
      <c r="AE117" s="2">
        <v>0.54344907407407406</v>
      </c>
      <c r="AF117" s="4">
        <v>1</v>
      </c>
      <c r="AG117" s="1">
        <v>43484</v>
      </c>
      <c r="AH117" s="8">
        <f t="shared" si="9"/>
        <v>43466</v>
      </c>
      <c r="AI117" s="8">
        <f t="shared" si="10"/>
        <v>43484</v>
      </c>
      <c r="AJ117" s="8" t="str">
        <f t="shared" si="11"/>
        <v>Saturday</v>
      </c>
      <c r="AK117" s="2">
        <v>0.54361111111111116</v>
      </c>
      <c r="AL117" t="s">
        <v>33</v>
      </c>
      <c r="AM117" t="s">
        <v>34</v>
      </c>
      <c r="AN117" t="s">
        <v>44</v>
      </c>
      <c r="AO117" t="s">
        <v>27</v>
      </c>
    </row>
    <row r="118" spans="1:41" x14ac:dyDescent="0.25">
      <c r="A118" t="s">
        <v>27</v>
      </c>
      <c r="B118">
        <v>871693</v>
      </c>
      <c r="C118" t="s">
        <v>28</v>
      </c>
      <c r="G118" t="s">
        <v>29</v>
      </c>
      <c r="I118">
        <v>12463</v>
      </c>
      <c r="J118" t="s">
        <v>30</v>
      </c>
      <c r="K118" t="s">
        <v>42</v>
      </c>
      <c r="L118">
        <f>VLOOKUP($K118,Key!$A$1:$D$105,2,FALSE)</f>
        <v>43.02948</v>
      </c>
      <c r="M118">
        <f>VLOOKUP($K118,Key!$A$1:$D$105,3,FALSE)</f>
        <v>-87.912819999999996</v>
      </c>
      <c r="N118" t="str">
        <f>VLOOKUP($K118,Key!$A$1:$D$105,4,FALSE)</f>
        <v>Milwaukee</v>
      </c>
      <c r="O118" t="s">
        <v>42</v>
      </c>
      <c r="P118">
        <f>VLOOKUP($O118,Key!$A$1:$D$105,2,FALSE)</f>
        <v>43.02948</v>
      </c>
      <c r="Q118">
        <f>VLOOKUP($O118,Key!$A$1:$D$105,3,FALSE)</f>
        <v>-87.912819999999996</v>
      </c>
      <c r="R118" t="str">
        <f>VLOOKUP($O118,Key!$A$1:$D$105,4,FALSE)</f>
        <v>Milwaukee</v>
      </c>
      <c r="S118">
        <v>14</v>
      </c>
      <c r="T118">
        <v>0</v>
      </c>
      <c r="U118">
        <v>0</v>
      </c>
      <c r="V118" t="s">
        <v>33</v>
      </c>
      <c r="W118">
        <v>2</v>
      </c>
      <c r="X118">
        <v>1.9</v>
      </c>
      <c r="Y118">
        <v>80</v>
      </c>
      <c r="Z118" s="6">
        <v>-1</v>
      </c>
      <c r="AA118" s="1">
        <v>43484</v>
      </c>
      <c r="AB118" s="7">
        <f t="shared" si="6"/>
        <v>43466</v>
      </c>
      <c r="AC118" s="7">
        <f t="shared" si="7"/>
        <v>43484</v>
      </c>
      <c r="AD118" s="7" t="str">
        <f t="shared" si="8"/>
        <v>Saturday</v>
      </c>
      <c r="AE118" s="2">
        <v>0.5441435185185185</v>
      </c>
      <c r="AF118" s="6">
        <v>1</v>
      </c>
      <c r="AG118" s="1">
        <v>43484</v>
      </c>
      <c r="AH118" s="7">
        <f t="shared" si="9"/>
        <v>43466</v>
      </c>
      <c r="AI118" s="7">
        <f t="shared" si="10"/>
        <v>43484</v>
      </c>
      <c r="AJ118" s="7" t="str">
        <f t="shared" si="11"/>
        <v>Saturday</v>
      </c>
      <c r="AK118" s="2">
        <v>0.55361111111111116</v>
      </c>
      <c r="AL118" t="s">
        <v>33</v>
      </c>
      <c r="AM118" t="s">
        <v>34</v>
      </c>
      <c r="AN118" t="s">
        <v>44</v>
      </c>
      <c r="AO118" t="s">
        <v>27</v>
      </c>
    </row>
    <row r="119" spans="1:41" x14ac:dyDescent="0.25">
      <c r="A119" t="s">
        <v>27</v>
      </c>
      <c r="B119">
        <v>871693</v>
      </c>
      <c r="C119" t="s">
        <v>28</v>
      </c>
      <c r="G119" t="s">
        <v>29</v>
      </c>
      <c r="I119">
        <v>5431</v>
      </c>
      <c r="J119" t="s">
        <v>30</v>
      </c>
      <c r="K119" t="s">
        <v>42</v>
      </c>
      <c r="L119">
        <f>VLOOKUP($K119,Key!$A$1:$D$105,2,FALSE)</f>
        <v>43.02948</v>
      </c>
      <c r="M119">
        <f>VLOOKUP($K119,Key!$A$1:$D$105,3,FALSE)</f>
        <v>-87.912819999999996</v>
      </c>
      <c r="N119" t="str">
        <f>VLOOKUP($K119,Key!$A$1:$D$105,4,FALSE)</f>
        <v>Milwaukee</v>
      </c>
      <c r="O119" t="s">
        <v>42</v>
      </c>
      <c r="P119">
        <f>VLOOKUP($O119,Key!$A$1:$D$105,2,FALSE)</f>
        <v>43.02948</v>
      </c>
      <c r="Q119">
        <f>VLOOKUP($O119,Key!$A$1:$D$105,3,FALSE)</f>
        <v>-87.912819999999996</v>
      </c>
      <c r="R119" t="str">
        <f>VLOOKUP($O119,Key!$A$1:$D$105,4,FALSE)</f>
        <v>Milwaukee</v>
      </c>
      <c r="S119">
        <v>0</v>
      </c>
      <c r="T119">
        <v>0</v>
      </c>
      <c r="U119">
        <v>0</v>
      </c>
      <c r="V119" t="s">
        <v>33</v>
      </c>
      <c r="W119">
        <v>0</v>
      </c>
      <c r="X119">
        <v>0</v>
      </c>
      <c r="Y119">
        <v>0</v>
      </c>
      <c r="Z119" s="4">
        <v>-1</v>
      </c>
      <c r="AA119" s="1">
        <v>43484</v>
      </c>
      <c r="AB119" s="8">
        <f t="shared" si="6"/>
        <v>43466</v>
      </c>
      <c r="AC119" s="8">
        <f t="shared" si="7"/>
        <v>43484</v>
      </c>
      <c r="AD119" s="8" t="str">
        <f t="shared" si="8"/>
        <v>Saturday</v>
      </c>
      <c r="AE119" s="2">
        <v>0.55378472222222219</v>
      </c>
      <c r="AF119" s="4">
        <v>1</v>
      </c>
      <c r="AG119" s="1">
        <v>43484</v>
      </c>
      <c r="AH119" s="8">
        <f t="shared" si="9"/>
        <v>43466</v>
      </c>
      <c r="AI119" s="8">
        <f t="shared" si="10"/>
        <v>43484</v>
      </c>
      <c r="AJ119" s="8" t="str">
        <f t="shared" si="11"/>
        <v>Saturday</v>
      </c>
      <c r="AK119" s="2">
        <v>0.55388888888888888</v>
      </c>
      <c r="AL119" t="s">
        <v>33</v>
      </c>
      <c r="AM119" t="s">
        <v>34</v>
      </c>
      <c r="AN119" t="s">
        <v>44</v>
      </c>
      <c r="AO119" t="s">
        <v>27</v>
      </c>
    </row>
    <row r="120" spans="1:41" x14ac:dyDescent="0.25">
      <c r="A120" t="s">
        <v>27</v>
      </c>
      <c r="B120">
        <v>871693</v>
      </c>
      <c r="C120" t="s">
        <v>28</v>
      </c>
      <c r="G120" t="s">
        <v>29</v>
      </c>
      <c r="I120">
        <v>32</v>
      </c>
      <c r="J120" t="s">
        <v>30</v>
      </c>
      <c r="K120" t="s">
        <v>42</v>
      </c>
      <c r="L120">
        <f>VLOOKUP($K120,Key!$A$1:$D$105,2,FALSE)</f>
        <v>43.02948</v>
      </c>
      <c r="M120">
        <f>VLOOKUP($K120,Key!$A$1:$D$105,3,FALSE)</f>
        <v>-87.912819999999996</v>
      </c>
      <c r="N120" t="str">
        <f>VLOOKUP($K120,Key!$A$1:$D$105,4,FALSE)</f>
        <v>Milwaukee</v>
      </c>
      <c r="O120" t="s">
        <v>42</v>
      </c>
      <c r="P120">
        <f>VLOOKUP($O120,Key!$A$1:$D$105,2,FALSE)</f>
        <v>43.02948</v>
      </c>
      <c r="Q120">
        <f>VLOOKUP($O120,Key!$A$1:$D$105,3,FALSE)</f>
        <v>-87.912819999999996</v>
      </c>
      <c r="R120" t="str">
        <f>VLOOKUP($O120,Key!$A$1:$D$105,4,FALSE)</f>
        <v>Milwaukee</v>
      </c>
      <c r="S120">
        <v>0</v>
      </c>
      <c r="T120">
        <v>0</v>
      </c>
      <c r="U120">
        <v>0</v>
      </c>
      <c r="V120" t="s">
        <v>33</v>
      </c>
      <c r="W120">
        <v>0</v>
      </c>
      <c r="X120">
        <v>0</v>
      </c>
      <c r="Y120">
        <v>0</v>
      </c>
      <c r="Z120" s="6">
        <v>-1</v>
      </c>
      <c r="AA120" s="1">
        <v>43484</v>
      </c>
      <c r="AB120" s="7">
        <f t="shared" si="6"/>
        <v>43466</v>
      </c>
      <c r="AC120" s="7">
        <f t="shared" si="7"/>
        <v>43484</v>
      </c>
      <c r="AD120" s="7" t="str">
        <f t="shared" si="8"/>
        <v>Saturday</v>
      </c>
      <c r="AE120" s="2">
        <v>0.55444444444444441</v>
      </c>
      <c r="AF120" s="6">
        <v>1</v>
      </c>
      <c r="AG120" s="1">
        <v>43484</v>
      </c>
      <c r="AH120" s="7">
        <f t="shared" si="9"/>
        <v>43466</v>
      </c>
      <c r="AI120" s="7">
        <f t="shared" si="10"/>
        <v>43484</v>
      </c>
      <c r="AJ120" s="7" t="str">
        <f t="shared" si="11"/>
        <v>Saturday</v>
      </c>
      <c r="AK120" s="2">
        <v>0.55458333333333332</v>
      </c>
      <c r="AL120" t="s">
        <v>33</v>
      </c>
      <c r="AM120" t="s">
        <v>34</v>
      </c>
      <c r="AN120" t="s">
        <v>44</v>
      </c>
      <c r="AO120" t="s">
        <v>27</v>
      </c>
    </row>
    <row r="121" spans="1:41" x14ac:dyDescent="0.25">
      <c r="A121" t="s">
        <v>27</v>
      </c>
      <c r="B121">
        <v>871693</v>
      </c>
      <c r="C121" t="s">
        <v>28</v>
      </c>
      <c r="G121" t="s">
        <v>29</v>
      </c>
      <c r="I121">
        <v>5419</v>
      </c>
      <c r="J121" t="s">
        <v>30</v>
      </c>
      <c r="K121" t="s">
        <v>42</v>
      </c>
      <c r="L121">
        <f>VLOOKUP($K121,Key!$A$1:$D$105,2,FALSE)</f>
        <v>43.02948</v>
      </c>
      <c r="M121">
        <f>VLOOKUP($K121,Key!$A$1:$D$105,3,FALSE)</f>
        <v>-87.912819999999996</v>
      </c>
      <c r="N121" t="str">
        <f>VLOOKUP($K121,Key!$A$1:$D$105,4,FALSE)</f>
        <v>Milwaukee</v>
      </c>
      <c r="O121" t="s">
        <v>42</v>
      </c>
      <c r="P121">
        <f>VLOOKUP($O121,Key!$A$1:$D$105,2,FALSE)</f>
        <v>43.02948</v>
      </c>
      <c r="Q121">
        <f>VLOOKUP($O121,Key!$A$1:$D$105,3,FALSE)</f>
        <v>-87.912819999999996</v>
      </c>
      <c r="R121" t="str">
        <f>VLOOKUP($O121,Key!$A$1:$D$105,4,FALSE)</f>
        <v>Milwaukee</v>
      </c>
      <c r="S121">
        <v>0</v>
      </c>
      <c r="T121">
        <v>0</v>
      </c>
      <c r="U121">
        <v>0</v>
      </c>
      <c r="V121" t="s">
        <v>33</v>
      </c>
      <c r="W121">
        <v>0</v>
      </c>
      <c r="X121">
        <v>0</v>
      </c>
      <c r="Y121">
        <v>0</v>
      </c>
      <c r="Z121" s="4">
        <v>-1</v>
      </c>
      <c r="AA121" s="1">
        <v>43484</v>
      </c>
      <c r="AB121" s="8">
        <f t="shared" si="6"/>
        <v>43466</v>
      </c>
      <c r="AC121" s="8">
        <f t="shared" si="7"/>
        <v>43484</v>
      </c>
      <c r="AD121" s="8" t="str">
        <f t="shared" si="8"/>
        <v>Saturday</v>
      </c>
      <c r="AE121" s="2">
        <v>0.5546875</v>
      </c>
      <c r="AF121" s="4">
        <v>1</v>
      </c>
      <c r="AG121" s="1">
        <v>43484</v>
      </c>
      <c r="AH121" s="8">
        <f t="shared" si="9"/>
        <v>43466</v>
      </c>
      <c r="AI121" s="8">
        <f t="shared" si="10"/>
        <v>43484</v>
      </c>
      <c r="AJ121" s="8" t="str">
        <f t="shared" si="11"/>
        <v>Saturday</v>
      </c>
      <c r="AK121" s="2">
        <v>0.55483796296296295</v>
      </c>
      <c r="AL121" t="s">
        <v>33</v>
      </c>
      <c r="AM121" t="s">
        <v>34</v>
      </c>
      <c r="AN121" t="s">
        <v>44</v>
      </c>
      <c r="AO121" t="s">
        <v>27</v>
      </c>
    </row>
    <row r="122" spans="1:41" x14ac:dyDescent="0.25">
      <c r="A122" t="s">
        <v>27</v>
      </c>
      <c r="B122">
        <v>871693</v>
      </c>
      <c r="C122" t="s">
        <v>28</v>
      </c>
      <c r="G122" t="s">
        <v>29</v>
      </c>
      <c r="I122">
        <v>12494</v>
      </c>
      <c r="J122" t="s">
        <v>30</v>
      </c>
      <c r="K122" t="s">
        <v>42</v>
      </c>
      <c r="L122">
        <f>VLOOKUP($K122,Key!$A$1:$D$105,2,FALSE)</f>
        <v>43.02948</v>
      </c>
      <c r="M122">
        <f>VLOOKUP($K122,Key!$A$1:$D$105,3,FALSE)</f>
        <v>-87.912819999999996</v>
      </c>
      <c r="N122" t="str">
        <f>VLOOKUP($K122,Key!$A$1:$D$105,4,FALSE)</f>
        <v>Milwaukee</v>
      </c>
      <c r="O122" t="s">
        <v>42</v>
      </c>
      <c r="P122">
        <f>VLOOKUP($O122,Key!$A$1:$D$105,2,FALSE)</f>
        <v>43.02948</v>
      </c>
      <c r="Q122">
        <f>VLOOKUP($O122,Key!$A$1:$D$105,3,FALSE)</f>
        <v>-87.912819999999996</v>
      </c>
      <c r="R122" t="str">
        <f>VLOOKUP($O122,Key!$A$1:$D$105,4,FALSE)</f>
        <v>Milwaukee</v>
      </c>
      <c r="S122">
        <v>0</v>
      </c>
      <c r="T122">
        <v>0</v>
      </c>
      <c r="U122">
        <v>0</v>
      </c>
      <c r="V122" t="s">
        <v>33</v>
      </c>
      <c r="W122">
        <v>0</v>
      </c>
      <c r="X122">
        <v>0</v>
      </c>
      <c r="Y122">
        <v>0</v>
      </c>
      <c r="Z122" s="6">
        <v>-1</v>
      </c>
      <c r="AA122" s="1">
        <v>43484</v>
      </c>
      <c r="AB122" s="7">
        <f t="shared" si="6"/>
        <v>43466</v>
      </c>
      <c r="AC122" s="7">
        <f t="shared" si="7"/>
        <v>43484</v>
      </c>
      <c r="AD122" s="7" t="str">
        <f t="shared" si="8"/>
        <v>Saturday</v>
      </c>
      <c r="AE122" s="2">
        <v>0.55496527777777771</v>
      </c>
      <c r="AF122" s="6">
        <v>1</v>
      </c>
      <c r="AG122" s="1">
        <v>43484</v>
      </c>
      <c r="AH122" s="7">
        <f t="shared" si="9"/>
        <v>43466</v>
      </c>
      <c r="AI122" s="7">
        <f t="shared" si="10"/>
        <v>43484</v>
      </c>
      <c r="AJ122" s="7" t="str">
        <f t="shared" si="11"/>
        <v>Saturday</v>
      </c>
      <c r="AK122" s="2">
        <v>0.55511574074074077</v>
      </c>
      <c r="AL122" t="s">
        <v>33</v>
      </c>
      <c r="AM122" t="s">
        <v>34</v>
      </c>
      <c r="AN122" t="s">
        <v>44</v>
      </c>
      <c r="AO122" t="s">
        <v>27</v>
      </c>
    </row>
    <row r="123" spans="1:41" x14ac:dyDescent="0.25">
      <c r="A123" t="s">
        <v>27</v>
      </c>
      <c r="B123">
        <v>871693</v>
      </c>
      <c r="C123" t="s">
        <v>28</v>
      </c>
      <c r="G123" t="s">
        <v>29</v>
      </c>
      <c r="I123">
        <v>5455</v>
      </c>
      <c r="J123" t="s">
        <v>30</v>
      </c>
      <c r="K123" t="s">
        <v>42</v>
      </c>
      <c r="L123">
        <f>VLOOKUP($K123,Key!$A$1:$D$105,2,FALSE)</f>
        <v>43.02948</v>
      </c>
      <c r="M123">
        <f>VLOOKUP($K123,Key!$A$1:$D$105,3,FALSE)</f>
        <v>-87.912819999999996</v>
      </c>
      <c r="N123" t="str">
        <f>VLOOKUP($K123,Key!$A$1:$D$105,4,FALSE)</f>
        <v>Milwaukee</v>
      </c>
      <c r="O123" t="s">
        <v>42</v>
      </c>
      <c r="P123">
        <f>VLOOKUP($O123,Key!$A$1:$D$105,2,FALSE)</f>
        <v>43.02948</v>
      </c>
      <c r="Q123">
        <f>VLOOKUP($O123,Key!$A$1:$D$105,3,FALSE)</f>
        <v>-87.912819999999996</v>
      </c>
      <c r="R123" t="str">
        <f>VLOOKUP($O123,Key!$A$1:$D$105,4,FALSE)</f>
        <v>Milwaukee</v>
      </c>
      <c r="S123">
        <v>10</v>
      </c>
      <c r="T123">
        <v>0</v>
      </c>
      <c r="U123">
        <v>0</v>
      </c>
      <c r="V123" t="s">
        <v>33</v>
      </c>
      <c r="W123">
        <v>1</v>
      </c>
      <c r="X123">
        <v>1</v>
      </c>
      <c r="Y123">
        <v>40</v>
      </c>
      <c r="Z123" s="4">
        <v>-1</v>
      </c>
      <c r="AA123" s="1">
        <v>43484</v>
      </c>
      <c r="AB123" s="8">
        <f t="shared" si="6"/>
        <v>43466</v>
      </c>
      <c r="AC123" s="8">
        <f t="shared" si="7"/>
        <v>43484</v>
      </c>
      <c r="AD123" s="8" t="str">
        <f t="shared" si="8"/>
        <v>Saturday</v>
      </c>
      <c r="AE123" s="2">
        <v>0.55524305555555553</v>
      </c>
      <c r="AF123" s="4">
        <v>1</v>
      </c>
      <c r="AG123" s="1">
        <v>43484</v>
      </c>
      <c r="AH123" s="8">
        <f t="shared" si="9"/>
        <v>43466</v>
      </c>
      <c r="AI123" s="8">
        <f t="shared" si="10"/>
        <v>43484</v>
      </c>
      <c r="AJ123" s="8" t="str">
        <f t="shared" si="11"/>
        <v>Saturday</v>
      </c>
      <c r="AK123" s="2">
        <v>0.56192129629629628</v>
      </c>
      <c r="AL123" t="s">
        <v>33</v>
      </c>
      <c r="AM123" t="s">
        <v>34</v>
      </c>
      <c r="AN123" t="s">
        <v>44</v>
      </c>
      <c r="AO123" t="s">
        <v>27</v>
      </c>
    </row>
    <row r="124" spans="1:41" x14ac:dyDescent="0.25">
      <c r="A124" t="s">
        <v>27</v>
      </c>
      <c r="B124">
        <v>871693</v>
      </c>
      <c r="C124" t="s">
        <v>28</v>
      </c>
      <c r="G124" t="s">
        <v>29</v>
      </c>
      <c r="I124">
        <v>12494</v>
      </c>
      <c r="J124" t="s">
        <v>30</v>
      </c>
      <c r="K124" t="s">
        <v>42</v>
      </c>
      <c r="L124">
        <f>VLOOKUP($K124,Key!$A$1:$D$105,2,FALSE)</f>
        <v>43.02948</v>
      </c>
      <c r="M124">
        <f>VLOOKUP($K124,Key!$A$1:$D$105,3,FALSE)</f>
        <v>-87.912819999999996</v>
      </c>
      <c r="N124" t="str">
        <f>VLOOKUP($K124,Key!$A$1:$D$105,4,FALSE)</f>
        <v>Milwaukee</v>
      </c>
      <c r="O124" t="s">
        <v>42</v>
      </c>
      <c r="P124">
        <f>VLOOKUP($O124,Key!$A$1:$D$105,2,FALSE)</f>
        <v>43.02948</v>
      </c>
      <c r="Q124">
        <f>VLOOKUP($O124,Key!$A$1:$D$105,3,FALSE)</f>
        <v>-87.912819999999996</v>
      </c>
      <c r="R124" t="str">
        <f>VLOOKUP($O124,Key!$A$1:$D$105,4,FALSE)</f>
        <v>Milwaukee</v>
      </c>
      <c r="S124">
        <v>0</v>
      </c>
      <c r="T124">
        <v>0</v>
      </c>
      <c r="U124">
        <v>0</v>
      </c>
      <c r="V124" t="s">
        <v>33</v>
      </c>
      <c r="W124">
        <v>0</v>
      </c>
      <c r="X124">
        <v>0</v>
      </c>
      <c r="Y124">
        <v>0</v>
      </c>
      <c r="Z124" s="6">
        <v>-1</v>
      </c>
      <c r="AA124" s="1">
        <v>43484</v>
      </c>
      <c r="AB124" s="7">
        <f t="shared" si="6"/>
        <v>43466</v>
      </c>
      <c r="AC124" s="7">
        <f t="shared" si="7"/>
        <v>43484</v>
      </c>
      <c r="AD124" s="7" t="str">
        <f t="shared" si="8"/>
        <v>Saturday</v>
      </c>
      <c r="AE124" s="2">
        <v>0.569849537037037</v>
      </c>
      <c r="AF124" s="6">
        <v>1</v>
      </c>
      <c r="AG124" s="1">
        <v>43484</v>
      </c>
      <c r="AH124" s="7">
        <f t="shared" si="9"/>
        <v>43466</v>
      </c>
      <c r="AI124" s="7">
        <f t="shared" si="10"/>
        <v>43484</v>
      </c>
      <c r="AJ124" s="7" t="str">
        <f t="shared" si="11"/>
        <v>Saturday</v>
      </c>
      <c r="AK124" s="2">
        <v>0.56995370370370368</v>
      </c>
      <c r="AL124" t="s">
        <v>33</v>
      </c>
      <c r="AM124" t="s">
        <v>34</v>
      </c>
      <c r="AN124" t="s">
        <v>44</v>
      </c>
      <c r="AO124" t="s">
        <v>27</v>
      </c>
    </row>
    <row r="125" spans="1:41" x14ac:dyDescent="0.25">
      <c r="A125" t="s">
        <v>27</v>
      </c>
      <c r="B125">
        <v>871693</v>
      </c>
      <c r="C125" t="s">
        <v>28</v>
      </c>
      <c r="G125" t="s">
        <v>29</v>
      </c>
      <c r="I125">
        <v>5481</v>
      </c>
      <c r="J125" t="s">
        <v>30</v>
      </c>
      <c r="K125" t="s">
        <v>61</v>
      </c>
      <c r="L125">
        <f>VLOOKUP($K125,Key!$A$1:$D$105,2,FALSE)</f>
        <v>43.026229999999998</v>
      </c>
      <c r="M125">
        <f>VLOOKUP($K125,Key!$A$1:$D$105,3,FALSE)</f>
        <v>-87.912809999999993</v>
      </c>
      <c r="N125" t="str">
        <f>VLOOKUP($K125,Key!$A$1:$D$105,4,FALSE)</f>
        <v>Milwaukee</v>
      </c>
      <c r="O125" t="s">
        <v>61</v>
      </c>
      <c r="P125">
        <f>VLOOKUP($O125,Key!$A$1:$D$105,2,FALSE)</f>
        <v>43.026229999999998</v>
      </c>
      <c r="Q125">
        <f>VLOOKUP($O125,Key!$A$1:$D$105,3,FALSE)</f>
        <v>-87.912809999999993</v>
      </c>
      <c r="R125" t="str">
        <f>VLOOKUP($O125,Key!$A$1:$D$105,4,FALSE)</f>
        <v>Milwaukee</v>
      </c>
      <c r="S125">
        <v>0</v>
      </c>
      <c r="T125">
        <v>0</v>
      </c>
      <c r="U125">
        <v>0</v>
      </c>
      <c r="V125" t="s">
        <v>33</v>
      </c>
      <c r="W125">
        <v>0</v>
      </c>
      <c r="X125">
        <v>0</v>
      </c>
      <c r="Y125">
        <v>0</v>
      </c>
      <c r="Z125" s="4">
        <v>-1</v>
      </c>
      <c r="AA125" s="1">
        <v>43484</v>
      </c>
      <c r="AB125" s="8">
        <f t="shared" si="6"/>
        <v>43466</v>
      </c>
      <c r="AC125" s="8">
        <f t="shared" si="7"/>
        <v>43484</v>
      </c>
      <c r="AD125" s="8" t="str">
        <f t="shared" si="8"/>
        <v>Saturday</v>
      </c>
      <c r="AE125" s="2">
        <v>0.57998842592592592</v>
      </c>
      <c r="AF125" s="4">
        <v>1</v>
      </c>
      <c r="AG125" s="1">
        <v>43484</v>
      </c>
      <c r="AH125" s="8">
        <f t="shared" si="9"/>
        <v>43466</v>
      </c>
      <c r="AI125" s="8">
        <f t="shared" si="10"/>
        <v>43484</v>
      </c>
      <c r="AJ125" s="8" t="str">
        <f t="shared" si="11"/>
        <v>Saturday</v>
      </c>
      <c r="AK125" s="2">
        <v>0.58010416666666664</v>
      </c>
      <c r="AL125" t="s">
        <v>33</v>
      </c>
      <c r="AM125" t="s">
        <v>34</v>
      </c>
      <c r="AN125" t="s">
        <v>44</v>
      </c>
      <c r="AO125" t="s">
        <v>27</v>
      </c>
    </row>
    <row r="126" spans="1:41" x14ac:dyDescent="0.25">
      <c r="A126" t="s">
        <v>27</v>
      </c>
      <c r="B126">
        <v>871693</v>
      </c>
      <c r="C126" t="s">
        <v>28</v>
      </c>
      <c r="G126" t="s">
        <v>29</v>
      </c>
      <c r="I126">
        <v>12625</v>
      </c>
      <c r="J126" t="s">
        <v>30</v>
      </c>
      <c r="K126" t="s">
        <v>61</v>
      </c>
      <c r="L126">
        <f>VLOOKUP($K126,Key!$A$1:$D$105,2,FALSE)</f>
        <v>43.026229999999998</v>
      </c>
      <c r="M126">
        <f>VLOOKUP($K126,Key!$A$1:$D$105,3,FALSE)</f>
        <v>-87.912809999999993</v>
      </c>
      <c r="N126" t="str">
        <f>VLOOKUP($K126,Key!$A$1:$D$105,4,FALSE)</f>
        <v>Milwaukee</v>
      </c>
      <c r="O126" t="s">
        <v>61</v>
      </c>
      <c r="P126">
        <f>VLOOKUP($O126,Key!$A$1:$D$105,2,FALSE)</f>
        <v>43.026229999999998</v>
      </c>
      <c r="Q126">
        <f>VLOOKUP($O126,Key!$A$1:$D$105,3,FALSE)</f>
        <v>-87.912809999999993</v>
      </c>
      <c r="R126" t="str">
        <f>VLOOKUP($O126,Key!$A$1:$D$105,4,FALSE)</f>
        <v>Milwaukee</v>
      </c>
      <c r="S126">
        <v>0</v>
      </c>
      <c r="T126">
        <v>0</v>
      </c>
      <c r="U126">
        <v>0</v>
      </c>
      <c r="V126" t="s">
        <v>33</v>
      </c>
      <c r="W126">
        <v>0</v>
      </c>
      <c r="X126">
        <v>0</v>
      </c>
      <c r="Y126">
        <v>0</v>
      </c>
      <c r="Z126" s="6">
        <v>-1</v>
      </c>
      <c r="AA126" s="1">
        <v>43484</v>
      </c>
      <c r="AB126" s="7">
        <f t="shared" si="6"/>
        <v>43466</v>
      </c>
      <c r="AC126" s="7">
        <f t="shared" si="7"/>
        <v>43484</v>
      </c>
      <c r="AD126" s="7" t="str">
        <f t="shared" si="8"/>
        <v>Saturday</v>
      </c>
      <c r="AE126" s="2">
        <v>0.58023148148148151</v>
      </c>
      <c r="AF126" s="6">
        <v>1</v>
      </c>
      <c r="AG126" s="1">
        <v>43484</v>
      </c>
      <c r="AH126" s="7">
        <f t="shared" si="9"/>
        <v>43466</v>
      </c>
      <c r="AI126" s="7">
        <f t="shared" si="10"/>
        <v>43484</v>
      </c>
      <c r="AJ126" s="7" t="str">
        <f t="shared" si="11"/>
        <v>Saturday</v>
      </c>
      <c r="AK126" s="2">
        <v>0.58034722222222224</v>
      </c>
      <c r="AL126" t="s">
        <v>33</v>
      </c>
      <c r="AM126" t="s">
        <v>34</v>
      </c>
      <c r="AN126" t="s">
        <v>44</v>
      </c>
      <c r="AO126" t="s">
        <v>27</v>
      </c>
    </row>
    <row r="127" spans="1:41" x14ac:dyDescent="0.25">
      <c r="A127" t="s">
        <v>27</v>
      </c>
      <c r="B127">
        <v>871693</v>
      </c>
      <c r="C127" t="s">
        <v>28</v>
      </c>
      <c r="G127" t="s">
        <v>29</v>
      </c>
      <c r="I127">
        <v>5493</v>
      </c>
      <c r="J127" t="s">
        <v>30</v>
      </c>
      <c r="K127" t="s">
        <v>61</v>
      </c>
      <c r="L127">
        <f>VLOOKUP($K127,Key!$A$1:$D$105,2,FALSE)</f>
        <v>43.026229999999998</v>
      </c>
      <c r="M127">
        <f>VLOOKUP($K127,Key!$A$1:$D$105,3,FALSE)</f>
        <v>-87.912809999999993</v>
      </c>
      <c r="N127" t="str">
        <f>VLOOKUP($K127,Key!$A$1:$D$105,4,FALSE)</f>
        <v>Milwaukee</v>
      </c>
      <c r="O127" t="s">
        <v>61</v>
      </c>
      <c r="P127">
        <f>VLOOKUP($O127,Key!$A$1:$D$105,2,FALSE)</f>
        <v>43.026229999999998</v>
      </c>
      <c r="Q127">
        <f>VLOOKUP($O127,Key!$A$1:$D$105,3,FALSE)</f>
        <v>-87.912809999999993</v>
      </c>
      <c r="R127" t="str">
        <f>VLOOKUP($O127,Key!$A$1:$D$105,4,FALSE)</f>
        <v>Milwaukee</v>
      </c>
      <c r="S127">
        <v>1</v>
      </c>
      <c r="T127">
        <v>0</v>
      </c>
      <c r="U127">
        <v>0</v>
      </c>
      <c r="V127" t="s">
        <v>33</v>
      </c>
      <c r="W127">
        <v>0</v>
      </c>
      <c r="X127">
        <v>0</v>
      </c>
      <c r="Y127">
        <v>0</v>
      </c>
      <c r="Z127" s="4">
        <v>-1</v>
      </c>
      <c r="AA127" s="1">
        <v>43484</v>
      </c>
      <c r="AB127" s="8">
        <f t="shared" si="6"/>
        <v>43466</v>
      </c>
      <c r="AC127" s="8">
        <f t="shared" si="7"/>
        <v>43484</v>
      </c>
      <c r="AD127" s="8" t="str">
        <f t="shared" si="8"/>
        <v>Saturday</v>
      </c>
      <c r="AE127" s="2">
        <v>0.58048611111111115</v>
      </c>
      <c r="AF127" s="4">
        <v>1</v>
      </c>
      <c r="AG127" s="1">
        <v>43484</v>
      </c>
      <c r="AH127" s="8">
        <f t="shared" si="9"/>
        <v>43466</v>
      </c>
      <c r="AI127" s="8">
        <f t="shared" si="10"/>
        <v>43484</v>
      </c>
      <c r="AJ127" s="8" t="str">
        <f t="shared" si="11"/>
        <v>Saturday</v>
      </c>
      <c r="AK127" s="2">
        <v>0.58060185185185187</v>
      </c>
      <c r="AL127" t="s">
        <v>33</v>
      </c>
      <c r="AM127" t="s">
        <v>34</v>
      </c>
      <c r="AN127" t="s">
        <v>44</v>
      </c>
      <c r="AO127" t="s">
        <v>27</v>
      </c>
    </row>
    <row r="128" spans="1:41" x14ac:dyDescent="0.25">
      <c r="A128" t="s">
        <v>27</v>
      </c>
      <c r="B128">
        <v>871693</v>
      </c>
      <c r="C128" t="s">
        <v>28</v>
      </c>
      <c r="G128" t="s">
        <v>29</v>
      </c>
      <c r="I128">
        <v>11142</v>
      </c>
      <c r="J128" t="s">
        <v>30</v>
      </c>
      <c r="K128" t="s">
        <v>62</v>
      </c>
      <c r="L128">
        <f>VLOOKUP($K128,Key!$A$1:$D$105,2,FALSE)</f>
        <v>43.020020000000002</v>
      </c>
      <c r="M128">
        <f>VLOOKUP($K128,Key!$A$1:$D$105,3,FALSE)</f>
        <v>-87.912540000000007</v>
      </c>
      <c r="N128" t="str">
        <f>VLOOKUP($K128,Key!$A$1:$D$105,4,FALSE)</f>
        <v>Milwaukee</v>
      </c>
      <c r="O128" t="s">
        <v>62</v>
      </c>
      <c r="P128">
        <f>VLOOKUP($O128,Key!$A$1:$D$105,2,FALSE)</f>
        <v>43.020020000000002</v>
      </c>
      <c r="Q128">
        <f>VLOOKUP($O128,Key!$A$1:$D$105,3,FALSE)</f>
        <v>-87.912540000000007</v>
      </c>
      <c r="R128" t="str">
        <f>VLOOKUP($O128,Key!$A$1:$D$105,4,FALSE)</f>
        <v>Milwaukee</v>
      </c>
      <c r="S128">
        <v>0</v>
      </c>
      <c r="T128">
        <v>0</v>
      </c>
      <c r="U128">
        <v>0</v>
      </c>
      <c r="V128" t="s">
        <v>33</v>
      </c>
      <c r="W128">
        <v>0</v>
      </c>
      <c r="X128">
        <v>0</v>
      </c>
      <c r="Y128">
        <v>0</v>
      </c>
      <c r="Z128" s="6">
        <v>-1</v>
      </c>
      <c r="AA128" s="1">
        <v>43484</v>
      </c>
      <c r="AB128" s="7">
        <f t="shared" si="6"/>
        <v>43466</v>
      </c>
      <c r="AC128" s="7">
        <f t="shared" si="7"/>
        <v>43484</v>
      </c>
      <c r="AD128" s="7" t="str">
        <f t="shared" si="8"/>
        <v>Saturday</v>
      </c>
      <c r="AE128" s="2">
        <v>0.60106481481481489</v>
      </c>
      <c r="AF128" s="6">
        <v>1</v>
      </c>
      <c r="AG128" s="1">
        <v>43484</v>
      </c>
      <c r="AH128" s="7">
        <f t="shared" si="9"/>
        <v>43466</v>
      </c>
      <c r="AI128" s="7">
        <f t="shared" si="10"/>
        <v>43484</v>
      </c>
      <c r="AJ128" s="7" t="str">
        <f t="shared" si="11"/>
        <v>Saturday</v>
      </c>
      <c r="AK128" s="2">
        <v>0.60121527777777783</v>
      </c>
      <c r="AL128" t="s">
        <v>33</v>
      </c>
      <c r="AM128" t="s">
        <v>34</v>
      </c>
      <c r="AN128" t="s">
        <v>44</v>
      </c>
      <c r="AO128" t="s">
        <v>27</v>
      </c>
    </row>
    <row r="129" spans="1:41" x14ac:dyDescent="0.25">
      <c r="A129" t="s">
        <v>27</v>
      </c>
      <c r="B129">
        <v>871693</v>
      </c>
      <c r="C129" t="s">
        <v>28</v>
      </c>
      <c r="G129" t="s">
        <v>29</v>
      </c>
      <c r="I129">
        <v>11142</v>
      </c>
      <c r="J129" t="s">
        <v>30</v>
      </c>
      <c r="K129" t="s">
        <v>62</v>
      </c>
      <c r="L129">
        <f>VLOOKUP($K129,Key!$A$1:$D$105,2,FALSE)</f>
        <v>43.020020000000002</v>
      </c>
      <c r="M129">
        <f>VLOOKUP($K129,Key!$A$1:$D$105,3,FALSE)</f>
        <v>-87.912540000000007</v>
      </c>
      <c r="N129" t="str">
        <f>VLOOKUP($K129,Key!$A$1:$D$105,4,FALSE)</f>
        <v>Milwaukee</v>
      </c>
      <c r="O129" t="s">
        <v>62</v>
      </c>
      <c r="P129">
        <f>VLOOKUP($O129,Key!$A$1:$D$105,2,FALSE)</f>
        <v>43.020020000000002</v>
      </c>
      <c r="Q129">
        <f>VLOOKUP($O129,Key!$A$1:$D$105,3,FALSE)</f>
        <v>-87.912540000000007</v>
      </c>
      <c r="R129" t="str">
        <f>VLOOKUP($O129,Key!$A$1:$D$105,4,FALSE)</f>
        <v>Milwaukee</v>
      </c>
      <c r="S129">
        <v>0</v>
      </c>
      <c r="T129">
        <v>0</v>
      </c>
      <c r="U129">
        <v>0</v>
      </c>
      <c r="V129" t="s">
        <v>33</v>
      </c>
      <c r="W129">
        <v>0</v>
      </c>
      <c r="X129">
        <v>0</v>
      </c>
      <c r="Y129">
        <v>0</v>
      </c>
      <c r="Z129" s="4">
        <v>-1</v>
      </c>
      <c r="AA129" s="1">
        <v>43484</v>
      </c>
      <c r="AB129" s="8">
        <f t="shared" si="6"/>
        <v>43466</v>
      </c>
      <c r="AC129" s="8">
        <f t="shared" si="7"/>
        <v>43484</v>
      </c>
      <c r="AD129" s="8" t="str">
        <f t="shared" si="8"/>
        <v>Saturday</v>
      </c>
      <c r="AE129" s="2">
        <v>0.61810185185185185</v>
      </c>
      <c r="AF129" s="4">
        <v>1</v>
      </c>
      <c r="AG129" s="1">
        <v>43484</v>
      </c>
      <c r="AH129" s="8">
        <f t="shared" si="9"/>
        <v>43466</v>
      </c>
      <c r="AI129" s="8">
        <f t="shared" si="10"/>
        <v>43484</v>
      </c>
      <c r="AJ129" s="8" t="str">
        <f t="shared" si="11"/>
        <v>Saturday</v>
      </c>
      <c r="AK129" s="2">
        <v>0.61826388888888884</v>
      </c>
      <c r="AL129" t="s">
        <v>33</v>
      </c>
      <c r="AM129" t="s">
        <v>34</v>
      </c>
      <c r="AN129" t="s">
        <v>44</v>
      </c>
      <c r="AO129" t="s">
        <v>27</v>
      </c>
    </row>
    <row r="130" spans="1:41" x14ac:dyDescent="0.25">
      <c r="A130" t="s">
        <v>27</v>
      </c>
      <c r="B130">
        <v>871693</v>
      </c>
      <c r="C130" t="s">
        <v>28</v>
      </c>
      <c r="G130" t="s">
        <v>29</v>
      </c>
      <c r="I130">
        <v>12515</v>
      </c>
      <c r="J130" t="s">
        <v>30</v>
      </c>
      <c r="K130" t="s">
        <v>62</v>
      </c>
      <c r="L130">
        <f>VLOOKUP($K130,Key!$A$1:$D$105,2,FALSE)</f>
        <v>43.020020000000002</v>
      </c>
      <c r="M130">
        <f>VLOOKUP($K130,Key!$A$1:$D$105,3,FALSE)</f>
        <v>-87.912540000000007</v>
      </c>
      <c r="N130" t="str">
        <f>VLOOKUP($K130,Key!$A$1:$D$105,4,FALSE)</f>
        <v>Milwaukee</v>
      </c>
      <c r="O130" t="s">
        <v>62</v>
      </c>
      <c r="P130">
        <f>VLOOKUP($O130,Key!$A$1:$D$105,2,FALSE)</f>
        <v>43.020020000000002</v>
      </c>
      <c r="Q130">
        <f>VLOOKUP($O130,Key!$A$1:$D$105,3,FALSE)</f>
        <v>-87.912540000000007</v>
      </c>
      <c r="R130" t="str">
        <f>VLOOKUP($O130,Key!$A$1:$D$105,4,FALSE)</f>
        <v>Milwaukee</v>
      </c>
      <c r="S130">
        <v>0</v>
      </c>
      <c r="T130">
        <v>0</v>
      </c>
      <c r="U130">
        <v>0</v>
      </c>
      <c r="V130" t="s">
        <v>33</v>
      </c>
      <c r="W130">
        <v>0</v>
      </c>
      <c r="X130">
        <v>0</v>
      </c>
      <c r="Y130">
        <v>0</v>
      </c>
      <c r="Z130" s="6">
        <v>-1</v>
      </c>
      <c r="AA130" s="1">
        <v>43484</v>
      </c>
      <c r="AB130" s="7">
        <f t="shared" ref="AB130:AB193" si="12">DATE(YEAR(AA130), MONTH(AA130), 1)</f>
        <v>43466</v>
      </c>
      <c r="AC130" s="7">
        <f t="shared" ref="AC130:AC193" si="13">AA130</f>
        <v>43484</v>
      </c>
      <c r="AD130" s="7" t="str">
        <f t="shared" ref="AD130:AD193" si="14">TEXT(AC130,"dddd")</f>
        <v>Saturday</v>
      </c>
      <c r="AE130" s="2">
        <v>0.61841435185185178</v>
      </c>
      <c r="AF130" s="6">
        <v>1</v>
      </c>
      <c r="AG130" s="1">
        <v>43484</v>
      </c>
      <c r="AH130" s="7">
        <f t="shared" ref="AH130:AH193" si="15">DATE(YEAR(AG130), MONTH(AG130), 1)</f>
        <v>43466</v>
      </c>
      <c r="AI130" s="7">
        <f t="shared" ref="AI130:AI193" si="16">AG130</f>
        <v>43484</v>
      </c>
      <c r="AJ130" s="7" t="str">
        <f t="shared" ref="AJ130:AJ193" si="17">TEXT(AI130,"dddd")</f>
        <v>Saturday</v>
      </c>
      <c r="AK130" s="2">
        <v>0.61856481481481485</v>
      </c>
      <c r="AL130" t="s">
        <v>33</v>
      </c>
      <c r="AM130" t="s">
        <v>34</v>
      </c>
      <c r="AN130" t="s">
        <v>44</v>
      </c>
      <c r="AO130" t="s">
        <v>27</v>
      </c>
    </row>
    <row r="131" spans="1:41" x14ac:dyDescent="0.25">
      <c r="A131" t="s">
        <v>27</v>
      </c>
      <c r="B131">
        <v>871693</v>
      </c>
      <c r="C131" t="s">
        <v>28</v>
      </c>
      <c r="G131" t="s">
        <v>29</v>
      </c>
      <c r="I131">
        <v>198</v>
      </c>
      <c r="J131" t="s">
        <v>30</v>
      </c>
      <c r="K131" t="s">
        <v>62</v>
      </c>
      <c r="L131">
        <f>VLOOKUP($K131,Key!$A$1:$D$105,2,FALSE)</f>
        <v>43.020020000000002</v>
      </c>
      <c r="M131">
        <f>VLOOKUP($K131,Key!$A$1:$D$105,3,FALSE)</f>
        <v>-87.912540000000007</v>
      </c>
      <c r="N131" t="str">
        <f>VLOOKUP($K131,Key!$A$1:$D$105,4,FALSE)</f>
        <v>Milwaukee</v>
      </c>
      <c r="O131" t="s">
        <v>62</v>
      </c>
      <c r="P131">
        <f>VLOOKUP($O131,Key!$A$1:$D$105,2,FALSE)</f>
        <v>43.020020000000002</v>
      </c>
      <c r="Q131">
        <f>VLOOKUP($O131,Key!$A$1:$D$105,3,FALSE)</f>
        <v>-87.912540000000007</v>
      </c>
      <c r="R131" t="str">
        <f>VLOOKUP($O131,Key!$A$1:$D$105,4,FALSE)</f>
        <v>Milwaukee</v>
      </c>
      <c r="S131">
        <v>1</v>
      </c>
      <c r="T131">
        <v>0</v>
      </c>
      <c r="U131">
        <v>0</v>
      </c>
      <c r="V131" t="s">
        <v>33</v>
      </c>
      <c r="W131">
        <v>0</v>
      </c>
      <c r="X131">
        <v>0</v>
      </c>
      <c r="Y131">
        <v>0</v>
      </c>
      <c r="Z131" s="4">
        <v>-1</v>
      </c>
      <c r="AA131" s="1">
        <v>43484</v>
      </c>
      <c r="AB131" s="8">
        <f t="shared" si="12"/>
        <v>43466</v>
      </c>
      <c r="AC131" s="8">
        <f t="shared" si="13"/>
        <v>43484</v>
      </c>
      <c r="AD131" s="8" t="str">
        <f t="shared" si="14"/>
        <v>Saturday</v>
      </c>
      <c r="AE131" s="2">
        <v>0.61870370370370364</v>
      </c>
      <c r="AF131" s="4">
        <v>1</v>
      </c>
      <c r="AG131" s="1">
        <v>43484</v>
      </c>
      <c r="AH131" s="8">
        <f t="shared" si="15"/>
        <v>43466</v>
      </c>
      <c r="AI131" s="8">
        <f t="shared" si="16"/>
        <v>43484</v>
      </c>
      <c r="AJ131" s="8" t="str">
        <f t="shared" si="17"/>
        <v>Saturday</v>
      </c>
      <c r="AK131" s="2">
        <v>0.61886574074074074</v>
      </c>
      <c r="AL131" t="s">
        <v>33</v>
      </c>
      <c r="AM131" t="s">
        <v>34</v>
      </c>
      <c r="AN131" t="s">
        <v>44</v>
      </c>
      <c r="AO131" t="s">
        <v>27</v>
      </c>
    </row>
    <row r="132" spans="1:41" x14ac:dyDescent="0.25">
      <c r="A132" t="s">
        <v>27</v>
      </c>
      <c r="B132">
        <v>871693</v>
      </c>
      <c r="C132" t="s">
        <v>28</v>
      </c>
      <c r="G132" t="s">
        <v>29</v>
      </c>
      <c r="I132">
        <v>11091</v>
      </c>
      <c r="J132" t="s">
        <v>30</v>
      </c>
      <c r="K132" t="s">
        <v>62</v>
      </c>
      <c r="L132">
        <f>VLOOKUP($K132,Key!$A$1:$D$105,2,FALSE)</f>
        <v>43.020020000000002</v>
      </c>
      <c r="M132">
        <f>VLOOKUP($K132,Key!$A$1:$D$105,3,FALSE)</f>
        <v>-87.912540000000007</v>
      </c>
      <c r="N132" t="str">
        <f>VLOOKUP($K132,Key!$A$1:$D$105,4,FALSE)</f>
        <v>Milwaukee</v>
      </c>
      <c r="O132" t="s">
        <v>62</v>
      </c>
      <c r="P132">
        <f>VLOOKUP($O132,Key!$A$1:$D$105,2,FALSE)</f>
        <v>43.020020000000002</v>
      </c>
      <c r="Q132">
        <f>VLOOKUP($O132,Key!$A$1:$D$105,3,FALSE)</f>
        <v>-87.912540000000007</v>
      </c>
      <c r="R132" t="str">
        <f>VLOOKUP($O132,Key!$A$1:$D$105,4,FALSE)</f>
        <v>Milwaukee</v>
      </c>
      <c r="S132">
        <v>1</v>
      </c>
      <c r="T132">
        <v>0</v>
      </c>
      <c r="U132">
        <v>0</v>
      </c>
      <c r="V132" t="s">
        <v>33</v>
      </c>
      <c r="W132">
        <v>0</v>
      </c>
      <c r="X132">
        <v>0</v>
      </c>
      <c r="Y132">
        <v>0</v>
      </c>
      <c r="Z132" s="6">
        <v>-1</v>
      </c>
      <c r="AA132" s="1">
        <v>43484</v>
      </c>
      <c r="AB132" s="7">
        <f t="shared" si="12"/>
        <v>43466</v>
      </c>
      <c r="AC132" s="7">
        <f t="shared" si="13"/>
        <v>43484</v>
      </c>
      <c r="AD132" s="7" t="str">
        <f t="shared" si="14"/>
        <v>Saturday</v>
      </c>
      <c r="AE132" s="2">
        <v>0.61936342592592586</v>
      </c>
      <c r="AF132" s="6">
        <v>1</v>
      </c>
      <c r="AG132" s="1">
        <v>43484</v>
      </c>
      <c r="AH132" s="7">
        <f t="shared" si="15"/>
        <v>43466</v>
      </c>
      <c r="AI132" s="7">
        <f t="shared" si="16"/>
        <v>43484</v>
      </c>
      <c r="AJ132" s="7" t="str">
        <f t="shared" si="17"/>
        <v>Saturday</v>
      </c>
      <c r="AK132" s="2">
        <v>0.61951388888888892</v>
      </c>
      <c r="AL132" t="s">
        <v>33</v>
      </c>
      <c r="AM132" t="s">
        <v>34</v>
      </c>
      <c r="AN132" t="s">
        <v>44</v>
      </c>
      <c r="AO132" t="s">
        <v>27</v>
      </c>
    </row>
    <row r="133" spans="1:41" x14ac:dyDescent="0.25">
      <c r="A133" t="s">
        <v>27</v>
      </c>
      <c r="B133">
        <v>871693</v>
      </c>
      <c r="C133" t="s">
        <v>28</v>
      </c>
      <c r="G133" t="s">
        <v>29</v>
      </c>
      <c r="I133">
        <v>5549</v>
      </c>
      <c r="J133" t="s">
        <v>30</v>
      </c>
      <c r="K133" t="s">
        <v>63</v>
      </c>
      <c r="L133">
        <f>VLOOKUP($K133,Key!$A$1:$D$105,2,FALSE)</f>
        <v>43.092329999999997</v>
      </c>
      <c r="M133">
        <f>VLOOKUP($K133,Key!$A$1:$D$105,3,FALSE)</f>
        <v>-87.887550000000005</v>
      </c>
      <c r="N133" t="str">
        <f>VLOOKUP($K133,Key!$A$1:$D$105,4,FALSE)</f>
        <v>Shorewood</v>
      </c>
      <c r="O133" t="s">
        <v>63</v>
      </c>
      <c r="P133">
        <f>VLOOKUP($O133,Key!$A$1:$D$105,2,FALSE)</f>
        <v>43.092329999999997</v>
      </c>
      <c r="Q133">
        <f>VLOOKUP($O133,Key!$A$1:$D$105,3,FALSE)</f>
        <v>-87.887550000000005</v>
      </c>
      <c r="R133" t="str">
        <f>VLOOKUP($O133,Key!$A$1:$D$105,4,FALSE)</f>
        <v>Shorewood</v>
      </c>
      <c r="S133">
        <v>0</v>
      </c>
      <c r="T133">
        <v>0</v>
      </c>
      <c r="U133">
        <v>0</v>
      </c>
      <c r="V133" t="s">
        <v>33</v>
      </c>
      <c r="W133">
        <v>0</v>
      </c>
      <c r="X133">
        <v>0</v>
      </c>
      <c r="Y133">
        <v>0</v>
      </c>
      <c r="Z133" s="4">
        <v>-1</v>
      </c>
      <c r="AA133" s="1">
        <v>43482</v>
      </c>
      <c r="AB133" s="8">
        <f t="shared" si="12"/>
        <v>43466</v>
      </c>
      <c r="AC133" s="8">
        <f t="shared" si="13"/>
        <v>43482</v>
      </c>
      <c r="AD133" s="8" t="str">
        <f t="shared" si="14"/>
        <v>Thursday</v>
      </c>
      <c r="AE133" s="2">
        <v>0.51401620370370371</v>
      </c>
      <c r="AF133" s="4">
        <v>1</v>
      </c>
      <c r="AG133" s="1">
        <v>43482</v>
      </c>
      <c r="AH133" s="8">
        <f t="shared" si="15"/>
        <v>43466</v>
      </c>
      <c r="AI133" s="8">
        <f t="shared" si="16"/>
        <v>43482</v>
      </c>
      <c r="AJ133" s="8" t="str">
        <f t="shared" si="17"/>
        <v>Thursday</v>
      </c>
      <c r="AK133" s="2">
        <v>0.51410879629629636</v>
      </c>
      <c r="AL133" t="s">
        <v>33</v>
      </c>
      <c r="AM133" t="s">
        <v>34</v>
      </c>
      <c r="AN133" t="s">
        <v>44</v>
      </c>
      <c r="AO133" t="s">
        <v>27</v>
      </c>
    </row>
    <row r="134" spans="1:41" x14ac:dyDescent="0.25">
      <c r="A134" t="s">
        <v>27</v>
      </c>
      <c r="B134">
        <v>871693</v>
      </c>
      <c r="C134" t="s">
        <v>28</v>
      </c>
      <c r="G134" t="s">
        <v>29</v>
      </c>
      <c r="I134">
        <v>976</v>
      </c>
      <c r="J134" t="s">
        <v>30</v>
      </c>
      <c r="K134" t="s">
        <v>64</v>
      </c>
      <c r="L134">
        <f>VLOOKUP($K134,Key!$A$1:$D$105,2,FALSE)</f>
        <v>43.08755</v>
      </c>
      <c r="M134">
        <f>VLOOKUP($K134,Key!$A$1:$D$105,3,FALSE)</f>
        <v>-87.887680000000003</v>
      </c>
      <c r="N134" t="str">
        <f>VLOOKUP($K134,Key!$A$1:$D$105,4,FALSE)</f>
        <v>Shorewood</v>
      </c>
      <c r="O134" t="s">
        <v>64</v>
      </c>
      <c r="P134">
        <f>VLOOKUP($O134,Key!$A$1:$D$105,2,FALSE)</f>
        <v>43.08755</v>
      </c>
      <c r="Q134">
        <f>VLOOKUP($O134,Key!$A$1:$D$105,3,FALSE)</f>
        <v>-87.887680000000003</v>
      </c>
      <c r="R134" t="str">
        <f>VLOOKUP($O134,Key!$A$1:$D$105,4,FALSE)</f>
        <v>Shorewood</v>
      </c>
      <c r="S134">
        <v>1</v>
      </c>
      <c r="T134">
        <v>0</v>
      </c>
      <c r="U134">
        <v>0</v>
      </c>
      <c r="V134" t="s">
        <v>33</v>
      </c>
      <c r="W134">
        <v>0</v>
      </c>
      <c r="X134">
        <v>0</v>
      </c>
      <c r="Y134">
        <v>0</v>
      </c>
      <c r="Z134" s="6">
        <v>-1</v>
      </c>
      <c r="AA134" s="1">
        <v>43482</v>
      </c>
      <c r="AB134" s="7">
        <f t="shared" si="12"/>
        <v>43466</v>
      </c>
      <c r="AC134" s="7">
        <f t="shared" si="13"/>
        <v>43482</v>
      </c>
      <c r="AD134" s="7" t="str">
        <f t="shared" si="14"/>
        <v>Thursday</v>
      </c>
      <c r="AE134" s="2">
        <v>0.52079861111111114</v>
      </c>
      <c r="AF134" s="6">
        <v>1</v>
      </c>
      <c r="AG134" s="1">
        <v>43482</v>
      </c>
      <c r="AH134" s="7">
        <f t="shared" si="15"/>
        <v>43466</v>
      </c>
      <c r="AI134" s="7">
        <f t="shared" si="16"/>
        <v>43482</v>
      </c>
      <c r="AJ134" s="7" t="str">
        <f t="shared" si="17"/>
        <v>Thursday</v>
      </c>
      <c r="AK134" s="2">
        <v>0.52090277777777783</v>
      </c>
      <c r="AL134" t="s">
        <v>33</v>
      </c>
      <c r="AM134" t="s">
        <v>34</v>
      </c>
      <c r="AN134" t="s">
        <v>44</v>
      </c>
      <c r="AO134" t="s">
        <v>27</v>
      </c>
    </row>
    <row r="135" spans="1:41" x14ac:dyDescent="0.25">
      <c r="A135" t="s">
        <v>27</v>
      </c>
      <c r="B135">
        <v>871693</v>
      </c>
      <c r="C135" t="s">
        <v>28</v>
      </c>
      <c r="G135" t="s">
        <v>29</v>
      </c>
      <c r="I135">
        <v>12568</v>
      </c>
      <c r="J135" t="s">
        <v>30</v>
      </c>
      <c r="K135" t="s">
        <v>65</v>
      </c>
      <c r="L135">
        <f>VLOOKUP($K135,Key!$A$1:$D$105,2,FALSE)</f>
        <v>43.066893999999998</v>
      </c>
      <c r="M135">
        <f>VLOOKUP($K135,Key!$A$1:$D$105,3,FALSE)</f>
        <v>-87.877936000000005</v>
      </c>
      <c r="N135" t="str">
        <f>VLOOKUP($K135,Key!$A$1:$D$105,4,FALSE)</f>
        <v>Milwaukee</v>
      </c>
      <c r="O135" t="s">
        <v>65</v>
      </c>
      <c r="P135">
        <f>VLOOKUP($O135,Key!$A$1:$D$105,2,FALSE)</f>
        <v>43.066893999999998</v>
      </c>
      <c r="Q135">
        <f>VLOOKUP($O135,Key!$A$1:$D$105,3,FALSE)</f>
        <v>-87.877936000000005</v>
      </c>
      <c r="R135" t="str">
        <f>VLOOKUP($O135,Key!$A$1:$D$105,4,FALSE)</f>
        <v>Milwaukee</v>
      </c>
      <c r="S135">
        <v>1</v>
      </c>
      <c r="T135">
        <v>0</v>
      </c>
      <c r="U135">
        <v>0</v>
      </c>
      <c r="V135" t="s">
        <v>33</v>
      </c>
      <c r="W135">
        <v>0</v>
      </c>
      <c r="X135">
        <v>0</v>
      </c>
      <c r="Y135">
        <v>0</v>
      </c>
      <c r="Z135" s="4">
        <v>-1</v>
      </c>
      <c r="AA135" s="1">
        <v>43486</v>
      </c>
      <c r="AB135" s="8">
        <f t="shared" si="12"/>
        <v>43466</v>
      </c>
      <c r="AC135" s="8">
        <f t="shared" si="13"/>
        <v>43486</v>
      </c>
      <c r="AD135" s="8" t="str">
        <f t="shared" si="14"/>
        <v>Monday</v>
      </c>
      <c r="AE135" s="2">
        <v>0.51173611111111106</v>
      </c>
      <c r="AF135" s="4">
        <v>1</v>
      </c>
      <c r="AG135" s="1">
        <v>43486</v>
      </c>
      <c r="AH135" s="8">
        <f t="shared" si="15"/>
        <v>43466</v>
      </c>
      <c r="AI135" s="8">
        <f t="shared" si="16"/>
        <v>43486</v>
      </c>
      <c r="AJ135" s="8" t="str">
        <f t="shared" si="17"/>
        <v>Monday</v>
      </c>
      <c r="AK135" s="2">
        <v>0.51187499999999997</v>
      </c>
      <c r="AL135" t="s">
        <v>33</v>
      </c>
      <c r="AM135" t="s">
        <v>34</v>
      </c>
      <c r="AN135" t="s">
        <v>44</v>
      </c>
      <c r="AO135" t="s">
        <v>27</v>
      </c>
    </row>
    <row r="136" spans="1:41" x14ac:dyDescent="0.25">
      <c r="A136" t="s">
        <v>27</v>
      </c>
      <c r="B136">
        <v>871693</v>
      </c>
      <c r="C136" t="s">
        <v>28</v>
      </c>
      <c r="G136" t="s">
        <v>29</v>
      </c>
      <c r="I136">
        <v>11131</v>
      </c>
      <c r="J136" t="s">
        <v>30</v>
      </c>
      <c r="K136" t="s">
        <v>65</v>
      </c>
      <c r="L136">
        <f>VLOOKUP($K136,Key!$A$1:$D$105,2,FALSE)</f>
        <v>43.066893999999998</v>
      </c>
      <c r="M136">
        <f>VLOOKUP($K136,Key!$A$1:$D$105,3,FALSE)</f>
        <v>-87.877936000000005</v>
      </c>
      <c r="N136" t="str">
        <f>VLOOKUP($K136,Key!$A$1:$D$105,4,FALSE)</f>
        <v>Milwaukee</v>
      </c>
      <c r="O136" t="s">
        <v>65</v>
      </c>
      <c r="P136">
        <f>VLOOKUP($O136,Key!$A$1:$D$105,2,FALSE)</f>
        <v>43.066893999999998</v>
      </c>
      <c r="Q136">
        <f>VLOOKUP($O136,Key!$A$1:$D$105,3,FALSE)</f>
        <v>-87.877936000000005</v>
      </c>
      <c r="R136" t="str">
        <f>VLOOKUP($O136,Key!$A$1:$D$105,4,FALSE)</f>
        <v>Milwaukee</v>
      </c>
      <c r="S136">
        <v>0</v>
      </c>
      <c r="T136">
        <v>0</v>
      </c>
      <c r="U136">
        <v>0</v>
      </c>
      <c r="V136" t="s">
        <v>33</v>
      </c>
      <c r="W136">
        <v>0</v>
      </c>
      <c r="X136">
        <v>0</v>
      </c>
      <c r="Y136">
        <v>0</v>
      </c>
      <c r="Z136" s="6">
        <v>-1</v>
      </c>
      <c r="AA136" s="1">
        <v>43486</v>
      </c>
      <c r="AB136" s="7">
        <f t="shared" si="12"/>
        <v>43466</v>
      </c>
      <c r="AC136" s="7">
        <f t="shared" si="13"/>
        <v>43486</v>
      </c>
      <c r="AD136" s="7" t="str">
        <f t="shared" si="14"/>
        <v>Monday</v>
      </c>
      <c r="AE136" s="2">
        <v>0.51334490740740735</v>
      </c>
      <c r="AF136" s="6">
        <v>1</v>
      </c>
      <c r="AG136" s="1">
        <v>43486</v>
      </c>
      <c r="AH136" s="7">
        <f t="shared" si="15"/>
        <v>43466</v>
      </c>
      <c r="AI136" s="7">
        <f t="shared" si="16"/>
        <v>43486</v>
      </c>
      <c r="AJ136" s="7" t="str">
        <f t="shared" si="17"/>
        <v>Monday</v>
      </c>
      <c r="AK136" s="2">
        <v>0.51350694444444445</v>
      </c>
      <c r="AL136" t="s">
        <v>33</v>
      </c>
      <c r="AM136" t="s">
        <v>34</v>
      </c>
      <c r="AN136" t="s">
        <v>44</v>
      </c>
      <c r="AO136" t="s">
        <v>27</v>
      </c>
    </row>
    <row r="137" spans="1:41" x14ac:dyDescent="0.25">
      <c r="A137" t="s">
        <v>27</v>
      </c>
      <c r="B137">
        <v>871693</v>
      </c>
      <c r="C137" t="s">
        <v>28</v>
      </c>
      <c r="G137" t="s">
        <v>29</v>
      </c>
      <c r="I137">
        <v>5434</v>
      </c>
      <c r="J137" t="s">
        <v>30</v>
      </c>
      <c r="K137" t="s">
        <v>65</v>
      </c>
      <c r="L137">
        <f>VLOOKUP($K137,Key!$A$1:$D$105,2,FALSE)</f>
        <v>43.066893999999998</v>
      </c>
      <c r="M137">
        <f>VLOOKUP($K137,Key!$A$1:$D$105,3,FALSE)</f>
        <v>-87.877936000000005</v>
      </c>
      <c r="N137" t="str">
        <f>VLOOKUP($K137,Key!$A$1:$D$105,4,FALSE)</f>
        <v>Milwaukee</v>
      </c>
      <c r="O137" t="s">
        <v>65</v>
      </c>
      <c r="P137">
        <f>VLOOKUP($O137,Key!$A$1:$D$105,2,FALSE)</f>
        <v>43.066893999999998</v>
      </c>
      <c r="Q137">
        <f>VLOOKUP($O137,Key!$A$1:$D$105,3,FALSE)</f>
        <v>-87.877936000000005</v>
      </c>
      <c r="R137" t="str">
        <f>VLOOKUP($O137,Key!$A$1:$D$105,4,FALSE)</f>
        <v>Milwaukee</v>
      </c>
      <c r="S137">
        <v>0</v>
      </c>
      <c r="T137">
        <v>0</v>
      </c>
      <c r="U137">
        <v>0</v>
      </c>
      <c r="V137" t="s">
        <v>33</v>
      </c>
      <c r="W137">
        <v>0</v>
      </c>
      <c r="X137">
        <v>0</v>
      </c>
      <c r="Y137">
        <v>0</v>
      </c>
      <c r="Z137" s="4">
        <v>-1</v>
      </c>
      <c r="AA137" s="1">
        <v>43486</v>
      </c>
      <c r="AB137" s="8">
        <f t="shared" si="12"/>
        <v>43466</v>
      </c>
      <c r="AC137" s="8">
        <f t="shared" si="13"/>
        <v>43486</v>
      </c>
      <c r="AD137" s="8" t="str">
        <f t="shared" si="14"/>
        <v>Monday</v>
      </c>
      <c r="AE137" s="2">
        <v>0.51443287037037033</v>
      </c>
      <c r="AF137" s="4">
        <v>1</v>
      </c>
      <c r="AG137" s="1">
        <v>43486</v>
      </c>
      <c r="AH137" s="8">
        <f t="shared" si="15"/>
        <v>43466</v>
      </c>
      <c r="AI137" s="8">
        <f t="shared" si="16"/>
        <v>43486</v>
      </c>
      <c r="AJ137" s="8" t="str">
        <f t="shared" si="17"/>
        <v>Monday</v>
      </c>
      <c r="AK137" s="2">
        <v>0.51457175925925924</v>
      </c>
      <c r="AL137" t="s">
        <v>33</v>
      </c>
      <c r="AM137" t="s">
        <v>34</v>
      </c>
      <c r="AN137" t="s">
        <v>44</v>
      </c>
      <c r="AO137" t="s">
        <v>27</v>
      </c>
    </row>
    <row r="138" spans="1:41" x14ac:dyDescent="0.25">
      <c r="A138" t="s">
        <v>27</v>
      </c>
      <c r="B138">
        <v>871693</v>
      </c>
      <c r="C138" t="s">
        <v>28</v>
      </c>
      <c r="G138" t="s">
        <v>29</v>
      </c>
      <c r="I138">
        <v>5443</v>
      </c>
      <c r="J138" t="s">
        <v>30</v>
      </c>
      <c r="K138" t="s">
        <v>65</v>
      </c>
      <c r="L138">
        <f>VLOOKUP($K138,Key!$A$1:$D$105,2,FALSE)</f>
        <v>43.066893999999998</v>
      </c>
      <c r="M138">
        <f>VLOOKUP($K138,Key!$A$1:$D$105,3,FALSE)</f>
        <v>-87.877936000000005</v>
      </c>
      <c r="N138" t="str">
        <f>VLOOKUP($K138,Key!$A$1:$D$105,4,FALSE)</f>
        <v>Milwaukee</v>
      </c>
      <c r="O138" t="s">
        <v>65</v>
      </c>
      <c r="P138">
        <f>VLOOKUP($O138,Key!$A$1:$D$105,2,FALSE)</f>
        <v>43.066893999999998</v>
      </c>
      <c r="Q138">
        <f>VLOOKUP($O138,Key!$A$1:$D$105,3,FALSE)</f>
        <v>-87.877936000000005</v>
      </c>
      <c r="R138" t="str">
        <f>VLOOKUP($O138,Key!$A$1:$D$105,4,FALSE)</f>
        <v>Milwaukee</v>
      </c>
      <c r="S138">
        <v>1</v>
      </c>
      <c r="T138">
        <v>0</v>
      </c>
      <c r="U138">
        <v>0</v>
      </c>
      <c r="V138" t="s">
        <v>33</v>
      </c>
      <c r="W138">
        <v>0</v>
      </c>
      <c r="X138">
        <v>0</v>
      </c>
      <c r="Y138">
        <v>0</v>
      </c>
      <c r="Z138" s="6">
        <v>-1</v>
      </c>
      <c r="AA138" s="1">
        <v>43486</v>
      </c>
      <c r="AB138" s="7">
        <f t="shared" si="12"/>
        <v>43466</v>
      </c>
      <c r="AC138" s="7">
        <f t="shared" si="13"/>
        <v>43486</v>
      </c>
      <c r="AD138" s="7" t="str">
        <f t="shared" si="14"/>
        <v>Monday</v>
      </c>
      <c r="AE138" s="2">
        <v>0.51506944444444447</v>
      </c>
      <c r="AF138" s="6">
        <v>1</v>
      </c>
      <c r="AG138" s="1">
        <v>43486</v>
      </c>
      <c r="AH138" s="7">
        <f t="shared" si="15"/>
        <v>43466</v>
      </c>
      <c r="AI138" s="7">
        <f t="shared" si="16"/>
        <v>43486</v>
      </c>
      <c r="AJ138" s="7" t="str">
        <f t="shared" si="17"/>
        <v>Monday</v>
      </c>
      <c r="AK138" s="2">
        <v>0.51527777777777783</v>
      </c>
      <c r="AL138" t="s">
        <v>33</v>
      </c>
      <c r="AM138" t="s">
        <v>34</v>
      </c>
      <c r="AN138" t="s">
        <v>44</v>
      </c>
      <c r="AO138" t="s">
        <v>27</v>
      </c>
    </row>
    <row r="139" spans="1:41" x14ac:dyDescent="0.25">
      <c r="A139" t="s">
        <v>27</v>
      </c>
      <c r="B139">
        <v>871693</v>
      </c>
      <c r="C139" t="s">
        <v>28</v>
      </c>
      <c r="G139" t="s">
        <v>29</v>
      </c>
      <c r="I139">
        <v>12674</v>
      </c>
      <c r="J139" t="s">
        <v>30</v>
      </c>
      <c r="K139" t="s">
        <v>66</v>
      </c>
      <c r="L139">
        <f>VLOOKUP($K139,Key!$A$1:$D$105,2,FALSE)</f>
        <v>43.060155999999999</v>
      </c>
      <c r="M139">
        <f>VLOOKUP($K139,Key!$A$1:$D$105,3,FALSE)</f>
        <v>-87.881258000000003</v>
      </c>
      <c r="N139" t="str">
        <f>VLOOKUP($K139,Key!$A$1:$D$105,4,FALSE)</f>
        <v>Milwaukee</v>
      </c>
      <c r="O139" t="s">
        <v>66</v>
      </c>
      <c r="P139">
        <f>VLOOKUP($O139,Key!$A$1:$D$105,2,FALSE)</f>
        <v>43.060155999999999</v>
      </c>
      <c r="Q139">
        <f>VLOOKUP($O139,Key!$A$1:$D$105,3,FALSE)</f>
        <v>-87.881258000000003</v>
      </c>
      <c r="R139" t="str">
        <f>VLOOKUP($O139,Key!$A$1:$D$105,4,FALSE)</f>
        <v>Milwaukee</v>
      </c>
      <c r="S139">
        <v>1</v>
      </c>
      <c r="T139">
        <v>0</v>
      </c>
      <c r="U139">
        <v>0</v>
      </c>
      <c r="V139" t="s">
        <v>33</v>
      </c>
      <c r="W139">
        <v>0</v>
      </c>
      <c r="X139">
        <v>0</v>
      </c>
      <c r="Y139">
        <v>0</v>
      </c>
      <c r="Z139" s="4">
        <v>-1</v>
      </c>
      <c r="AA139" s="1">
        <v>43486</v>
      </c>
      <c r="AB139" s="8">
        <f t="shared" si="12"/>
        <v>43466</v>
      </c>
      <c r="AC139" s="8">
        <f t="shared" si="13"/>
        <v>43486</v>
      </c>
      <c r="AD139" s="8" t="str">
        <f t="shared" si="14"/>
        <v>Monday</v>
      </c>
      <c r="AE139" s="2">
        <v>0.52487268518518515</v>
      </c>
      <c r="AF139" s="4">
        <v>1</v>
      </c>
      <c r="AG139" s="1">
        <v>43486</v>
      </c>
      <c r="AH139" s="8">
        <f t="shared" si="15"/>
        <v>43466</v>
      </c>
      <c r="AI139" s="8">
        <f t="shared" si="16"/>
        <v>43486</v>
      </c>
      <c r="AJ139" s="8" t="str">
        <f t="shared" si="17"/>
        <v>Monday</v>
      </c>
      <c r="AK139" s="2">
        <v>0.52515046296296297</v>
      </c>
      <c r="AL139" t="s">
        <v>33</v>
      </c>
      <c r="AM139" t="s">
        <v>34</v>
      </c>
      <c r="AN139" t="s">
        <v>44</v>
      </c>
      <c r="AO139" t="s">
        <v>27</v>
      </c>
    </row>
    <row r="140" spans="1:41" x14ac:dyDescent="0.25">
      <c r="A140" t="s">
        <v>27</v>
      </c>
      <c r="B140">
        <v>871693</v>
      </c>
      <c r="C140" t="s">
        <v>28</v>
      </c>
      <c r="G140" t="s">
        <v>29</v>
      </c>
      <c r="I140">
        <v>5464</v>
      </c>
      <c r="J140" t="s">
        <v>30</v>
      </c>
      <c r="K140" t="s">
        <v>66</v>
      </c>
      <c r="L140">
        <f>VLOOKUP($K140,Key!$A$1:$D$105,2,FALSE)</f>
        <v>43.060155999999999</v>
      </c>
      <c r="M140">
        <f>VLOOKUP($K140,Key!$A$1:$D$105,3,FALSE)</f>
        <v>-87.881258000000003</v>
      </c>
      <c r="N140" t="str">
        <f>VLOOKUP($K140,Key!$A$1:$D$105,4,FALSE)</f>
        <v>Milwaukee</v>
      </c>
      <c r="O140" t="s">
        <v>66</v>
      </c>
      <c r="P140">
        <f>VLOOKUP($O140,Key!$A$1:$D$105,2,FALSE)</f>
        <v>43.060155999999999</v>
      </c>
      <c r="Q140">
        <f>VLOOKUP($O140,Key!$A$1:$D$105,3,FALSE)</f>
        <v>-87.881258000000003</v>
      </c>
      <c r="R140" t="str">
        <f>VLOOKUP($O140,Key!$A$1:$D$105,4,FALSE)</f>
        <v>Milwaukee</v>
      </c>
      <c r="S140">
        <v>0</v>
      </c>
      <c r="T140">
        <v>0</v>
      </c>
      <c r="U140">
        <v>0</v>
      </c>
      <c r="V140" t="s">
        <v>33</v>
      </c>
      <c r="W140">
        <v>0</v>
      </c>
      <c r="X140">
        <v>0</v>
      </c>
      <c r="Y140">
        <v>0</v>
      </c>
      <c r="Z140" s="6">
        <v>-1</v>
      </c>
      <c r="AA140" s="1">
        <v>43486</v>
      </c>
      <c r="AB140" s="7">
        <f t="shared" si="12"/>
        <v>43466</v>
      </c>
      <c r="AC140" s="7">
        <f t="shared" si="13"/>
        <v>43486</v>
      </c>
      <c r="AD140" s="7" t="str">
        <f t="shared" si="14"/>
        <v>Monday</v>
      </c>
      <c r="AE140" s="2">
        <v>0.52539351851851845</v>
      </c>
      <c r="AF140" s="6">
        <v>1</v>
      </c>
      <c r="AG140" s="1">
        <v>43486</v>
      </c>
      <c r="AH140" s="7">
        <f t="shared" si="15"/>
        <v>43466</v>
      </c>
      <c r="AI140" s="7">
        <f t="shared" si="16"/>
        <v>43486</v>
      </c>
      <c r="AJ140" s="7" t="str">
        <f t="shared" si="17"/>
        <v>Monday</v>
      </c>
      <c r="AK140" s="2">
        <v>0.52562500000000001</v>
      </c>
      <c r="AL140" t="s">
        <v>33</v>
      </c>
      <c r="AM140" t="s">
        <v>34</v>
      </c>
      <c r="AN140" t="s">
        <v>44</v>
      </c>
      <c r="AO140" t="s">
        <v>27</v>
      </c>
    </row>
    <row r="141" spans="1:41" x14ac:dyDescent="0.25">
      <c r="A141" t="s">
        <v>27</v>
      </c>
      <c r="B141">
        <v>871693</v>
      </c>
      <c r="C141" t="s">
        <v>28</v>
      </c>
      <c r="G141" t="s">
        <v>29</v>
      </c>
      <c r="I141">
        <v>12606</v>
      </c>
      <c r="J141" t="s">
        <v>30</v>
      </c>
      <c r="K141" t="s">
        <v>66</v>
      </c>
      <c r="L141">
        <f>VLOOKUP($K141,Key!$A$1:$D$105,2,FALSE)</f>
        <v>43.060155999999999</v>
      </c>
      <c r="M141">
        <f>VLOOKUP($K141,Key!$A$1:$D$105,3,FALSE)</f>
        <v>-87.881258000000003</v>
      </c>
      <c r="N141" t="str">
        <f>VLOOKUP($K141,Key!$A$1:$D$105,4,FALSE)</f>
        <v>Milwaukee</v>
      </c>
      <c r="O141" t="s">
        <v>66</v>
      </c>
      <c r="P141">
        <f>VLOOKUP($O141,Key!$A$1:$D$105,2,FALSE)</f>
        <v>43.060155999999999</v>
      </c>
      <c r="Q141">
        <f>VLOOKUP($O141,Key!$A$1:$D$105,3,FALSE)</f>
        <v>-87.881258000000003</v>
      </c>
      <c r="R141" t="str">
        <f>VLOOKUP($O141,Key!$A$1:$D$105,4,FALSE)</f>
        <v>Milwaukee</v>
      </c>
      <c r="S141">
        <v>0</v>
      </c>
      <c r="T141">
        <v>0</v>
      </c>
      <c r="U141">
        <v>0</v>
      </c>
      <c r="V141" t="s">
        <v>33</v>
      </c>
      <c r="W141">
        <v>0</v>
      </c>
      <c r="X141">
        <v>0</v>
      </c>
      <c r="Y141">
        <v>0</v>
      </c>
      <c r="Z141" s="4">
        <v>-1</v>
      </c>
      <c r="AA141" s="1">
        <v>43486</v>
      </c>
      <c r="AB141" s="8">
        <f t="shared" si="12"/>
        <v>43466</v>
      </c>
      <c r="AC141" s="8">
        <f t="shared" si="13"/>
        <v>43486</v>
      </c>
      <c r="AD141" s="8" t="str">
        <f t="shared" si="14"/>
        <v>Monday</v>
      </c>
      <c r="AE141" s="2">
        <v>0.53350694444444446</v>
      </c>
      <c r="AF141" s="4">
        <v>1</v>
      </c>
      <c r="AG141" s="1">
        <v>43486</v>
      </c>
      <c r="AH141" s="8">
        <f t="shared" si="15"/>
        <v>43466</v>
      </c>
      <c r="AI141" s="8">
        <f t="shared" si="16"/>
        <v>43486</v>
      </c>
      <c r="AJ141" s="8" t="str">
        <f t="shared" si="17"/>
        <v>Monday</v>
      </c>
      <c r="AK141" s="2">
        <v>0.53371527777777772</v>
      </c>
      <c r="AL141" t="s">
        <v>33</v>
      </c>
      <c r="AM141" t="s">
        <v>34</v>
      </c>
      <c r="AN141" t="s">
        <v>44</v>
      </c>
      <c r="AO141" t="s">
        <v>27</v>
      </c>
    </row>
    <row r="142" spans="1:41" x14ac:dyDescent="0.25">
      <c r="A142" t="s">
        <v>27</v>
      </c>
      <c r="B142">
        <v>871693</v>
      </c>
      <c r="C142" t="s">
        <v>28</v>
      </c>
      <c r="G142" t="s">
        <v>29</v>
      </c>
      <c r="I142">
        <v>12489</v>
      </c>
      <c r="J142" t="s">
        <v>30</v>
      </c>
      <c r="K142" t="s">
        <v>66</v>
      </c>
      <c r="L142">
        <f>VLOOKUP($K142,Key!$A$1:$D$105,2,FALSE)</f>
        <v>43.060155999999999</v>
      </c>
      <c r="M142">
        <f>VLOOKUP($K142,Key!$A$1:$D$105,3,FALSE)</f>
        <v>-87.881258000000003</v>
      </c>
      <c r="N142" t="str">
        <f>VLOOKUP($K142,Key!$A$1:$D$105,4,FALSE)</f>
        <v>Milwaukee</v>
      </c>
      <c r="O142" t="s">
        <v>66</v>
      </c>
      <c r="P142">
        <f>VLOOKUP($O142,Key!$A$1:$D$105,2,FALSE)</f>
        <v>43.060155999999999</v>
      </c>
      <c r="Q142">
        <f>VLOOKUP($O142,Key!$A$1:$D$105,3,FALSE)</f>
        <v>-87.881258000000003</v>
      </c>
      <c r="R142" t="str">
        <f>VLOOKUP($O142,Key!$A$1:$D$105,4,FALSE)</f>
        <v>Milwaukee</v>
      </c>
      <c r="S142">
        <v>0</v>
      </c>
      <c r="T142">
        <v>0</v>
      </c>
      <c r="U142">
        <v>0</v>
      </c>
      <c r="V142" t="s">
        <v>33</v>
      </c>
      <c r="W142">
        <v>0</v>
      </c>
      <c r="X142">
        <v>0</v>
      </c>
      <c r="Y142">
        <v>0</v>
      </c>
      <c r="Z142" s="6">
        <v>-1</v>
      </c>
      <c r="AA142" s="1">
        <v>43486</v>
      </c>
      <c r="AB142" s="7">
        <f t="shared" si="12"/>
        <v>43466</v>
      </c>
      <c r="AC142" s="7">
        <f t="shared" si="13"/>
        <v>43486</v>
      </c>
      <c r="AD142" s="7" t="str">
        <f t="shared" si="14"/>
        <v>Monday</v>
      </c>
      <c r="AE142" s="2">
        <v>0.53434027777777782</v>
      </c>
      <c r="AF142" s="6">
        <v>1</v>
      </c>
      <c r="AG142" s="1">
        <v>43486</v>
      </c>
      <c r="AH142" s="7">
        <f t="shared" si="15"/>
        <v>43466</v>
      </c>
      <c r="AI142" s="7">
        <f t="shared" si="16"/>
        <v>43486</v>
      </c>
      <c r="AJ142" s="7" t="str">
        <f t="shared" si="17"/>
        <v>Monday</v>
      </c>
      <c r="AK142" s="2">
        <v>0.53457175925925926</v>
      </c>
      <c r="AL142" t="s">
        <v>33</v>
      </c>
      <c r="AM142" t="s">
        <v>34</v>
      </c>
      <c r="AN142" t="s">
        <v>44</v>
      </c>
      <c r="AO142" t="s">
        <v>27</v>
      </c>
    </row>
    <row r="143" spans="1:41" x14ac:dyDescent="0.25">
      <c r="A143" t="s">
        <v>27</v>
      </c>
      <c r="B143">
        <v>871693</v>
      </c>
      <c r="C143" t="s">
        <v>28</v>
      </c>
      <c r="G143" t="s">
        <v>29</v>
      </c>
      <c r="I143">
        <v>5464</v>
      </c>
      <c r="J143" t="s">
        <v>30</v>
      </c>
      <c r="K143" t="s">
        <v>66</v>
      </c>
      <c r="L143">
        <f>VLOOKUP($K143,Key!$A$1:$D$105,2,FALSE)</f>
        <v>43.060155999999999</v>
      </c>
      <c r="M143">
        <f>VLOOKUP($K143,Key!$A$1:$D$105,3,FALSE)</f>
        <v>-87.881258000000003</v>
      </c>
      <c r="N143" t="str">
        <f>VLOOKUP($K143,Key!$A$1:$D$105,4,FALSE)</f>
        <v>Milwaukee</v>
      </c>
      <c r="O143" t="s">
        <v>66</v>
      </c>
      <c r="P143">
        <f>VLOOKUP($O143,Key!$A$1:$D$105,2,FALSE)</f>
        <v>43.060155999999999</v>
      </c>
      <c r="Q143">
        <f>VLOOKUP($O143,Key!$A$1:$D$105,3,FALSE)</f>
        <v>-87.881258000000003</v>
      </c>
      <c r="R143" t="str">
        <f>VLOOKUP($O143,Key!$A$1:$D$105,4,FALSE)</f>
        <v>Milwaukee</v>
      </c>
      <c r="S143">
        <v>1</v>
      </c>
      <c r="T143">
        <v>0</v>
      </c>
      <c r="U143">
        <v>0</v>
      </c>
      <c r="V143" t="s">
        <v>33</v>
      </c>
      <c r="W143">
        <v>0</v>
      </c>
      <c r="X143">
        <v>0</v>
      </c>
      <c r="Y143">
        <v>0</v>
      </c>
      <c r="Z143" s="4">
        <v>-1</v>
      </c>
      <c r="AA143" s="1">
        <v>43486</v>
      </c>
      <c r="AB143" s="8">
        <f t="shared" si="12"/>
        <v>43466</v>
      </c>
      <c r="AC143" s="8">
        <f t="shared" si="13"/>
        <v>43486</v>
      </c>
      <c r="AD143" s="8" t="str">
        <f t="shared" si="14"/>
        <v>Monday</v>
      </c>
      <c r="AE143" s="2">
        <v>0.53467592592592594</v>
      </c>
      <c r="AF143" s="4">
        <v>1</v>
      </c>
      <c r="AG143" s="1">
        <v>43486</v>
      </c>
      <c r="AH143" s="8">
        <f t="shared" si="15"/>
        <v>43466</v>
      </c>
      <c r="AI143" s="8">
        <f t="shared" si="16"/>
        <v>43486</v>
      </c>
      <c r="AJ143" s="8" t="str">
        <f t="shared" si="17"/>
        <v>Monday</v>
      </c>
      <c r="AK143" s="2">
        <v>0.5348842592592592</v>
      </c>
      <c r="AL143" t="s">
        <v>33</v>
      </c>
      <c r="AM143" t="s">
        <v>34</v>
      </c>
      <c r="AN143" t="s">
        <v>44</v>
      </c>
      <c r="AO143" t="s">
        <v>27</v>
      </c>
    </row>
    <row r="144" spans="1:41" x14ac:dyDescent="0.25">
      <c r="A144" t="s">
        <v>27</v>
      </c>
      <c r="B144">
        <v>871693</v>
      </c>
      <c r="C144" t="s">
        <v>28</v>
      </c>
      <c r="G144" t="s">
        <v>29</v>
      </c>
      <c r="I144">
        <v>12674</v>
      </c>
      <c r="J144" t="s">
        <v>30</v>
      </c>
      <c r="K144" t="s">
        <v>66</v>
      </c>
      <c r="L144">
        <f>VLOOKUP($K144,Key!$A$1:$D$105,2,FALSE)</f>
        <v>43.060155999999999</v>
      </c>
      <c r="M144">
        <f>VLOOKUP($K144,Key!$A$1:$D$105,3,FALSE)</f>
        <v>-87.881258000000003</v>
      </c>
      <c r="N144" t="str">
        <f>VLOOKUP($K144,Key!$A$1:$D$105,4,FALSE)</f>
        <v>Milwaukee</v>
      </c>
      <c r="O144" t="s">
        <v>66</v>
      </c>
      <c r="P144">
        <f>VLOOKUP($O144,Key!$A$1:$D$105,2,FALSE)</f>
        <v>43.060155999999999</v>
      </c>
      <c r="Q144">
        <f>VLOOKUP($O144,Key!$A$1:$D$105,3,FALSE)</f>
        <v>-87.881258000000003</v>
      </c>
      <c r="R144" t="str">
        <f>VLOOKUP($O144,Key!$A$1:$D$105,4,FALSE)</f>
        <v>Milwaukee</v>
      </c>
      <c r="S144">
        <v>0</v>
      </c>
      <c r="T144">
        <v>0</v>
      </c>
      <c r="U144">
        <v>0</v>
      </c>
      <c r="V144" t="s">
        <v>33</v>
      </c>
      <c r="W144">
        <v>0</v>
      </c>
      <c r="X144">
        <v>0</v>
      </c>
      <c r="Y144">
        <v>0</v>
      </c>
      <c r="Z144" s="6">
        <v>-1</v>
      </c>
      <c r="AA144" s="1">
        <v>43486</v>
      </c>
      <c r="AB144" s="7">
        <f t="shared" si="12"/>
        <v>43466</v>
      </c>
      <c r="AC144" s="7">
        <f t="shared" si="13"/>
        <v>43486</v>
      </c>
      <c r="AD144" s="7" t="str">
        <f t="shared" si="14"/>
        <v>Monday</v>
      </c>
      <c r="AE144" s="2">
        <v>0.53491898148148154</v>
      </c>
      <c r="AF144" s="6">
        <v>1</v>
      </c>
      <c r="AG144" s="1">
        <v>43486</v>
      </c>
      <c r="AH144" s="7">
        <f t="shared" si="15"/>
        <v>43466</v>
      </c>
      <c r="AI144" s="7">
        <f t="shared" si="16"/>
        <v>43486</v>
      </c>
      <c r="AJ144" s="7" t="str">
        <f t="shared" si="17"/>
        <v>Monday</v>
      </c>
      <c r="AK144" s="2">
        <v>0.53512731481481479</v>
      </c>
      <c r="AL144" t="s">
        <v>33</v>
      </c>
      <c r="AM144" t="s">
        <v>34</v>
      </c>
      <c r="AN144" t="s">
        <v>44</v>
      </c>
      <c r="AO144" t="s">
        <v>27</v>
      </c>
    </row>
    <row r="145" spans="1:41" x14ac:dyDescent="0.25">
      <c r="A145" t="s">
        <v>27</v>
      </c>
      <c r="B145">
        <v>871693</v>
      </c>
      <c r="C145" t="s">
        <v>28</v>
      </c>
      <c r="G145" t="s">
        <v>29</v>
      </c>
      <c r="I145">
        <v>12575</v>
      </c>
      <c r="J145" t="s">
        <v>30</v>
      </c>
      <c r="K145" t="s">
        <v>67</v>
      </c>
      <c r="L145">
        <f>VLOOKUP($K145,Key!$A$1:$D$105,2,FALSE)</f>
        <v>43.060250000000003</v>
      </c>
      <c r="M145">
        <f>VLOOKUP($K145,Key!$A$1:$D$105,3,FALSE)</f>
        <v>-87.892169999999993</v>
      </c>
      <c r="N145" t="str">
        <f>VLOOKUP($K145,Key!$A$1:$D$105,4,FALSE)</f>
        <v>Milwaukee</v>
      </c>
      <c r="O145" t="s">
        <v>67</v>
      </c>
      <c r="P145">
        <f>VLOOKUP($O145,Key!$A$1:$D$105,2,FALSE)</f>
        <v>43.060250000000003</v>
      </c>
      <c r="Q145">
        <f>VLOOKUP($O145,Key!$A$1:$D$105,3,FALSE)</f>
        <v>-87.892169999999993</v>
      </c>
      <c r="R145" t="str">
        <f>VLOOKUP($O145,Key!$A$1:$D$105,4,FALSE)</f>
        <v>Milwaukee</v>
      </c>
      <c r="S145">
        <v>13</v>
      </c>
      <c r="T145">
        <v>0</v>
      </c>
      <c r="U145">
        <v>0</v>
      </c>
      <c r="V145" t="s">
        <v>33</v>
      </c>
      <c r="W145">
        <v>1</v>
      </c>
      <c r="X145">
        <v>1</v>
      </c>
      <c r="Y145">
        <v>40</v>
      </c>
      <c r="Z145" s="4">
        <v>-1</v>
      </c>
      <c r="AA145" s="1">
        <v>43486</v>
      </c>
      <c r="AB145" s="8">
        <f t="shared" si="12"/>
        <v>43466</v>
      </c>
      <c r="AC145" s="8">
        <f t="shared" si="13"/>
        <v>43486</v>
      </c>
      <c r="AD145" s="8" t="str">
        <f t="shared" si="14"/>
        <v>Monday</v>
      </c>
      <c r="AE145" s="2">
        <v>0.54878472222222219</v>
      </c>
      <c r="AF145" s="4">
        <v>1</v>
      </c>
      <c r="AG145" s="1">
        <v>43486</v>
      </c>
      <c r="AH145" s="8">
        <f t="shared" si="15"/>
        <v>43466</v>
      </c>
      <c r="AI145" s="8">
        <f t="shared" si="16"/>
        <v>43486</v>
      </c>
      <c r="AJ145" s="8" t="str">
        <f t="shared" si="17"/>
        <v>Monday</v>
      </c>
      <c r="AK145" s="2">
        <v>0.5580208333333333</v>
      </c>
      <c r="AL145" t="s">
        <v>33</v>
      </c>
      <c r="AM145" t="s">
        <v>34</v>
      </c>
      <c r="AN145" t="s">
        <v>44</v>
      </c>
      <c r="AO145" t="s">
        <v>27</v>
      </c>
    </row>
    <row r="146" spans="1:41" x14ac:dyDescent="0.25">
      <c r="A146" t="s">
        <v>27</v>
      </c>
      <c r="B146">
        <v>871693</v>
      </c>
      <c r="C146" t="s">
        <v>28</v>
      </c>
      <c r="G146" t="s">
        <v>29</v>
      </c>
      <c r="I146">
        <v>117</v>
      </c>
      <c r="J146" t="s">
        <v>30</v>
      </c>
      <c r="K146" t="s">
        <v>67</v>
      </c>
      <c r="L146">
        <f>VLOOKUP($K146,Key!$A$1:$D$105,2,FALSE)</f>
        <v>43.060250000000003</v>
      </c>
      <c r="M146">
        <f>VLOOKUP($K146,Key!$A$1:$D$105,3,FALSE)</f>
        <v>-87.892169999999993</v>
      </c>
      <c r="N146" t="str">
        <f>VLOOKUP($K146,Key!$A$1:$D$105,4,FALSE)</f>
        <v>Milwaukee</v>
      </c>
      <c r="O146" t="s">
        <v>67</v>
      </c>
      <c r="P146">
        <f>VLOOKUP($O146,Key!$A$1:$D$105,2,FALSE)</f>
        <v>43.060250000000003</v>
      </c>
      <c r="Q146">
        <f>VLOOKUP($O146,Key!$A$1:$D$105,3,FALSE)</f>
        <v>-87.892169999999993</v>
      </c>
      <c r="R146" t="str">
        <f>VLOOKUP($O146,Key!$A$1:$D$105,4,FALSE)</f>
        <v>Milwaukee</v>
      </c>
      <c r="S146">
        <v>13</v>
      </c>
      <c r="T146">
        <v>0</v>
      </c>
      <c r="U146">
        <v>0</v>
      </c>
      <c r="V146" t="s">
        <v>33</v>
      </c>
      <c r="W146">
        <v>1</v>
      </c>
      <c r="X146">
        <v>1</v>
      </c>
      <c r="Y146">
        <v>40</v>
      </c>
      <c r="Z146" s="6">
        <v>-1</v>
      </c>
      <c r="AA146" s="1">
        <v>43486</v>
      </c>
      <c r="AB146" s="7">
        <f t="shared" si="12"/>
        <v>43466</v>
      </c>
      <c r="AC146" s="7">
        <f t="shared" si="13"/>
        <v>43486</v>
      </c>
      <c r="AD146" s="7" t="str">
        <f t="shared" si="14"/>
        <v>Monday</v>
      </c>
      <c r="AE146" s="2">
        <v>0.5491435185185185</v>
      </c>
      <c r="AF146" s="6">
        <v>1</v>
      </c>
      <c r="AG146" s="1">
        <v>43486</v>
      </c>
      <c r="AH146" s="7">
        <f t="shared" si="15"/>
        <v>43466</v>
      </c>
      <c r="AI146" s="7">
        <f t="shared" si="16"/>
        <v>43486</v>
      </c>
      <c r="AJ146" s="7" t="str">
        <f t="shared" si="17"/>
        <v>Monday</v>
      </c>
      <c r="AK146" s="2">
        <v>0.55788194444444439</v>
      </c>
      <c r="AL146" t="s">
        <v>33</v>
      </c>
      <c r="AM146" t="s">
        <v>34</v>
      </c>
      <c r="AN146" t="s">
        <v>44</v>
      </c>
      <c r="AO146" t="s">
        <v>27</v>
      </c>
    </row>
    <row r="147" spans="1:41" x14ac:dyDescent="0.25">
      <c r="A147" t="s">
        <v>27</v>
      </c>
      <c r="B147">
        <v>871693</v>
      </c>
      <c r="C147" t="s">
        <v>28</v>
      </c>
      <c r="G147" t="s">
        <v>29</v>
      </c>
      <c r="I147">
        <v>32</v>
      </c>
      <c r="J147" t="s">
        <v>30</v>
      </c>
      <c r="K147" t="s">
        <v>67</v>
      </c>
      <c r="L147">
        <f>VLOOKUP($K147,Key!$A$1:$D$105,2,FALSE)</f>
        <v>43.060250000000003</v>
      </c>
      <c r="M147">
        <f>VLOOKUP($K147,Key!$A$1:$D$105,3,FALSE)</f>
        <v>-87.892169999999993</v>
      </c>
      <c r="N147" t="str">
        <f>VLOOKUP($K147,Key!$A$1:$D$105,4,FALSE)</f>
        <v>Milwaukee</v>
      </c>
      <c r="O147" t="s">
        <v>67</v>
      </c>
      <c r="P147">
        <f>VLOOKUP($O147,Key!$A$1:$D$105,2,FALSE)</f>
        <v>43.060250000000003</v>
      </c>
      <c r="Q147">
        <f>VLOOKUP($O147,Key!$A$1:$D$105,3,FALSE)</f>
        <v>-87.892169999999993</v>
      </c>
      <c r="R147" t="str">
        <f>VLOOKUP($O147,Key!$A$1:$D$105,4,FALSE)</f>
        <v>Milwaukee</v>
      </c>
      <c r="S147">
        <v>1</v>
      </c>
      <c r="T147">
        <v>0</v>
      </c>
      <c r="U147">
        <v>0</v>
      </c>
      <c r="V147" t="s">
        <v>33</v>
      </c>
      <c r="W147">
        <v>0</v>
      </c>
      <c r="X147">
        <v>0</v>
      </c>
      <c r="Y147">
        <v>0</v>
      </c>
      <c r="Z147" s="4">
        <v>-1</v>
      </c>
      <c r="AA147" s="1">
        <v>43486</v>
      </c>
      <c r="AB147" s="8">
        <f t="shared" si="12"/>
        <v>43466</v>
      </c>
      <c r="AC147" s="8">
        <f t="shared" si="13"/>
        <v>43486</v>
      </c>
      <c r="AD147" s="8" t="str">
        <f t="shared" si="14"/>
        <v>Monday</v>
      </c>
      <c r="AE147" s="2">
        <v>0.55820601851851859</v>
      </c>
      <c r="AF147" s="4">
        <v>1</v>
      </c>
      <c r="AG147" s="1">
        <v>43486</v>
      </c>
      <c r="AH147" s="8">
        <f t="shared" si="15"/>
        <v>43466</v>
      </c>
      <c r="AI147" s="8">
        <f t="shared" si="16"/>
        <v>43486</v>
      </c>
      <c r="AJ147" s="8" t="str">
        <f t="shared" si="17"/>
        <v>Monday</v>
      </c>
      <c r="AK147" s="2">
        <v>0.5584027777777778</v>
      </c>
      <c r="AL147" t="s">
        <v>33</v>
      </c>
      <c r="AM147" t="s">
        <v>34</v>
      </c>
      <c r="AN147" t="s">
        <v>44</v>
      </c>
      <c r="AO147" t="s">
        <v>27</v>
      </c>
    </row>
    <row r="148" spans="1:41" x14ac:dyDescent="0.25">
      <c r="A148" t="s">
        <v>27</v>
      </c>
      <c r="B148">
        <v>871693</v>
      </c>
      <c r="C148" t="s">
        <v>28</v>
      </c>
      <c r="G148" t="s">
        <v>29</v>
      </c>
      <c r="I148">
        <v>11085</v>
      </c>
      <c r="J148" t="s">
        <v>30</v>
      </c>
      <c r="K148" t="s">
        <v>67</v>
      </c>
      <c r="L148">
        <f>VLOOKUP($K148,Key!$A$1:$D$105,2,FALSE)</f>
        <v>43.060250000000003</v>
      </c>
      <c r="M148">
        <f>VLOOKUP($K148,Key!$A$1:$D$105,3,FALSE)</f>
        <v>-87.892169999999993</v>
      </c>
      <c r="N148" t="str">
        <f>VLOOKUP($K148,Key!$A$1:$D$105,4,FALSE)</f>
        <v>Milwaukee</v>
      </c>
      <c r="O148" t="s">
        <v>67</v>
      </c>
      <c r="P148">
        <f>VLOOKUP($O148,Key!$A$1:$D$105,2,FALSE)</f>
        <v>43.060250000000003</v>
      </c>
      <c r="Q148">
        <f>VLOOKUP($O148,Key!$A$1:$D$105,3,FALSE)</f>
        <v>-87.892169999999993</v>
      </c>
      <c r="R148" t="str">
        <f>VLOOKUP($O148,Key!$A$1:$D$105,4,FALSE)</f>
        <v>Milwaukee</v>
      </c>
      <c r="S148">
        <v>0</v>
      </c>
      <c r="T148">
        <v>0</v>
      </c>
      <c r="U148">
        <v>0</v>
      </c>
      <c r="V148" t="s">
        <v>33</v>
      </c>
      <c r="W148">
        <v>0</v>
      </c>
      <c r="X148">
        <v>0</v>
      </c>
      <c r="Y148">
        <v>0</v>
      </c>
      <c r="Z148" s="6">
        <v>-1</v>
      </c>
      <c r="AA148" s="1">
        <v>43486</v>
      </c>
      <c r="AB148" s="7">
        <f t="shared" si="12"/>
        <v>43466</v>
      </c>
      <c r="AC148" s="7">
        <f t="shared" si="13"/>
        <v>43486</v>
      </c>
      <c r="AD148" s="7" t="str">
        <f t="shared" si="14"/>
        <v>Monday</v>
      </c>
      <c r="AE148" s="2">
        <v>0.55859953703703702</v>
      </c>
      <c r="AF148" s="6">
        <v>1</v>
      </c>
      <c r="AG148" s="1">
        <v>43486</v>
      </c>
      <c r="AH148" s="7">
        <f t="shared" si="15"/>
        <v>43466</v>
      </c>
      <c r="AI148" s="7">
        <f t="shared" si="16"/>
        <v>43486</v>
      </c>
      <c r="AJ148" s="7" t="str">
        <f t="shared" si="17"/>
        <v>Monday</v>
      </c>
      <c r="AK148" s="2">
        <v>0.55880787037037039</v>
      </c>
      <c r="AL148" t="s">
        <v>33</v>
      </c>
      <c r="AM148" t="s">
        <v>34</v>
      </c>
      <c r="AN148" t="s">
        <v>44</v>
      </c>
      <c r="AO148" t="s">
        <v>27</v>
      </c>
    </row>
    <row r="149" spans="1:41" x14ac:dyDescent="0.25">
      <c r="A149" t="s">
        <v>27</v>
      </c>
      <c r="B149">
        <v>871693</v>
      </c>
      <c r="C149" t="s">
        <v>28</v>
      </c>
      <c r="G149" t="s">
        <v>29</v>
      </c>
      <c r="I149">
        <v>11133</v>
      </c>
      <c r="J149" t="s">
        <v>30</v>
      </c>
      <c r="K149" t="s">
        <v>67</v>
      </c>
      <c r="L149">
        <f>VLOOKUP($K149,Key!$A$1:$D$105,2,FALSE)</f>
        <v>43.060250000000003</v>
      </c>
      <c r="M149">
        <f>VLOOKUP($K149,Key!$A$1:$D$105,3,FALSE)</f>
        <v>-87.892169999999993</v>
      </c>
      <c r="N149" t="str">
        <f>VLOOKUP($K149,Key!$A$1:$D$105,4,FALSE)</f>
        <v>Milwaukee</v>
      </c>
      <c r="O149" t="s">
        <v>67</v>
      </c>
      <c r="P149">
        <f>VLOOKUP($O149,Key!$A$1:$D$105,2,FALSE)</f>
        <v>43.060250000000003</v>
      </c>
      <c r="Q149">
        <f>VLOOKUP($O149,Key!$A$1:$D$105,3,FALSE)</f>
        <v>-87.892169999999993</v>
      </c>
      <c r="R149" t="str">
        <f>VLOOKUP($O149,Key!$A$1:$D$105,4,FALSE)</f>
        <v>Milwaukee</v>
      </c>
      <c r="S149">
        <v>0</v>
      </c>
      <c r="T149">
        <v>0</v>
      </c>
      <c r="U149">
        <v>0</v>
      </c>
      <c r="V149" t="s">
        <v>33</v>
      </c>
      <c r="W149">
        <v>0</v>
      </c>
      <c r="X149">
        <v>0</v>
      </c>
      <c r="Y149">
        <v>0</v>
      </c>
      <c r="Z149" s="4">
        <v>-1</v>
      </c>
      <c r="AA149" s="1">
        <v>43486</v>
      </c>
      <c r="AB149" s="8">
        <f t="shared" si="12"/>
        <v>43466</v>
      </c>
      <c r="AC149" s="8">
        <f t="shared" si="13"/>
        <v>43486</v>
      </c>
      <c r="AD149" s="8" t="str">
        <f t="shared" si="14"/>
        <v>Monday</v>
      </c>
      <c r="AE149" s="2">
        <v>0.56268518518518518</v>
      </c>
      <c r="AF149" s="4">
        <v>1</v>
      </c>
      <c r="AG149" s="1">
        <v>43486</v>
      </c>
      <c r="AH149" s="8">
        <f t="shared" si="15"/>
        <v>43466</v>
      </c>
      <c r="AI149" s="8">
        <f t="shared" si="16"/>
        <v>43486</v>
      </c>
      <c r="AJ149" s="8" t="str">
        <f t="shared" si="17"/>
        <v>Monday</v>
      </c>
      <c r="AK149" s="2">
        <v>0.5628819444444445</v>
      </c>
      <c r="AL149" t="s">
        <v>33</v>
      </c>
      <c r="AM149" t="s">
        <v>34</v>
      </c>
      <c r="AN149" t="s">
        <v>44</v>
      </c>
      <c r="AO149" t="s">
        <v>27</v>
      </c>
    </row>
    <row r="150" spans="1:41" x14ac:dyDescent="0.25">
      <c r="A150" t="s">
        <v>27</v>
      </c>
      <c r="B150">
        <v>871693</v>
      </c>
      <c r="C150" t="s">
        <v>28</v>
      </c>
      <c r="G150" t="s">
        <v>29</v>
      </c>
      <c r="I150">
        <v>12476</v>
      </c>
      <c r="J150" t="s">
        <v>30</v>
      </c>
      <c r="K150" t="s">
        <v>67</v>
      </c>
      <c r="L150">
        <f>VLOOKUP($K150,Key!$A$1:$D$105,2,FALSE)</f>
        <v>43.060250000000003</v>
      </c>
      <c r="M150">
        <f>VLOOKUP($K150,Key!$A$1:$D$105,3,FALSE)</f>
        <v>-87.892169999999993</v>
      </c>
      <c r="N150" t="str">
        <f>VLOOKUP($K150,Key!$A$1:$D$105,4,FALSE)</f>
        <v>Milwaukee</v>
      </c>
      <c r="O150" t="s">
        <v>67</v>
      </c>
      <c r="P150">
        <f>VLOOKUP($O150,Key!$A$1:$D$105,2,FALSE)</f>
        <v>43.060250000000003</v>
      </c>
      <c r="Q150">
        <f>VLOOKUP($O150,Key!$A$1:$D$105,3,FALSE)</f>
        <v>-87.892169999999993</v>
      </c>
      <c r="R150" t="str">
        <f>VLOOKUP($O150,Key!$A$1:$D$105,4,FALSE)</f>
        <v>Milwaukee</v>
      </c>
      <c r="S150">
        <v>15</v>
      </c>
      <c r="T150">
        <v>0</v>
      </c>
      <c r="U150">
        <v>0</v>
      </c>
      <c r="V150" t="s">
        <v>33</v>
      </c>
      <c r="W150">
        <v>2</v>
      </c>
      <c r="X150">
        <v>1.9</v>
      </c>
      <c r="Y150">
        <v>80</v>
      </c>
      <c r="Z150" s="6">
        <v>-1</v>
      </c>
      <c r="AA150" s="1">
        <v>43486</v>
      </c>
      <c r="AB150" s="7">
        <f t="shared" si="12"/>
        <v>43466</v>
      </c>
      <c r="AC150" s="7">
        <f t="shared" si="13"/>
        <v>43486</v>
      </c>
      <c r="AD150" s="7" t="str">
        <f t="shared" si="14"/>
        <v>Monday</v>
      </c>
      <c r="AE150" s="2">
        <v>0.56342592592592589</v>
      </c>
      <c r="AF150" s="6">
        <v>1</v>
      </c>
      <c r="AG150" s="1">
        <v>43486</v>
      </c>
      <c r="AH150" s="7">
        <f t="shared" si="15"/>
        <v>43466</v>
      </c>
      <c r="AI150" s="7">
        <f t="shared" si="16"/>
        <v>43486</v>
      </c>
      <c r="AJ150" s="7" t="str">
        <f t="shared" si="17"/>
        <v>Monday</v>
      </c>
      <c r="AK150" s="2">
        <v>0.57371527777777775</v>
      </c>
      <c r="AL150" t="s">
        <v>33</v>
      </c>
      <c r="AM150" t="s">
        <v>34</v>
      </c>
      <c r="AN150" t="s">
        <v>44</v>
      </c>
      <c r="AO150" t="s">
        <v>27</v>
      </c>
    </row>
    <row r="151" spans="1:41" x14ac:dyDescent="0.25">
      <c r="A151" t="s">
        <v>27</v>
      </c>
      <c r="B151">
        <v>871693</v>
      </c>
      <c r="C151" t="s">
        <v>28</v>
      </c>
      <c r="G151" t="s">
        <v>29</v>
      </c>
      <c r="I151">
        <v>24</v>
      </c>
      <c r="J151" t="s">
        <v>30</v>
      </c>
      <c r="K151" t="s">
        <v>67</v>
      </c>
      <c r="L151">
        <f>VLOOKUP($K151,Key!$A$1:$D$105,2,FALSE)</f>
        <v>43.060250000000003</v>
      </c>
      <c r="M151">
        <f>VLOOKUP($K151,Key!$A$1:$D$105,3,FALSE)</f>
        <v>-87.892169999999993</v>
      </c>
      <c r="N151" t="str">
        <f>VLOOKUP($K151,Key!$A$1:$D$105,4,FALSE)</f>
        <v>Milwaukee</v>
      </c>
      <c r="O151" t="s">
        <v>67</v>
      </c>
      <c r="P151">
        <f>VLOOKUP($O151,Key!$A$1:$D$105,2,FALSE)</f>
        <v>43.060250000000003</v>
      </c>
      <c r="Q151">
        <f>VLOOKUP($O151,Key!$A$1:$D$105,3,FALSE)</f>
        <v>-87.892169999999993</v>
      </c>
      <c r="R151" t="str">
        <f>VLOOKUP($O151,Key!$A$1:$D$105,4,FALSE)</f>
        <v>Milwaukee</v>
      </c>
      <c r="S151">
        <v>13</v>
      </c>
      <c r="T151">
        <v>0</v>
      </c>
      <c r="U151">
        <v>0</v>
      </c>
      <c r="V151" t="s">
        <v>33</v>
      </c>
      <c r="W151">
        <v>1</v>
      </c>
      <c r="X151">
        <v>1</v>
      </c>
      <c r="Y151">
        <v>40</v>
      </c>
      <c r="Z151" s="4">
        <v>-1</v>
      </c>
      <c r="AA151" s="1">
        <v>43486</v>
      </c>
      <c r="AB151" s="8">
        <f t="shared" si="12"/>
        <v>43466</v>
      </c>
      <c r="AC151" s="8">
        <f t="shared" si="13"/>
        <v>43486</v>
      </c>
      <c r="AD151" s="8" t="str">
        <f t="shared" si="14"/>
        <v>Monday</v>
      </c>
      <c r="AE151" s="2">
        <v>0.56393518518518515</v>
      </c>
      <c r="AF151" s="4">
        <v>1</v>
      </c>
      <c r="AG151" s="1">
        <v>43486</v>
      </c>
      <c r="AH151" s="8">
        <f t="shared" si="15"/>
        <v>43466</v>
      </c>
      <c r="AI151" s="8">
        <f t="shared" si="16"/>
        <v>43486</v>
      </c>
      <c r="AJ151" s="8" t="str">
        <f t="shared" si="17"/>
        <v>Monday</v>
      </c>
      <c r="AK151" s="2">
        <v>0.57355324074074077</v>
      </c>
      <c r="AL151" t="s">
        <v>33</v>
      </c>
      <c r="AM151" t="s">
        <v>34</v>
      </c>
      <c r="AN151" t="s">
        <v>44</v>
      </c>
      <c r="AO151" t="s">
        <v>27</v>
      </c>
    </row>
    <row r="152" spans="1:41" x14ac:dyDescent="0.25">
      <c r="A152" t="s">
        <v>27</v>
      </c>
      <c r="B152">
        <v>871693</v>
      </c>
      <c r="C152" t="s">
        <v>28</v>
      </c>
      <c r="G152" t="s">
        <v>29</v>
      </c>
      <c r="I152">
        <v>12669</v>
      </c>
      <c r="J152" t="s">
        <v>30</v>
      </c>
      <c r="K152" t="s">
        <v>68</v>
      </c>
      <c r="L152">
        <f>VLOOKUP($K152,Key!$A$1:$D$105,2,FALSE)</f>
        <v>43.06033</v>
      </c>
      <c r="M152">
        <f>VLOOKUP($K152,Key!$A$1:$D$105,3,FALSE)</f>
        <v>-87.89546</v>
      </c>
      <c r="N152" t="str">
        <f>VLOOKUP($K152,Key!$A$1:$D$105,4,FALSE)</f>
        <v>Milwaukee</v>
      </c>
      <c r="O152" t="s">
        <v>68</v>
      </c>
      <c r="P152">
        <f>VLOOKUP($O152,Key!$A$1:$D$105,2,FALSE)</f>
        <v>43.06033</v>
      </c>
      <c r="Q152">
        <f>VLOOKUP($O152,Key!$A$1:$D$105,3,FALSE)</f>
        <v>-87.89546</v>
      </c>
      <c r="R152" t="str">
        <f>VLOOKUP($O152,Key!$A$1:$D$105,4,FALSE)</f>
        <v>Milwaukee</v>
      </c>
      <c r="S152">
        <v>0</v>
      </c>
      <c r="T152">
        <v>0</v>
      </c>
      <c r="U152">
        <v>0</v>
      </c>
      <c r="V152" t="s">
        <v>33</v>
      </c>
      <c r="W152">
        <v>0</v>
      </c>
      <c r="X152">
        <v>0</v>
      </c>
      <c r="Y152">
        <v>0</v>
      </c>
      <c r="Z152" s="6">
        <v>-1</v>
      </c>
      <c r="AA152" s="1">
        <v>43486</v>
      </c>
      <c r="AB152" s="7">
        <f t="shared" si="12"/>
        <v>43466</v>
      </c>
      <c r="AC152" s="7">
        <f t="shared" si="13"/>
        <v>43486</v>
      </c>
      <c r="AD152" s="7" t="str">
        <f t="shared" si="14"/>
        <v>Monday</v>
      </c>
      <c r="AE152" s="2">
        <v>0.59208333333333341</v>
      </c>
      <c r="AF152" s="6">
        <v>1</v>
      </c>
      <c r="AG152" s="1">
        <v>43486</v>
      </c>
      <c r="AH152" s="7">
        <f t="shared" si="15"/>
        <v>43466</v>
      </c>
      <c r="AI152" s="7">
        <f t="shared" si="16"/>
        <v>43486</v>
      </c>
      <c r="AJ152" s="7" t="str">
        <f t="shared" si="17"/>
        <v>Monday</v>
      </c>
      <c r="AK152" s="2">
        <v>0.59221064814814817</v>
      </c>
      <c r="AL152" t="s">
        <v>33</v>
      </c>
      <c r="AM152" t="s">
        <v>34</v>
      </c>
      <c r="AN152" t="s">
        <v>44</v>
      </c>
      <c r="AO152" t="s">
        <v>27</v>
      </c>
    </row>
    <row r="153" spans="1:41" x14ac:dyDescent="0.25">
      <c r="A153" t="s">
        <v>27</v>
      </c>
      <c r="B153">
        <v>871693</v>
      </c>
      <c r="C153" t="s">
        <v>28</v>
      </c>
      <c r="G153" t="s">
        <v>29</v>
      </c>
      <c r="I153">
        <v>5584</v>
      </c>
      <c r="J153" t="s">
        <v>30</v>
      </c>
      <c r="K153" t="s">
        <v>68</v>
      </c>
      <c r="L153">
        <f>VLOOKUP($K153,Key!$A$1:$D$105,2,FALSE)</f>
        <v>43.06033</v>
      </c>
      <c r="M153">
        <f>VLOOKUP($K153,Key!$A$1:$D$105,3,FALSE)</f>
        <v>-87.89546</v>
      </c>
      <c r="N153" t="str">
        <f>VLOOKUP($K153,Key!$A$1:$D$105,4,FALSE)</f>
        <v>Milwaukee</v>
      </c>
      <c r="O153" t="s">
        <v>68</v>
      </c>
      <c r="P153">
        <f>VLOOKUP($O153,Key!$A$1:$D$105,2,FALSE)</f>
        <v>43.06033</v>
      </c>
      <c r="Q153">
        <f>VLOOKUP($O153,Key!$A$1:$D$105,3,FALSE)</f>
        <v>-87.89546</v>
      </c>
      <c r="R153" t="str">
        <f>VLOOKUP($O153,Key!$A$1:$D$105,4,FALSE)</f>
        <v>Milwaukee</v>
      </c>
      <c r="S153">
        <v>1</v>
      </c>
      <c r="T153">
        <v>0</v>
      </c>
      <c r="U153">
        <v>0</v>
      </c>
      <c r="V153" t="s">
        <v>33</v>
      </c>
      <c r="W153">
        <v>0</v>
      </c>
      <c r="X153">
        <v>0</v>
      </c>
      <c r="Y153">
        <v>0</v>
      </c>
      <c r="Z153" s="4">
        <v>-1</v>
      </c>
      <c r="AA153" s="1">
        <v>43486</v>
      </c>
      <c r="AB153" s="8">
        <f t="shared" si="12"/>
        <v>43466</v>
      </c>
      <c r="AC153" s="8">
        <f t="shared" si="13"/>
        <v>43486</v>
      </c>
      <c r="AD153" s="8" t="str">
        <f t="shared" si="14"/>
        <v>Monday</v>
      </c>
      <c r="AE153" s="2">
        <v>0.59233796296296293</v>
      </c>
      <c r="AF153" s="4">
        <v>1</v>
      </c>
      <c r="AG153" s="1">
        <v>43486</v>
      </c>
      <c r="AH153" s="8">
        <f t="shared" si="15"/>
        <v>43466</v>
      </c>
      <c r="AI153" s="8">
        <f t="shared" si="16"/>
        <v>43486</v>
      </c>
      <c r="AJ153" s="8" t="str">
        <f t="shared" si="17"/>
        <v>Monday</v>
      </c>
      <c r="AK153" s="2">
        <v>0.59248842592592588</v>
      </c>
      <c r="AL153" t="s">
        <v>33</v>
      </c>
      <c r="AM153" t="s">
        <v>34</v>
      </c>
      <c r="AN153" t="s">
        <v>44</v>
      </c>
      <c r="AO153" t="s">
        <v>27</v>
      </c>
    </row>
    <row r="154" spans="1:41" x14ac:dyDescent="0.25">
      <c r="A154" t="s">
        <v>27</v>
      </c>
      <c r="B154">
        <v>871693</v>
      </c>
      <c r="C154" t="s">
        <v>28</v>
      </c>
      <c r="G154" t="s">
        <v>29</v>
      </c>
      <c r="I154">
        <v>5452</v>
      </c>
      <c r="J154" t="s">
        <v>30</v>
      </c>
      <c r="K154" t="s">
        <v>68</v>
      </c>
      <c r="L154">
        <f>VLOOKUP($K154,Key!$A$1:$D$105,2,FALSE)</f>
        <v>43.06033</v>
      </c>
      <c r="M154">
        <f>VLOOKUP($K154,Key!$A$1:$D$105,3,FALSE)</f>
        <v>-87.89546</v>
      </c>
      <c r="N154" t="str">
        <f>VLOOKUP($K154,Key!$A$1:$D$105,4,FALSE)</f>
        <v>Milwaukee</v>
      </c>
      <c r="O154" t="s">
        <v>68</v>
      </c>
      <c r="P154">
        <f>VLOOKUP($O154,Key!$A$1:$D$105,2,FALSE)</f>
        <v>43.06033</v>
      </c>
      <c r="Q154">
        <f>VLOOKUP($O154,Key!$A$1:$D$105,3,FALSE)</f>
        <v>-87.89546</v>
      </c>
      <c r="R154" t="str">
        <f>VLOOKUP($O154,Key!$A$1:$D$105,4,FALSE)</f>
        <v>Milwaukee</v>
      </c>
      <c r="S154">
        <v>0</v>
      </c>
      <c r="T154">
        <v>0</v>
      </c>
      <c r="U154">
        <v>0</v>
      </c>
      <c r="V154" t="s">
        <v>33</v>
      </c>
      <c r="W154">
        <v>0</v>
      </c>
      <c r="X154">
        <v>0</v>
      </c>
      <c r="Y154">
        <v>0</v>
      </c>
      <c r="Z154" s="6">
        <v>-1</v>
      </c>
      <c r="AA154" s="1">
        <v>43486</v>
      </c>
      <c r="AB154" s="7">
        <f t="shared" si="12"/>
        <v>43466</v>
      </c>
      <c r="AC154" s="7">
        <f t="shared" si="13"/>
        <v>43486</v>
      </c>
      <c r="AD154" s="7" t="str">
        <f t="shared" si="14"/>
        <v>Monday</v>
      </c>
      <c r="AE154" s="2">
        <v>0.59259259259259256</v>
      </c>
      <c r="AF154" s="6">
        <v>1</v>
      </c>
      <c r="AG154" s="1">
        <v>43486</v>
      </c>
      <c r="AH154" s="7">
        <f t="shared" si="15"/>
        <v>43466</v>
      </c>
      <c r="AI154" s="7">
        <f t="shared" si="16"/>
        <v>43486</v>
      </c>
      <c r="AJ154" s="7" t="str">
        <f t="shared" si="17"/>
        <v>Monday</v>
      </c>
      <c r="AK154" s="2">
        <v>0.59273148148148147</v>
      </c>
      <c r="AL154" t="s">
        <v>33</v>
      </c>
      <c r="AM154" t="s">
        <v>34</v>
      </c>
      <c r="AN154" t="s">
        <v>44</v>
      </c>
      <c r="AO154" t="s">
        <v>27</v>
      </c>
    </row>
    <row r="155" spans="1:41" x14ac:dyDescent="0.25">
      <c r="A155" t="s">
        <v>27</v>
      </c>
      <c r="B155">
        <v>871693</v>
      </c>
      <c r="C155" t="s">
        <v>28</v>
      </c>
      <c r="G155" t="s">
        <v>29</v>
      </c>
      <c r="I155">
        <v>5476</v>
      </c>
      <c r="J155" t="s">
        <v>30</v>
      </c>
      <c r="K155" t="s">
        <v>68</v>
      </c>
      <c r="L155">
        <f>VLOOKUP($K155,Key!$A$1:$D$105,2,FALSE)</f>
        <v>43.06033</v>
      </c>
      <c r="M155">
        <f>VLOOKUP($K155,Key!$A$1:$D$105,3,FALSE)</f>
        <v>-87.89546</v>
      </c>
      <c r="N155" t="str">
        <f>VLOOKUP($K155,Key!$A$1:$D$105,4,FALSE)</f>
        <v>Milwaukee</v>
      </c>
      <c r="O155" t="s">
        <v>68</v>
      </c>
      <c r="P155">
        <f>VLOOKUP($O155,Key!$A$1:$D$105,2,FALSE)</f>
        <v>43.06033</v>
      </c>
      <c r="Q155">
        <f>VLOOKUP($O155,Key!$A$1:$D$105,3,FALSE)</f>
        <v>-87.89546</v>
      </c>
      <c r="R155" t="str">
        <f>VLOOKUP($O155,Key!$A$1:$D$105,4,FALSE)</f>
        <v>Milwaukee</v>
      </c>
      <c r="S155">
        <v>0</v>
      </c>
      <c r="T155">
        <v>0</v>
      </c>
      <c r="U155">
        <v>0</v>
      </c>
      <c r="V155" t="s">
        <v>33</v>
      </c>
      <c r="W155">
        <v>0</v>
      </c>
      <c r="X155">
        <v>0</v>
      </c>
      <c r="Y155">
        <v>0</v>
      </c>
      <c r="Z155" s="4">
        <v>-1</v>
      </c>
      <c r="AA155" s="1">
        <v>43486</v>
      </c>
      <c r="AB155" s="8">
        <f t="shared" si="12"/>
        <v>43466</v>
      </c>
      <c r="AC155" s="8">
        <f t="shared" si="13"/>
        <v>43486</v>
      </c>
      <c r="AD155" s="8" t="str">
        <f t="shared" si="14"/>
        <v>Monday</v>
      </c>
      <c r="AE155" s="2">
        <v>0.59613425925925922</v>
      </c>
      <c r="AF155" s="4">
        <v>1</v>
      </c>
      <c r="AG155" s="1">
        <v>43486</v>
      </c>
      <c r="AH155" s="8">
        <f t="shared" si="15"/>
        <v>43466</v>
      </c>
      <c r="AI155" s="8">
        <f t="shared" si="16"/>
        <v>43486</v>
      </c>
      <c r="AJ155" s="8" t="str">
        <f t="shared" si="17"/>
        <v>Monday</v>
      </c>
      <c r="AK155" s="2">
        <v>0.59631944444444451</v>
      </c>
      <c r="AL155" t="s">
        <v>33</v>
      </c>
      <c r="AM155" t="s">
        <v>34</v>
      </c>
      <c r="AN155" t="s">
        <v>44</v>
      </c>
      <c r="AO155" t="s">
        <v>27</v>
      </c>
    </row>
    <row r="156" spans="1:41" x14ac:dyDescent="0.25">
      <c r="A156" t="s">
        <v>27</v>
      </c>
      <c r="B156">
        <v>871693</v>
      </c>
      <c r="C156" t="s">
        <v>28</v>
      </c>
      <c r="G156" t="s">
        <v>29</v>
      </c>
      <c r="I156">
        <v>12509</v>
      </c>
      <c r="J156" t="s">
        <v>30</v>
      </c>
      <c r="K156" t="s">
        <v>68</v>
      </c>
      <c r="L156">
        <f>VLOOKUP($K156,Key!$A$1:$D$105,2,FALSE)</f>
        <v>43.06033</v>
      </c>
      <c r="M156">
        <f>VLOOKUP($K156,Key!$A$1:$D$105,3,FALSE)</f>
        <v>-87.89546</v>
      </c>
      <c r="N156" t="str">
        <f>VLOOKUP($K156,Key!$A$1:$D$105,4,FALSE)</f>
        <v>Milwaukee</v>
      </c>
      <c r="O156" t="s">
        <v>68</v>
      </c>
      <c r="P156">
        <f>VLOOKUP($O156,Key!$A$1:$D$105,2,FALSE)</f>
        <v>43.06033</v>
      </c>
      <c r="Q156">
        <f>VLOOKUP($O156,Key!$A$1:$D$105,3,FALSE)</f>
        <v>-87.89546</v>
      </c>
      <c r="R156" t="str">
        <f>VLOOKUP($O156,Key!$A$1:$D$105,4,FALSE)</f>
        <v>Milwaukee</v>
      </c>
      <c r="S156">
        <v>1</v>
      </c>
      <c r="T156">
        <v>0</v>
      </c>
      <c r="U156">
        <v>0</v>
      </c>
      <c r="V156" t="s">
        <v>33</v>
      </c>
      <c r="W156">
        <v>0</v>
      </c>
      <c r="X156">
        <v>0</v>
      </c>
      <c r="Y156">
        <v>0</v>
      </c>
      <c r="Z156" s="6">
        <v>-1</v>
      </c>
      <c r="AA156" s="1">
        <v>43486</v>
      </c>
      <c r="AB156" s="7">
        <f t="shared" si="12"/>
        <v>43466</v>
      </c>
      <c r="AC156" s="7">
        <f t="shared" si="13"/>
        <v>43486</v>
      </c>
      <c r="AD156" s="7" t="str">
        <f t="shared" si="14"/>
        <v>Monday</v>
      </c>
      <c r="AE156" s="2">
        <v>0.59644675925925927</v>
      </c>
      <c r="AF156" s="6">
        <v>1</v>
      </c>
      <c r="AG156" s="1">
        <v>43486</v>
      </c>
      <c r="AH156" s="7">
        <f t="shared" si="15"/>
        <v>43466</v>
      </c>
      <c r="AI156" s="7">
        <f t="shared" si="16"/>
        <v>43486</v>
      </c>
      <c r="AJ156" s="7" t="str">
        <f t="shared" si="17"/>
        <v>Monday</v>
      </c>
      <c r="AK156" s="2">
        <v>0.59662037037037041</v>
      </c>
      <c r="AL156" t="s">
        <v>33</v>
      </c>
      <c r="AM156" t="s">
        <v>34</v>
      </c>
      <c r="AN156" t="s">
        <v>44</v>
      </c>
      <c r="AO156" t="s">
        <v>27</v>
      </c>
    </row>
    <row r="157" spans="1:41" x14ac:dyDescent="0.25">
      <c r="A157" t="s">
        <v>27</v>
      </c>
      <c r="B157">
        <v>871693</v>
      </c>
      <c r="C157" t="s">
        <v>28</v>
      </c>
      <c r="G157" t="s">
        <v>29</v>
      </c>
      <c r="I157">
        <v>5530</v>
      </c>
      <c r="J157" t="s">
        <v>30</v>
      </c>
      <c r="K157" t="s">
        <v>68</v>
      </c>
      <c r="L157">
        <f>VLOOKUP($K157,Key!$A$1:$D$105,2,FALSE)</f>
        <v>43.06033</v>
      </c>
      <c r="M157">
        <f>VLOOKUP($K157,Key!$A$1:$D$105,3,FALSE)</f>
        <v>-87.89546</v>
      </c>
      <c r="N157" t="str">
        <f>VLOOKUP($K157,Key!$A$1:$D$105,4,FALSE)</f>
        <v>Milwaukee</v>
      </c>
      <c r="O157" t="s">
        <v>68</v>
      </c>
      <c r="P157">
        <f>VLOOKUP($O157,Key!$A$1:$D$105,2,FALSE)</f>
        <v>43.06033</v>
      </c>
      <c r="Q157">
        <f>VLOOKUP($O157,Key!$A$1:$D$105,3,FALSE)</f>
        <v>-87.89546</v>
      </c>
      <c r="R157" t="str">
        <f>VLOOKUP($O157,Key!$A$1:$D$105,4,FALSE)</f>
        <v>Milwaukee</v>
      </c>
      <c r="S157">
        <v>0</v>
      </c>
      <c r="T157">
        <v>0</v>
      </c>
      <c r="U157">
        <v>0</v>
      </c>
      <c r="V157" t="s">
        <v>33</v>
      </c>
      <c r="W157">
        <v>0</v>
      </c>
      <c r="X157">
        <v>0</v>
      </c>
      <c r="Y157">
        <v>0</v>
      </c>
      <c r="Z157" s="4">
        <v>-1</v>
      </c>
      <c r="AA157" s="1">
        <v>43486</v>
      </c>
      <c r="AB157" s="8">
        <f t="shared" si="12"/>
        <v>43466</v>
      </c>
      <c r="AC157" s="8">
        <f t="shared" si="13"/>
        <v>43486</v>
      </c>
      <c r="AD157" s="8" t="str">
        <f t="shared" si="14"/>
        <v>Monday</v>
      </c>
      <c r="AE157" s="2">
        <v>0.59690972222222227</v>
      </c>
      <c r="AF157" s="4">
        <v>1</v>
      </c>
      <c r="AG157" s="1">
        <v>43486</v>
      </c>
      <c r="AH157" s="8">
        <f t="shared" si="15"/>
        <v>43466</v>
      </c>
      <c r="AI157" s="8">
        <f t="shared" si="16"/>
        <v>43486</v>
      </c>
      <c r="AJ157" s="8" t="str">
        <f t="shared" si="17"/>
        <v>Monday</v>
      </c>
      <c r="AK157" s="2">
        <v>0.59707175925925926</v>
      </c>
      <c r="AL157" t="s">
        <v>33</v>
      </c>
      <c r="AM157" t="s">
        <v>34</v>
      </c>
      <c r="AN157" t="s">
        <v>44</v>
      </c>
      <c r="AO157" t="s">
        <v>27</v>
      </c>
    </row>
    <row r="158" spans="1:41" x14ac:dyDescent="0.25">
      <c r="A158" t="s">
        <v>27</v>
      </c>
      <c r="B158">
        <v>871693</v>
      </c>
      <c r="C158" t="s">
        <v>28</v>
      </c>
      <c r="G158" t="s">
        <v>29</v>
      </c>
      <c r="I158">
        <v>255</v>
      </c>
      <c r="J158" t="s">
        <v>30</v>
      </c>
      <c r="K158" t="s">
        <v>68</v>
      </c>
      <c r="L158">
        <f>VLOOKUP($K158,Key!$A$1:$D$105,2,FALSE)</f>
        <v>43.06033</v>
      </c>
      <c r="M158">
        <f>VLOOKUP($K158,Key!$A$1:$D$105,3,FALSE)</f>
        <v>-87.89546</v>
      </c>
      <c r="N158" t="str">
        <f>VLOOKUP($K158,Key!$A$1:$D$105,4,FALSE)</f>
        <v>Milwaukee</v>
      </c>
      <c r="O158" t="s">
        <v>68</v>
      </c>
      <c r="P158">
        <f>VLOOKUP($O158,Key!$A$1:$D$105,2,FALSE)</f>
        <v>43.06033</v>
      </c>
      <c r="Q158">
        <f>VLOOKUP($O158,Key!$A$1:$D$105,3,FALSE)</f>
        <v>-87.89546</v>
      </c>
      <c r="R158" t="str">
        <f>VLOOKUP($O158,Key!$A$1:$D$105,4,FALSE)</f>
        <v>Milwaukee</v>
      </c>
      <c r="S158">
        <v>0</v>
      </c>
      <c r="T158">
        <v>0</v>
      </c>
      <c r="U158">
        <v>0</v>
      </c>
      <c r="V158" t="s">
        <v>33</v>
      </c>
      <c r="W158">
        <v>0</v>
      </c>
      <c r="X158">
        <v>0</v>
      </c>
      <c r="Y158">
        <v>0</v>
      </c>
      <c r="Z158" s="6">
        <v>-1</v>
      </c>
      <c r="AA158" s="1">
        <v>43486</v>
      </c>
      <c r="AB158" s="7">
        <f t="shared" si="12"/>
        <v>43466</v>
      </c>
      <c r="AC158" s="7">
        <f t="shared" si="13"/>
        <v>43486</v>
      </c>
      <c r="AD158" s="7" t="str">
        <f t="shared" si="14"/>
        <v>Monday</v>
      </c>
      <c r="AE158" s="2">
        <v>0.59722222222222221</v>
      </c>
      <c r="AF158" s="6">
        <v>1</v>
      </c>
      <c r="AG158" s="1">
        <v>43486</v>
      </c>
      <c r="AH158" s="7">
        <f t="shared" si="15"/>
        <v>43466</v>
      </c>
      <c r="AI158" s="7">
        <f t="shared" si="16"/>
        <v>43486</v>
      </c>
      <c r="AJ158" s="7" t="str">
        <f t="shared" si="17"/>
        <v>Monday</v>
      </c>
      <c r="AK158" s="2">
        <v>0.59743055555555558</v>
      </c>
      <c r="AL158" t="s">
        <v>33</v>
      </c>
      <c r="AM158" t="s">
        <v>34</v>
      </c>
      <c r="AN158" t="s">
        <v>44</v>
      </c>
      <c r="AO158" t="s">
        <v>27</v>
      </c>
    </row>
    <row r="159" spans="1:41" x14ac:dyDescent="0.25">
      <c r="A159" t="s">
        <v>27</v>
      </c>
      <c r="B159">
        <v>871693</v>
      </c>
      <c r="C159" t="s">
        <v>28</v>
      </c>
      <c r="G159" t="s">
        <v>29</v>
      </c>
      <c r="I159">
        <v>5587</v>
      </c>
      <c r="J159" t="s">
        <v>30</v>
      </c>
      <c r="K159" t="s">
        <v>68</v>
      </c>
      <c r="L159">
        <f>VLOOKUP($K159,Key!$A$1:$D$105,2,FALSE)</f>
        <v>43.06033</v>
      </c>
      <c r="M159">
        <f>VLOOKUP($K159,Key!$A$1:$D$105,3,FALSE)</f>
        <v>-87.89546</v>
      </c>
      <c r="N159" t="str">
        <f>VLOOKUP($K159,Key!$A$1:$D$105,4,FALSE)</f>
        <v>Milwaukee</v>
      </c>
      <c r="O159" t="s">
        <v>68</v>
      </c>
      <c r="P159">
        <f>VLOOKUP($O159,Key!$A$1:$D$105,2,FALSE)</f>
        <v>43.06033</v>
      </c>
      <c r="Q159">
        <f>VLOOKUP($O159,Key!$A$1:$D$105,3,FALSE)</f>
        <v>-87.89546</v>
      </c>
      <c r="R159" t="str">
        <f>VLOOKUP($O159,Key!$A$1:$D$105,4,FALSE)</f>
        <v>Milwaukee</v>
      </c>
      <c r="S159">
        <v>0</v>
      </c>
      <c r="T159">
        <v>0</v>
      </c>
      <c r="U159">
        <v>0</v>
      </c>
      <c r="V159" t="s">
        <v>33</v>
      </c>
      <c r="W159">
        <v>0</v>
      </c>
      <c r="X159">
        <v>0</v>
      </c>
      <c r="Y159">
        <v>0</v>
      </c>
      <c r="Z159" s="4">
        <v>-1</v>
      </c>
      <c r="AA159" s="1">
        <v>43486</v>
      </c>
      <c r="AB159" s="8">
        <f t="shared" si="12"/>
        <v>43466</v>
      </c>
      <c r="AC159" s="8">
        <f t="shared" si="13"/>
        <v>43486</v>
      </c>
      <c r="AD159" s="8" t="str">
        <f t="shared" si="14"/>
        <v>Monday</v>
      </c>
      <c r="AE159" s="2">
        <v>0.59756944444444449</v>
      </c>
      <c r="AF159" s="4">
        <v>1</v>
      </c>
      <c r="AG159" s="1">
        <v>43486</v>
      </c>
      <c r="AH159" s="8">
        <f t="shared" si="15"/>
        <v>43466</v>
      </c>
      <c r="AI159" s="8">
        <f t="shared" si="16"/>
        <v>43486</v>
      </c>
      <c r="AJ159" s="8" t="str">
        <f t="shared" si="17"/>
        <v>Monday</v>
      </c>
      <c r="AK159" s="2">
        <v>0.59773148148148147</v>
      </c>
      <c r="AL159" t="s">
        <v>33</v>
      </c>
      <c r="AM159" t="s">
        <v>34</v>
      </c>
      <c r="AN159" t="s">
        <v>44</v>
      </c>
      <c r="AO159" t="s">
        <v>27</v>
      </c>
    </row>
    <row r="160" spans="1:41" x14ac:dyDescent="0.25">
      <c r="A160" t="s">
        <v>27</v>
      </c>
      <c r="B160">
        <v>871693</v>
      </c>
      <c r="C160" t="s">
        <v>28</v>
      </c>
      <c r="G160" t="s">
        <v>29</v>
      </c>
      <c r="I160">
        <v>11126</v>
      </c>
      <c r="J160" t="s">
        <v>30</v>
      </c>
      <c r="K160" t="s">
        <v>68</v>
      </c>
      <c r="L160">
        <f>VLOOKUP($K160,Key!$A$1:$D$105,2,FALSE)</f>
        <v>43.06033</v>
      </c>
      <c r="M160">
        <f>VLOOKUP($K160,Key!$A$1:$D$105,3,FALSE)</f>
        <v>-87.89546</v>
      </c>
      <c r="N160" t="str">
        <f>VLOOKUP($K160,Key!$A$1:$D$105,4,FALSE)</f>
        <v>Milwaukee</v>
      </c>
      <c r="O160" t="s">
        <v>68</v>
      </c>
      <c r="P160">
        <f>VLOOKUP($O160,Key!$A$1:$D$105,2,FALSE)</f>
        <v>43.06033</v>
      </c>
      <c r="Q160">
        <f>VLOOKUP($O160,Key!$A$1:$D$105,3,FALSE)</f>
        <v>-87.89546</v>
      </c>
      <c r="R160" t="str">
        <f>VLOOKUP($O160,Key!$A$1:$D$105,4,FALSE)</f>
        <v>Milwaukee</v>
      </c>
      <c r="S160">
        <v>0</v>
      </c>
      <c r="T160">
        <v>0</v>
      </c>
      <c r="U160">
        <v>0</v>
      </c>
      <c r="V160" t="s">
        <v>33</v>
      </c>
      <c r="W160">
        <v>0</v>
      </c>
      <c r="X160">
        <v>0</v>
      </c>
      <c r="Y160">
        <v>0</v>
      </c>
      <c r="Z160" s="6">
        <v>-1</v>
      </c>
      <c r="AA160" s="1">
        <v>43486</v>
      </c>
      <c r="AB160" s="7">
        <f t="shared" si="12"/>
        <v>43466</v>
      </c>
      <c r="AC160" s="7">
        <f t="shared" si="13"/>
        <v>43486</v>
      </c>
      <c r="AD160" s="7" t="str">
        <f t="shared" si="14"/>
        <v>Monday</v>
      </c>
      <c r="AE160" s="2">
        <v>0.60021990740740738</v>
      </c>
      <c r="AF160" s="6">
        <v>1</v>
      </c>
      <c r="AG160" s="1">
        <v>43486</v>
      </c>
      <c r="AH160" s="7">
        <f t="shared" si="15"/>
        <v>43466</v>
      </c>
      <c r="AI160" s="7">
        <f t="shared" si="16"/>
        <v>43486</v>
      </c>
      <c r="AJ160" s="7" t="str">
        <f t="shared" si="17"/>
        <v>Monday</v>
      </c>
      <c r="AK160" s="2">
        <v>0.60034722222222225</v>
      </c>
      <c r="AL160" t="s">
        <v>33</v>
      </c>
      <c r="AM160" t="s">
        <v>34</v>
      </c>
      <c r="AN160" t="s">
        <v>44</v>
      </c>
      <c r="AO160" t="s">
        <v>27</v>
      </c>
    </row>
    <row r="161" spans="1:41" x14ac:dyDescent="0.25">
      <c r="A161" t="s">
        <v>27</v>
      </c>
      <c r="B161">
        <v>871693</v>
      </c>
      <c r="C161" t="s">
        <v>28</v>
      </c>
      <c r="G161" t="s">
        <v>29</v>
      </c>
      <c r="I161">
        <v>12649</v>
      </c>
      <c r="J161" t="s">
        <v>30</v>
      </c>
      <c r="K161" t="s">
        <v>68</v>
      </c>
      <c r="L161">
        <f>VLOOKUP($K161,Key!$A$1:$D$105,2,FALSE)</f>
        <v>43.06033</v>
      </c>
      <c r="M161">
        <f>VLOOKUP($K161,Key!$A$1:$D$105,3,FALSE)</f>
        <v>-87.89546</v>
      </c>
      <c r="N161" t="str">
        <f>VLOOKUP($K161,Key!$A$1:$D$105,4,FALSE)</f>
        <v>Milwaukee</v>
      </c>
      <c r="O161" t="s">
        <v>68</v>
      </c>
      <c r="P161">
        <f>VLOOKUP($O161,Key!$A$1:$D$105,2,FALSE)</f>
        <v>43.06033</v>
      </c>
      <c r="Q161">
        <f>VLOOKUP($O161,Key!$A$1:$D$105,3,FALSE)</f>
        <v>-87.89546</v>
      </c>
      <c r="R161" t="str">
        <f>VLOOKUP($O161,Key!$A$1:$D$105,4,FALSE)</f>
        <v>Milwaukee</v>
      </c>
      <c r="S161">
        <v>0</v>
      </c>
      <c r="T161">
        <v>0</v>
      </c>
      <c r="U161">
        <v>0</v>
      </c>
      <c r="V161" t="s">
        <v>33</v>
      </c>
      <c r="W161">
        <v>0</v>
      </c>
      <c r="X161">
        <v>0</v>
      </c>
      <c r="Y161">
        <v>0</v>
      </c>
      <c r="Z161" s="4">
        <v>-1</v>
      </c>
      <c r="AA161" s="1">
        <v>43486</v>
      </c>
      <c r="AB161" s="8">
        <f t="shared" si="12"/>
        <v>43466</v>
      </c>
      <c r="AC161" s="8">
        <f t="shared" si="13"/>
        <v>43486</v>
      </c>
      <c r="AD161" s="8" t="str">
        <f t="shared" si="14"/>
        <v>Monday</v>
      </c>
      <c r="AE161" s="2">
        <v>0.60050925925925924</v>
      </c>
      <c r="AF161" s="4">
        <v>1</v>
      </c>
      <c r="AG161" s="1">
        <v>43486</v>
      </c>
      <c r="AH161" s="8">
        <f t="shared" si="15"/>
        <v>43466</v>
      </c>
      <c r="AI161" s="8">
        <f t="shared" si="16"/>
        <v>43486</v>
      </c>
      <c r="AJ161" s="8" t="str">
        <f t="shared" si="17"/>
        <v>Monday</v>
      </c>
      <c r="AK161" s="2">
        <v>0.60061342592592593</v>
      </c>
      <c r="AL161" t="s">
        <v>33</v>
      </c>
      <c r="AM161" t="s">
        <v>34</v>
      </c>
      <c r="AN161" t="s">
        <v>44</v>
      </c>
      <c r="AO161" t="s">
        <v>27</v>
      </c>
    </row>
    <row r="162" spans="1:41" x14ac:dyDescent="0.25">
      <c r="A162" t="s">
        <v>27</v>
      </c>
      <c r="B162">
        <v>871693</v>
      </c>
      <c r="C162" t="s">
        <v>28</v>
      </c>
      <c r="G162" t="s">
        <v>29</v>
      </c>
      <c r="I162">
        <v>11106</v>
      </c>
      <c r="J162" t="s">
        <v>30</v>
      </c>
      <c r="K162" t="s">
        <v>54</v>
      </c>
      <c r="L162">
        <f>VLOOKUP($K162,Key!$A$1:$D$105,2,FALSE)</f>
        <v>43.004728999999998</v>
      </c>
      <c r="M162">
        <f>VLOOKUP($K162,Key!$A$1:$D$105,3,FALSE)</f>
        <v>-87.905463999999995</v>
      </c>
      <c r="N162" t="str">
        <f>VLOOKUP($K162,Key!$A$1:$D$105,4,FALSE)</f>
        <v>Milwaukee</v>
      </c>
      <c r="O162" t="s">
        <v>54</v>
      </c>
      <c r="P162">
        <f>VLOOKUP($O162,Key!$A$1:$D$105,2,FALSE)</f>
        <v>43.004728999999998</v>
      </c>
      <c r="Q162">
        <f>VLOOKUP($O162,Key!$A$1:$D$105,3,FALSE)</f>
        <v>-87.905463999999995</v>
      </c>
      <c r="R162" t="str">
        <f>VLOOKUP($O162,Key!$A$1:$D$105,4,FALSE)</f>
        <v>Milwaukee</v>
      </c>
      <c r="S162">
        <v>7</v>
      </c>
      <c r="T162">
        <v>0</v>
      </c>
      <c r="U162">
        <v>0</v>
      </c>
      <c r="V162" t="s">
        <v>33</v>
      </c>
      <c r="W162">
        <v>1</v>
      </c>
      <c r="X162">
        <v>1</v>
      </c>
      <c r="Y162">
        <v>40</v>
      </c>
      <c r="Z162" s="6">
        <v>-1</v>
      </c>
      <c r="AA162" s="1">
        <v>43484</v>
      </c>
      <c r="AB162" s="7">
        <f t="shared" si="12"/>
        <v>43466</v>
      </c>
      <c r="AC162" s="7">
        <f t="shared" si="13"/>
        <v>43484</v>
      </c>
      <c r="AD162" s="7" t="str">
        <f t="shared" si="14"/>
        <v>Saturday</v>
      </c>
      <c r="AE162" s="2">
        <v>0.65363425925925933</v>
      </c>
      <c r="AF162" s="6">
        <v>1</v>
      </c>
      <c r="AG162" s="1">
        <v>43484</v>
      </c>
      <c r="AH162" s="7">
        <f t="shared" si="15"/>
        <v>43466</v>
      </c>
      <c r="AI162" s="7">
        <f t="shared" si="16"/>
        <v>43484</v>
      </c>
      <c r="AJ162" s="7" t="str">
        <f t="shared" si="17"/>
        <v>Saturday</v>
      </c>
      <c r="AK162" s="2">
        <v>0.65890046296296301</v>
      </c>
      <c r="AL162" t="s">
        <v>33</v>
      </c>
      <c r="AM162" t="s">
        <v>34</v>
      </c>
      <c r="AN162" t="s">
        <v>44</v>
      </c>
      <c r="AO162" t="s">
        <v>27</v>
      </c>
    </row>
    <row r="163" spans="1:41" x14ac:dyDescent="0.25">
      <c r="A163" t="s">
        <v>27</v>
      </c>
      <c r="B163">
        <v>871693</v>
      </c>
      <c r="C163" t="s">
        <v>28</v>
      </c>
      <c r="G163" t="s">
        <v>29</v>
      </c>
      <c r="I163">
        <v>11082</v>
      </c>
      <c r="J163" t="s">
        <v>30</v>
      </c>
      <c r="K163" t="s">
        <v>54</v>
      </c>
      <c r="L163">
        <f>VLOOKUP($K163,Key!$A$1:$D$105,2,FALSE)</f>
        <v>43.004728999999998</v>
      </c>
      <c r="M163">
        <f>VLOOKUP($K163,Key!$A$1:$D$105,3,FALSE)</f>
        <v>-87.905463999999995</v>
      </c>
      <c r="N163" t="str">
        <f>VLOOKUP($K163,Key!$A$1:$D$105,4,FALSE)</f>
        <v>Milwaukee</v>
      </c>
      <c r="O163" t="s">
        <v>54</v>
      </c>
      <c r="P163">
        <f>VLOOKUP($O163,Key!$A$1:$D$105,2,FALSE)</f>
        <v>43.004728999999998</v>
      </c>
      <c r="Q163">
        <f>VLOOKUP($O163,Key!$A$1:$D$105,3,FALSE)</f>
        <v>-87.905463999999995</v>
      </c>
      <c r="R163" t="str">
        <f>VLOOKUP($O163,Key!$A$1:$D$105,4,FALSE)</f>
        <v>Milwaukee</v>
      </c>
      <c r="S163">
        <v>7</v>
      </c>
      <c r="T163">
        <v>0</v>
      </c>
      <c r="U163">
        <v>0</v>
      </c>
      <c r="V163" t="s">
        <v>33</v>
      </c>
      <c r="W163">
        <v>1</v>
      </c>
      <c r="X163">
        <v>1</v>
      </c>
      <c r="Y163">
        <v>40</v>
      </c>
      <c r="Z163" s="4">
        <v>-1</v>
      </c>
      <c r="AA163" s="1">
        <v>43484</v>
      </c>
      <c r="AB163" s="8">
        <f t="shared" si="12"/>
        <v>43466</v>
      </c>
      <c r="AC163" s="8">
        <f t="shared" si="13"/>
        <v>43484</v>
      </c>
      <c r="AD163" s="8" t="str">
        <f t="shared" si="14"/>
        <v>Saturday</v>
      </c>
      <c r="AE163" s="2">
        <v>0.65392361111111108</v>
      </c>
      <c r="AF163" s="4">
        <v>1</v>
      </c>
      <c r="AG163" s="1">
        <v>43484</v>
      </c>
      <c r="AH163" s="8">
        <f t="shared" si="15"/>
        <v>43466</v>
      </c>
      <c r="AI163" s="8">
        <f t="shared" si="16"/>
        <v>43484</v>
      </c>
      <c r="AJ163" s="8" t="str">
        <f t="shared" si="17"/>
        <v>Saturday</v>
      </c>
      <c r="AK163" s="2">
        <v>0.65866898148148145</v>
      </c>
      <c r="AL163" t="s">
        <v>33</v>
      </c>
      <c r="AM163" t="s">
        <v>34</v>
      </c>
      <c r="AN163" t="s">
        <v>44</v>
      </c>
      <c r="AO163" t="s">
        <v>27</v>
      </c>
    </row>
    <row r="164" spans="1:41" x14ac:dyDescent="0.25">
      <c r="A164" t="s">
        <v>27</v>
      </c>
      <c r="B164">
        <v>871693</v>
      </c>
      <c r="C164" t="s">
        <v>28</v>
      </c>
      <c r="G164" t="s">
        <v>29</v>
      </c>
      <c r="I164">
        <v>11100</v>
      </c>
      <c r="J164" t="s">
        <v>30</v>
      </c>
      <c r="K164" t="s">
        <v>54</v>
      </c>
      <c r="L164">
        <f>VLOOKUP($K164,Key!$A$1:$D$105,2,FALSE)</f>
        <v>43.004728999999998</v>
      </c>
      <c r="M164">
        <f>VLOOKUP($K164,Key!$A$1:$D$105,3,FALSE)</f>
        <v>-87.905463999999995</v>
      </c>
      <c r="N164" t="str">
        <f>VLOOKUP($K164,Key!$A$1:$D$105,4,FALSE)</f>
        <v>Milwaukee</v>
      </c>
      <c r="O164" t="s">
        <v>54</v>
      </c>
      <c r="P164">
        <f>VLOOKUP($O164,Key!$A$1:$D$105,2,FALSE)</f>
        <v>43.004728999999998</v>
      </c>
      <c r="Q164">
        <f>VLOOKUP($O164,Key!$A$1:$D$105,3,FALSE)</f>
        <v>-87.905463999999995</v>
      </c>
      <c r="R164" t="str">
        <f>VLOOKUP($O164,Key!$A$1:$D$105,4,FALSE)</f>
        <v>Milwaukee</v>
      </c>
      <c r="S164">
        <v>0</v>
      </c>
      <c r="T164">
        <v>0</v>
      </c>
      <c r="U164">
        <v>0</v>
      </c>
      <c r="V164" t="s">
        <v>33</v>
      </c>
      <c r="W164">
        <v>0</v>
      </c>
      <c r="X164">
        <v>0</v>
      </c>
      <c r="Y164">
        <v>0</v>
      </c>
      <c r="Z164" s="6">
        <v>-1</v>
      </c>
      <c r="AA164" s="1">
        <v>43484</v>
      </c>
      <c r="AB164" s="7">
        <f t="shared" si="12"/>
        <v>43466</v>
      </c>
      <c r="AC164" s="7">
        <f t="shared" si="13"/>
        <v>43484</v>
      </c>
      <c r="AD164" s="7" t="str">
        <f t="shared" si="14"/>
        <v>Saturday</v>
      </c>
      <c r="AE164" s="2">
        <v>0.66086805555555561</v>
      </c>
      <c r="AF164" s="6">
        <v>1</v>
      </c>
      <c r="AG164" s="1">
        <v>43484</v>
      </c>
      <c r="AH164" s="7">
        <f t="shared" si="15"/>
        <v>43466</v>
      </c>
      <c r="AI164" s="7">
        <f t="shared" si="16"/>
        <v>43484</v>
      </c>
      <c r="AJ164" s="7" t="str">
        <f t="shared" si="17"/>
        <v>Saturday</v>
      </c>
      <c r="AK164" s="2">
        <v>0.66104166666666664</v>
      </c>
      <c r="AL164" t="s">
        <v>33</v>
      </c>
      <c r="AM164" t="s">
        <v>34</v>
      </c>
      <c r="AN164" t="s">
        <v>44</v>
      </c>
      <c r="AO164" t="s">
        <v>27</v>
      </c>
    </row>
    <row r="165" spans="1:41" x14ac:dyDescent="0.25">
      <c r="A165" t="s">
        <v>27</v>
      </c>
      <c r="B165">
        <v>871693</v>
      </c>
      <c r="C165" t="s">
        <v>28</v>
      </c>
      <c r="G165" t="s">
        <v>29</v>
      </c>
      <c r="I165">
        <v>12637</v>
      </c>
      <c r="J165" t="s">
        <v>30</v>
      </c>
      <c r="K165" t="s">
        <v>54</v>
      </c>
      <c r="L165">
        <f>VLOOKUP($K165,Key!$A$1:$D$105,2,FALSE)</f>
        <v>43.004728999999998</v>
      </c>
      <c r="M165">
        <f>VLOOKUP($K165,Key!$A$1:$D$105,3,FALSE)</f>
        <v>-87.905463999999995</v>
      </c>
      <c r="N165" t="str">
        <f>VLOOKUP($K165,Key!$A$1:$D$105,4,FALSE)</f>
        <v>Milwaukee</v>
      </c>
      <c r="O165" t="s">
        <v>54</v>
      </c>
      <c r="P165">
        <f>VLOOKUP($O165,Key!$A$1:$D$105,2,FALSE)</f>
        <v>43.004728999999998</v>
      </c>
      <c r="Q165">
        <f>VLOOKUP($O165,Key!$A$1:$D$105,3,FALSE)</f>
        <v>-87.905463999999995</v>
      </c>
      <c r="R165" t="str">
        <f>VLOOKUP($O165,Key!$A$1:$D$105,4,FALSE)</f>
        <v>Milwaukee</v>
      </c>
      <c r="S165">
        <v>0</v>
      </c>
      <c r="T165">
        <v>0</v>
      </c>
      <c r="U165">
        <v>0</v>
      </c>
      <c r="V165" t="s">
        <v>33</v>
      </c>
      <c r="W165">
        <v>0</v>
      </c>
      <c r="X165">
        <v>0</v>
      </c>
      <c r="Y165">
        <v>0</v>
      </c>
      <c r="Z165" s="4">
        <v>-1</v>
      </c>
      <c r="AA165" s="1">
        <v>43484</v>
      </c>
      <c r="AB165" s="8">
        <f t="shared" si="12"/>
        <v>43466</v>
      </c>
      <c r="AC165" s="8">
        <f t="shared" si="13"/>
        <v>43484</v>
      </c>
      <c r="AD165" s="8" t="str">
        <f t="shared" si="14"/>
        <v>Saturday</v>
      </c>
      <c r="AE165" s="2">
        <v>0.66113425925925928</v>
      </c>
      <c r="AF165" s="4">
        <v>1</v>
      </c>
      <c r="AG165" s="1">
        <v>43484</v>
      </c>
      <c r="AH165" s="8">
        <f t="shared" si="15"/>
        <v>43466</v>
      </c>
      <c r="AI165" s="8">
        <f t="shared" si="16"/>
        <v>43484</v>
      </c>
      <c r="AJ165" s="8" t="str">
        <f t="shared" si="17"/>
        <v>Saturday</v>
      </c>
      <c r="AK165" s="2">
        <v>0.66125</v>
      </c>
      <c r="AL165" t="s">
        <v>33</v>
      </c>
      <c r="AM165" t="s">
        <v>34</v>
      </c>
      <c r="AN165" t="s">
        <v>44</v>
      </c>
      <c r="AO165" t="s">
        <v>27</v>
      </c>
    </row>
    <row r="166" spans="1:41" x14ac:dyDescent="0.25">
      <c r="A166" t="s">
        <v>27</v>
      </c>
      <c r="B166">
        <v>871693</v>
      </c>
      <c r="C166" t="s">
        <v>28</v>
      </c>
      <c r="G166" t="s">
        <v>29</v>
      </c>
      <c r="I166">
        <v>11154</v>
      </c>
      <c r="J166" t="s">
        <v>30</v>
      </c>
      <c r="K166" t="s">
        <v>54</v>
      </c>
      <c r="L166">
        <f>VLOOKUP($K166,Key!$A$1:$D$105,2,FALSE)</f>
        <v>43.004728999999998</v>
      </c>
      <c r="M166">
        <f>VLOOKUP($K166,Key!$A$1:$D$105,3,FALSE)</f>
        <v>-87.905463999999995</v>
      </c>
      <c r="N166" t="str">
        <f>VLOOKUP($K166,Key!$A$1:$D$105,4,FALSE)</f>
        <v>Milwaukee</v>
      </c>
      <c r="O166" t="s">
        <v>54</v>
      </c>
      <c r="P166">
        <f>VLOOKUP($O166,Key!$A$1:$D$105,2,FALSE)</f>
        <v>43.004728999999998</v>
      </c>
      <c r="Q166">
        <f>VLOOKUP($O166,Key!$A$1:$D$105,3,FALSE)</f>
        <v>-87.905463999999995</v>
      </c>
      <c r="R166" t="str">
        <f>VLOOKUP($O166,Key!$A$1:$D$105,4,FALSE)</f>
        <v>Milwaukee</v>
      </c>
      <c r="S166">
        <v>0</v>
      </c>
      <c r="T166">
        <v>0</v>
      </c>
      <c r="U166">
        <v>0</v>
      </c>
      <c r="V166" t="s">
        <v>33</v>
      </c>
      <c r="W166">
        <v>0</v>
      </c>
      <c r="X166">
        <v>0</v>
      </c>
      <c r="Y166">
        <v>0</v>
      </c>
      <c r="Z166" s="6">
        <v>-1</v>
      </c>
      <c r="AA166" s="1">
        <v>43484</v>
      </c>
      <c r="AB166" s="7">
        <f t="shared" si="12"/>
        <v>43466</v>
      </c>
      <c r="AC166" s="7">
        <f t="shared" si="13"/>
        <v>43484</v>
      </c>
      <c r="AD166" s="7" t="str">
        <f t="shared" si="14"/>
        <v>Saturday</v>
      </c>
      <c r="AE166" s="2">
        <v>0.66137731481481488</v>
      </c>
      <c r="AF166" s="6">
        <v>1</v>
      </c>
      <c r="AG166" s="1">
        <v>43484</v>
      </c>
      <c r="AH166" s="7">
        <f t="shared" si="15"/>
        <v>43466</v>
      </c>
      <c r="AI166" s="7">
        <f t="shared" si="16"/>
        <v>43484</v>
      </c>
      <c r="AJ166" s="7" t="str">
        <f t="shared" si="17"/>
        <v>Saturday</v>
      </c>
      <c r="AK166" s="2">
        <v>0.66149305555555549</v>
      </c>
      <c r="AL166" t="s">
        <v>33</v>
      </c>
      <c r="AM166" t="s">
        <v>34</v>
      </c>
      <c r="AN166" t="s">
        <v>44</v>
      </c>
      <c r="AO166" t="s">
        <v>27</v>
      </c>
    </row>
    <row r="167" spans="1:41" x14ac:dyDescent="0.25">
      <c r="A167" t="s">
        <v>27</v>
      </c>
      <c r="B167">
        <v>871693</v>
      </c>
      <c r="C167" t="s">
        <v>28</v>
      </c>
      <c r="G167" t="s">
        <v>29</v>
      </c>
      <c r="I167">
        <v>5495</v>
      </c>
      <c r="J167" t="s">
        <v>30</v>
      </c>
      <c r="K167" t="s">
        <v>54</v>
      </c>
      <c r="L167">
        <f>VLOOKUP($K167,Key!$A$1:$D$105,2,FALSE)</f>
        <v>43.004728999999998</v>
      </c>
      <c r="M167">
        <f>VLOOKUP($K167,Key!$A$1:$D$105,3,FALSE)</f>
        <v>-87.905463999999995</v>
      </c>
      <c r="N167" t="str">
        <f>VLOOKUP($K167,Key!$A$1:$D$105,4,FALSE)</f>
        <v>Milwaukee</v>
      </c>
      <c r="O167" t="s">
        <v>54</v>
      </c>
      <c r="P167">
        <f>VLOOKUP($O167,Key!$A$1:$D$105,2,FALSE)</f>
        <v>43.004728999999998</v>
      </c>
      <c r="Q167">
        <f>VLOOKUP($O167,Key!$A$1:$D$105,3,FALSE)</f>
        <v>-87.905463999999995</v>
      </c>
      <c r="R167" t="str">
        <f>VLOOKUP($O167,Key!$A$1:$D$105,4,FALSE)</f>
        <v>Milwaukee</v>
      </c>
      <c r="S167">
        <v>8</v>
      </c>
      <c r="T167">
        <v>0</v>
      </c>
      <c r="U167">
        <v>0</v>
      </c>
      <c r="V167" t="s">
        <v>33</v>
      </c>
      <c r="W167">
        <v>1</v>
      </c>
      <c r="X167">
        <v>1</v>
      </c>
      <c r="Y167">
        <v>40</v>
      </c>
      <c r="Z167" s="4">
        <v>-1</v>
      </c>
      <c r="AA167" s="1">
        <v>43484</v>
      </c>
      <c r="AB167" s="8">
        <f t="shared" si="12"/>
        <v>43466</v>
      </c>
      <c r="AC167" s="8">
        <f t="shared" si="13"/>
        <v>43484</v>
      </c>
      <c r="AD167" s="8" t="str">
        <f t="shared" si="14"/>
        <v>Saturday</v>
      </c>
      <c r="AE167" s="2">
        <v>0.66226851851851853</v>
      </c>
      <c r="AF167" s="4">
        <v>1</v>
      </c>
      <c r="AG167" s="1">
        <v>43484</v>
      </c>
      <c r="AH167" s="8">
        <f t="shared" si="15"/>
        <v>43466</v>
      </c>
      <c r="AI167" s="8">
        <f t="shared" si="16"/>
        <v>43484</v>
      </c>
      <c r="AJ167" s="8" t="str">
        <f t="shared" si="17"/>
        <v>Saturday</v>
      </c>
      <c r="AK167" s="2">
        <v>0.66765046296296304</v>
      </c>
      <c r="AL167" t="s">
        <v>33</v>
      </c>
      <c r="AM167" t="s">
        <v>34</v>
      </c>
      <c r="AN167" t="s">
        <v>44</v>
      </c>
      <c r="AO167" t="s">
        <v>27</v>
      </c>
    </row>
    <row r="168" spans="1:41" x14ac:dyDescent="0.25">
      <c r="A168" t="s">
        <v>27</v>
      </c>
      <c r="B168">
        <v>871693</v>
      </c>
      <c r="C168" t="s">
        <v>28</v>
      </c>
      <c r="G168" t="s">
        <v>29</v>
      </c>
      <c r="I168">
        <v>5499</v>
      </c>
      <c r="J168" t="s">
        <v>30</v>
      </c>
      <c r="K168" t="s">
        <v>53</v>
      </c>
      <c r="L168">
        <f>VLOOKUP($K168,Key!$A$1:$D$105,2,FALSE)</f>
        <v>43.056570000000001</v>
      </c>
      <c r="M168">
        <f>VLOOKUP($K168,Key!$A$1:$D$105,3,FALSE)</f>
        <v>-87.934060000000002</v>
      </c>
      <c r="N168" t="str">
        <f>VLOOKUP($K168,Key!$A$1:$D$105,4,FALSE)</f>
        <v>Milwaukee</v>
      </c>
      <c r="O168" t="s">
        <v>53</v>
      </c>
      <c r="P168">
        <f>VLOOKUP($O168,Key!$A$1:$D$105,2,FALSE)</f>
        <v>43.056570000000001</v>
      </c>
      <c r="Q168">
        <f>VLOOKUP($O168,Key!$A$1:$D$105,3,FALSE)</f>
        <v>-87.934060000000002</v>
      </c>
      <c r="R168" t="str">
        <f>VLOOKUP($O168,Key!$A$1:$D$105,4,FALSE)</f>
        <v>Milwaukee</v>
      </c>
      <c r="S168">
        <v>0</v>
      </c>
      <c r="T168">
        <v>0</v>
      </c>
      <c r="U168">
        <v>0</v>
      </c>
      <c r="V168" t="s">
        <v>33</v>
      </c>
      <c r="W168">
        <v>0</v>
      </c>
      <c r="X168">
        <v>0</v>
      </c>
      <c r="Y168">
        <v>0</v>
      </c>
      <c r="Z168" s="6">
        <v>-1</v>
      </c>
      <c r="AA168" s="1">
        <v>43484</v>
      </c>
      <c r="AB168" s="7">
        <f t="shared" si="12"/>
        <v>43466</v>
      </c>
      <c r="AC168" s="7">
        <f t="shared" si="13"/>
        <v>43484</v>
      </c>
      <c r="AD168" s="7" t="str">
        <f t="shared" si="14"/>
        <v>Saturday</v>
      </c>
      <c r="AE168" s="2">
        <v>0.50141203703703707</v>
      </c>
      <c r="AF168" s="6">
        <v>1</v>
      </c>
      <c r="AG168" s="1">
        <v>43484</v>
      </c>
      <c r="AH168" s="7">
        <f t="shared" si="15"/>
        <v>43466</v>
      </c>
      <c r="AI168" s="7">
        <f t="shared" si="16"/>
        <v>43484</v>
      </c>
      <c r="AJ168" s="7" t="str">
        <f t="shared" si="17"/>
        <v>Saturday</v>
      </c>
      <c r="AK168" s="2">
        <v>0.50150462962962961</v>
      </c>
      <c r="AL168" t="s">
        <v>33</v>
      </c>
      <c r="AM168" t="s">
        <v>34</v>
      </c>
      <c r="AN168" t="s">
        <v>44</v>
      </c>
      <c r="AO168" t="s">
        <v>27</v>
      </c>
    </row>
    <row r="169" spans="1:41" x14ac:dyDescent="0.25">
      <c r="A169" t="s">
        <v>27</v>
      </c>
      <c r="B169">
        <v>871693</v>
      </c>
      <c r="C169" t="s">
        <v>28</v>
      </c>
      <c r="G169" t="s">
        <v>29</v>
      </c>
      <c r="I169">
        <v>11145</v>
      </c>
      <c r="J169" t="s">
        <v>30</v>
      </c>
      <c r="K169" t="s">
        <v>53</v>
      </c>
      <c r="L169">
        <f>VLOOKUP($K169,Key!$A$1:$D$105,2,FALSE)</f>
        <v>43.056570000000001</v>
      </c>
      <c r="M169">
        <f>VLOOKUP($K169,Key!$A$1:$D$105,3,FALSE)</f>
        <v>-87.934060000000002</v>
      </c>
      <c r="N169" t="str">
        <f>VLOOKUP($K169,Key!$A$1:$D$105,4,FALSE)</f>
        <v>Milwaukee</v>
      </c>
      <c r="O169" t="s">
        <v>53</v>
      </c>
      <c r="P169">
        <f>VLOOKUP($O169,Key!$A$1:$D$105,2,FALSE)</f>
        <v>43.056570000000001</v>
      </c>
      <c r="Q169">
        <f>VLOOKUP($O169,Key!$A$1:$D$105,3,FALSE)</f>
        <v>-87.934060000000002</v>
      </c>
      <c r="R169" t="str">
        <f>VLOOKUP($O169,Key!$A$1:$D$105,4,FALSE)</f>
        <v>Milwaukee</v>
      </c>
      <c r="S169">
        <v>0</v>
      </c>
      <c r="T169">
        <v>0</v>
      </c>
      <c r="U169">
        <v>0</v>
      </c>
      <c r="V169" t="s">
        <v>33</v>
      </c>
      <c r="W169">
        <v>0</v>
      </c>
      <c r="X169">
        <v>0</v>
      </c>
      <c r="Y169">
        <v>0</v>
      </c>
      <c r="Z169" s="4">
        <v>-1</v>
      </c>
      <c r="AA169" s="1">
        <v>43484</v>
      </c>
      <c r="AB169" s="8">
        <f t="shared" si="12"/>
        <v>43466</v>
      </c>
      <c r="AC169" s="8">
        <f t="shared" si="13"/>
        <v>43484</v>
      </c>
      <c r="AD169" s="8" t="str">
        <f t="shared" si="14"/>
        <v>Saturday</v>
      </c>
      <c r="AE169" s="2">
        <v>0.50844907407407403</v>
      </c>
      <c r="AF169" s="4">
        <v>1</v>
      </c>
      <c r="AG169" s="1">
        <v>43484</v>
      </c>
      <c r="AH169" s="8">
        <f t="shared" si="15"/>
        <v>43466</v>
      </c>
      <c r="AI169" s="8">
        <f t="shared" si="16"/>
        <v>43484</v>
      </c>
      <c r="AJ169" s="8" t="str">
        <f t="shared" si="17"/>
        <v>Saturday</v>
      </c>
      <c r="AK169" s="2">
        <v>0.5085763888888889</v>
      </c>
      <c r="AL169" t="s">
        <v>33</v>
      </c>
      <c r="AM169" t="s">
        <v>34</v>
      </c>
      <c r="AN169" t="s">
        <v>44</v>
      </c>
      <c r="AO169" t="s">
        <v>27</v>
      </c>
    </row>
    <row r="170" spans="1:41" x14ac:dyDescent="0.25">
      <c r="A170" t="s">
        <v>27</v>
      </c>
      <c r="B170">
        <v>871693</v>
      </c>
      <c r="C170" t="s">
        <v>28</v>
      </c>
      <c r="G170" t="s">
        <v>29</v>
      </c>
      <c r="I170">
        <v>12501</v>
      </c>
      <c r="J170" t="s">
        <v>30</v>
      </c>
      <c r="K170" t="s">
        <v>53</v>
      </c>
      <c r="L170">
        <f>VLOOKUP($K170,Key!$A$1:$D$105,2,FALSE)</f>
        <v>43.056570000000001</v>
      </c>
      <c r="M170">
        <f>VLOOKUP($K170,Key!$A$1:$D$105,3,FALSE)</f>
        <v>-87.934060000000002</v>
      </c>
      <c r="N170" t="str">
        <f>VLOOKUP($K170,Key!$A$1:$D$105,4,FALSE)</f>
        <v>Milwaukee</v>
      </c>
      <c r="O170" t="s">
        <v>53</v>
      </c>
      <c r="P170">
        <f>VLOOKUP($O170,Key!$A$1:$D$105,2,FALSE)</f>
        <v>43.056570000000001</v>
      </c>
      <c r="Q170">
        <f>VLOOKUP($O170,Key!$A$1:$D$105,3,FALSE)</f>
        <v>-87.934060000000002</v>
      </c>
      <c r="R170" t="str">
        <f>VLOOKUP($O170,Key!$A$1:$D$105,4,FALSE)</f>
        <v>Milwaukee</v>
      </c>
      <c r="S170">
        <v>0</v>
      </c>
      <c r="T170">
        <v>0</v>
      </c>
      <c r="U170">
        <v>0</v>
      </c>
      <c r="V170" t="s">
        <v>33</v>
      </c>
      <c r="W170">
        <v>0</v>
      </c>
      <c r="X170">
        <v>0</v>
      </c>
      <c r="Y170">
        <v>0</v>
      </c>
      <c r="Z170" s="6">
        <v>-1</v>
      </c>
      <c r="AA170" s="1">
        <v>43484</v>
      </c>
      <c r="AB170" s="7">
        <f t="shared" si="12"/>
        <v>43466</v>
      </c>
      <c r="AC170" s="7">
        <f t="shared" si="13"/>
        <v>43484</v>
      </c>
      <c r="AD170" s="7" t="str">
        <f t="shared" si="14"/>
        <v>Saturday</v>
      </c>
      <c r="AE170" s="2">
        <v>0.50865740740740739</v>
      </c>
      <c r="AF170" s="6">
        <v>1</v>
      </c>
      <c r="AG170" s="1">
        <v>43484</v>
      </c>
      <c r="AH170" s="7">
        <f t="shared" si="15"/>
        <v>43466</v>
      </c>
      <c r="AI170" s="7">
        <f t="shared" si="16"/>
        <v>43484</v>
      </c>
      <c r="AJ170" s="7" t="str">
        <f t="shared" si="17"/>
        <v>Saturday</v>
      </c>
      <c r="AK170" s="2">
        <v>0.50878472222222226</v>
      </c>
      <c r="AL170" t="s">
        <v>33</v>
      </c>
      <c r="AM170" t="s">
        <v>34</v>
      </c>
      <c r="AN170" t="s">
        <v>44</v>
      </c>
      <c r="AO170" t="s">
        <v>27</v>
      </c>
    </row>
    <row r="171" spans="1:41" x14ac:dyDescent="0.25">
      <c r="A171" t="s">
        <v>27</v>
      </c>
      <c r="B171">
        <v>871693</v>
      </c>
      <c r="C171" t="s">
        <v>28</v>
      </c>
      <c r="G171" t="s">
        <v>29</v>
      </c>
      <c r="I171">
        <v>5499</v>
      </c>
      <c r="J171" t="s">
        <v>30</v>
      </c>
      <c r="K171" t="s">
        <v>53</v>
      </c>
      <c r="L171">
        <f>VLOOKUP($K171,Key!$A$1:$D$105,2,FALSE)</f>
        <v>43.056570000000001</v>
      </c>
      <c r="M171">
        <f>VLOOKUP($K171,Key!$A$1:$D$105,3,FALSE)</f>
        <v>-87.934060000000002</v>
      </c>
      <c r="N171" t="str">
        <f>VLOOKUP($K171,Key!$A$1:$D$105,4,FALSE)</f>
        <v>Milwaukee</v>
      </c>
      <c r="O171" t="s">
        <v>53</v>
      </c>
      <c r="P171">
        <f>VLOOKUP($O171,Key!$A$1:$D$105,2,FALSE)</f>
        <v>43.056570000000001</v>
      </c>
      <c r="Q171">
        <f>VLOOKUP($O171,Key!$A$1:$D$105,3,FALSE)</f>
        <v>-87.934060000000002</v>
      </c>
      <c r="R171" t="str">
        <f>VLOOKUP($O171,Key!$A$1:$D$105,4,FALSE)</f>
        <v>Milwaukee</v>
      </c>
      <c r="S171">
        <v>0</v>
      </c>
      <c r="T171">
        <v>0</v>
      </c>
      <c r="U171">
        <v>0</v>
      </c>
      <c r="V171" t="s">
        <v>33</v>
      </c>
      <c r="W171">
        <v>0</v>
      </c>
      <c r="X171">
        <v>0</v>
      </c>
      <c r="Y171">
        <v>0</v>
      </c>
      <c r="Z171" s="4">
        <v>-1</v>
      </c>
      <c r="AA171" s="1">
        <v>43484</v>
      </c>
      <c r="AB171" s="8">
        <f t="shared" si="12"/>
        <v>43466</v>
      </c>
      <c r="AC171" s="8">
        <f t="shared" si="13"/>
        <v>43484</v>
      </c>
      <c r="AD171" s="8" t="str">
        <f t="shared" si="14"/>
        <v>Saturday</v>
      </c>
      <c r="AE171" s="2">
        <v>0.50888888888888884</v>
      </c>
      <c r="AF171" s="4">
        <v>1</v>
      </c>
      <c r="AG171" s="1">
        <v>43484</v>
      </c>
      <c r="AH171" s="8">
        <f t="shared" si="15"/>
        <v>43466</v>
      </c>
      <c r="AI171" s="8">
        <f t="shared" si="16"/>
        <v>43484</v>
      </c>
      <c r="AJ171" s="8" t="str">
        <f t="shared" si="17"/>
        <v>Saturday</v>
      </c>
      <c r="AK171" s="2">
        <v>0.50900462962962967</v>
      </c>
      <c r="AL171" t="s">
        <v>33</v>
      </c>
      <c r="AM171" t="s">
        <v>34</v>
      </c>
      <c r="AN171" t="s">
        <v>44</v>
      </c>
      <c r="AO171" t="s">
        <v>27</v>
      </c>
    </row>
    <row r="172" spans="1:41" x14ac:dyDescent="0.25">
      <c r="A172" t="s">
        <v>27</v>
      </c>
      <c r="B172">
        <v>871693</v>
      </c>
      <c r="C172" t="s">
        <v>28</v>
      </c>
      <c r="G172" t="s">
        <v>29</v>
      </c>
      <c r="I172">
        <v>5553</v>
      </c>
      <c r="J172" t="s">
        <v>30</v>
      </c>
      <c r="K172" t="s">
        <v>54</v>
      </c>
      <c r="L172">
        <f>VLOOKUP($K172,Key!$A$1:$D$105,2,FALSE)</f>
        <v>43.004728999999998</v>
      </c>
      <c r="M172">
        <f>VLOOKUP($K172,Key!$A$1:$D$105,3,FALSE)</f>
        <v>-87.905463999999995</v>
      </c>
      <c r="N172" t="str">
        <f>VLOOKUP($K172,Key!$A$1:$D$105,4,FALSE)</f>
        <v>Milwaukee</v>
      </c>
      <c r="O172" t="s">
        <v>54</v>
      </c>
      <c r="P172">
        <f>VLOOKUP($O172,Key!$A$1:$D$105,2,FALSE)</f>
        <v>43.004728999999998</v>
      </c>
      <c r="Q172">
        <f>VLOOKUP($O172,Key!$A$1:$D$105,3,FALSE)</f>
        <v>-87.905463999999995</v>
      </c>
      <c r="R172" t="str">
        <f>VLOOKUP($O172,Key!$A$1:$D$105,4,FALSE)</f>
        <v>Milwaukee</v>
      </c>
      <c r="S172">
        <v>0</v>
      </c>
      <c r="T172">
        <v>0</v>
      </c>
      <c r="U172">
        <v>0</v>
      </c>
      <c r="V172" t="s">
        <v>33</v>
      </c>
      <c r="W172">
        <v>0</v>
      </c>
      <c r="X172">
        <v>0</v>
      </c>
      <c r="Y172">
        <v>0</v>
      </c>
      <c r="Z172" s="6">
        <v>-1</v>
      </c>
      <c r="AA172" s="1">
        <v>43484</v>
      </c>
      <c r="AB172" s="7">
        <f t="shared" si="12"/>
        <v>43466</v>
      </c>
      <c r="AC172" s="7">
        <f t="shared" si="13"/>
        <v>43484</v>
      </c>
      <c r="AD172" s="7" t="str">
        <f t="shared" si="14"/>
        <v>Saturday</v>
      </c>
      <c r="AE172" s="2">
        <v>0.64807870370370368</v>
      </c>
      <c r="AF172" s="6">
        <v>1</v>
      </c>
      <c r="AG172" s="1">
        <v>43484</v>
      </c>
      <c r="AH172" s="7">
        <f t="shared" si="15"/>
        <v>43466</v>
      </c>
      <c r="AI172" s="7">
        <f t="shared" si="16"/>
        <v>43484</v>
      </c>
      <c r="AJ172" s="7" t="str">
        <f t="shared" si="17"/>
        <v>Saturday</v>
      </c>
      <c r="AK172" s="2">
        <v>0.6482754629629629</v>
      </c>
      <c r="AL172" t="s">
        <v>33</v>
      </c>
      <c r="AM172" t="s">
        <v>34</v>
      </c>
      <c r="AN172" t="s">
        <v>44</v>
      </c>
      <c r="AO172" t="s">
        <v>27</v>
      </c>
    </row>
    <row r="173" spans="1:41" x14ac:dyDescent="0.25">
      <c r="A173" t="s">
        <v>27</v>
      </c>
      <c r="B173">
        <v>871693</v>
      </c>
      <c r="C173" t="s">
        <v>28</v>
      </c>
      <c r="G173" t="s">
        <v>29</v>
      </c>
      <c r="I173">
        <v>5448</v>
      </c>
      <c r="J173" t="s">
        <v>30</v>
      </c>
      <c r="K173" t="s">
        <v>54</v>
      </c>
      <c r="L173">
        <f>VLOOKUP($K173,Key!$A$1:$D$105,2,FALSE)</f>
        <v>43.004728999999998</v>
      </c>
      <c r="M173">
        <f>VLOOKUP($K173,Key!$A$1:$D$105,3,FALSE)</f>
        <v>-87.905463999999995</v>
      </c>
      <c r="N173" t="str">
        <f>VLOOKUP($K173,Key!$A$1:$D$105,4,FALSE)</f>
        <v>Milwaukee</v>
      </c>
      <c r="O173" t="s">
        <v>54</v>
      </c>
      <c r="P173">
        <f>VLOOKUP($O173,Key!$A$1:$D$105,2,FALSE)</f>
        <v>43.004728999999998</v>
      </c>
      <c r="Q173">
        <f>VLOOKUP($O173,Key!$A$1:$D$105,3,FALSE)</f>
        <v>-87.905463999999995</v>
      </c>
      <c r="R173" t="str">
        <f>VLOOKUP($O173,Key!$A$1:$D$105,4,FALSE)</f>
        <v>Milwaukee</v>
      </c>
      <c r="S173">
        <v>0</v>
      </c>
      <c r="T173">
        <v>0</v>
      </c>
      <c r="U173">
        <v>0</v>
      </c>
      <c r="V173" t="s">
        <v>33</v>
      </c>
      <c r="W173">
        <v>0</v>
      </c>
      <c r="X173">
        <v>0</v>
      </c>
      <c r="Y173">
        <v>0</v>
      </c>
      <c r="Z173" s="4">
        <v>-1</v>
      </c>
      <c r="AA173" s="1">
        <v>43484</v>
      </c>
      <c r="AB173" s="8">
        <f t="shared" si="12"/>
        <v>43466</v>
      </c>
      <c r="AC173" s="8">
        <f t="shared" si="13"/>
        <v>43484</v>
      </c>
      <c r="AD173" s="8" t="str">
        <f t="shared" si="14"/>
        <v>Saturday</v>
      </c>
      <c r="AE173" s="2">
        <v>0.64880787037037035</v>
      </c>
      <c r="AF173" s="4">
        <v>1</v>
      </c>
      <c r="AG173" s="1">
        <v>43484</v>
      </c>
      <c r="AH173" s="8">
        <f t="shared" si="15"/>
        <v>43466</v>
      </c>
      <c r="AI173" s="8">
        <f t="shared" si="16"/>
        <v>43484</v>
      </c>
      <c r="AJ173" s="8" t="str">
        <f t="shared" si="17"/>
        <v>Saturday</v>
      </c>
      <c r="AK173" s="2">
        <v>0.64896990740740745</v>
      </c>
      <c r="AL173" t="s">
        <v>33</v>
      </c>
      <c r="AM173" t="s">
        <v>34</v>
      </c>
      <c r="AN173" t="s">
        <v>44</v>
      </c>
      <c r="AO173" t="s">
        <v>27</v>
      </c>
    </row>
    <row r="174" spans="1:41" x14ac:dyDescent="0.25">
      <c r="A174" t="s">
        <v>27</v>
      </c>
      <c r="B174">
        <v>1164213</v>
      </c>
      <c r="C174" t="s">
        <v>28</v>
      </c>
      <c r="G174" t="s">
        <v>29</v>
      </c>
      <c r="I174">
        <v>99</v>
      </c>
      <c r="J174" t="s">
        <v>30</v>
      </c>
      <c r="K174" t="s">
        <v>56</v>
      </c>
      <c r="L174">
        <f>VLOOKUP($K174,Key!$A$1:$D$105,2,FALSE)</f>
        <v>43.05847</v>
      </c>
      <c r="M174">
        <f>VLOOKUP($K174,Key!$A$1:$D$105,3,FALSE)</f>
        <v>-87.898079999999993</v>
      </c>
      <c r="N174" t="str">
        <f>VLOOKUP($K174,Key!$A$1:$D$105,4,FALSE)</f>
        <v>Milwaukee</v>
      </c>
      <c r="O174" t="s">
        <v>56</v>
      </c>
      <c r="P174">
        <f>VLOOKUP($O174,Key!$A$1:$D$105,2,FALSE)</f>
        <v>43.05847</v>
      </c>
      <c r="Q174">
        <f>VLOOKUP($O174,Key!$A$1:$D$105,3,FALSE)</f>
        <v>-87.898079999999993</v>
      </c>
      <c r="R174" t="str">
        <f>VLOOKUP($O174,Key!$A$1:$D$105,4,FALSE)</f>
        <v>Milwaukee</v>
      </c>
      <c r="S174">
        <v>0</v>
      </c>
      <c r="T174">
        <v>0</v>
      </c>
      <c r="U174">
        <v>0</v>
      </c>
      <c r="V174" t="s">
        <v>33</v>
      </c>
      <c r="W174">
        <v>0</v>
      </c>
      <c r="X174">
        <v>0</v>
      </c>
      <c r="Y174">
        <v>0</v>
      </c>
      <c r="Z174" s="4">
        <v>-1</v>
      </c>
      <c r="AA174" s="1">
        <v>43471</v>
      </c>
      <c r="AB174" s="8">
        <f t="shared" si="12"/>
        <v>43466</v>
      </c>
      <c r="AC174" s="8">
        <f t="shared" si="13"/>
        <v>43471</v>
      </c>
      <c r="AD174" s="8" t="str">
        <f t="shared" si="14"/>
        <v>Sunday</v>
      </c>
      <c r="AE174" s="2">
        <v>0.62586805555555558</v>
      </c>
      <c r="AF174" s="4">
        <v>1</v>
      </c>
      <c r="AG174" s="1">
        <v>43471</v>
      </c>
      <c r="AH174" s="8">
        <f t="shared" si="15"/>
        <v>43466</v>
      </c>
      <c r="AI174" s="8">
        <f t="shared" si="16"/>
        <v>43471</v>
      </c>
      <c r="AJ174" s="8" t="str">
        <f t="shared" si="17"/>
        <v>Sunday</v>
      </c>
      <c r="AK174" s="2">
        <v>0.62615740740740744</v>
      </c>
      <c r="AL174" t="s">
        <v>33</v>
      </c>
      <c r="AM174" t="s">
        <v>34</v>
      </c>
      <c r="AN174" t="s">
        <v>44</v>
      </c>
      <c r="AO174" t="s">
        <v>27</v>
      </c>
    </row>
    <row r="175" spans="1:41" x14ac:dyDescent="0.25">
      <c r="A175" t="s">
        <v>27</v>
      </c>
      <c r="B175">
        <v>1164213</v>
      </c>
      <c r="C175" t="s">
        <v>28</v>
      </c>
      <c r="G175" t="s">
        <v>29</v>
      </c>
      <c r="I175">
        <v>12579</v>
      </c>
      <c r="J175" t="s">
        <v>30</v>
      </c>
      <c r="K175" t="s">
        <v>56</v>
      </c>
      <c r="L175">
        <f>VLOOKUP($K175,Key!$A$1:$D$105,2,FALSE)</f>
        <v>43.05847</v>
      </c>
      <c r="M175">
        <f>VLOOKUP($K175,Key!$A$1:$D$105,3,FALSE)</f>
        <v>-87.898079999999993</v>
      </c>
      <c r="N175" t="str">
        <f>VLOOKUP($K175,Key!$A$1:$D$105,4,FALSE)</f>
        <v>Milwaukee</v>
      </c>
      <c r="O175" t="s">
        <v>73</v>
      </c>
      <c r="P175">
        <f>VLOOKUP($O175,Key!$A$1:$D$105,2,FALSE)</f>
        <v>43.089460000000003</v>
      </c>
      <c r="Q175">
        <f>VLOOKUP($O175,Key!$A$1:$D$105,3,FALSE)</f>
        <v>-87.895219999999995</v>
      </c>
      <c r="R175" t="str">
        <f>VLOOKUP($O175,Key!$A$1:$D$105,4,FALSE)</f>
        <v>Shorewood</v>
      </c>
      <c r="S175">
        <v>12</v>
      </c>
      <c r="T175">
        <v>0</v>
      </c>
      <c r="U175">
        <v>0</v>
      </c>
      <c r="V175" t="s">
        <v>33</v>
      </c>
      <c r="W175">
        <v>1</v>
      </c>
      <c r="X175">
        <v>1</v>
      </c>
      <c r="Y175">
        <v>40</v>
      </c>
      <c r="Z175" s="6">
        <v>-1</v>
      </c>
      <c r="AA175" s="1">
        <v>43471</v>
      </c>
      <c r="AB175" s="7">
        <f t="shared" si="12"/>
        <v>43466</v>
      </c>
      <c r="AC175" s="7">
        <f t="shared" si="13"/>
        <v>43471</v>
      </c>
      <c r="AD175" s="7" t="str">
        <f t="shared" si="14"/>
        <v>Sunday</v>
      </c>
      <c r="AE175" s="2">
        <v>0.62600694444444438</v>
      </c>
      <c r="AF175" s="6">
        <v>1</v>
      </c>
      <c r="AG175" s="1">
        <v>43471</v>
      </c>
      <c r="AH175" s="7">
        <f t="shared" si="15"/>
        <v>43466</v>
      </c>
      <c r="AI175" s="7">
        <f t="shared" si="16"/>
        <v>43471</v>
      </c>
      <c r="AJ175" s="7" t="str">
        <f t="shared" si="17"/>
        <v>Sunday</v>
      </c>
      <c r="AK175" s="2">
        <v>0.6345601851851852</v>
      </c>
      <c r="AL175" t="s">
        <v>33</v>
      </c>
      <c r="AM175" t="s">
        <v>34</v>
      </c>
      <c r="AN175" t="s">
        <v>35</v>
      </c>
      <c r="AO175" t="s">
        <v>27</v>
      </c>
    </row>
    <row r="176" spans="1:41" x14ac:dyDescent="0.25">
      <c r="A176" t="s">
        <v>27</v>
      </c>
      <c r="B176">
        <v>1164213</v>
      </c>
      <c r="C176" t="s">
        <v>28</v>
      </c>
      <c r="G176" t="s">
        <v>29</v>
      </c>
      <c r="I176">
        <v>5462</v>
      </c>
      <c r="J176" t="s">
        <v>30</v>
      </c>
      <c r="K176" t="s">
        <v>56</v>
      </c>
      <c r="L176">
        <f>VLOOKUP($K176,Key!$A$1:$D$105,2,FALSE)</f>
        <v>43.05847</v>
      </c>
      <c r="M176">
        <f>VLOOKUP($K176,Key!$A$1:$D$105,3,FALSE)</f>
        <v>-87.898079999999993</v>
      </c>
      <c r="N176" t="str">
        <f>VLOOKUP($K176,Key!$A$1:$D$105,4,FALSE)</f>
        <v>Milwaukee</v>
      </c>
      <c r="O176" t="s">
        <v>73</v>
      </c>
      <c r="P176">
        <f>VLOOKUP($O176,Key!$A$1:$D$105,2,FALSE)</f>
        <v>43.089460000000003</v>
      </c>
      <c r="Q176">
        <f>VLOOKUP($O176,Key!$A$1:$D$105,3,FALSE)</f>
        <v>-87.895219999999995</v>
      </c>
      <c r="R176" t="str">
        <f>VLOOKUP($O176,Key!$A$1:$D$105,4,FALSE)</f>
        <v>Shorewood</v>
      </c>
      <c r="S176">
        <v>12</v>
      </c>
      <c r="T176">
        <v>0</v>
      </c>
      <c r="U176">
        <v>0</v>
      </c>
      <c r="V176" t="s">
        <v>33</v>
      </c>
      <c r="W176">
        <v>1</v>
      </c>
      <c r="X176">
        <v>1</v>
      </c>
      <c r="Y176">
        <v>40</v>
      </c>
      <c r="Z176" s="4">
        <v>-1</v>
      </c>
      <c r="AA176" s="1">
        <v>43471</v>
      </c>
      <c r="AB176" s="8">
        <f t="shared" si="12"/>
        <v>43466</v>
      </c>
      <c r="AC176" s="8">
        <f t="shared" si="13"/>
        <v>43471</v>
      </c>
      <c r="AD176" s="8" t="str">
        <f t="shared" si="14"/>
        <v>Sunday</v>
      </c>
      <c r="AE176" s="2">
        <v>0.62637731481481485</v>
      </c>
      <c r="AF176" s="4">
        <v>1</v>
      </c>
      <c r="AG176" s="1">
        <v>43471</v>
      </c>
      <c r="AH176" s="8">
        <f t="shared" si="15"/>
        <v>43466</v>
      </c>
      <c r="AI176" s="8">
        <f t="shared" si="16"/>
        <v>43471</v>
      </c>
      <c r="AJ176" s="8" t="str">
        <f t="shared" si="17"/>
        <v>Sunday</v>
      </c>
      <c r="AK176" s="2">
        <v>0.63429398148148153</v>
      </c>
      <c r="AL176" t="s">
        <v>33</v>
      </c>
      <c r="AM176" t="s">
        <v>34</v>
      </c>
      <c r="AN176" t="s">
        <v>35</v>
      </c>
      <c r="AO176" t="s">
        <v>27</v>
      </c>
    </row>
    <row r="177" spans="1:41" x14ac:dyDescent="0.25">
      <c r="A177" t="s">
        <v>27</v>
      </c>
      <c r="B177">
        <v>1164213</v>
      </c>
      <c r="C177" t="s">
        <v>28</v>
      </c>
      <c r="G177" t="s">
        <v>29</v>
      </c>
      <c r="I177">
        <v>5554</v>
      </c>
      <c r="J177" t="s">
        <v>30</v>
      </c>
      <c r="K177" t="s">
        <v>56</v>
      </c>
      <c r="L177">
        <f>VLOOKUP($K177,Key!$A$1:$D$105,2,FALSE)</f>
        <v>43.05847</v>
      </c>
      <c r="M177">
        <f>VLOOKUP($K177,Key!$A$1:$D$105,3,FALSE)</f>
        <v>-87.898079999999993</v>
      </c>
      <c r="N177" t="str">
        <f>VLOOKUP($K177,Key!$A$1:$D$105,4,FALSE)</f>
        <v>Milwaukee</v>
      </c>
      <c r="O177" t="s">
        <v>73</v>
      </c>
      <c r="P177">
        <f>VLOOKUP($O177,Key!$A$1:$D$105,2,FALSE)</f>
        <v>43.089460000000003</v>
      </c>
      <c r="Q177">
        <f>VLOOKUP($O177,Key!$A$1:$D$105,3,FALSE)</f>
        <v>-87.895219999999995</v>
      </c>
      <c r="R177" t="str">
        <f>VLOOKUP($O177,Key!$A$1:$D$105,4,FALSE)</f>
        <v>Shorewood</v>
      </c>
      <c r="S177">
        <v>9</v>
      </c>
      <c r="T177">
        <v>0</v>
      </c>
      <c r="U177">
        <v>0</v>
      </c>
      <c r="V177" t="s">
        <v>33</v>
      </c>
      <c r="W177">
        <v>1</v>
      </c>
      <c r="X177">
        <v>1</v>
      </c>
      <c r="Y177">
        <v>40</v>
      </c>
      <c r="Z177" s="6">
        <v>-1</v>
      </c>
      <c r="AA177" s="1">
        <v>43471</v>
      </c>
      <c r="AB177" s="7">
        <f t="shared" si="12"/>
        <v>43466</v>
      </c>
      <c r="AC177" s="7">
        <f t="shared" si="13"/>
        <v>43471</v>
      </c>
      <c r="AD177" s="7" t="str">
        <f t="shared" si="14"/>
        <v>Sunday</v>
      </c>
      <c r="AE177" s="2">
        <v>0.62725694444444446</v>
      </c>
      <c r="AF177" s="6">
        <v>1</v>
      </c>
      <c r="AG177" s="1">
        <v>43471</v>
      </c>
      <c r="AH177" s="7">
        <f t="shared" si="15"/>
        <v>43466</v>
      </c>
      <c r="AI177" s="7">
        <f t="shared" si="16"/>
        <v>43471</v>
      </c>
      <c r="AJ177" s="7" t="str">
        <f t="shared" si="17"/>
        <v>Sunday</v>
      </c>
      <c r="AK177" s="2">
        <v>0.63359953703703698</v>
      </c>
      <c r="AL177" t="s">
        <v>33</v>
      </c>
      <c r="AM177" t="s">
        <v>34</v>
      </c>
      <c r="AN177" t="s">
        <v>35</v>
      </c>
      <c r="AO177" t="s">
        <v>27</v>
      </c>
    </row>
    <row r="178" spans="1:41" x14ac:dyDescent="0.25">
      <c r="A178" t="s">
        <v>27</v>
      </c>
      <c r="B178">
        <v>1164213</v>
      </c>
      <c r="C178" t="s">
        <v>28</v>
      </c>
      <c r="G178" t="s">
        <v>29</v>
      </c>
      <c r="I178">
        <v>5528</v>
      </c>
      <c r="J178" t="s">
        <v>30</v>
      </c>
      <c r="K178" t="s">
        <v>69</v>
      </c>
      <c r="L178">
        <f>VLOOKUP($K178,Key!$A$1:$D$105,2,FALSE)</f>
        <v>43.081940000000003</v>
      </c>
      <c r="M178">
        <f>VLOOKUP($K178,Key!$A$1:$D$105,3,FALSE)</f>
        <v>-87.888090000000005</v>
      </c>
      <c r="N178" t="str">
        <f>VLOOKUP($K178,Key!$A$1:$D$105,4,FALSE)</f>
        <v>Shorewood</v>
      </c>
      <c r="O178" t="s">
        <v>54</v>
      </c>
      <c r="P178">
        <f>VLOOKUP($O178,Key!$A$1:$D$105,2,FALSE)</f>
        <v>43.004728999999998</v>
      </c>
      <c r="Q178">
        <f>VLOOKUP($O178,Key!$A$1:$D$105,3,FALSE)</f>
        <v>-87.905463999999995</v>
      </c>
      <c r="R178" t="str">
        <f>VLOOKUP($O178,Key!$A$1:$D$105,4,FALSE)</f>
        <v>Milwaukee</v>
      </c>
      <c r="S178">
        <v>1407</v>
      </c>
      <c r="T178">
        <v>0</v>
      </c>
      <c r="U178">
        <v>0</v>
      </c>
      <c r="V178" t="s">
        <v>33</v>
      </c>
      <c r="W178">
        <v>18</v>
      </c>
      <c r="X178">
        <v>17.100000000000001</v>
      </c>
      <c r="Y178">
        <v>720</v>
      </c>
      <c r="Z178" s="4">
        <v>-1</v>
      </c>
      <c r="AA178" s="1">
        <v>43471</v>
      </c>
      <c r="AB178" s="8">
        <f t="shared" si="12"/>
        <v>43466</v>
      </c>
      <c r="AC178" s="8">
        <f t="shared" si="13"/>
        <v>43471</v>
      </c>
      <c r="AD178" s="8" t="str">
        <f t="shared" si="14"/>
        <v>Sunday</v>
      </c>
      <c r="AE178" s="2">
        <v>0.64585648148148145</v>
      </c>
      <c r="AF178" s="4">
        <v>1</v>
      </c>
      <c r="AG178" s="1">
        <v>43472</v>
      </c>
      <c r="AH178" s="8">
        <f t="shared" si="15"/>
        <v>43466</v>
      </c>
      <c r="AI178" s="8">
        <f t="shared" si="16"/>
        <v>43472</v>
      </c>
      <c r="AJ178" s="8" t="str">
        <f t="shared" si="17"/>
        <v>Monday</v>
      </c>
      <c r="AK178" s="2">
        <v>0.62315972222222216</v>
      </c>
      <c r="AL178" t="s">
        <v>34</v>
      </c>
      <c r="AM178" t="s">
        <v>34</v>
      </c>
      <c r="AN178" t="s">
        <v>35</v>
      </c>
      <c r="AO178" t="s">
        <v>27</v>
      </c>
    </row>
    <row r="179" spans="1:41" x14ac:dyDescent="0.25">
      <c r="A179" t="s">
        <v>27</v>
      </c>
      <c r="B179">
        <v>1164213</v>
      </c>
      <c r="C179" t="s">
        <v>28</v>
      </c>
      <c r="G179" t="s">
        <v>29</v>
      </c>
      <c r="I179">
        <v>974</v>
      </c>
      <c r="J179" t="s">
        <v>30</v>
      </c>
      <c r="K179" t="s">
        <v>69</v>
      </c>
      <c r="L179">
        <f>VLOOKUP($K179,Key!$A$1:$D$105,2,FALSE)</f>
        <v>43.081940000000003</v>
      </c>
      <c r="M179">
        <f>VLOOKUP($K179,Key!$A$1:$D$105,3,FALSE)</f>
        <v>-87.888090000000005</v>
      </c>
      <c r="N179" t="str">
        <f>VLOOKUP($K179,Key!$A$1:$D$105,4,FALSE)</f>
        <v>Shorewood</v>
      </c>
      <c r="O179" t="s">
        <v>46</v>
      </c>
      <c r="P179">
        <f>VLOOKUP($O179,Key!$A$1:$D$105,2,FALSE)</f>
        <v>43.049909999999997</v>
      </c>
      <c r="Q179">
        <f>VLOOKUP($O179,Key!$A$1:$D$105,3,FALSE)</f>
        <v>-87.914237</v>
      </c>
      <c r="R179" t="str">
        <f>VLOOKUP($O179,Key!$A$1:$D$105,4,FALSE)</f>
        <v>Milwaukee</v>
      </c>
      <c r="S179">
        <v>4098</v>
      </c>
      <c r="T179">
        <v>0</v>
      </c>
      <c r="U179">
        <v>0</v>
      </c>
      <c r="V179" t="s">
        <v>33</v>
      </c>
      <c r="W179">
        <v>18</v>
      </c>
      <c r="X179">
        <v>17.100000000000001</v>
      </c>
      <c r="Y179">
        <v>720</v>
      </c>
      <c r="Z179" s="6">
        <v>-1</v>
      </c>
      <c r="AA179" s="1">
        <v>43471</v>
      </c>
      <c r="AB179" s="7">
        <f t="shared" si="12"/>
        <v>43466</v>
      </c>
      <c r="AC179" s="7">
        <f t="shared" si="13"/>
        <v>43471</v>
      </c>
      <c r="AD179" s="7" t="str">
        <f t="shared" si="14"/>
        <v>Sunday</v>
      </c>
      <c r="AE179" s="2">
        <v>0.64628472222222222</v>
      </c>
      <c r="AF179" s="6">
        <v>1</v>
      </c>
      <c r="AG179" s="1">
        <v>43474</v>
      </c>
      <c r="AH179" s="7">
        <f t="shared" si="15"/>
        <v>43466</v>
      </c>
      <c r="AI179" s="7">
        <f t="shared" si="16"/>
        <v>43474</v>
      </c>
      <c r="AJ179" s="7" t="str">
        <f t="shared" si="17"/>
        <v>Wednesday</v>
      </c>
      <c r="AK179" s="2">
        <v>0.49194444444444446</v>
      </c>
      <c r="AL179" t="s">
        <v>34</v>
      </c>
      <c r="AM179" t="s">
        <v>34</v>
      </c>
      <c r="AN179" t="s">
        <v>35</v>
      </c>
      <c r="AO179" t="s">
        <v>27</v>
      </c>
    </row>
    <row r="180" spans="1:41" x14ac:dyDescent="0.25">
      <c r="A180" t="s">
        <v>27</v>
      </c>
      <c r="B180">
        <v>1164213</v>
      </c>
      <c r="C180" t="s">
        <v>28</v>
      </c>
      <c r="G180" t="s">
        <v>29</v>
      </c>
      <c r="I180">
        <v>42</v>
      </c>
      <c r="J180" t="s">
        <v>30</v>
      </c>
      <c r="K180" t="s">
        <v>69</v>
      </c>
      <c r="L180">
        <f>VLOOKUP($K180,Key!$A$1:$D$105,2,FALSE)</f>
        <v>43.081940000000003</v>
      </c>
      <c r="M180">
        <f>VLOOKUP($K180,Key!$A$1:$D$105,3,FALSE)</f>
        <v>-87.888090000000005</v>
      </c>
      <c r="N180" t="str">
        <f>VLOOKUP($K180,Key!$A$1:$D$105,4,FALSE)</f>
        <v>Shorewood</v>
      </c>
      <c r="O180" t="s">
        <v>46</v>
      </c>
      <c r="P180">
        <f>VLOOKUP($O180,Key!$A$1:$D$105,2,FALSE)</f>
        <v>43.049909999999997</v>
      </c>
      <c r="Q180">
        <f>VLOOKUP($O180,Key!$A$1:$D$105,3,FALSE)</f>
        <v>-87.914237</v>
      </c>
      <c r="R180" t="str">
        <f>VLOOKUP($O180,Key!$A$1:$D$105,4,FALSE)</f>
        <v>Milwaukee</v>
      </c>
      <c r="S180">
        <v>4097</v>
      </c>
      <c r="T180">
        <v>0</v>
      </c>
      <c r="U180">
        <v>0</v>
      </c>
      <c r="V180" t="s">
        <v>33</v>
      </c>
      <c r="W180">
        <v>18</v>
      </c>
      <c r="X180">
        <v>17.100000000000001</v>
      </c>
      <c r="Y180">
        <v>720</v>
      </c>
      <c r="Z180" s="4">
        <v>-1</v>
      </c>
      <c r="AA180" s="1">
        <v>43471</v>
      </c>
      <c r="AB180" s="8">
        <f t="shared" si="12"/>
        <v>43466</v>
      </c>
      <c r="AC180" s="8">
        <f t="shared" si="13"/>
        <v>43471</v>
      </c>
      <c r="AD180" s="8" t="str">
        <f t="shared" si="14"/>
        <v>Sunday</v>
      </c>
      <c r="AE180" s="2">
        <v>0.64687499999999998</v>
      </c>
      <c r="AF180" s="4">
        <v>1</v>
      </c>
      <c r="AG180" s="1">
        <v>43474</v>
      </c>
      <c r="AH180" s="8">
        <f t="shared" si="15"/>
        <v>43466</v>
      </c>
      <c r="AI180" s="8">
        <f t="shared" si="16"/>
        <v>43474</v>
      </c>
      <c r="AJ180" s="8" t="str">
        <f t="shared" si="17"/>
        <v>Wednesday</v>
      </c>
      <c r="AK180" s="2">
        <v>0.4918865740740741</v>
      </c>
      <c r="AL180" t="s">
        <v>34</v>
      </c>
      <c r="AM180" t="s">
        <v>34</v>
      </c>
      <c r="AN180" t="s">
        <v>35</v>
      </c>
      <c r="AO180" t="s">
        <v>27</v>
      </c>
    </row>
    <row r="181" spans="1:41" x14ac:dyDescent="0.25">
      <c r="A181" t="s">
        <v>27</v>
      </c>
      <c r="B181">
        <v>1164213</v>
      </c>
      <c r="C181" t="s">
        <v>28</v>
      </c>
      <c r="G181" t="s">
        <v>29</v>
      </c>
      <c r="I181">
        <v>12466</v>
      </c>
      <c r="J181" t="s">
        <v>30</v>
      </c>
      <c r="K181" t="s">
        <v>56</v>
      </c>
      <c r="L181">
        <f>VLOOKUP($K181,Key!$A$1:$D$105,2,FALSE)</f>
        <v>43.05847</v>
      </c>
      <c r="M181">
        <f>VLOOKUP($K181,Key!$A$1:$D$105,3,FALSE)</f>
        <v>-87.898079999999993</v>
      </c>
      <c r="N181" t="str">
        <f>VLOOKUP($K181,Key!$A$1:$D$105,4,FALSE)</f>
        <v>Milwaukee</v>
      </c>
      <c r="O181" t="s">
        <v>73</v>
      </c>
      <c r="P181">
        <f>VLOOKUP($O181,Key!$A$1:$D$105,2,FALSE)</f>
        <v>43.089460000000003</v>
      </c>
      <c r="Q181">
        <f>VLOOKUP($O181,Key!$A$1:$D$105,3,FALSE)</f>
        <v>-87.895219999999995</v>
      </c>
      <c r="R181" t="str">
        <f>VLOOKUP($O181,Key!$A$1:$D$105,4,FALSE)</f>
        <v>Shorewood</v>
      </c>
      <c r="S181">
        <v>15</v>
      </c>
      <c r="T181">
        <v>0</v>
      </c>
      <c r="U181">
        <v>0</v>
      </c>
      <c r="V181" t="s">
        <v>33</v>
      </c>
      <c r="W181">
        <v>2</v>
      </c>
      <c r="X181">
        <v>1.9</v>
      </c>
      <c r="Y181">
        <v>80</v>
      </c>
      <c r="Z181" s="6">
        <v>-1</v>
      </c>
      <c r="AA181" s="1">
        <v>43471</v>
      </c>
      <c r="AB181" s="7">
        <f t="shared" si="12"/>
        <v>43466</v>
      </c>
      <c r="AC181" s="7">
        <f t="shared" si="13"/>
        <v>43471</v>
      </c>
      <c r="AD181" s="7" t="str">
        <f t="shared" si="14"/>
        <v>Sunday</v>
      </c>
      <c r="AE181" s="2">
        <v>0.62480324074074078</v>
      </c>
      <c r="AF181" s="6">
        <v>1</v>
      </c>
      <c r="AG181" s="1">
        <v>43471</v>
      </c>
      <c r="AH181" s="7">
        <f t="shared" si="15"/>
        <v>43466</v>
      </c>
      <c r="AI181" s="7">
        <f t="shared" si="16"/>
        <v>43471</v>
      </c>
      <c r="AJ181" s="7" t="str">
        <f t="shared" si="17"/>
        <v>Sunday</v>
      </c>
      <c r="AK181" s="2">
        <v>0.63533564814814814</v>
      </c>
      <c r="AL181" t="s">
        <v>33</v>
      </c>
      <c r="AM181" t="s">
        <v>34</v>
      </c>
      <c r="AN181" t="s">
        <v>35</v>
      </c>
      <c r="AO181" t="s">
        <v>27</v>
      </c>
    </row>
    <row r="182" spans="1:41" x14ac:dyDescent="0.25">
      <c r="A182" t="s">
        <v>27</v>
      </c>
      <c r="B182">
        <v>1164213</v>
      </c>
      <c r="C182" t="s">
        <v>28</v>
      </c>
      <c r="G182" t="s">
        <v>29</v>
      </c>
      <c r="I182">
        <v>82</v>
      </c>
      <c r="J182" t="s">
        <v>30</v>
      </c>
      <c r="K182" t="s">
        <v>56</v>
      </c>
      <c r="L182">
        <f>VLOOKUP($K182,Key!$A$1:$D$105,2,FALSE)</f>
        <v>43.05847</v>
      </c>
      <c r="M182">
        <f>VLOOKUP($K182,Key!$A$1:$D$105,3,FALSE)</f>
        <v>-87.898079999999993</v>
      </c>
      <c r="N182" t="str">
        <f>VLOOKUP($K182,Key!$A$1:$D$105,4,FALSE)</f>
        <v>Milwaukee</v>
      </c>
      <c r="O182" t="s">
        <v>73</v>
      </c>
      <c r="P182">
        <f>VLOOKUP($O182,Key!$A$1:$D$105,2,FALSE)</f>
        <v>43.089460000000003</v>
      </c>
      <c r="Q182">
        <f>VLOOKUP($O182,Key!$A$1:$D$105,3,FALSE)</f>
        <v>-87.895219999999995</v>
      </c>
      <c r="R182" t="str">
        <f>VLOOKUP($O182,Key!$A$1:$D$105,4,FALSE)</f>
        <v>Shorewood</v>
      </c>
      <c r="S182">
        <v>14</v>
      </c>
      <c r="T182">
        <v>0</v>
      </c>
      <c r="U182">
        <v>0</v>
      </c>
      <c r="V182" t="s">
        <v>33</v>
      </c>
      <c r="W182">
        <v>2</v>
      </c>
      <c r="X182">
        <v>1.9</v>
      </c>
      <c r="Y182">
        <v>80</v>
      </c>
      <c r="Z182" s="4">
        <v>-1</v>
      </c>
      <c r="AA182" s="1">
        <v>43471</v>
      </c>
      <c r="AB182" s="8">
        <f t="shared" si="12"/>
        <v>43466</v>
      </c>
      <c r="AC182" s="8">
        <f t="shared" si="13"/>
        <v>43471</v>
      </c>
      <c r="AD182" s="8" t="str">
        <f t="shared" si="14"/>
        <v>Sunday</v>
      </c>
      <c r="AE182" s="2">
        <v>0.62506944444444446</v>
      </c>
      <c r="AF182" s="4">
        <v>1</v>
      </c>
      <c r="AG182" s="1">
        <v>43471</v>
      </c>
      <c r="AH182" s="8">
        <f t="shared" si="15"/>
        <v>43466</v>
      </c>
      <c r="AI182" s="8">
        <f t="shared" si="16"/>
        <v>43471</v>
      </c>
      <c r="AJ182" s="8" t="str">
        <f t="shared" si="17"/>
        <v>Sunday</v>
      </c>
      <c r="AK182" s="2">
        <v>0.63516203703703711</v>
      </c>
      <c r="AL182" t="s">
        <v>33</v>
      </c>
      <c r="AM182" t="s">
        <v>34</v>
      </c>
      <c r="AN182" t="s">
        <v>35</v>
      </c>
      <c r="AO182" t="s">
        <v>27</v>
      </c>
    </row>
    <row r="183" spans="1:41" x14ac:dyDescent="0.25">
      <c r="A183" t="s">
        <v>27</v>
      </c>
      <c r="B183">
        <v>1164213</v>
      </c>
      <c r="C183" t="s">
        <v>28</v>
      </c>
      <c r="G183" t="s">
        <v>29</v>
      </c>
      <c r="I183">
        <v>99</v>
      </c>
      <c r="J183" t="s">
        <v>30</v>
      </c>
      <c r="K183" t="s">
        <v>56</v>
      </c>
      <c r="L183">
        <f>VLOOKUP($K183,Key!$A$1:$D$105,2,FALSE)</f>
        <v>43.05847</v>
      </c>
      <c r="M183">
        <f>VLOOKUP($K183,Key!$A$1:$D$105,3,FALSE)</f>
        <v>-87.898079999999993</v>
      </c>
      <c r="N183" t="str">
        <f>VLOOKUP($K183,Key!$A$1:$D$105,4,FALSE)</f>
        <v>Milwaukee</v>
      </c>
      <c r="O183" t="s">
        <v>56</v>
      </c>
      <c r="P183">
        <f>VLOOKUP($O183,Key!$A$1:$D$105,2,FALSE)</f>
        <v>43.05847</v>
      </c>
      <c r="Q183">
        <f>VLOOKUP($O183,Key!$A$1:$D$105,3,FALSE)</f>
        <v>-87.898079999999993</v>
      </c>
      <c r="R183" t="str">
        <f>VLOOKUP($O183,Key!$A$1:$D$105,4,FALSE)</f>
        <v>Milwaukee</v>
      </c>
      <c r="S183">
        <v>1</v>
      </c>
      <c r="T183">
        <v>0</v>
      </c>
      <c r="U183">
        <v>0</v>
      </c>
      <c r="V183" t="s">
        <v>33</v>
      </c>
      <c r="W183">
        <v>0</v>
      </c>
      <c r="X183">
        <v>0</v>
      </c>
      <c r="Y183">
        <v>0</v>
      </c>
      <c r="Z183" s="6">
        <v>-1</v>
      </c>
      <c r="AA183" s="1">
        <v>43471</v>
      </c>
      <c r="AB183" s="7">
        <f t="shared" si="12"/>
        <v>43466</v>
      </c>
      <c r="AC183" s="7">
        <f t="shared" si="13"/>
        <v>43471</v>
      </c>
      <c r="AD183" s="7" t="str">
        <f t="shared" si="14"/>
        <v>Sunday</v>
      </c>
      <c r="AE183" s="2">
        <v>0.62548611111111108</v>
      </c>
      <c r="AF183" s="6">
        <v>1</v>
      </c>
      <c r="AG183" s="1">
        <v>43471</v>
      </c>
      <c r="AH183" s="7">
        <f t="shared" si="15"/>
        <v>43466</v>
      </c>
      <c r="AI183" s="7">
        <f t="shared" si="16"/>
        <v>43471</v>
      </c>
      <c r="AJ183" s="7" t="str">
        <f t="shared" si="17"/>
        <v>Sunday</v>
      </c>
      <c r="AK183" s="2">
        <v>0.62575231481481486</v>
      </c>
      <c r="AL183" t="s">
        <v>33</v>
      </c>
      <c r="AM183" t="s">
        <v>34</v>
      </c>
      <c r="AN183" t="s">
        <v>44</v>
      </c>
      <c r="AO183" t="s">
        <v>27</v>
      </c>
    </row>
    <row r="184" spans="1:41" x14ac:dyDescent="0.25">
      <c r="A184" t="s">
        <v>27</v>
      </c>
      <c r="B184">
        <v>1164213</v>
      </c>
      <c r="C184" t="s">
        <v>28</v>
      </c>
      <c r="G184" t="s">
        <v>29</v>
      </c>
      <c r="I184">
        <v>31</v>
      </c>
      <c r="J184" t="s">
        <v>30</v>
      </c>
      <c r="K184" t="s">
        <v>69</v>
      </c>
      <c r="L184">
        <f>VLOOKUP($K184,Key!$A$1:$D$105,2,FALSE)</f>
        <v>43.081940000000003</v>
      </c>
      <c r="M184">
        <f>VLOOKUP($K184,Key!$A$1:$D$105,3,FALSE)</f>
        <v>-87.888090000000005</v>
      </c>
      <c r="N184" t="str">
        <f>VLOOKUP($K184,Key!$A$1:$D$105,4,FALSE)</f>
        <v>Shorewood</v>
      </c>
      <c r="O184" t="s">
        <v>46</v>
      </c>
      <c r="P184">
        <f>VLOOKUP($O184,Key!$A$1:$D$105,2,FALSE)</f>
        <v>43.049909999999997</v>
      </c>
      <c r="Q184">
        <f>VLOOKUP($O184,Key!$A$1:$D$105,3,FALSE)</f>
        <v>-87.914237</v>
      </c>
      <c r="R184" t="str">
        <f>VLOOKUP($O184,Key!$A$1:$D$105,4,FALSE)</f>
        <v>Milwaukee</v>
      </c>
      <c r="S184">
        <v>4095</v>
      </c>
      <c r="T184">
        <v>0</v>
      </c>
      <c r="U184">
        <v>0</v>
      </c>
      <c r="V184" t="s">
        <v>33</v>
      </c>
      <c r="W184">
        <v>18</v>
      </c>
      <c r="X184">
        <v>17.100000000000001</v>
      </c>
      <c r="Y184">
        <v>720</v>
      </c>
      <c r="Z184" s="4">
        <v>-1</v>
      </c>
      <c r="AA184" s="1">
        <v>43471</v>
      </c>
      <c r="AB184" s="8">
        <f t="shared" si="12"/>
        <v>43466</v>
      </c>
      <c r="AC184" s="8">
        <f t="shared" si="13"/>
        <v>43471</v>
      </c>
      <c r="AD184" s="8" t="str">
        <f t="shared" si="14"/>
        <v>Sunday</v>
      </c>
      <c r="AE184" s="2">
        <v>0.64856481481481476</v>
      </c>
      <c r="AF184" s="4">
        <v>1</v>
      </c>
      <c r="AG184" s="1">
        <v>43474</v>
      </c>
      <c r="AH184" s="8">
        <f t="shared" si="15"/>
        <v>43466</v>
      </c>
      <c r="AI184" s="8">
        <f t="shared" si="16"/>
        <v>43474</v>
      </c>
      <c r="AJ184" s="8" t="str">
        <f t="shared" si="17"/>
        <v>Wednesday</v>
      </c>
      <c r="AK184" s="2">
        <v>0.49181712962962965</v>
      </c>
      <c r="AL184" t="s">
        <v>34</v>
      </c>
      <c r="AM184" t="s">
        <v>34</v>
      </c>
      <c r="AN184" t="s">
        <v>35</v>
      </c>
      <c r="AO184" t="s">
        <v>27</v>
      </c>
    </row>
    <row r="185" spans="1:41" x14ac:dyDescent="0.25">
      <c r="A185" t="s">
        <v>27</v>
      </c>
      <c r="B185">
        <v>1164213</v>
      </c>
      <c r="C185" t="s">
        <v>28</v>
      </c>
      <c r="G185" t="s">
        <v>29</v>
      </c>
      <c r="I185">
        <v>12489</v>
      </c>
      <c r="J185" t="s">
        <v>30</v>
      </c>
      <c r="K185" t="s">
        <v>69</v>
      </c>
      <c r="L185">
        <f>VLOOKUP($K185,Key!$A$1:$D$105,2,FALSE)</f>
        <v>43.081940000000003</v>
      </c>
      <c r="M185">
        <f>VLOOKUP($K185,Key!$A$1:$D$105,3,FALSE)</f>
        <v>-87.888090000000005</v>
      </c>
      <c r="N185" t="str">
        <f>VLOOKUP($K185,Key!$A$1:$D$105,4,FALSE)</f>
        <v>Shorewood</v>
      </c>
      <c r="O185" t="s">
        <v>46</v>
      </c>
      <c r="P185">
        <f>VLOOKUP($O185,Key!$A$1:$D$105,2,FALSE)</f>
        <v>43.049909999999997</v>
      </c>
      <c r="Q185">
        <f>VLOOKUP($O185,Key!$A$1:$D$105,3,FALSE)</f>
        <v>-87.914237</v>
      </c>
      <c r="R185" t="str">
        <f>VLOOKUP($O185,Key!$A$1:$D$105,4,FALSE)</f>
        <v>Milwaukee</v>
      </c>
      <c r="S185">
        <v>4094</v>
      </c>
      <c r="T185">
        <v>0</v>
      </c>
      <c r="U185">
        <v>0</v>
      </c>
      <c r="V185" t="s">
        <v>33</v>
      </c>
      <c r="W185">
        <v>18</v>
      </c>
      <c r="X185">
        <v>17.100000000000001</v>
      </c>
      <c r="Y185">
        <v>720</v>
      </c>
      <c r="Z185" s="6">
        <v>-1</v>
      </c>
      <c r="AA185" s="1">
        <v>43471</v>
      </c>
      <c r="AB185" s="7">
        <f t="shared" si="12"/>
        <v>43466</v>
      </c>
      <c r="AC185" s="7">
        <f t="shared" si="13"/>
        <v>43471</v>
      </c>
      <c r="AD185" s="7" t="str">
        <f t="shared" si="14"/>
        <v>Sunday</v>
      </c>
      <c r="AE185" s="2">
        <v>0.64903935185185191</v>
      </c>
      <c r="AF185" s="6">
        <v>1</v>
      </c>
      <c r="AG185" s="1">
        <v>43474</v>
      </c>
      <c r="AH185" s="7">
        <f t="shared" si="15"/>
        <v>43466</v>
      </c>
      <c r="AI185" s="7">
        <f t="shared" si="16"/>
        <v>43474</v>
      </c>
      <c r="AJ185" s="7" t="str">
        <f t="shared" si="17"/>
        <v>Wednesday</v>
      </c>
      <c r="AK185" s="2">
        <v>0.49174768518518519</v>
      </c>
      <c r="AL185" t="s">
        <v>34</v>
      </c>
      <c r="AM185" t="s">
        <v>34</v>
      </c>
      <c r="AN185" t="s">
        <v>35</v>
      </c>
      <c r="AO185" t="s">
        <v>27</v>
      </c>
    </row>
    <row r="186" spans="1:41" x14ac:dyDescent="0.25">
      <c r="A186" t="s">
        <v>27</v>
      </c>
      <c r="B186">
        <v>1164213</v>
      </c>
      <c r="C186" t="s">
        <v>28</v>
      </c>
      <c r="G186" t="s">
        <v>29</v>
      </c>
      <c r="I186">
        <v>12484</v>
      </c>
      <c r="J186" t="s">
        <v>30</v>
      </c>
      <c r="K186" t="s">
        <v>69</v>
      </c>
      <c r="L186">
        <f>VLOOKUP($K186,Key!$A$1:$D$105,2,FALSE)</f>
        <v>43.081940000000003</v>
      </c>
      <c r="M186">
        <f>VLOOKUP($K186,Key!$A$1:$D$105,3,FALSE)</f>
        <v>-87.888090000000005</v>
      </c>
      <c r="N186" t="str">
        <f>VLOOKUP($K186,Key!$A$1:$D$105,4,FALSE)</f>
        <v>Shorewood</v>
      </c>
      <c r="O186" t="s">
        <v>46</v>
      </c>
      <c r="P186">
        <f>VLOOKUP($O186,Key!$A$1:$D$105,2,FALSE)</f>
        <v>43.049909999999997</v>
      </c>
      <c r="Q186">
        <f>VLOOKUP($O186,Key!$A$1:$D$105,3,FALSE)</f>
        <v>-87.914237</v>
      </c>
      <c r="R186" t="str">
        <f>VLOOKUP($O186,Key!$A$1:$D$105,4,FALSE)</f>
        <v>Milwaukee</v>
      </c>
      <c r="S186">
        <v>4092</v>
      </c>
      <c r="T186">
        <v>0</v>
      </c>
      <c r="U186">
        <v>0</v>
      </c>
      <c r="V186" t="s">
        <v>33</v>
      </c>
      <c r="W186">
        <v>18</v>
      </c>
      <c r="X186">
        <v>17.100000000000001</v>
      </c>
      <c r="Y186">
        <v>720</v>
      </c>
      <c r="Z186" s="4">
        <v>-1</v>
      </c>
      <c r="AA186" s="1">
        <v>43471</v>
      </c>
      <c r="AB186" s="8">
        <f t="shared" si="12"/>
        <v>43466</v>
      </c>
      <c r="AC186" s="8">
        <f t="shared" si="13"/>
        <v>43471</v>
      </c>
      <c r="AD186" s="8" t="str">
        <f t="shared" si="14"/>
        <v>Sunday</v>
      </c>
      <c r="AE186" s="2">
        <v>0.64944444444444438</v>
      </c>
      <c r="AF186" s="4">
        <v>1</v>
      </c>
      <c r="AG186" s="1">
        <v>43474</v>
      </c>
      <c r="AH186" s="8">
        <f t="shared" si="15"/>
        <v>43466</v>
      </c>
      <c r="AI186" s="8">
        <f t="shared" si="16"/>
        <v>43474</v>
      </c>
      <c r="AJ186" s="8" t="str">
        <f t="shared" si="17"/>
        <v>Wednesday</v>
      </c>
      <c r="AK186" s="2">
        <v>0.49164351851851856</v>
      </c>
      <c r="AL186" t="s">
        <v>34</v>
      </c>
      <c r="AM186" t="s">
        <v>34</v>
      </c>
      <c r="AN186" t="s">
        <v>35</v>
      </c>
      <c r="AO186" t="s">
        <v>27</v>
      </c>
    </row>
    <row r="187" spans="1:41" x14ac:dyDescent="0.25">
      <c r="A187" t="s">
        <v>27</v>
      </c>
      <c r="B187">
        <v>1164213</v>
      </c>
      <c r="C187" t="s">
        <v>28</v>
      </c>
      <c r="G187" t="s">
        <v>29</v>
      </c>
      <c r="I187">
        <v>11151</v>
      </c>
      <c r="J187" t="s">
        <v>30</v>
      </c>
      <c r="K187" t="s">
        <v>61</v>
      </c>
      <c r="L187">
        <f>VLOOKUP($K187,Key!$A$1:$D$105,2,FALSE)</f>
        <v>43.026229999999998</v>
      </c>
      <c r="M187">
        <f>VLOOKUP($K187,Key!$A$1:$D$105,3,FALSE)</f>
        <v>-87.912809999999993</v>
      </c>
      <c r="N187" t="str">
        <f>VLOOKUP($K187,Key!$A$1:$D$105,4,FALSE)</f>
        <v>Milwaukee</v>
      </c>
      <c r="O187" t="s">
        <v>50</v>
      </c>
      <c r="P187">
        <f>VLOOKUP($O187,Key!$A$1:$D$105,2,FALSE)</f>
        <v>43.033394000000001</v>
      </c>
      <c r="Q187">
        <f>VLOOKUP($O187,Key!$A$1:$D$105,3,FALSE)</f>
        <v>-87.942223999999996</v>
      </c>
      <c r="R187" t="str">
        <f>VLOOKUP($O187,Key!$A$1:$D$105,4,FALSE)</f>
        <v>Milwaukee</v>
      </c>
      <c r="S187">
        <v>12</v>
      </c>
      <c r="T187">
        <v>0</v>
      </c>
      <c r="U187">
        <v>0</v>
      </c>
      <c r="V187" t="s">
        <v>33</v>
      </c>
      <c r="W187">
        <v>1</v>
      </c>
      <c r="X187">
        <v>1</v>
      </c>
      <c r="Y187">
        <v>40</v>
      </c>
      <c r="Z187" s="6">
        <v>-1</v>
      </c>
      <c r="AA187" s="1">
        <v>43467</v>
      </c>
      <c r="AB187" s="7">
        <f t="shared" si="12"/>
        <v>43466</v>
      </c>
      <c r="AC187" s="7">
        <f t="shared" si="13"/>
        <v>43467</v>
      </c>
      <c r="AD187" s="7" t="str">
        <f t="shared" si="14"/>
        <v>Wednesday</v>
      </c>
      <c r="AE187" s="2">
        <v>0.58997685185185189</v>
      </c>
      <c r="AF187" s="6">
        <v>1</v>
      </c>
      <c r="AG187" s="1">
        <v>43467</v>
      </c>
      <c r="AH187" s="7">
        <f t="shared" si="15"/>
        <v>43466</v>
      </c>
      <c r="AI187" s="7">
        <f t="shared" si="16"/>
        <v>43467</v>
      </c>
      <c r="AJ187" s="7" t="str">
        <f t="shared" si="17"/>
        <v>Wednesday</v>
      </c>
      <c r="AK187" s="2">
        <v>0.59795138888888888</v>
      </c>
      <c r="AL187" t="s">
        <v>33</v>
      </c>
      <c r="AM187" t="s">
        <v>34</v>
      </c>
      <c r="AN187" t="s">
        <v>35</v>
      </c>
      <c r="AO187" t="s">
        <v>27</v>
      </c>
    </row>
    <row r="188" spans="1:41" x14ac:dyDescent="0.25">
      <c r="A188" t="s">
        <v>27</v>
      </c>
      <c r="B188">
        <v>1164213</v>
      </c>
      <c r="C188" t="s">
        <v>28</v>
      </c>
      <c r="G188" t="s">
        <v>29</v>
      </c>
      <c r="I188">
        <v>11119</v>
      </c>
      <c r="J188" t="s">
        <v>30</v>
      </c>
      <c r="K188" t="s">
        <v>61</v>
      </c>
      <c r="L188">
        <f>VLOOKUP($K188,Key!$A$1:$D$105,2,FALSE)</f>
        <v>43.026229999999998</v>
      </c>
      <c r="M188">
        <f>VLOOKUP($K188,Key!$A$1:$D$105,3,FALSE)</f>
        <v>-87.912809999999993</v>
      </c>
      <c r="N188" t="str">
        <f>VLOOKUP($K188,Key!$A$1:$D$105,4,FALSE)</f>
        <v>Milwaukee</v>
      </c>
      <c r="O188" t="s">
        <v>50</v>
      </c>
      <c r="P188">
        <f>VLOOKUP($O188,Key!$A$1:$D$105,2,FALSE)</f>
        <v>43.033394000000001</v>
      </c>
      <c r="Q188">
        <f>VLOOKUP($O188,Key!$A$1:$D$105,3,FALSE)</f>
        <v>-87.942223999999996</v>
      </c>
      <c r="R188" t="str">
        <f>VLOOKUP($O188,Key!$A$1:$D$105,4,FALSE)</f>
        <v>Milwaukee</v>
      </c>
      <c r="S188">
        <v>9</v>
      </c>
      <c r="T188">
        <v>0</v>
      </c>
      <c r="U188">
        <v>0</v>
      </c>
      <c r="V188" t="s">
        <v>33</v>
      </c>
      <c r="W188">
        <v>1</v>
      </c>
      <c r="X188">
        <v>1</v>
      </c>
      <c r="Y188">
        <v>40</v>
      </c>
      <c r="Z188" s="4">
        <v>-1</v>
      </c>
      <c r="AA188" s="1">
        <v>43467</v>
      </c>
      <c r="AB188" s="8">
        <f t="shared" si="12"/>
        <v>43466</v>
      </c>
      <c r="AC188" s="8">
        <f t="shared" si="13"/>
        <v>43467</v>
      </c>
      <c r="AD188" s="8" t="str">
        <f t="shared" si="14"/>
        <v>Wednesday</v>
      </c>
      <c r="AE188" s="2">
        <v>0.59038194444444447</v>
      </c>
      <c r="AF188" s="4">
        <v>1</v>
      </c>
      <c r="AG188" s="1">
        <v>43467</v>
      </c>
      <c r="AH188" s="8">
        <f t="shared" si="15"/>
        <v>43466</v>
      </c>
      <c r="AI188" s="8">
        <f t="shared" si="16"/>
        <v>43467</v>
      </c>
      <c r="AJ188" s="8" t="str">
        <f t="shared" si="17"/>
        <v>Wednesday</v>
      </c>
      <c r="AK188" s="2">
        <v>0.59711805555555553</v>
      </c>
      <c r="AL188" t="s">
        <v>33</v>
      </c>
      <c r="AM188" t="s">
        <v>34</v>
      </c>
      <c r="AN188" t="s">
        <v>35</v>
      </c>
      <c r="AO188" t="s">
        <v>27</v>
      </c>
    </row>
    <row r="189" spans="1:41" x14ac:dyDescent="0.25">
      <c r="A189" t="s">
        <v>27</v>
      </c>
      <c r="B189">
        <v>1164213</v>
      </c>
      <c r="C189" t="s">
        <v>28</v>
      </c>
      <c r="G189" t="s">
        <v>29</v>
      </c>
      <c r="I189">
        <v>5501</v>
      </c>
      <c r="J189" t="s">
        <v>30</v>
      </c>
      <c r="K189" t="s">
        <v>61</v>
      </c>
      <c r="L189">
        <f>VLOOKUP($K189,Key!$A$1:$D$105,2,FALSE)</f>
        <v>43.026229999999998</v>
      </c>
      <c r="M189">
        <f>VLOOKUP($K189,Key!$A$1:$D$105,3,FALSE)</f>
        <v>-87.912809999999993</v>
      </c>
      <c r="N189" t="str">
        <f>VLOOKUP($K189,Key!$A$1:$D$105,4,FALSE)</f>
        <v>Milwaukee</v>
      </c>
      <c r="O189" t="s">
        <v>50</v>
      </c>
      <c r="P189">
        <f>VLOOKUP($O189,Key!$A$1:$D$105,2,FALSE)</f>
        <v>43.033394000000001</v>
      </c>
      <c r="Q189">
        <f>VLOOKUP($O189,Key!$A$1:$D$105,3,FALSE)</f>
        <v>-87.942223999999996</v>
      </c>
      <c r="R189" t="str">
        <f>VLOOKUP($O189,Key!$A$1:$D$105,4,FALSE)</f>
        <v>Milwaukee</v>
      </c>
      <c r="S189">
        <v>8</v>
      </c>
      <c r="T189">
        <v>0</v>
      </c>
      <c r="U189">
        <v>0</v>
      </c>
      <c r="V189" t="s">
        <v>33</v>
      </c>
      <c r="W189">
        <v>1</v>
      </c>
      <c r="X189">
        <v>1</v>
      </c>
      <c r="Y189">
        <v>40</v>
      </c>
      <c r="Z189" s="6">
        <v>-1</v>
      </c>
      <c r="AA189" s="1">
        <v>43467</v>
      </c>
      <c r="AB189" s="7">
        <f t="shared" si="12"/>
        <v>43466</v>
      </c>
      <c r="AC189" s="7">
        <f t="shared" si="13"/>
        <v>43467</v>
      </c>
      <c r="AD189" s="7" t="str">
        <f t="shared" si="14"/>
        <v>Wednesday</v>
      </c>
      <c r="AE189" s="2">
        <v>0.59120370370370368</v>
      </c>
      <c r="AF189" s="6">
        <v>1</v>
      </c>
      <c r="AG189" s="1">
        <v>43467</v>
      </c>
      <c r="AH189" s="7">
        <f t="shared" si="15"/>
        <v>43466</v>
      </c>
      <c r="AI189" s="7">
        <f t="shared" si="16"/>
        <v>43467</v>
      </c>
      <c r="AJ189" s="7" t="str">
        <f t="shared" si="17"/>
        <v>Wednesday</v>
      </c>
      <c r="AK189" s="2">
        <v>0.59684027777777782</v>
      </c>
      <c r="AL189" t="s">
        <v>33</v>
      </c>
      <c r="AM189" t="s">
        <v>34</v>
      </c>
      <c r="AN189" t="s">
        <v>35</v>
      </c>
      <c r="AO189" t="s">
        <v>27</v>
      </c>
    </row>
    <row r="190" spans="1:41" x14ac:dyDescent="0.25">
      <c r="A190" t="s">
        <v>27</v>
      </c>
      <c r="B190">
        <v>1164213</v>
      </c>
      <c r="C190" t="s">
        <v>28</v>
      </c>
      <c r="G190" t="s">
        <v>29</v>
      </c>
      <c r="I190">
        <v>12622</v>
      </c>
      <c r="J190" t="s">
        <v>30</v>
      </c>
      <c r="K190" t="s">
        <v>41</v>
      </c>
      <c r="L190">
        <f>VLOOKUP($K190,Key!$A$1:$D$105,2,FALSE)</f>
        <v>43.042490000000001</v>
      </c>
      <c r="M190">
        <f>VLOOKUP($K190,Key!$A$1:$D$105,3,FALSE)</f>
        <v>-87.909959999999998</v>
      </c>
      <c r="N190" t="str">
        <f>VLOOKUP($K190,Key!$A$1:$D$105,4,FALSE)</f>
        <v>Milwaukee</v>
      </c>
      <c r="O190" t="s">
        <v>58</v>
      </c>
      <c r="P190">
        <f>VLOOKUP($O190,Key!$A$1:$D$105,2,FALSE)</f>
        <v>43.052460000000004</v>
      </c>
      <c r="Q190">
        <f>VLOOKUP($O190,Key!$A$1:$D$105,3,FALSE)</f>
        <v>-87.891000000000005</v>
      </c>
      <c r="R190" t="str">
        <f>VLOOKUP($O190,Key!$A$1:$D$105,4,FALSE)</f>
        <v>Milwaukee</v>
      </c>
      <c r="S190">
        <v>29</v>
      </c>
      <c r="T190">
        <v>0</v>
      </c>
      <c r="U190">
        <v>0</v>
      </c>
      <c r="V190" t="s">
        <v>33</v>
      </c>
      <c r="W190">
        <v>4</v>
      </c>
      <c r="X190">
        <v>3.8</v>
      </c>
      <c r="Y190">
        <v>160</v>
      </c>
      <c r="Z190" s="4">
        <v>-1</v>
      </c>
      <c r="AA190" s="1">
        <v>43467</v>
      </c>
      <c r="AB190" s="8">
        <f t="shared" si="12"/>
        <v>43466</v>
      </c>
      <c r="AC190" s="8">
        <f t="shared" si="13"/>
        <v>43467</v>
      </c>
      <c r="AD190" s="8" t="str">
        <f t="shared" si="14"/>
        <v>Wednesday</v>
      </c>
      <c r="AE190" s="2">
        <v>0.55453703703703705</v>
      </c>
      <c r="AF190" s="4">
        <v>1</v>
      </c>
      <c r="AG190" s="1">
        <v>43467</v>
      </c>
      <c r="AH190" s="8">
        <f t="shared" si="15"/>
        <v>43466</v>
      </c>
      <c r="AI190" s="8">
        <f t="shared" si="16"/>
        <v>43467</v>
      </c>
      <c r="AJ190" s="8" t="str">
        <f t="shared" si="17"/>
        <v>Wednesday</v>
      </c>
      <c r="AK190" s="2">
        <v>0.57445601851851846</v>
      </c>
      <c r="AL190" t="s">
        <v>33</v>
      </c>
      <c r="AM190" t="s">
        <v>34</v>
      </c>
      <c r="AN190" t="s">
        <v>35</v>
      </c>
      <c r="AO190" t="s">
        <v>27</v>
      </c>
    </row>
    <row r="191" spans="1:41" x14ac:dyDescent="0.25">
      <c r="A191" t="s">
        <v>27</v>
      </c>
      <c r="B191">
        <v>1164213</v>
      </c>
      <c r="C191" t="s">
        <v>28</v>
      </c>
      <c r="G191" t="s">
        <v>29</v>
      </c>
      <c r="I191">
        <v>11165</v>
      </c>
      <c r="J191" t="s">
        <v>30</v>
      </c>
      <c r="K191" t="s">
        <v>41</v>
      </c>
      <c r="L191">
        <f>VLOOKUP($K191,Key!$A$1:$D$105,2,FALSE)</f>
        <v>43.042490000000001</v>
      </c>
      <c r="M191">
        <f>VLOOKUP($K191,Key!$A$1:$D$105,3,FALSE)</f>
        <v>-87.909959999999998</v>
      </c>
      <c r="N191" t="str">
        <f>VLOOKUP($K191,Key!$A$1:$D$105,4,FALSE)</f>
        <v>Milwaukee</v>
      </c>
      <c r="O191" t="s">
        <v>58</v>
      </c>
      <c r="P191">
        <f>VLOOKUP($O191,Key!$A$1:$D$105,2,FALSE)</f>
        <v>43.052460000000004</v>
      </c>
      <c r="Q191">
        <f>VLOOKUP($O191,Key!$A$1:$D$105,3,FALSE)</f>
        <v>-87.891000000000005</v>
      </c>
      <c r="R191" t="str">
        <f>VLOOKUP($O191,Key!$A$1:$D$105,4,FALSE)</f>
        <v>Milwaukee</v>
      </c>
      <c r="S191">
        <v>27</v>
      </c>
      <c r="T191">
        <v>0</v>
      </c>
      <c r="U191">
        <v>0</v>
      </c>
      <c r="V191" t="s">
        <v>33</v>
      </c>
      <c r="W191">
        <v>4</v>
      </c>
      <c r="X191">
        <v>3.8</v>
      </c>
      <c r="Y191">
        <v>160</v>
      </c>
      <c r="Z191" s="6">
        <v>-1</v>
      </c>
      <c r="AA191" s="1">
        <v>43467</v>
      </c>
      <c r="AB191" s="7">
        <f t="shared" si="12"/>
        <v>43466</v>
      </c>
      <c r="AC191" s="7">
        <f t="shared" si="13"/>
        <v>43467</v>
      </c>
      <c r="AD191" s="7" t="str">
        <f t="shared" si="14"/>
        <v>Wednesday</v>
      </c>
      <c r="AE191" s="2">
        <v>0.55527777777777776</v>
      </c>
      <c r="AF191" s="6">
        <v>1</v>
      </c>
      <c r="AG191" s="1">
        <v>43467</v>
      </c>
      <c r="AH191" s="7">
        <f t="shared" si="15"/>
        <v>43466</v>
      </c>
      <c r="AI191" s="7">
        <f t="shared" si="16"/>
        <v>43467</v>
      </c>
      <c r="AJ191" s="7" t="str">
        <f t="shared" si="17"/>
        <v>Wednesday</v>
      </c>
      <c r="AK191" s="2">
        <v>0.57401620370370365</v>
      </c>
      <c r="AL191" t="s">
        <v>33</v>
      </c>
      <c r="AM191" t="s">
        <v>34</v>
      </c>
      <c r="AN191" t="s">
        <v>35</v>
      </c>
      <c r="AO191" t="s">
        <v>27</v>
      </c>
    </row>
    <row r="192" spans="1:41" x14ac:dyDescent="0.25">
      <c r="A192" t="s">
        <v>27</v>
      </c>
      <c r="B192">
        <v>1164213</v>
      </c>
      <c r="C192" t="s">
        <v>28</v>
      </c>
      <c r="G192" t="s">
        <v>29</v>
      </c>
      <c r="I192">
        <v>5550</v>
      </c>
      <c r="J192" t="s">
        <v>30</v>
      </c>
      <c r="K192" t="s">
        <v>41</v>
      </c>
      <c r="L192">
        <f>VLOOKUP($K192,Key!$A$1:$D$105,2,FALSE)</f>
        <v>43.042490000000001</v>
      </c>
      <c r="M192">
        <f>VLOOKUP($K192,Key!$A$1:$D$105,3,FALSE)</f>
        <v>-87.909959999999998</v>
      </c>
      <c r="N192" t="str">
        <f>VLOOKUP($K192,Key!$A$1:$D$105,4,FALSE)</f>
        <v>Milwaukee</v>
      </c>
      <c r="O192" t="s">
        <v>58</v>
      </c>
      <c r="P192">
        <f>VLOOKUP($O192,Key!$A$1:$D$105,2,FALSE)</f>
        <v>43.052460000000004</v>
      </c>
      <c r="Q192">
        <f>VLOOKUP($O192,Key!$A$1:$D$105,3,FALSE)</f>
        <v>-87.891000000000005</v>
      </c>
      <c r="R192" t="str">
        <f>VLOOKUP($O192,Key!$A$1:$D$105,4,FALSE)</f>
        <v>Milwaukee</v>
      </c>
      <c r="S192">
        <v>26</v>
      </c>
      <c r="T192">
        <v>0</v>
      </c>
      <c r="U192">
        <v>0</v>
      </c>
      <c r="V192" t="s">
        <v>33</v>
      </c>
      <c r="W192">
        <v>3</v>
      </c>
      <c r="X192">
        <v>2.9</v>
      </c>
      <c r="Y192">
        <v>120</v>
      </c>
      <c r="Z192" s="4">
        <v>-1</v>
      </c>
      <c r="AA192" s="1">
        <v>43467</v>
      </c>
      <c r="AB192" s="8">
        <f t="shared" si="12"/>
        <v>43466</v>
      </c>
      <c r="AC192" s="8">
        <f t="shared" si="13"/>
        <v>43467</v>
      </c>
      <c r="AD192" s="8" t="str">
        <f t="shared" si="14"/>
        <v>Wednesday</v>
      </c>
      <c r="AE192" s="2">
        <v>0.55586805555555552</v>
      </c>
      <c r="AF192" s="4">
        <v>1</v>
      </c>
      <c r="AG192" s="1">
        <v>43467</v>
      </c>
      <c r="AH192" s="8">
        <f t="shared" si="15"/>
        <v>43466</v>
      </c>
      <c r="AI192" s="8">
        <f t="shared" si="16"/>
        <v>43467</v>
      </c>
      <c r="AJ192" s="8" t="str">
        <f t="shared" si="17"/>
        <v>Wednesday</v>
      </c>
      <c r="AK192" s="2">
        <v>0.57370370370370372</v>
      </c>
      <c r="AL192" t="s">
        <v>33</v>
      </c>
      <c r="AM192" t="s">
        <v>34</v>
      </c>
      <c r="AN192" t="s">
        <v>35</v>
      </c>
      <c r="AO192" t="s">
        <v>27</v>
      </c>
    </row>
    <row r="193" spans="1:41" x14ac:dyDescent="0.25">
      <c r="A193" t="s">
        <v>27</v>
      </c>
      <c r="B193">
        <v>1164213</v>
      </c>
      <c r="C193" t="s">
        <v>28</v>
      </c>
      <c r="G193" t="s">
        <v>29</v>
      </c>
      <c r="I193">
        <v>3</v>
      </c>
      <c r="J193" t="s">
        <v>30</v>
      </c>
      <c r="K193" t="s">
        <v>41</v>
      </c>
      <c r="L193">
        <f>VLOOKUP($K193,Key!$A$1:$D$105,2,FALSE)</f>
        <v>43.042490000000001</v>
      </c>
      <c r="M193">
        <f>VLOOKUP($K193,Key!$A$1:$D$105,3,FALSE)</f>
        <v>-87.909959999999998</v>
      </c>
      <c r="N193" t="str">
        <f>VLOOKUP($K193,Key!$A$1:$D$105,4,FALSE)</f>
        <v>Milwaukee</v>
      </c>
      <c r="O193" t="s">
        <v>59</v>
      </c>
      <c r="P193">
        <f>VLOOKUP($O193,Key!$A$1:$D$105,2,FALSE)</f>
        <v>43.04804</v>
      </c>
      <c r="Q193">
        <f>VLOOKUP($O193,Key!$A$1:$D$105,3,FALSE)</f>
        <v>-87.896720000000002</v>
      </c>
      <c r="R193" t="str">
        <f>VLOOKUP($O193,Key!$A$1:$D$105,4,FALSE)</f>
        <v>Milwaukee</v>
      </c>
      <c r="S193">
        <v>21</v>
      </c>
      <c r="T193">
        <v>0</v>
      </c>
      <c r="U193">
        <v>0</v>
      </c>
      <c r="V193" t="s">
        <v>33</v>
      </c>
      <c r="W193">
        <v>3</v>
      </c>
      <c r="X193">
        <v>2.9</v>
      </c>
      <c r="Y193">
        <v>120</v>
      </c>
      <c r="Z193" s="6">
        <v>-1</v>
      </c>
      <c r="AA193" s="1">
        <v>43467</v>
      </c>
      <c r="AB193" s="7">
        <f t="shared" si="12"/>
        <v>43466</v>
      </c>
      <c r="AC193" s="7">
        <f t="shared" si="13"/>
        <v>43467</v>
      </c>
      <c r="AD193" s="7" t="str">
        <f t="shared" si="14"/>
        <v>Wednesday</v>
      </c>
      <c r="AE193" s="2">
        <v>0.55690972222222224</v>
      </c>
      <c r="AF193" s="6">
        <v>1</v>
      </c>
      <c r="AG193" s="1">
        <v>43467</v>
      </c>
      <c r="AH193" s="7">
        <f t="shared" si="15"/>
        <v>43466</v>
      </c>
      <c r="AI193" s="7">
        <f t="shared" si="16"/>
        <v>43467</v>
      </c>
      <c r="AJ193" s="7" t="str">
        <f t="shared" si="17"/>
        <v>Wednesday</v>
      </c>
      <c r="AK193" s="2">
        <v>0.5709953703703704</v>
      </c>
      <c r="AL193" t="s">
        <v>33</v>
      </c>
      <c r="AM193" t="s">
        <v>34</v>
      </c>
      <c r="AN193" t="s">
        <v>35</v>
      </c>
      <c r="AO193" t="s">
        <v>27</v>
      </c>
    </row>
    <row r="194" spans="1:41" x14ac:dyDescent="0.25">
      <c r="A194" t="s">
        <v>27</v>
      </c>
      <c r="B194">
        <v>1164213</v>
      </c>
      <c r="C194" t="s">
        <v>28</v>
      </c>
      <c r="G194" t="s">
        <v>29</v>
      </c>
      <c r="I194">
        <v>267</v>
      </c>
      <c r="J194" t="s">
        <v>30</v>
      </c>
      <c r="K194" t="s">
        <v>41</v>
      </c>
      <c r="L194">
        <f>VLOOKUP($K194,Key!$A$1:$D$105,2,FALSE)</f>
        <v>43.042490000000001</v>
      </c>
      <c r="M194">
        <f>VLOOKUP($K194,Key!$A$1:$D$105,3,FALSE)</f>
        <v>-87.909959999999998</v>
      </c>
      <c r="N194" t="str">
        <f>VLOOKUP($K194,Key!$A$1:$D$105,4,FALSE)</f>
        <v>Milwaukee</v>
      </c>
      <c r="O194" t="s">
        <v>59</v>
      </c>
      <c r="P194">
        <f>VLOOKUP($O194,Key!$A$1:$D$105,2,FALSE)</f>
        <v>43.04804</v>
      </c>
      <c r="Q194">
        <f>VLOOKUP($O194,Key!$A$1:$D$105,3,FALSE)</f>
        <v>-87.896720000000002</v>
      </c>
      <c r="R194" t="str">
        <f>VLOOKUP($O194,Key!$A$1:$D$105,4,FALSE)</f>
        <v>Milwaukee</v>
      </c>
      <c r="S194">
        <v>18</v>
      </c>
      <c r="T194">
        <v>0</v>
      </c>
      <c r="U194">
        <v>0</v>
      </c>
      <c r="V194" t="s">
        <v>33</v>
      </c>
      <c r="W194">
        <v>2</v>
      </c>
      <c r="X194">
        <v>1.9</v>
      </c>
      <c r="Y194">
        <v>80</v>
      </c>
      <c r="Z194" s="4">
        <v>-1</v>
      </c>
      <c r="AA194" s="1">
        <v>43467</v>
      </c>
      <c r="AB194" s="8">
        <f t="shared" ref="AB194:AB257" si="18">DATE(YEAR(AA194), MONTH(AA194), 1)</f>
        <v>43466</v>
      </c>
      <c r="AC194" s="8">
        <f t="shared" ref="AC194:AC257" si="19">AA194</f>
        <v>43467</v>
      </c>
      <c r="AD194" s="8" t="str">
        <f t="shared" ref="AD194:AD257" si="20">TEXT(AC194,"dddd")</f>
        <v>Wednesday</v>
      </c>
      <c r="AE194" s="2">
        <v>0.55789351851851854</v>
      </c>
      <c r="AF194" s="4">
        <v>1</v>
      </c>
      <c r="AG194" s="1">
        <v>43467</v>
      </c>
      <c r="AH194" s="8">
        <f t="shared" ref="AH194:AH257" si="21">DATE(YEAR(AG194), MONTH(AG194), 1)</f>
        <v>43466</v>
      </c>
      <c r="AI194" s="8">
        <f t="shared" ref="AI194:AI257" si="22">AG194</f>
        <v>43467</v>
      </c>
      <c r="AJ194" s="8" t="str">
        <f t="shared" ref="AJ194:AJ257" si="23">TEXT(AI194,"dddd")</f>
        <v>Wednesday</v>
      </c>
      <c r="AK194" s="2">
        <v>0.57040509259259264</v>
      </c>
      <c r="AL194" t="s">
        <v>33</v>
      </c>
      <c r="AM194" t="s">
        <v>34</v>
      </c>
      <c r="AN194" t="s">
        <v>35</v>
      </c>
      <c r="AO194" t="s">
        <v>27</v>
      </c>
    </row>
    <row r="195" spans="1:41" x14ac:dyDescent="0.25">
      <c r="A195" t="s">
        <v>27</v>
      </c>
      <c r="B195">
        <v>1164213</v>
      </c>
      <c r="C195" t="s">
        <v>28</v>
      </c>
      <c r="G195" t="s">
        <v>29</v>
      </c>
      <c r="I195">
        <v>135</v>
      </c>
      <c r="J195" t="s">
        <v>30</v>
      </c>
      <c r="K195" t="s">
        <v>41</v>
      </c>
      <c r="L195">
        <f>VLOOKUP($K195,Key!$A$1:$D$105,2,FALSE)</f>
        <v>43.042490000000001</v>
      </c>
      <c r="M195">
        <f>VLOOKUP($K195,Key!$A$1:$D$105,3,FALSE)</f>
        <v>-87.909959999999998</v>
      </c>
      <c r="N195" t="str">
        <f>VLOOKUP($K195,Key!$A$1:$D$105,4,FALSE)</f>
        <v>Milwaukee</v>
      </c>
      <c r="O195" t="s">
        <v>59</v>
      </c>
      <c r="P195">
        <f>VLOOKUP($O195,Key!$A$1:$D$105,2,FALSE)</f>
        <v>43.04804</v>
      </c>
      <c r="Q195">
        <f>VLOOKUP($O195,Key!$A$1:$D$105,3,FALSE)</f>
        <v>-87.896720000000002</v>
      </c>
      <c r="R195" t="str">
        <f>VLOOKUP($O195,Key!$A$1:$D$105,4,FALSE)</f>
        <v>Milwaukee</v>
      </c>
      <c r="S195">
        <v>16</v>
      </c>
      <c r="T195">
        <v>0</v>
      </c>
      <c r="U195">
        <v>0</v>
      </c>
      <c r="V195" t="s">
        <v>33</v>
      </c>
      <c r="W195">
        <v>2</v>
      </c>
      <c r="X195">
        <v>1.9</v>
      </c>
      <c r="Y195">
        <v>80</v>
      </c>
      <c r="Z195" s="6">
        <v>-1</v>
      </c>
      <c r="AA195" s="1">
        <v>43467</v>
      </c>
      <c r="AB195" s="7">
        <f t="shared" si="18"/>
        <v>43466</v>
      </c>
      <c r="AC195" s="7">
        <f t="shared" si="19"/>
        <v>43467</v>
      </c>
      <c r="AD195" s="7" t="str">
        <f t="shared" si="20"/>
        <v>Wednesday</v>
      </c>
      <c r="AE195" s="2">
        <v>0.55833333333333335</v>
      </c>
      <c r="AF195" s="6">
        <v>1</v>
      </c>
      <c r="AG195" s="1">
        <v>43467</v>
      </c>
      <c r="AH195" s="7">
        <f t="shared" si="21"/>
        <v>43466</v>
      </c>
      <c r="AI195" s="7">
        <f t="shared" si="22"/>
        <v>43467</v>
      </c>
      <c r="AJ195" s="7" t="str">
        <f t="shared" si="23"/>
        <v>Wednesday</v>
      </c>
      <c r="AK195" s="2">
        <v>0.56989583333333338</v>
      </c>
      <c r="AL195" t="s">
        <v>33</v>
      </c>
      <c r="AM195" t="s">
        <v>34</v>
      </c>
      <c r="AN195" t="s">
        <v>35</v>
      </c>
      <c r="AO195" t="s">
        <v>27</v>
      </c>
    </row>
    <row r="196" spans="1:41" x14ac:dyDescent="0.25">
      <c r="A196" t="s">
        <v>27</v>
      </c>
      <c r="B196">
        <v>1164213</v>
      </c>
      <c r="C196" t="s">
        <v>28</v>
      </c>
      <c r="G196" t="s">
        <v>29</v>
      </c>
      <c r="I196">
        <v>44</v>
      </c>
      <c r="J196" t="s">
        <v>30</v>
      </c>
      <c r="K196" t="s">
        <v>41</v>
      </c>
      <c r="L196">
        <f>VLOOKUP($K196,Key!$A$1:$D$105,2,FALSE)</f>
        <v>43.042490000000001</v>
      </c>
      <c r="M196">
        <f>VLOOKUP($K196,Key!$A$1:$D$105,3,FALSE)</f>
        <v>-87.909959999999998</v>
      </c>
      <c r="N196" t="str">
        <f>VLOOKUP($K196,Key!$A$1:$D$105,4,FALSE)</f>
        <v>Milwaukee</v>
      </c>
      <c r="O196" t="s">
        <v>59</v>
      </c>
      <c r="P196">
        <f>VLOOKUP($O196,Key!$A$1:$D$105,2,FALSE)</f>
        <v>43.04804</v>
      </c>
      <c r="Q196">
        <f>VLOOKUP($O196,Key!$A$1:$D$105,3,FALSE)</f>
        <v>-87.896720000000002</v>
      </c>
      <c r="R196" t="str">
        <f>VLOOKUP($O196,Key!$A$1:$D$105,4,FALSE)</f>
        <v>Milwaukee</v>
      </c>
      <c r="S196">
        <v>15</v>
      </c>
      <c r="T196">
        <v>0</v>
      </c>
      <c r="U196">
        <v>0</v>
      </c>
      <c r="V196" t="s">
        <v>33</v>
      </c>
      <c r="W196">
        <v>2</v>
      </c>
      <c r="X196">
        <v>1.9</v>
      </c>
      <c r="Y196">
        <v>80</v>
      </c>
      <c r="Z196" s="4">
        <v>-1</v>
      </c>
      <c r="AA196" s="1">
        <v>43467</v>
      </c>
      <c r="AB196" s="8">
        <f t="shared" si="18"/>
        <v>43466</v>
      </c>
      <c r="AC196" s="8">
        <f t="shared" si="19"/>
        <v>43467</v>
      </c>
      <c r="AD196" s="8" t="str">
        <f t="shared" si="20"/>
        <v>Wednesday</v>
      </c>
      <c r="AE196" s="2">
        <v>0.55871527777777785</v>
      </c>
      <c r="AF196" s="4">
        <v>1</v>
      </c>
      <c r="AG196" s="1">
        <v>43467</v>
      </c>
      <c r="AH196" s="8">
        <f t="shared" si="21"/>
        <v>43466</v>
      </c>
      <c r="AI196" s="8">
        <f t="shared" si="22"/>
        <v>43467</v>
      </c>
      <c r="AJ196" s="8" t="str">
        <f t="shared" si="23"/>
        <v>Wednesday</v>
      </c>
      <c r="AK196" s="2">
        <v>0.56936342592592593</v>
      </c>
      <c r="AL196" t="s">
        <v>33</v>
      </c>
      <c r="AM196" t="s">
        <v>34</v>
      </c>
      <c r="AN196" t="s">
        <v>35</v>
      </c>
      <c r="AO196" t="s">
        <v>27</v>
      </c>
    </row>
    <row r="197" spans="1:41" x14ac:dyDescent="0.25">
      <c r="A197" t="s">
        <v>27</v>
      </c>
      <c r="B197">
        <v>1164213</v>
      </c>
      <c r="C197" t="s">
        <v>28</v>
      </c>
      <c r="G197" t="s">
        <v>29</v>
      </c>
      <c r="I197">
        <v>5422</v>
      </c>
      <c r="J197" t="s">
        <v>30</v>
      </c>
      <c r="K197" t="s">
        <v>41</v>
      </c>
      <c r="L197">
        <f>VLOOKUP($K197,Key!$A$1:$D$105,2,FALSE)</f>
        <v>43.042490000000001</v>
      </c>
      <c r="M197">
        <f>VLOOKUP($K197,Key!$A$1:$D$105,3,FALSE)</f>
        <v>-87.909959999999998</v>
      </c>
      <c r="N197" t="str">
        <f>VLOOKUP($K197,Key!$A$1:$D$105,4,FALSE)</f>
        <v>Milwaukee</v>
      </c>
      <c r="O197" t="s">
        <v>74</v>
      </c>
      <c r="P197">
        <f>VLOOKUP($O197,Key!$A$1:$D$105,2,FALSE)</f>
        <v>43.042639999999999</v>
      </c>
      <c r="Q197">
        <f>VLOOKUP($O197,Key!$A$1:$D$105,3,FALSE)</f>
        <v>-87.905680000000004</v>
      </c>
      <c r="R197" t="str">
        <f>VLOOKUP($O197,Key!$A$1:$D$105,4,FALSE)</f>
        <v>Milwaukee</v>
      </c>
      <c r="S197">
        <v>13</v>
      </c>
      <c r="T197">
        <v>0</v>
      </c>
      <c r="U197">
        <v>0</v>
      </c>
      <c r="V197" t="s">
        <v>33</v>
      </c>
      <c r="W197">
        <v>1</v>
      </c>
      <c r="X197">
        <v>1</v>
      </c>
      <c r="Y197">
        <v>40</v>
      </c>
      <c r="Z197" s="6">
        <v>-1</v>
      </c>
      <c r="AA197" s="1">
        <v>43467</v>
      </c>
      <c r="AB197" s="7">
        <f t="shared" si="18"/>
        <v>43466</v>
      </c>
      <c r="AC197" s="7">
        <f t="shared" si="19"/>
        <v>43467</v>
      </c>
      <c r="AD197" s="7" t="str">
        <f t="shared" si="20"/>
        <v>Wednesday</v>
      </c>
      <c r="AE197" s="2">
        <v>0.39245370370370369</v>
      </c>
      <c r="AF197" s="6">
        <v>1</v>
      </c>
      <c r="AG197" s="1">
        <v>43467</v>
      </c>
      <c r="AH197" s="7">
        <f t="shared" si="21"/>
        <v>43466</v>
      </c>
      <c r="AI197" s="7">
        <f t="shared" si="22"/>
        <v>43467</v>
      </c>
      <c r="AJ197" s="7" t="str">
        <f t="shared" si="23"/>
        <v>Wednesday</v>
      </c>
      <c r="AK197" s="2">
        <v>0.40164351851851854</v>
      </c>
      <c r="AL197" t="s">
        <v>33</v>
      </c>
      <c r="AM197" t="s">
        <v>34</v>
      </c>
      <c r="AN197" t="s">
        <v>35</v>
      </c>
      <c r="AO197" t="s">
        <v>27</v>
      </c>
    </row>
    <row r="198" spans="1:41" x14ac:dyDescent="0.25">
      <c r="A198" t="s">
        <v>27</v>
      </c>
      <c r="B198">
        <v>1164213</v>
      </c>
      <c r="C198" t="s">
        <v>28</v>
      </c>
      <c r="G198" t="s">
        <v>29</v>
      </c>
      <c r="I198">
        <v>12490</v>
      </c>
      <c r="J198" t="s">
        <v>30</v>
      </c>
      <c r="K198" t="s">
        <v>41</v>
      </c>
      <c r="L198">
        <f>VLOOKUP($K198,Key!$A$1:$D$105,2,FALSE)</f>
        <v>43.042490000000001</v>
      </c>
      <c r="M198">
        <f>VLOOKUP($K198,Key!$A$1:$D$105,3,FALSE)</f>
        <v>-87.909959999999998</v>
      </c>
      <c r="N198" t="str">
        <f>VLOOKUP($K198,Key!$A$1:$D$105,4,FALSE)</f>
        <v>Milwaukee</v>
      </c>
      <c r="O198" t="s">
        <v>74</v>
      </c>
      <c r="P198">
        <f>VLOOKUP($O198,Key!$A$1:$D$105,2,FALSE)</f>
        <v>43.042639999999999</v>
      </c>
      <c r="Q198">
        <f>VLOOKUP($O198,Key!$A$1:$D$105,3,FALSE)</f>
        <v>-87.905680000000004</v>
      </c>
      <c r="R198" t="str">
        <f>VLOOKUP($O198,Key!$A$1:$D$105,4,FALSE)</f>
        <v>Milwaukee</v>
      </c>
      <c r="S198">
        <v>11</v>
      </c>
      <c r="T198">
        <v>0</v>
      </c>
      <c r="U198">
        <v>0</v>
      </c>
      <c r="V198" t="s">
        <v>33</v>
      </c>
      <c r="W198">
        <v>1</v>
      </c>
      <c r="X198">
        <v>1</v>
      </c>
      <c r="Y198">
        <v>40</v>
      </c>
      <c r="Z198" s="4">
        <v>-1</v>
      </c>
      <c r="AA198" s="1">
        <v>43467</v>
      </c>
      <c r="AB198" s="8">
        <f t="shared" si="18"/>
        <v>43466</v>
      </c>
      <c r="AC198" s="8">
        <f t="shared" si="19"/>
        <v>43467</v>
      </c>
      <c r="AD198" s="8" t="str">
        <f t="shared" si="20"/>
        <v>Wednesday</v>
      </c>
      <c r="AE198" s="2">
        <v>0.3935069444444444</v>
      </c>
      <c r="AF198" s="4">
        <v>1</v>
      </c>
      <c r="AG198" s="1">
        <v>43467</v>
      </c>
      <c r="AH198" s="8">
        <f t="shared" si="21"/>
        <v>43466</v>
      </c>
      <c r="AI198" s="8">
        <f t="shared" si="22"/>
        <v>43467</v>
      </c>
      <c r="AJ198" s="8" t="str">
        <f t="shared" si="23"/>
        <v>Wednesday</v>
      </c>
      <c r="AK198" s="2">
        <v>0.40105324074074072</v>
      </c>
      <c r="AL198" t="s">
        <v>33</v>
      </c>
      <c r="AM198" t="s">
        <v>34</v>
      </c>
      <c r="AN198" t="s">
        <v>35</v>
      </c>
      <c r="AO198" t="s">
        <v>27</v>
      </c>
    </row>
    <row r="199" spans="1:41" x14ac:dyDescent="0.25">
      <c r="A199" t="s">
        <v>27</v>
      </c>
      <c r="B199">
        <v>1164213</v>
      </c>
      <c r="C199" t="s">
        <v>28</v>
      </c>
      <c r="G199" t="s">
        <v>29</v>
      </c>
      <c r="I199">
        <v>12552</v>
      </c>
      <c r="J199" t="s">
        <v>30</v>
      </c>
      <c r="K199" t="s">
        <v>62</v>
      </c>
      <c r="L199">
        <f>VLOOKUP($K199,Key!$A$1:$D$105,2,FALSE)</f>
        <v>43.020020000000002</v>
      </c>
      <c r="M199">
        <f>VLOOKUP($K199,Key!$A$1:$D$105,3,FALSE)</f>
        <v>-87.912540000000007</v>
      </c>
      <c r="N199" t="str">
        <f>VLOOKUP($K199,Key!$A$1:$D$105,4,FALSE)</f>
        <v>Milwaukee</v>
      </c>
      <c r="O199" t="s">
        <v>46</v>
      </c>
      <c r="P199">
        <f>VLOOKUP($O199,Key!$A$1:$D$105,2,FALSE)</f>
        <v>43.049909999999997</v>
      </c>
      <c r="Q199">
        <f>VLOOKUP($O199,Key!$A$1:$D$105,3,FALSE)</f>
        <v>-87.914237</v>
      </c>
      <c r="R199" t="str">
        <f>VLOOKUP($O199,Key!$A$1:$D$105,4,FALSE)</f>
        <v>Milwaukee</v>
      </c>
      <c r="S199">
        <v>65</v>
      </c>
      <c r="T199">
        <v>0</v>
      </c>
      <c r="U199">
        <v>0</v>
      </c>
      <c r="V199" t="s">
        <v>33</v>
      </c>
      <c r="W199">
        <v>9</v>
      </c>
      <c r="X199">
        <v>8.6</v>
      </c>
      <c r="Y199">
        <v>360</v>
      </c>
      <c r="Z199" s="6">
        <v>-1</v>
      </c>
      <c r="AA199" s="1">
        <v>43477</v>
      </c>
      <c r="AB199" s="7">
        <f t="shared" si="18"/>
        <v>43466</v>
      </c>
      <c r="AC199" s="7">
        <f t="shared" si="19"/>
        <v>43477</v>
      </c>
      <c r="AD199" s="7" t="str">
        <f t="shared" si="20"/>
        <v>Saturday</v>
      </c>
      <c r="AE199" s="2">
        <v>0.62806712962962963</v>
      </c>
      <c r="AF199" s="6">
        <v>1</v>
      </c>
      <c r="AG199" s="1">
        <v>43477</v>
      </c>
      <c r="AH199" s="7">
        <f t="shared" si="21"/>
        <v>43466</v>
      </c>
      <c r="AI199" s="7">
        <f t="shared" si="22"/>
        <v>43477</v>
      </c>
      <c r="AJ199" s="7" t="str">
        <f t="shared" si="23"/>
        <v>Saturday</v>
      </c>
      <c r="AK199" s="2">
        <v>0.67351851851851852</v>
      </c>
      <c r="AL199" t="s">
        <v>34</v>
      </c>
      <c r="AM199" t="s">
        <v>34</v>
      </c>
      <c r="AN199" t="s">
        <v>35</v>
      </c>
      <c r="AO199" t="s">
        <v>27</v>
      </c>
    </row>
    <row r="200" spans="1:41" x14ac:dyDescent="0.25">
      <c r="A200" t="s">
        <v>27</v>
      </c>
      <c r="B200">
        <v>1164213</v>
      </c>
      <c r="C200" t="s">
        <v>28</v>
      </c>
      <c r="G200" t="s">
        <v>29</v>
      </c>
      <c r="I200">
        <v>11089</v>
      </c>
      <c r="J200" t="s">
        <v>30</v>
      </c>
      <c r="K200" t="s">
        <v>62</v>
      </c>
      <c r="L200">
        <f>VLOOKUP($K200,Key!$A$1:$D$105,2,FALSE)</f>
        <v>43.020020000000002</v>
      </c>
      <c r="M200">
        <f>VLOOKUP($K200,Key!$A$1:$D$105,3,FALSE)</f>
        <v>-87.912540000000007</v>
      </c>
      <c r="N200" t="str">
        <f>VLOOKUP($K200,Key!$A$1:$D$105,4,FALSE)</f>
        <v>Milwaukee</v>
      </c>
      <c r="O200" t="s">
        <v>46</v>
      </c>
      <c r="P200">
        <f>VLOOKUP($O200,Key!$A$1:$D$105,2,FALSE)</f>
        <v>43.049909999999997</v>
      </c>
      <c r="Q200">
        <f>VLOOKUP($O200,Key!$A$1:$D$105,3,FALSE)</f>
        <v>-87.914237</v>
      </c>
      <c r="R200" t="str">
        <f>VLOOKUP($O200,Key!$A$1:$D$105,4,FALSE)</f>
        <v>Milwaukee</v>
      </c>
      <c r="S200">
        <v>65</v>
      </c>
      <c r="T200">
        <v>0</v>
      </c>
      <c r="U200">
        <v>0</v>
      </c>
      <c r="V200" t="s">
        <v>33</v>
      </c>
      <c r="W200">
        <v>9</v>
      </c>
      <c r="X200">
        <v>8.6</v>
      </c>
      <c r="Y200">
        <v>360</v>
      </c>
      <c r="Z200" s="4">
        <v>-1</v>
      </c>
      <c r="AA200" s="1">
        <v>43477</v>
      </c>
      <c r="AB200" s="8">
        <f t="shared" si="18"/>
        <v>43466</v>
      </c>
      <c r="AC200" s="8">
        <f t="shared" si="19"/>
        <v>43477</v>
      </c>
      <c r="AD200" s="8" t="str">
        <f t="shared" si="20"/>
        <v>Saturday</v>
      </c>
      <c r="AE200" s="2">
        <v>0.6286342592592592</v>
      </c>
      <c r="AF200" s="4">
        <v>1</v>
      </c>
      <c r="AG200" s="1">
        <v>43477</v>
      </c>
      <c r="AH200" s="8">
        <f t="shared" si="21"/>
        <v>43466</v>
      </c>
      <c r="AI200" s="8">
        <f t="shared" si="22"/>
        <v>43477</v>
      </c>
      <c r="AJ200" s="8" t="str">
        <f t="shared" si="23"/>
        <v>Saturday</v>
      </c>
      <c r="AK200" s="2">
        <v>0.6737037037037038</v>
      </c>
      <c r="AL200" t="s">
        <v>34</v>
      </c>
      <c r="AM200" t="s">
        <v>34</v>
      </c>
      <c r="AN200" t="s">
        <v>35</v>
      </c>
      <c r="AO200" t="s">
        <v>27</v>
      </c>
    </row>
    <row r="201" spans="1:41" x14ac:dyDescent="0.25">
      <c r="A201" t="s">
        <v>27</v>
      </c>
      <c r="B201">
        <v>1164213</v>
      </c>
      <c r="C201" t="s">
        <v>28</v>
      </c>
      <c r="G201" t="s">
        <v>29</v>
      </c>
      <c r="I201">
        <v>12460</v>
      </c>
      <c r="J201" t="s">
        <v>30</v>
      </c>
      <c r="K201" t="s">
        <v>62</v>
      </c>
      <c r="L201">
        <f>VLOOKUP($K201,Key!$A$1:$D$105,2,FALSE)</f>
        <v>43.020020000000002</v>
      </c>
      <c r="M201">
        <f>VLOOKUP($K201,Key!$A$1:$D$105,3,FALSE)</f>
        <v>-87.912540000000007</v>
      </c>
      <c r="N201" t="str">
        <f>VLOOKUP($K201,Key!$A$1:$D$105,4,FALSE)</f>
        <v>Milwaukee</v>
      </c>
      <c r="O201" t="s">
        <v>46</v>
      </c>
      <c r="P201">
        <f>VLOOKUP($O201,Key!$A$1:$D$105,2,FALSE)</f>
        <v>43.049909999999997</v>
      </c>
      <c r="Q201">
        <f>VLOOKUP($O201,Key!$A$1:$D$105,3,FALSE)</f>
        <v>-87.914237</v>
      </c>
      <c r="R201" t="str">
        <f>VLOOKUP($O201,Key!$A$1:$D$105,4,FALSE)</f>
        <v>Milwaukee</v>
      </c>
      <c r="S201">
        <v>64</v>
      </c>
      <c r="T201">
        <v>0</v>
      </c>
      <c r="U201">
        <v>0</v>
      </c>
      <c r="V201" t="s">
        <v>33</v>
      </c>
      <c r="W201">
        <v>9</v>
      </c>
      <c r="X201">
        <v>8.6</v>
      </c>
      <c r="Y201">
        <v>360</v>
      </c>
      <c r="Z201" s="6">
        <v>-1</v>
      </c>
      <c r="AA201" s="1">
        <v>43477</v>
      </c>
      <c r="AB201" s="7">
        <f t="shared" si="18"/>
        <v>43466</v>
      </c>
      <c r="AC201" s="7">
        <f t="shared" si="19"/>
        <v>43477</v>
      </c>
      <c r="AD201" s="7" t="str">
        <f t="shared" si="20"/>
        <v>Saturday</v>
      </c>
      <c r="AE201" s="2">
        <v>0.6291782407407408</v>
      </c>
      <c r="AF201" s="6">
        <v>1</v>
      </c>
      <c r="AG201" s="1">
        <v>43477</v>
      </c>
      <c r="AH201" s="7">
        <f t="shared" si="21"/>
        <v>43466</v>
      </c>
      <c r="AI201" s="7">
        <f t="shared" si="22"/>
        <v>43477</v>
      </c>
      <c r="AJ201" s="7" t="str">
        <f t="shared" si="23"/>
        <v>Saturday</v>
      </c>
      <c r="AK201" s="2">
        <v>0.67380787037037038</v>
      </c>
      <c r="AL201" t="s">
        <v>34</v>
      </c>
      <c r="AM201" t="s">
        <v>34</v>
      </c>
      <c r="AN201" t="s">
        <v>35</v>
      </c>
      <c r="AO201" t="s">
        <v>27</v>
      </c>
    </row>
    <row r="202" spans="1:41" x14ac:dyDescent="0.25">
      <c r="A202" t="s">
        <v>27</v>
      </c>
      <c r="B202">
        <v>1164213</v>
      </c>
      <c r="C202" t="s">
        <v>28</v>
      </c>
      <c r="G202" t="s">
        <v>29</v>
      </c>
      <c r="I202">
        <v>12499</v>
      </c>
      <c r="J202" t="s">
        <v>30</v>
      </c>
      <c r="K202" t="s">
        <v>62</v>
      </c>
      <c r="L202">
        <f>VLOOKUP($K202,Key!$A$1:$D$105,2,FALSE)</f>
        <v>43.020020000000002</v>
      </c>
      <c r="M202">
        <f>VLOOKUP($K202,Key!$A$1:$D$105,3,FALSE)</f>
        <v>-87.912540000000007</v>
      </c>
      <c r="N202" t="str">
        <f>VLOOKUP($K202,Key!$A$1:$D$105,4,FALSE)</f>
        <v>Milwaukee</v>
      </c>
      <c r="O202" t="s">
        <v>46</v>
      </c>
      <c r="P202">
        <f>VLOOKUP($O202,Key!$A$1:$D$105,2,FALSE)</f>
        <v>43.049909999999997</v>
      </c>
      <c r="Q202">
        <f>VLOOKUP($O202,Key!$A$1:$D$105,3,FALSE)</f>
        <v>-87.914237</v>
      </c>
      <c r="R202" t="str">
        <f>VLOOKUP($O202,Key!$A$1:$D$105,4,FALSE)</f>
        <v>Milwaukee</v>
      </c>
      <c r="S202">
        <v>64</v>
      </c>
      <c r="T202">
        <v>0</v>
      </c>
      <c r="U202">
        <v>0</v>
      </c>
      <c r="V202" t="s">
        <v>33</v>
      </c>
      <c r="W202">
        <v>9</v>
      </c>
      <c r="X202">
        <v>8.6</v>
      </c>
      <c r="Y202">
        <v>360</v>
      </c>
      <c r="Z202" s="4">
        <v>-1</v>
      </c>
      <c r="AA202" s="1">
        <v>43477</v>
      </c>
      <c r="AB202" s="8">
        <f t="shared" si="18"/>
        <v>43466</v>
      </c>
      <c r="AC202" s="8">
        <f t="shared" si="19"/>
        <v>43477</v>
      </c>
      <c r="AD202" s="8" t="str">
        <f t="shared" si="20"/>
        <v>Saturday</v>
      </c>
      <c r="AE202" s="2">
        <v>0.62965277777777773</v>
      </c>
      <c r="AF202" s="4">
        <v>1</v>
      </c>
      <c r="AG202" s="1">
        <v>43477</v>
      </c>
      <c r="AH202" s="8">
        <f t="shared" si="21"/>
        <v>43466</v>
      </c>
      <c r="AI202" s="8">
        <f t="shared" si="22"/>
        <v>43477</v>
      </c>
      <c r="AJ202" s="8" t="str">
        <f t="shared" si="23"/>
        <v>Saturday</v>
      </c>
      <c r="AK202" s="2">
        <v>0.67393518518518514</v>
      </c>
      <c r="AL202" t="s">
        <v>34</v>
      </c>
      <c r="AM202" t="s">
        <v>34</v>
      </c>
      <c r="AN202" t="s">
        <v>35</v>
      </c>
      <c r="AO202" t="s">
        <v>27</v>
      </c>
    </row>
    <row r="203" spans="1:41" x14ac:dyDescent="0.25">
      <c r="A203" t="s">
        <v>27</v>
      </c>
      <c r="B203">
        <v>1164213</v>
      </c>
      <c r="C203" t="s">
        <v>28</v>
      </c>
      <c r="G203" t="s">
        <v>29</v>
      </c>
      <c r="I203">
        <v>12639</v>
      </c>
      <c r="J203" t="s">
        <v>30</v>
      </c>
      <c r="K203" t="s">
        <v>62</v>
      </c>
      <c r="L203">
        <f>VLOOKUP($K203,Key!$A$1:$D$105,2,FALSE)</f>
        <v>43.020020000000002</v>
      </c>
      <c r="M203">
        <f>VLOOKUP($K203,Key!$A$1:$D$105,3,FALSE)</f>
        <v>-87.912540000000007</v>
      </c>
      <c r="N203" t="str">
        <f>VLOOKUP($K203,Key!$A$1:$D$105,4,FALSE)</f>
        <v>Milwaukee</v>
      </c>
      <c r="O203" t="s">
        <v>46</v>
      </c>
      <c r="P203">
        <f>VLOOKUP($O203,Key!$A$1:$D$105,2,FALSE)</f>
        <v>43.049909999999997</v>
      </c>
      <c r="Q203">
        <f>VLOOKUP($O203,Key!$A$1:$D$105,3,FALSE)</f>
        <v>-87.914237</v>
      </c>
      <c r="R203" t="str">
        <f>VLOOKUP($O203,Key!$A$1:$D$105,4,FALSE)</f>
        <v>Milwaukee</v>
      </c>
      <c r="S203">
        <v>63</v>
      </c>
      <c r="T203">
        <v>0</v>
      </c>
      <c r="U203">
        <v>0</v>
      </c>
      <c r="V203" t="s">
        <v>33</v>
      </c>
      <c r="W203">
        <v>9</v>
      </c>
      <c r="X203">
        <v>8.6</v>
      </c>
      <c r="Y203">
        <v>360</v>
      </c>
      <c r="Z203" s="6">
        <v>-1</v>
      </c>
      <c r="AA203" s="1">
        <v>43477</v>
      </c>
      <c r="AB203" s="7">
        <f t="shared" si="18"/>
        <v>43466</v>
      </c>
      <c r="AC203" s="7">
        <f t="shared" si="19"/>
        <v>43477</v>
      </c>
      <c r="AD203" s="7" t="str">
        <f t="shared" si="20"/>
        <v>Saturday</v>
      </c>
      <c r="AE203" s="2">
        <v>0.63009259259259254</v>
      </c>
      <c r="AF203" s="6">
        <v>1</v>
      </c>
      <c r="AG203" s="1">
        <v>43477</v>
      </c>
      <c r="AH203" s="7">
        <f t="shared" si="21"/>
        <v>43466</v>
      </c>
      <c r="AI203" s="7">
        <f t="shared" si="22"/>
        <v>43477</v>
      </c>
      <c r="AJ203" s="7" t="str">
        <f t="shared" si="23"/>
        <v>Saturday</v>
      </c>
      <c r="AK203" s="2">
        <v>0.67412037037037031</v>
      </c>
      <c r="AL203" t="s">
        <v>34</v>
      </c>
      <c r="AM203" t="s">
        <v>34</v>
      </c>
      <c r="AN203" t="s">
        <v>35</v>
      </c>
      <c r="AO203" t="s">
        <v>27</v>
      </c>
    </row>
    <row r="204" spans="1:41" x14ac:dyDescent="0.25">
      <c r="A204" t="s">
        <v>27</v>
      </c>
      <c r="B204">
        <v>1164213</v>
      </c>
      <c r="C204" t="s">
        <v>28</v>
      </c>
      <c r="G204" t="s">
        <v>29</v>
      </c>
      <c r="I204">
        <v>11169</v>
      </c>
      <c r="J204" t="s">
        <v>30</v>
      </c>
      <c r="K204" t="s">
        <v>51</v>
      </c>
      <c r="L204">
        <f>VLOOKUP($K204,Key!$A$1:$D$105,2,FALSE)</f>
        <v>43.028709999999997</v>
      </c>
      <c r="M204">
        <f>VLOOKUP($K204,Key!$A$1:$D$105,3,FALSE)</f>
        <v>-87.9041</v>
      </c>
      <c r="N204" t="str">
        <f>VLOOKUP($K204,Key!$A$1:$D$105,4,FALSE)</f>
        <v>Milwaukee</v>
      </c>
      <c r="O204" t="s">
        <v>46</v>
      </c>
      <c r="P204">
        <f>VLOOKUP($O204,Key!$A$1:$D$105,2,FALSE)</f>
        <v>43.049909999999997</v>
      </c>
      <c r="Q204">
        <f>VLOOKUP($O204,Key!$A$1:$D$105,3,FALSE)</f>
        <v>-87.914237</v>
      </c>
      <c r="R204" t="str">
        <f>VLOOKUP($O204,Key!$A$1:$D$105,4,FALSE)</f>
        <v>Milwaukee</v>
      </c>
      <c r="S204">
        <v>47</v>
      </c>
      <c r="T204">
        <v>0</v>
      </c>
      <c r="U204">
        <v>0</v>
      </c>
      <c r="V204" t="s">
        <v>33</v>
      </c>
      <c r="W204">
        <v>7</v>
      </c>
      <c r="X204">
        <v>6.7</v>
      </c>
      <c r="Y204">
        <v>280</v>
      </c>
      <c r="Z204" s="4">
        <v>-1</v>
      </c>
      <c r="AA204" s="1">
        <v>43477</v>
      </c>
      <c r="AB204" s="8">
        <f t="shared" si="18"/>
        <v>43466</v>
      </c>
      <c r="AC204" s="8">
        <f t="shared" si="19"/>
        <v>43477</v>
      </c>
      <c r="AD204" s="8" t="str">
        <f t="shared" si="20"/>
        <v>Saturday</v>
      </c>
      <c r="AE204" s="2">
        <v>0.64214120370370364</v>
      </c>
      <c r="AF204" s="4">
        <v>1</v>
      </c>
      <c r="AG204" s="1">
        <v>43477</v>
      </c>
      <c r="AH204" s="8">
        <f t="shared" si="21"/>
        <v>43466</v>
      </c>
      <c r="AI204" s="8">
        <f t="shared" si="22"/>
        <v>43477</v>
      </c>
      <c r="AJ204" s="8" t="str">
        <f t="shared" si="23"/>
        <v>Saturday</v>
      </c>
      <c r="AK204" s="2">
        <v>0.67481481481481476</v>
      </c>
      <c r="AL204" t="s">
        <v>34</v>
      </c>
      <c r="AM204" t="s">
        <v>34</v>
      </c>
      <c r="AN204" t="s">
        <v>35</v>
      </c>
      <c r="AO204" t="s">
        <v>27</v>
      </c>
    </row>
    <row r="205" spans="1:41" x14ac:dyDescent="0.25">
      <c r="A205" t="s">
        <v>27</v>
      </c>
      <c r="B205">
        <v>1164213</v>
      </c>
      <c r="C205" t="s">
        <v>28</v>
      </c>
      <c r="G205" t="s">
        <v>29</v>
      </c>
      <c r="I205">
        <v>279</v>
      </c>
      <c r="J205" t="s">
        <v>30</v>
      </c>
      <c r="K205" t="s">
        <v>51</v>
      </c>
      <c r="L205">
        <f>VLOOKUP($K205,Key!$A$1:$D$105,2,FALSE)</f>
        <v>43.028709999999997</v>
      </c>
      <c r="M205">
        <f>VLOOKUP($K205,Key!$A$1:$D$105,3,FALSE)</f>
        <v>-87.9041</v>
      </c>
      <c r="N205" t="str">
        <f>VLOOKUP($K205,Key!$A$1:$D$105,4,FALSE)</f>
        <v>Milwaukee</v>
      </c>
      <c r="O205" t="s">
        <v>46</v>
      </c>
      <c r="P205">
        <f>VLOOKUP($O205,Key!$A$1:$D$105,2,FALSE)</f>
        <v>43.049909999999997</v>
      </c>
      <c r="Q205">
        <f>VLOOKUP($O205,Key!$A$1:$D$105,3,FALSE)</f>
        <v>-87.914237</v>
      </c>
      <c r="R205" t="str">
        <f>VLOOKUP($O205,Key!$A$1:$D$105,4,FALSE)</f>
        <v>Milwaukee</v>
      </c>
      <c r="S205">
        <v>47</v>
      </c>
      <c r="T205">
        <v>0</v>
      </c>
      <c r="U205">
        <v>0</v>
      </c>
      <c r="V205" t="s">
        <v>33</v>
      </c>
      <c r="W205">
        <v>7</v>
      </c>
      <c r="X205">
        <v>6.7</v>
      </c>
      <c r="Y205">
        <v>280</v>
      </c>
      <c r="Z205" s="6">
        <v>-1</v>
      </c>
      <c r="AA205" s="1">
        <v>43477</v>
      </c>
      <c r="AB205" s="7">
        <f t="shared" si="18"/>
        <v>43466</v>
      </c>
      <c r="AC205" s="7">
        <f t="shared" si="19"/>
        <v>43477</v>
      </c>
      <c r="AD205" s="7" t="str">
        <f t="shared" si="20"/>
        <v>Saturday</v>
      </c>
      <c r="AE205" s="2">
        <v>0.64262731481481483</v>
      </c>
      <c r="AF205" s="6">
        <v>1</v>
      </c>
      <c r="AG205" s="1">
        <v>43477</v>
      </c>
      <c r="AH205" s="7">
        <f t="shared" si="21"/>
        <v>43466</v>
      </c>
      <c r="AI205" s="7">
        <f t="shared" si="22"/>
        <v>43477</v>
      </c>
      <c r="AJ205" s="7" t="str">
        <f t="shared" si="23"/>
        <v>Saturday</v>
      </c>
      <c r="AK205" s="2">
        <v>0.6754282407407407</v>
      </c>
      <c r="AL205" t="s">
        <v>34</v>
      </c>
      <c r="AM205" t="s">
        <v>34</v>
      </c>
      <c r="AN205" t="s">
        <v>35</v>
      </c>
      <c r="AO205" t="s">
        <v>27</v>
      </c>
    </row>
    <row r="206" spans="1:41" x14ac:dyDescent="0.25">
      <c r="A206" t="s">
        <v>27</v>
      </c>
      <c r="B206">
        <v>1164213</v>
      </c>
      <c r="C206" t="s">
        <v>28</v>
      </c>
      <c r="G206" t="s">
        <v>29</v>
      </c>
      <c r="I206">
        <v>17</v>
      </c>
      <c r="J206" t="s">
        <v>30</v>
      </c>
      <c r="K206" t="s">
        <v>51</v>
      </c>
      <c r="L206">
        <f>VLOOKUP($K206,Key!$A$1:$D$105,2,FALSE)</f>
        <v>43.028709999999997</v>
      </c>
      <c r="M206">
        <f>VLOOKUP($K206,Key!$A$1:$D$105,3,FALSE)</f>
        <v>-87.9041</v>
      </c>
      <c r="N206" t="str">
        <f>VLOOKUP($K206,Key!$A$1:$D$105,4,FALSE)</f>
        <v>Milwaukee</v>
      </c>
      <c r="O206" t="s">
        <v>46</v>
      </c>
      <c r="P206">
        <f>VLOOKUP($O206,Key!$A$1:$D$105,2,FALSE)</f>
        <v>43.049909999999997</v>
      </c>
      <c r="Q206">
        <f>VLOOKUP($O206,Key!$A$1:$D$105,3,FALSE)</f>
        <v>-87.914237</v>
      </c>
      <c r="R206" t="str">
        <f>VLOOKUP($O206,Key!$A$1:$D$105,4,FALSE)</f>
        <v>Milwaukee</v>
      </c>
      <c r="S206">
        <v>48</v>
      </c>
      <c r="T206">
        <v>0</v>
      </c>
      <c r="U206">
        <v>0</v>
      </c>
      <c r="V206" t="s">
        <v>33</v>
      </c>
      <c r="W206">
        <v>7</v>
      </c>
      <c r="X206">
        <v>6.7</v>
      </c>
      <c r="Y206">
        <v>280</v>
      </c>
      <c r="Z206" s="4">
        <v>-1</v>
      </c>
      <c r="AA206" s="1">
        <v>43477</v>
      </c>
      <c r="AB206" s="8">
        <f t="shared" si="18"/>
        <v>43466</v>
      </c>
      <c r="AC206" s="8">
        <f t="shared" si="19"/>
        <v>43477</v>
      </c>
      <c r="AD206" s="8" t="str">
        <f t="shared" si="20"/>
        <v>Saturday</v>
      </c>
      <c r="AE206" s="2">
        <v>0.64104166666666662</v>
      </c>
      <c r="AF206" s="4">
        <v>1</v>
      </c>
      <c r="AG206" s="1">
        <v>43477</v>
      </c>
      <c r="AH206" s="8">
        <f t="shared" si="21"/>
        <v>43466</v>
      </c>
      <c r="AI206" s="8">
        <f t="shared" si="22"/>
        <v>43477</v>
      </c>
      <c r="AJ206" s="8" t="str">
        <f t="shared" si="23"/>
        <v>Saturday</v>
      </c>
      <c r="AK206" s="2">
        <v>0.67447916666666663</v>
      </c>
      <c r="AL206" t="s">
        <v>34</v>
      </c>
      <c r="AM206" t="s">
        <v>34</v>
      </c>
      <c r="AN206" t="s">
        <v>35</v>
      </c>
      <c r="AO206" t="s">
        <v>27</v>
      </c>
    </row>
    <row r="207" spans="1:41" x14ac:dyDescent="0.25">
      <c r="A207" t="s">
        <v>27</v>
      </c>
      <c r="B207">
        <v>1164213</v>
      </c>
      <c r="C207" t="s">
        <v>28</v>
      </c>
      <c r="G207" t="s">
        <v>29</v>
      </c>
      <c r="I207">
        <v>12705</v>
      </c>
      <c r="J207" t="s">
        <v>30</v>
      </c>
      <c r="K207" t="s">
        <v>51</v>
      </c>
      <c r="L207">
        <f>VLOOKUP($K207,Key!$A$1:$D$105,2,FALSE)</f>
        <v>43.028709999999997</v>
      </c>
      <c r="M207">
        <f>VLOOKUP($K207,Key!$A$1:$D$105,3,FALSE)</f>
        <v>-87.9041</v>
      </c>
      <c r="N207" t="str">
        <f>VLOOKUP($K207,Key!$A$1:$D$105,4,FALSE)</f>
        <v>Milwaukee</v>
      </c>
      <c r="O207" t="s">
        <v>46</v>
      </c>
      <c r="P207">
        <f>VLOOKUP($O207,Key!$A$1:$D$105,2,FALSE)</f>
        <v>43.049909999999997</v>
      </c>
      <c r="Q207">
        <f>VLOOKUP($O207,Key!$A$1:$D$105,3,FALSE)</f>
        <v>-87.914237</v>
      </c>
      <c r="R207" t="str">
        <f>VLOOKUP($O207,Key!$A$1:$D$105,4,FALSE)</f>
        <v>Milwaukee</v>
      </c>
      <c r="S207">
        <v>48</v>
      </c>
      <c r="T207">
        <v>0</v>
      </c>
      <c r="U207">
        <v>0</v>
      </c>
      <c r="V207" t="s">
        <v>33</v>
      </c>
      <c r="W207">
        <v>7</v>
      </c>
      <c r="X207">
        <v>6.7</v>
      </c>
      <c r="Y207">
        <v>280</v>
      </c>
      <c r="Z207" s="6">
        <v>-1</v>
      </c>
      <c r="AA207" s="1">
        <v>43477</v>
      </c>
      <c r="AB207" s="7">
        <f t="shared" si="18"/>
        <v>43466</v>
      </c>
      <c r="AC207" s="7">
        <f t="shared" si="19"/>
        <v>43477</v>
      </c>
      <c r="AD207" s="7" t="str">
        <f t="shared" si="20"/>
        <v>Saturday</v>
      </c>
      <c r="AE207" s="2">
        <v>0.6416087962962963</v>
      </c>
      <c r="AF207" s="6">
        <v>1</v>
      </c>
      <c r="AG207" s="1">
        <v>43477</v>
      </c>
      <c r="AH207" s="7">
        <f t="shared" si="21"/>
        <v>43466</v>
      </c>
      <c r="AI207" s="7">
        <f t="shared" si="22"/>
        <v>43477</v>
      </c>
      <c r="AJ207" s="7" t="str">
        <f t="shared" si="23"/>
        <v>Saturday</v>
      </c>
      <c r="AK207" s="2">
        <v>0.67467592592592596</v>
      </c>
      <c r="AL207" t="s">
        <v>34</v>
      </c>
      <c r="AM207" t="s">
        <v>34</v>
      </c>
      <c r="AN207" t="s">
        <v>35</v>
      </c>
      <c r="AO207" t="s">
        <v>27</v>
      </c>
    </row>
    <row r="208" spans="1:41" x14ac:dyDescent="0.25">
      <c r="A208" t="s">
        <v>27</v>
      </c>
      <c r="B208">
        <v>1164213</v>
      </c>
      <c r="C208" t="s">
        <v>28</v>
      </c>
      <c r="G208" t="s">
        <v>29</v>
      </c>
      <c r="I208">
        <v>11075</v>
      </c>
      <c r="J208" t="s">
        <v>30</v>
      </c>
      <c r="K208" t="s">
        <v>41</v>
      </c>
      <c r="L208">
        <f>VLOOKUP($K208,Key!$A$1:$D$105,2,FALSE)</f>
        <v>43.042490000000001</v>
      </c>
      <c r="M208">
        <f>VLOOKUP($K208,Key!$A$1:$D$105,3,FALSE)</f>
        <v>-87.909959999999998</v>
      </c>
      <c r="N208" t="str">
        <f>VLOOKUP($K208,Key!$A$1:$D$105,4,FALSE)</f>
        <v>Milwaukee</v>
      </c>
      <c r="O208" t="s">
        <v>41</v>
      </c>
      <c r="P208">
        <f>VLOOKUP($O208,Key!$A$1:$D$105,2,FALSE)</f>
        <v>43.042490000000001</v>
      </c>
      <c r="Q208">
        <f>VLOOKUP($O208,Key!$A$1:$D$105,3,FALSE)</f>
        <v>-87.909959999999998</v>
      </c>
      <c r="R208" t="str">
        <f>VLOOKUP($O208,Key!$A$1:$D$105,4,FALSE)</f>
        <v>Milwaukee</v>
      </c>
      <c r="S208">
        <v>1</v>
      </c>
      <c r="T208">
        <v>0</v>
      </c>
      <c r="U208">
        <v>0</v>
      </c>
      <c r="V208" t="s">
        <v>33</v>
      </c>
      <c r="W208">
        <v>0</v>
      </c>
      <c r="X208">
        <v>0</v>
      </c>
      <c r="Y208">
        <v>0</v>
      </c>
      <c r="Z208" s="4">
        <v>-1</v>
      </c>
      <c r="AA208" s="1">
        <v>43477</v>
      </c>
      <c r="AB208" s="8">
        <f t="shared" si="18"/>
        <v>43466</v>
      </c>
      <c r="AC208" s="8">
        <f t="shared" si="19"/>
        <v>43477</v>
      </c>
      <c r="AD208" s="8" t="str">
        <f t="shared" si="20"/>
        <v>Saturday</v>
      </c>
      <c r="AE208" s="2">
        <v>0.68807870370370372</v>
      </c>
      <c r="AF208" s="4">
        <v>1</v>
      </c>
      <c r="AG208" s="1">
        <v>43477</v>
      </c>
      <c r="AH208" s="8">
        <f t="shared" si="21"/>
        <v>43466</v>
      </c>
      <c r="AI208" s="8">
        <f t="shared" si="22"/>
        <v>43477</v>
      </c>
      <c r="AJ208" s="8" t="str">
        <f t="shared" si="23"/>
        <v>Saturday</v>
      </c>
      <c r="AK208" s="2">
        <v>0.68840277777777781</v>
      </c>
      <c r="AL208" t="s">
        <v>33</v>
      </c>
      <c r="AM208" t="s">
        <v>34</v>
      </c>
      <c r="AN208" t="s">
        <v>44</v>
      </c>
      <c r="AO208" t="s">
        <v>27</v>
      </c>
    </row>
    <row r="209" spans="1:41" x14ac:dyDescent="0.25">
      <c r="A209" t="s">
        <v>27</v>
      </c>
      <c r="B209">
        <v>1164213</v>
      </c>
      <c r="C209" t="s">
        <v>28</v>
      </c>
      <c r="G209" t="s">
        <v>29</v>
      </c>
      <c r="I209">
        <v>11074</v>
      </c>
      <c r="J209" t="s">
        <v>30</v>
      </c>
      <c r="K209" t="s">
        <v>41</v>
      </c>
      <c r="L209">
        <f>VLOOKUP($K209,Key!$A$1:$D$105,2,FALSE)</f>
        <v>43.042490000000001</v>
      </c>
      <c r="M209">
        <f>VLOOKUP($K209,Key!$A$1:$D$105,3,FALSE)</f>
        <v>-87.909959999999998</v>
      </c>
      <c r="N209" t="str">
        <f>VLOOKUP($K209,Key!$A$1:$D$105,4,FALSE)</f>
        <v>Milwaukee</v>
      </c>
      <c r="O209" t="s">
        <v>75</v>
      </c>
      <c r="P209">
        <f>VLOOKUP($O209,Key!$A$1:$D$105,2,FALSE)</f>
        <v>43.063749000000001</v>
      </c>
      <c r="Q209">
        <f>VLOOKUP($O209,Key!$A$1:$D$105,3,FALSE)</f>
        <v>-87.887962999999999</v>
      </c>
      <c r="R209" t="str">
        <f>VLOOKUP($O209,Key!$A$1:$D$105,4,FALSE)</f>
        <v>Milwaukee</v>
      </c>
      <c r="S209">
        <v>17</v>
      </c>
      <c r="T209">
        <v>0</v>
      </c>
      <c r="U209">
        <v>0</v>
      </c>
      <c r="V209" t="s">
        <v>33</v>
      </c>
      <c r="W209">
        <v>2</v>
      </c>
      <c r="X209">
        <v>1.9</v>
      </c>
      <c r="Y209">
        <v>80</v>
      </c>
      <c r="Z209" s="6">
        <v>-1</v>
      </c>
      <c r="AA209" s="1">
        <v>43477</v>
      </c>
      <c r="AB209" s="7">
        <f t="shared" si="18"/>
        <v>43466</v>
      </c>
      <c r="AC209" s="7">
        <f t="shared" si="19"/>
        <v>43477</v>
      </c>
      <c r="AD209" s="7" t="str">
        <f t="shared" si="20"/>
        <v>Saturday</v>
      </c>
      <c r="AE209" s="2">
        <v>0.68925925925925924</v>
      </c>
      <c r="AF209" s="6">
        <v>1</v>
      </c>
      <c r="AG209" s="1">
        <v>43477</v>
      </c>
      <c r="AH209" s="7">
        <f t="shared" si="21"/>
        <v>43466</v>
      </c>
      <c r="AI209" s="7">
        <f t="shared" si="22"/>
        <v>43477</v>
      </c>
      <c r="AJ209" s="7" t="str">
        <f t="shared" si="23"/>
        <v>Saturday</v>
      </c>
      <c r="AK209" s="2">
        <v>0.70106481481481486</v>
      </c>
      <c r="AL209" t="s">
        <v>33</v>
      </c>
      <c r="AM209" t="s">
        <v>34</v>
      </c>
      <c r="AN209" t="s">
        <v>35</v>
      </c>
      <c r="AO209" t="s">
        <v>27</v>
      </c>
    </row>
    <row r="210" spans="1:41" x14ac:dyDescent="0.25">
      <c r="A210" t="s">
        <v>27</v>
      </c>
      <c r="B210">
        <v>1164213</v>
      </c>
      <c r="C210" t="s">
        <v>28</v>
      </c>
      <c r="G210" t="s">
        <v>29</v>
      </c>
      <c r="I210">
        <v>11114</v>
      </c>
      <c r="J210" t="s">
        <v>30</v>
      </c>
      <c r="K210" t="s">
        <v>41</v>
      </c>
      <c r="L210">
        <f>VLOOKUP($K210,Key!$A$1:$D$105,2,FALSE)</f>
        <v>43.042490000000001</v>
      </c>
      <c r="M210">
        <f>VLOOKUP($K210,Key!$A$1:$D$105,3,FALSE)</f>
        <v>-87.909959999999998</v>
      </c>
      <c r="N210" t="str">
        <f>VLOOKUP($K210,Key!$A$1:$D$105,4,FALSE)</f>
        <v>Milwaukee</v>
      </c>
      <c r="O210" t="s">
        <v>75</v>
      </c>
      <c r="P210">
        <f>VLOOKUP($O210,Key!$A$1:$D$105,2,FALSE)</f>
        <v>43.063749000000001</v>
      </c>
      <c r="Q210">
        <f>VLOOKUP($O210,Key!$A$1:$D$105,3,FALSE)</f>
        <v>-87.887962999999999</v>
      </c>
      <c r="R210" t="str">
        <f>VLOOKUP($O210,Key!$A$1:$D$105,4,FALSE)</f>
        <v>Milwaukee</v>
      </c>
      <c r="S210">
        <v>14</v>
      </c>
      <c r="T210">
        <v>0</v>
      </c>
      <c r="U210">
        <v>0</v>
      </c>
      <c r="V210" t="s">
        <v>33</v>
      </c>
      <c r="W210">
        <v>2</v>
      </c>
      <c r="X210">
        <v>1.9</v>
      </c>
      <c r="Y210">
        <v>80</v>
      </c>
      <c r="Z210" s="4">
        <v>-1</v>
      </c>
      <c r="AA210" s="1">
        <v>43477</v>
      </c>
      <c r="AB210" s="8">
        <f t="shared" si="18"/>
        <v>43466</v>
      </c>
      <c r="AC210" s="8">
        <f t="shared" si="19"/>
        <v>43477</v>
      </c>
      <c r="AD210" s="8" t="str">
        <f t="shared" si="20"/>
        <v>Saturday</v>
      </c>
      <c r="AE210" s="2">
        <v>0.69045138888888891</v>
      </c>
      <c r="AF210" s="4">
        <v>1</v>
      </c>
      <c r="AG210" s="1">
        <v>43477</v>
      </c>
      <c r="AH210" s="8">
        <f t="shared" si="21"/>
        <v>43466</v>
      </c>
      <c r="AI210" s="8">
        <f t="shared" si="22"/>
        <v>43477</v>
      </c>
      <c r="AJ210" s="8" t="str">
        <f t="shared" si="23"/>
        <v>Saturday</v>
      </c>
      <c r="AK210" s="2">
        <v>0.70017361111111109</v>
      </c>
      <c r="AL210" t="s">
        <v>33</v>
      </c>
      <c r="AM210" t="s">
        <v>34</v>
      </c>
      <c r="AN210" t="s">
        <v>35</v>
      </c>
      <c r="AO210" t="s">
        <v>27</v>
      </c>
    </row>
    <row r="211" spans="1:41" x14ac:dyDescent="0.25">
      <c r="A211" t="s">
        <v>27</v>
      </c>
      <c r="B211">
        <v>1164213</v>
      </c>
      <c r="C211" t="s">
        <v>28</v>
      </c>
      <c r="G211" t="s">
        <v>29</v>
      </c>
      <c r="I211">
        <v>5521</v>
      </c>
      <c r="J211" t="s">
        <v>30</v>
      </c>
      <c r="K211" t="s">
        <v>76</v>
      </c>
      <c r="L211">
        <f>VLOOKUP($K211,Key!$A$1:$D$105,2,FALSE)</f>
        <v>43.05536</v>
      </c>
      <c r="M211">
        <f>VLOOKUP($K211,Key!$A$1:$D$105,3,FALSE)</f>
        <v>-87.90504</v>
      </c>
      <c r="N211" t="str">
        <f>VLOOKUP($K211,Key!$A$1:$D$105,4,FALSE)</f>
        <v>Milwaukee</v>
      </c>
      <c r="O211" t="s">
        <v>77</v>
      </c>
      <c r="P211">
        <f>VLOOKUP($O211,Key!$A$1:$D$105,2,FALSE)</f>
        <v>43.052549999999997</v>
      </c>
      <c r="Q211">
        <f>VLOOKUP($O211,Key!$A$1:$D$105,3,FALSE)</f>
        <v>-87.909329999999997</v>
      </c>
      <c r="R211" t="str">
        <f>VLOOKUP($O211,Key!$A$1:$D$105,4,FALSE)</f>
        <v>Milwaukee</v>
      </c>
      <c r="S211">
        <v>8</v>
      </c>
      <c r="T211">
        <v>0</v>
      </c>
      <c r="U211">
        <v>0</v>
      </c>
      <c r="V211" t="s">
        <v>33</v>
      </c>
      <c r="W211">
        <v>1</v>
      </c>
      <c r="X211">
        <v>1</v>
      </c>
      <c r="Y211">
        <v>40</v>
      </c>
      <c r="Z211" s="6">
        <v>-1</v>
      </c>
      <c r="AA211" s="1">
        <v>43477</v>
      </c>
      <c r="AB211" s="7">
        <f t="shared" si="18"/>
        <v>43466</v>
      </c>
      <c r="AC211" s="7">
        <f t="shared" si="19"/>
        <v>43477</v>
      </c>
      <c r="AD211" s="7" t="str">
        <f t="shared" si="20"/>
        <v>Saturday</v>
      </c>
      <c r="AE211" s="2">
        <v>0.83032407407407405</v>
      </c>
      <c r="AF211" s="6">
        <v>1</v>
      </c>
      <c r="AG211" s="1">
        <v>43477</v>
      </c>
      <c r="AH211" s="7">
        <f t="shared" si="21"/>
        <v>43466</v>
      </c>
      <c r="AI211" s="7">
        <f t="shared" si="22"/>
        <v>43477</v>
      </c>
      <c r="AJ211" s="7" t="str">
        <f t="shared" si="23"/>
        <v>Saturday</v>
      </c>
      <c r="AK211" s="2">
        <v>0.83561342592592591</v>
      </c>
      <c r="AL211" t="s">
        <v>33</v>
      </c>
      <c r="AM211" t="s">
        <v>34</v>
      </c>
      <c r="AN211" t="s">
        <v>35</v>
      </c>
      <c r="AO211" t="s">
        <v>27</v>
      </c>
    </row>
    <row r="212" spans="1:41" x14ac:dyDescent="0.25">
      <c r="A212" t="s">
        <v>27</v>
      </c>
      <c r="B212">
        <v>1164213</v>
      </c>
      <c r="C212" t="s">
        <v>28</v>
      </c>
      <c r="G212" t="s">
        <v>29</v>
      </c>
      <c r="I212">
        <v>5485</v>
      </c>
      <c r="J212" t="s">
        <v>30</v>
      </c>
      <c r="K212" t="s">
        <v>76</v>
      </c>
      <c r="L212">
        <f>VLOOKUP($K212,Key!$A$1:$D$105,2,FALSE)</f>
        <v>43.05536</v>
      </c>
      <c r="M212">
        <f>VLOOKUP($K212,Key!$A$1:$D$105,3,FALSE)</f>
        <v>-87.90504</v>
      </c>
      <c r="N212" t="str">
        <f>VLOOKUP($K212,Key!$A$1:$D$105,4,FALSE)</f>
        <v>Milwaukee</v>
      </c>
      <c r="O212" t="s">
        <v>77</v>
      </c>
      <c r="P212">
        <f>VLOOKUP($O212,Key!$A$1:$D$105,2,FALSE)</f>
        <v>43.052549999999997</v>
      </c>
      <c r="Q212">
        <f>VLOOKUP($O212,Key!$A$1:$D$105,3,FALSE)</f>
        <v>-87.909329999999997</v>
      </c>
      <c r="R212" t="str">
        <f>VLOOKUP($O212,Key!$A$1:$D$105,4,FALSE)</f>
        <v>Milwaukee</v>
      </c>
      <c r="S212">
        <v>6</v>
      </c>
      <c r="T212">
        <v>0</v>
      </c>
      <c r="U212">
        <v>0</v>
      </c>
      <c r="V212" t="s">
        <v>33</v>
      </c>
      <c r="W212">
        <v>0</v>
      </c>
      <c r="X212">
        <v>0</v>
      </c>
      <c r="Y212">
        <v>0</v>
      </c>
      <c r="Z212" s="4">
        <v>-1</v>
      </c>
      <c r="AA212" s="1">
        <v>43477</v>
      </c>
      <c r="AB212" s="8">
        <f t="shared" si="18"/>
        <v>43466</v>
      </c>
      <c r="AC212" s="8">
        <f t="shared" si="19"/>
        <v>43477</v>
      </c>
      <c r="AD212" s="8" t="str">
        <f t="shared" si="20"/>
        <v>Saturday</v>
      </c>
      <c r="AE212" s="2">
        <v>0.83099537037037041</v>
      </c>
      <c r="AF212" s="4">
        <v>1</v>
      </c>
      <c r="AG212" s="1">
        <v>43477</v>
      </c>
      <c r="AH212" s="8">
        <f t="shared" si="21"/>
        <v>43466</v>
      </c>
      <c r="AI212" s="8">
        <f t="shared" si="22"/>
        <v>43477</v>
      </c>
      <c r="AJ212" s="8" t="str">
        <f t="shared" si="23"/>
        <v>Saturday</v>
      </c>
      <c r="AK212" s="2">
        <v>0.83515046296296302</v>
      </c>
      <c r="AL212" t="s">
        <v>33</v>
      </c>
      <c r="AM212" t="s">
        <v>34</v>
      </c>
      <c r="AN212" t="s">
        <v>35</v>
      </c>
      <c r="AO212" t="s">
        <v>27</v>
      </c>
    </row>
    <row r="213" spans="1:41" x14ac:dyDescent="0.25">
      <c r="A213" t="s">
        <v>27</v>
      </c>
      <c r="B213">
        <v>1164213</v>
      </c>
      <c r="C213" t="s">
        <v>28</v>
      </c>
      <c r="G213" t="s">
        <v>29</v>
      </c>
      <c r="I213">
        <v>12498</v>
      </c>
      <c r="J213" t="s">
        <v>30</v>
      </c>
      <c r="K213" t="s">
        <v>76</v>
      </c>
      <c r="L213">
        <f>VLOOKUP($K213,Key!$A$1:$D$105,2,FALSE)</f>
        <v>43.05536</v>
      </c>
      <c r="M213">
        <f>VLOOKUP($K213,Key!$A$1:$D$105,3,FALSE)</f>
        <v>-87.90504</v>
      </c>
      <c r="N213" t="str">
        <f>VLOOKUP($K213,Key!$A$1:$D$105,4,FALSE)</f>
        <v>Milwaukee</v>
      </c>
      <c r="O213" t="s">
        <v>77</v>
      </c>
      <c r="P213">
        <f>VLOOKUP($O213,Key!$A$1:$D$105,2,FALSE)</f>
        <v>43.052549999999997</v>
      </c>
      <c r="Q213">
        <f>VLOOKUP($O213,Key!$A$1:$D$105,3,FALSE)</f>
        <v>-87.909329999999997</v>
      </c>
      <c r="R213" t="str">
        <f>VLOOKUP($O213,Key!$A$1:$D$105,4,FALSE)</f>
        <v>Milwaukee</v>
      </c>
      <c r="S213">
        <v>5</v>
      </c>
      <c r="T213">
        <v>0</v>
      </c>
      <c r="U213">
        <v>0</v>
      </c>
      <c r="V213" t="s">
        <v>33</v>
      </c>
      <c r="W213">
        <v>0</v>
      </c>
      <c r="X213">
        <v>0</v>
      </c>
      <c r="Y213">
        <v>0</v>
      </c>
      <c r="Z213" s="6">
        <v>-1</v>
      </c>
      <c r="AA213" s="1">
        <v>43477</v>
      </c>
      <c r="AB213" s="7">
        <f t="shared" si="18"/>
        <v>43466</v>
      </c>
      <c r="AC213" s="7">
        <f t="shared" si="19"/>
        <v>43477</v>
      </c>
      <c r="AD213" s="7" t="str">
        <f t="shared" si="20"/>
        <v>Saturday</v>
      </c>
      <c r="AE213" s="2">
        <v>0.83143518518518522</v>
      </c>
      <c r="AF213" s="6">
        <v>1</v>
      </c>
      <c r="AG213" s="1">
        <v>43477</v>
      </c>
      <c r="AH213" s="7">
        <f t="shared" si="21"/>
        <v>43466</v>
      </c>
      <c r="AI213" s="7">
        <f t="shared" si="22"/>
        <v>43477</v>
      </c>
      <c r="AJ213" s="7" t="str">
        <f t="shared" si="23"/>
        <v>Saturday</v>
      </c>
      <c r="AK213" s="2">
        <v>0.83489583333333339</v>
      </c>
      <c r="AL213" t="s">
        <v>33</v>
      </c>
      <c r="AM213" t="s">
        <v>34</v>
      </c>
      <c r="AN213" t="s">
        <v>35</v>
      </c>
      <c r="AO213" t="s">
        <v>27</v>
      </c>
    </row>
    <row r="214" spans="1:41" x14ac:dyDescent="0.25">
      <c r="A214" t="s">
        <v>27</v>
      </c>
      <c r="B214">
        <v>1164213</v>
      </c>
      <c r="C214" t="s">
        <v>28</v>
      </c>
      <c r="G214" t="s">
        <v>29</v>
      </c>
      <c r="I214">
        <v>5418</v>
      </c>
      <c r="J214" t="s">
        <v>30</v>
      </c>
      <c r="K214" t="s">
        <v>76</v>
      </c>
      <c r="L214">
        <f>VLOOKUP($K214,Key!$A$1:$D$105,2,FALSE)</f>
        <v>43.05536</v>
      </c>
      <c r="M214">
        <f>VLOOKUP($K214,Key!$A$1:$D$105,3,FALSE)</f>
        <v>-87.90504</v>
      </c>
      <c r="N214" t="str">
        <f>VLOOKUP($K214,Key!$A$1:$D$105,4,FALSE)</f>
        <v>Milwaukee</v>
      </c>
      <c r="O214" t="s">
        <v>77</v>
      </c>
      <c r="P214">
        <f>VLOOKUP($O214,Key!$A$1:$D$105,2,FALSE)</f>
        <v>43.052549999999997</v>
      </c>
      <c r="Q214">
        <f>VLOOKUP($O214,Key!$A$1:$D$105,3,FALSE)</f>
        <v>-87.909329999999997</v>
      </c>
      <c r="R214" t="str">
        <f>VLOOKUP($O214,Key!$A$1:$D$105,4,FALSE)</f>
        <v>Milwaukee</v>
      </c>
      <c r="S214">
        <v>4</v>
      </c>
      <c r="T214">
        <v>0</v>
      </c>
      <c r="U214">
        <v>0</v>
      </c>
      <c r="V214" t="s">
        <v>33</v>
      </c>
      <c r="W214">
        <v>0</v>
      </c>
      <c r="X214">
        <v>0</v>
      </c>
      <c r="Y214">
        <v>0</v>
      </c>
      <c r="Z214" s="4">
        <v>-1</v>
      </c>
      <c r="AA214" s="1">
        <v>43477</v>
      </c>
      <c r="AB214" s="8">
        <f t="shared" si="18"/>
        <v>43466</v>
      </c>
      <c r="AC214" s="8">
        <f t="shared" si="19"/>
        <v>43477</v>
      </c>
      <c r="AD214" s="8" t="str">
        <f t="shared" si="20"/>
        <v>Saturday</v>
      </c>
      <c r="AE214" s="2">
        <v>0.83180555555555558</v>
      </c>
      <c r="AF214" s="4">
        <v>1</v>
      </c>
      <c r="AG214" s="1">
        <v>43477</v>
      </c>
      <c r="AH214" s="8">
        <f t="shared" si="21"/>
        <v>43466</v>
      </c>
      <c r="AI214" s="8">
        <f t="shared" si="22"/>
        <v>43477</v>
      </c>
      <c r="AJ214" s="8" t="str">
        <f t="shared" si="23"/>
        <v>Saturday</v>
      </c>
      <c r="AK214" s="2">
        <v>0.83452546296296293</v>
      </c>
      <c r="AL214" t="s">
        <v>33</v>
      </c>
      <c r="AM214" t="s">
        <v>34</v>
      </c>
      <c r="AN214" t="s">
        <v>35</v>
      </c>
      <c r="AO214" t="s">
        <v>27</v>
      </c>
    </row>
    <row r="215" spans="1:41" x14ac:dyDescent="0.25">
      <c r="A215" t="s">
        <v>27</v>
      </c>
      <c r="B215">
        <v>1164213</v>
      </c>
      <c r="C215" t="s">
        <v>28</v>
      </c>
      <c r="G215" t="s">
        <v>29</v>
      </c>
      <c r="I215">
        <v>12668</v>
      </c>
      <c r="J215" t="s">
        <v>30</v>
      </c>
      <c r="K215" t="s">
        <v>71</v>
      </c>
      <c r="L215">
        <f>VLOOKUP($K215,Key!$A$1:$D$105,2,FALSE)</f>
        <v>43.074890000000003</v>
      </c>
      <c r="M215">
        <f>VLOOKUP($K215,Key!$A$1:$D$105,3,FALSE)</f>
        <v>-87.882810000000006</v>
      </c>
      <c r="N215" t="str">
        <f>VLOOKUP($K215,Key!$A$1:$D$105,4,FALSE)</f>
        <v>Milwaukee</v>
      </c>
      <c r="O215" t="s">
        <v>71</v>
      </c>
      <c r="P215">
        <f>VLOOKUP($O215,Key!$A$1:$D$105,2,FALSE)</f>
        <v>43.074890000000003</v>
      </c>
      <c r="Q215">
        <f>VLOOKUP($O215,Key!$A$1:$D$105,3,FALSE)</f>
        <v>-87.882810000000006</v>
      </c>
      <c r="R215" t="str">
        <f>VLOOKUP($O215,Key!$A$1:$D$105,4,FALSE)</f>
        <v>Milwaukee</v>
      </c>
      <c r="S215">
        <v>1</v>
      </c>
      <c r="T215">
        <v>0</v>
      </c>
      <c r="U215">
        <v>0</v>
      </c>
      <c r="V215" t="s">
        <v>33</v>
      </c>
      <c r="W215">
        <v>0</v>
      </c>
      <c r="X215">
        <v>0</v>
      </c>
      <c r="Y215">
        <v>0</v>
      </c>
      <c r="Z215" s="6">
        <v>-1</v>
      </c>
      <c r="AA215" s="1">
        <v>43485</v>
      </c>
      <c r="AB215" s="7">
        <f t="shared" si="18"/>
        <v>43466</v>
      </c>
      <c r="AC215" s="7">
        <f t="shared" si="19"/>
        <v>43485</v>
      </c>
      <c r="AD215" s="7" t="str">
        <f t="shared" si="20"/>
        <v>Sunday</v>
      </c>
      <c r="AE215" s="2">
        <v>0.46339120370370374</v>
      </c>
      <c r="AF215" s="6">
        <v>1</v>
      </c>
      <c r="AG215" s="1">
        <v>43485</v>
      </c>
      <c r="AH215" s="7">
        <f t="shared" si="21"/>
        <v>43466</v>
      </c>
      <c r="AI215" s="7">
        <f t="shared" si="22"/>
        <v>43485</v>
      </c>
      <c r="AJ215" s="7" t="str">
        <f t="shared" si="23"/>
        <v>Sunday</v>
      </c>
      <c r="AK215" s="2">
        <v>0.46398148148148149</v>
      </c>
      <c r="AL215" t="s">
        <v>33</v>
      </c>
      <c r="AM215" t="s">
        <v>34</v>
      </c>
      <c r="AN215" t="s">
        <v>44</v>
      </c>
      <c r="AO215" t="s">
        <v>27</v>
      </c>
    </row>
    <row r="216" spans="1:41" x14ac:dyDescent="0.25">
      <c r="A216" t="s">
        <v>27</v>
      </c>
      <c r="B216">
        <v>1164213</v>
      </c>
      <c r="C216" t="s">
        <v>28</v>
      </c>
      <c r="G216" t="s">
        <v>29</v>
      </c>
      <c r="I216">
        <v>5551</v>
      </c>
      <c r="J216" t="s">
        <v>30</v>
      </c>
      <c r="K216" t="s">
        <v>71</v>
      </c>
      <c r="L216">
        <f>VLOOKUP($K216,Key!$A$1:$D$105,2,FALSE)</f>
        <v>43.074890000000003</v>
      </c>
      <c r="M216">
        <f>VLOOKUP($K216,Key!$A$1:$D$105,3,FALSE)</f>
        <v>-87.882810000000006</v>
      </c>
      <c r="N216" t="str">
        <f>VLOOKUP($K216,Key!$A$1:$D$105,4,FALSE)</f>
        <v>Milwaukee</v>
      </c>
      <c r="O216" t="s">
        <v>71</v>
      </c>
      <c r="P216">
        <f>VLOOKUP($O216,Key!$A$1:$D$105,2,FALSE)</f>
        <v>43.074890000000003</v>
      </c>
      <c r="Q216">
        <f>VLOOKUP($O216,Key!$A$1:$D$105,3,FALSE)</f>
        <v>-87.882810000000006</v>
      </c>
      <c r="R216" t="str">
        <f>VLOOKUP($O216,Key!$A$1:$D$105,4,FALSE)</f>
        <v>Milwaukee</v>
      </c>
      <c r="S216">
        <v>0</v>
      </c>
      <c r="T216">
        <v>0</v>
      </c>
      <c r="U216">
        <v>0</v>
      </c>
      <c r="V216" t="s">
        <v>33</v>
      </c>
      <c r="W216">
        <v>0</v>
      </c>
      <c r="X216">
        <v>0</v>
      </c>
      <c r="Y216">
        <v>0</v>
      </c>
      <c r="Z216" s="4">
        <v>-1</v>
      </c>
      <c r="AA216" s="1">
        <v>43485</v>
      </c>
      <c r="AB216" s="8">
        <f t="shared" si="18"/>
        <v>43466</v>
      </c>
      <c r="AC216" s="8">
        <f t="shared" si="19"/>
        <v>43485</v>
      </c>
      <c r="AD216" s="8" t="str">
        <f t="shared" si="20"/>
        <v>Sunday</v>
      </c>
      <c r="AE216" s="2">
        <v>0.47195601851851854</v>
      </c>
      <c r="AF216" s="4">
        <v>1</v>
      </c>
      <c r="AG216" s="1">
        <v>43485</v>
      </c>
      <c r="AH216" s="8">
        <f t="shared" si="21"/>
        <v>43466</v>
      </c>
      <c r="AI216" s="8">
        <f t="shared" si="22"/>
        <v>43485</v>
      </c>
      <c r="AJ216" s="8" t="str">
        <f t="shared" si="23"/>
        <v>Sunday</v>
      </c>
      <c r="AK216" s="2">
        <v>0.47214120370370366</v>
      </c>
      <c r="AL216" t="s">
        <v>33</v>
      </c>
      <c r="AM216" t="s">
        <v>34</v>
      </c>
      <c r="AN216" t="s">
        <v>44</v>
      </c>
      <c r="AO216" t="s">
        <v>27</v>
      </c>
    </row>
    <row r="217" spans="1:41" x14ac:dyDescent="0.25">
      <c r="A217" t="s">
        <v>27</v>
      </c>
      <c r="B217">
        <v>1164213</v>
      </c>
      <c r="C217" t="s">
        <v>28</v>
      </c>
      <c r="G217" t="s">
        <v>29</v>
      </c>
      <c r="I217">
        <v>11066</v>
      </c>
      <c r="J217" t="s">
        <v>30</v>
      </c>
      <c r="K217" t="s">
        <v>71</v>
      </c>
      <c r="L217">
        <f>VLOOKUP($K217,Key!$A$1:$D$105,2,FALSE)</f>
        <v>43.074890000000003</v>
      </c>
      <c r="M217">
        <f>VLOOKUP($K217,Key!$A$1:$D$105,3,FALSE)</f>
        <v>-87.882810000000006</v>
      </c>
      <c r="N217" t="str">
        <f>VLOOKUP($K217,Key!$A$1:$D$105,4,FALSE)</f>
        <v>Milwaukee</v>
      </c>
      <c r="O217" t="s">
        <v>71</v>
      </c>
      <c r="P217">
        <f>VLOOKUP($O217,Key!$A$1:$D$105,2,FALSE)</f>
        <v>43.074890000000003</v>
      </c>
      <c r="Q217">
        <f>VLOOKUP($O217,Key!$A$1:$D$105,3,FALSE)</f>
        <v>-87.882810000000006</v>
      </c>
      <c r="R217" t="str">
        <f>VLOOKUP($O217,Key!$A$1:$D$105,4,FALSE)</f>
        <v>Milwaukee</v>
      </c>
      <c r="S217">
        <v>0</v>
      </c>
      <c r="T217">
        <v>0</v>
      </c>
      <c r="U217">
        <v>0</v>
      </c>
      <c r="V217" t="s">
        <v>33</v>
      </c>
      <c r="W217">
        <v>0</v>
      </c>
      <c r="X217">
        <v>0</v>
      </c>
      <c r="Y217">
        <v>0</v>
      </c>
      <c r="Z217" s="6">
        <v>-1</v>
      </c>
      <c r="AA217" s="1">
        <v>43485</v>
      </c>
      <c r="AB217" s="7">
        <f t="shared" si="18"/>
        <v>43466</v>
      </c>
      <c r="AC217" s="7">
        <f t="shared" si="19"/>
        <v>43485</v>
      </c>
      <c r="AD217" s="7" t="str">
        <f t="shared" si="20"/>
        <v>Sunday</v>
      </c>
      <c r="AE217" s="2">
        <v>0.47229166666666672</v>
      </c>
      <c r="AF217" s="6">
        <v>1</v>
      </c>
      <c r="AG217" s="1">
        <v>43485</v>
      </c>
      <c r="AH217" s="7">
        <f t="shared" si="21"/>
        <v>43466</v>
      </c>
      <c r="AI217" s="7">
        <f t="shared" si="22"/>
        <v>43485</v>
      </c>
      <c r="AJ217" s="7" t="str">
        <f t="shared" si="23"/>
        <v>Sunday</v>
      </c>
      <c r="AK217" s="2">
        <v>0.47247685185185184</v>
      </c>
      <c r="AL217" t="s">
        <v>33</v>
      </c>
      <c r="AM217" t="s">
        <v>34</v>
      </c>
      <c r="AN217" t="s">
        <v>44</v>
      </c>
      <c r="AO217" t="s">
        <v>27</v>
      </c>
    </row>
    <row r="218" spans="1:41" x14ac:dyDescent="0.25">
      <c r="A218" t="s">
        <v>27</v>
      </c>
      <c r="B218">
        <v>1164213</v>
      </c>
      <c r="C218" t="s">
        <v>28</v>
      </c>
      <c r="G218" t="s">
        <v>29</v>
      </c>
      <c r="I218">
        <v>5588</v>
      </c>
      <c r="J218" t="s">
        <v>30</v>
      </c>
      <c r="K218" t="s">
        <v>71</v>
      </c>
      <c r="L218">
        <f>VLOOKUP($K218,Key!$A$1:$D$105,2,FALSE)</f>
        <v>43.074890000000003</v>
      </c>
      <c r="M218">
        <f>VLOOKUP($K218,Key!$A$1:$D$105,3,FALSE)</f>
        <v>-87.882810000000006</v>
      </c>
      <c r="N218" t="str">
        <f>VLOOKUP($K218,Key!$A$1:$D$105,4,FALSE)</f>
        <v>Milwaukee</v>
      </c>
      <c r="O218" t="s">
        <v>71</v>
      </c>
      <c r="P218">
        <f>VLOOKUP($O218,Key!$A$1:$D$105,2,FALSE)</f>
        <v>43.074890000000003</v>
      </c>
      <c r="Q218">
        <f>VLOOKUP($O218,Key!$A$1:$D$105,3,FALSE)</f>
        <v>-87.882810000000006</v>
      </c>
      <c r="R218" t="str">
        <f>VLOOKUP($O218,Key!$A$1:$D$105,4,FALSE)</f>
        <v>Milwaukee</v>
      </c>
      <c r="S218">
        <v>0</v>
      </c>
      <c r="T218">
        <v>0</v>
      </c>
      <c r="U218">
        <v>0</v>
      </c>
      <c r="V218" t="s">
        <v>33</v>
      </c>
      <c r="W218">
        <v>0</v>
      </c>
      <c r="X218">
        <v>0</v>
      </c>
      <c r="Y218">
        <v>0</v>
      </c>
      <c r="Z218" s="4">
        <v>-1</v>
      </c>
      <c r="AA218" s="1">
        <v>43485</v>
      </c>
      <c r="AB218" s="8">
        <f t="shared" si="18"/>
        <v>43466</v>
      </c>
      <c r="AC218" s="8">
        <f t="shared" si="19"/>
        <v>43485</v>
      </c>
      <c r="AD218" s="8" t="str">
        <f t="shared" si="20"/>
        <v>Sunday</v>
      </c>
      <c r="AE218" s="2">
        <v>0.47258101851851847</v>
      </c>
      <c r="AF218" s="4">
        <v>1</v>
      </c>
      <c r="AG218" s="1">
        <v>43485</v>
      </c>
      <c r="AH218" s="8">
        <f t="shared" si="21"/>
        <v>43466</v>
      </c>
      <c r="AI218" s="8">
        <f t="shared" si="22"/>
        <v>43485</v>
      </c>
      <c r="AJ218" s="8" t="str">
        <f t="shared" si="23"/>
        <v>Sunday</v>
      </c>
      <c r="AK218" s="2">
        <v>0.47273148148148153</v>
      </c>
      <c r="AL218" t="s">
        <v>33</v>
      </c>
      <c r="AM218" t="s">
        <v>34</v>
      </c>
      <c r="AN218" t="s">
        <v>44</v>
      </c>
      <c r="AO218" t="s">
        <v>27</v>
      </c>
    </row>
    <row r="219" spans="1:41" x14ac:dyDescent="0.25">
      <c r="A219" t="s">
        <v>27</v>
      </c>
      <c r="B219">
        <v>1164213</v>
      </c>
      <c r="C219" t="s">
        <v>28</v>
      </c>
      <c r="G219" t="s">
        <v>29</v>
      </c>
      <c r="I219">
        <v>12632</v>
      </c>
      <c r="J219" t="s">
        <v>30</v>
      </c>
      <c r="K219" t="s">
        <v>32</v>
      </c>
      <c r="L219">
        <f>VLOOKUP($K219,Key!$A$1:$D$105,2,FALSE)</f>
        <v>43.040349999999997</v>
      </c>
      <c r="M219">
        <f>VLOOKUP($K219,Key!$A$1:$D$105,3,FALSE)</f>
        <v>-87.920760000000001</v>
      </c>
      <c r="N219" t="str">
        <f>VLOOKUP($K219,Key!$A$1:$D$105,4,FALSE)</f>
        <v>Milwaukee</v>
      </c>
      <c r="O219" t="s">
        <v>32</v>
      </c>
      <c r="P219">
        <f>VLOOKUP($O219,Key!$A$1:$D$105,2,FALSE)</f>
        <v>43.040349999999997</v>
      </c>
      <c r="Q219">
        <f>VLOOKUP($O219,Key!$A$1:$D$105,3,FALSE)</f>
        <v>-87.920760000000001</v>
      </c>
      <c r="R219" t="str">
        <f>VLOOKUP($O219,Key!$A$1:$D$105,4,FALSE)</f>
        <v>Milwaukee</v>
      </c>
      <c r="S219">
        <v>11</v>
      </c>
      <c r="T219">
        <v>0</v>
      </c>
      <c r="U219">
        <v>0</v>
      </c>
      <c r="V219" t="s">
        <v>33</v>
      </c>
      <c r="W219">
        <v>1</v>
      </c>
      <c r="X219">
        <v>1</v>
      </c>
      <c r="Y219">
        <v>40</v>
      </c>
      <c r="Z219" s="6">
        <v>-1</v>
      </c>
      <c r="AA219" s="1">
        <v>43485</v>
      </c>
      <c r="AB219" s="7">
        <f t="shared" si="18"/>
        <v>43466</v>
      </c>
      <c r="AC219" s="7">
        <f t="shared" si="19"/>
        <v>43485</v>
      </c>
      <c r="AD219" s="7" t="str">
        <f t="shared" si="20"/>
        <v>Sunday</v>
      </c>
      <c r="AE219" s="2">
        <v>0.53233796296296299</v>
      </c>
      <c r="AF219" s="6">
        <v>1</v>
      </c>
      <c r="AG219" s="1">
        <v>43485</v>
      </c>
      <c r="AH219" s="7">
        <f t="shared" si="21"/>
        <v>43466</v>
      </c>
      <c r="AI219" s="7">
        <f t="shared" si="22"/>
        <v>43485</v>
      </c>
      <c r="AJ219" s="7" t="str">
        <f t="shared" si="23"/>
        <v>Sunday</v>
      </c>
      <c r="AK219" s="2">
        <v>0.54011574074074076</v>
      </c>
      <c r="AL219" t="s">
        <v>33</v>
      </c>
      <c r="AM219" t="s">
        <v>34</v>
      </c>
      <c r="AN219" t="s">
        <v>44</v>
      </c>
      <c r="AO219" t="s">
        <v>27</v>
      </c>
    </row>
    <row r="220" spans="1:41" x14ac:dyDescent="0.25">
      <c r="A220" t="s">
        <v>27</v>
      </c>
      <c r="B220">
        <v>1164213</v>
      </c>
      <c r="C220" t="s">
        <v>28</v>
      </c>
      <c r="G220" t="s">
        <v>29</v>
      </c>
      <c r="I220">
        <v>199</v>
      </c>
      <c r="J220" t="s">
        <v>30</v>
      </c>
      <c r="K220" t="s">
        <v>32</v>
      </c>
      <c r="L220">
        <f>VLOOKUP($K220,Key!$A$1:$D$105,2,FALSE)</f>
        <v>43.040349999999997</v>
      </c>
      <c r="M220">
        <f>VLOOKUP($K220,Key!$A$1:$D$105,3,FALSE)</f>
        <v>-87.920760000000001</v>
      </c>
      <c r="N220" t="str">
        <f>VLOOKUP($K220,Key!$A$1:$D$105,4,FALSE)</f>
        <v>Milwaukee</v>
      </c>
      <c r="O220" t="s">
        <v>32</v>
      </c>
      <c r="P220">
        <f>VLOOKUP($O220,Key!$A$1:$D$105,2,FALSE)</f>
        <v>43.040349999999997</v>
      </c>
      <c r="Q220">
        <f>VLOOKUP($O220,Key!$A$1:$D$105,3,FALSE)</f>
        <v>-87.920760000000001</v>
      </c>
      <c r="R220" t="str">
        <f>VLOOKUP($O220,Key!$A$1:$D$105,4,FALSE)</f>
        <v>Milwaukee</v>
      </c>
      <c r="S220">
        <v>10</v>
      </c>
      <c r="T220">
        <v>0</v>
      </c>
      <c r="U220">
        <v>0</v>
      </c>
      <c r="V220" t="s">
        <v>33</v>
      </c>
      <c r="W220">
        <v>1</v>
      </c>
      <c r="X220">
        <v>1</v>
      </c>
      <c r="Y220">
        <v>40</v>
      </c>
      <c r="Z220" s="4">
        <v>-1</v>
      </c>
      <c r="AA220" s="1">
        <v>43485</v>
      </c>
      <c r="AB220" s="8">
        <f t="shared" si="18"/>
        <v>43466</v>
      </c>
      <c r="AC220" s="8">
        <f t="shared" si="19"/>
        <v>43485</v>
      </c>
      <c r="AD220" s="8" t="str">
        <f t="shared" si="20"/>
        <v>Sunday</v>
      </c>
      <c r="AE220" s="2">
        <v>0.53269675925925919</v>
      </c>
      <c r="AF220" s="4">
        <v>1</v>
      </c>
      <c r="AG220" s="1">
        <v>43485</v>
      </c>
      <c r="AH220" s="8">
        <f t="shared" si="21"/>
        <v>43466</v>
      </c>
      <c r="AI220" s="8">
        <f t="shared" si="22"/>
        <v>43485</v>
      </c>
      <c r="AJ220" s="8" t="str">
        <f t="shared" si="23"/>
        <v>Sunday</v>
      </c>
      <c r="AK220" s="2">
        <v>0.53979166666666667</v>
      </c>
      <c r="AL220" t="s">
        <v>33</v>
      </c>
      <c r="AM220" t="s">
        <v>34</v>
      </c>
      <c r="AN220" t="s">
        <v>44</v>
      </c>
      <c r="AO220" t="s">
        <v>27</v>
      </c>
    </row>
    <row r="221" spans="1:41" x14ac:dyDescent="0.25">
      <c r="A221" t="s">
        <v>27</v>
      </c>
      <c r="B221">
        <v>1164213</v>
      </c>
      <c r="C221" t="s">
        <v>28</v>
      </c>
      <c r="G221" t="s">
        <v>29</v>
      </c>
      <c r="I221">
        <v>13</v>
      </c>
      <c r="J221" t="s">
        <v>30</v>
      </c>
      <c r="K221" t="s">
        <v>32</v>
      </c>
      <c r="L221">
        <f>VLOOKUP($K221,Key!$A$1:$D$105,2,FALSE)</f>
        <v>43.040349999999997</v>
      </c>
      <c r="M221">
        <f>VLOOKUP($K221,Key!$A$1:$D$105,3,FALSE)</f>
        <v>-87.920760000000001</v>
      </c>
      <c r="N221" t="str">
        <f>VLOOKUP($K221,Key!$A$1:$D$105,4,FALSE)</f>
        <v>Milwaukee</v>
      </c>
      <c r="O221" t="s">
        <v>32</v>
      </c>
      <c r="P221">
        <f>VLOOKUP($O221,Key!$A$1:$D$105,2,FALSE)</f>
        <v>43.040349999999997</v>
      </c>
      <c r="Q221">
        <f>VLOOKUP($O221,Key!$A$1:$D$105,3,FALSE)</f>
        <v>-87.920760000000001</v>
      </c>
      <c r="R221" t="str">
        <f>VLOOKUP($O221,Key!$A$1:$D$105,4,FALSE)</f>
        <v>Milwaukee</v>
      </c>
      <c r="S221">
        <v>10</v>
      </c>
      <c r="T221">
        <v>0</v>
      </c>
      <c r="U221">
        <v>0</v>
      </c>
      <c r="V221" t="s">
        <v>33</v>
      </c>
      <c r="W221">
        <v>1</v>
      </c>
      <c r="X221">
        <v>1</v>
      </c>
      <c r="Y221">
        <v>40</v>
      </c>
      <c r="Z221" s="6">
        <v>-1</v>
      </c>
      <c r="AA221" s="1">
        <v>43485</v>
      </c>
      <c r="AB221" s="7">
        <f t="shared" si="18"/>
        <v>43466</v>
      </c>
      <c r="AC221" s="7">
        <f t="shared" si="19"/>
        <v>43485</v>
      </c>
      <c r="AD221" s="7" t="str">
        <f t="shared" si="20"/>
        <v>Sunday</v>
      </c>
      <c r="AE221" s="2">
        <v>0.53291666666666659</v>
      </c>
      <c r="AF221" s="6">
        <v>1</v>
      </c>
      <c r="AG221" s="1">
        <v>43485</v>
      </c>
      <c r="AH221" s="7">
        <f t="shared" si="21"/>
        <v>43466</v>
      </c>
      <c r="AI221" s="7">
        <f t="shared" si="22"/>
        <v>43485</v>
      </c>
      <c r="AJ221" s="7" t="str">
        <f t="shared" si="23"/>
        <v>Sunday</v>
      </c>
      <c r="AK221" s="2">
        <v>0.53968749999999999</v>
      </c>
      <c r="AL221" t="s">
        <v>33</v>
      </c>
      <c r="AM221" t="s">
        <v>34</v>
      </c>
      <c r="AN221" t="s">
        <v>44</v>
      </c>
      <c r="AO221" t="s">
        <v>27</v>
      </c>
    </row>
    <row r="222" spans="1:41" x14ac:dyDescent="0.25">
      <c r="A222" t="s">
        <v>27</v>
      </c>
      <c r="B222">
        <v>1164213</v>
      </c>
      <c r="C222" t="s">
        <v>28</v>
      </c>
      <c r="G222" t="s">
        <v>29</v>
      </c>
      <c r="I222">
        <v>12510</v>
      </c>
      <c r="J222" t="s">
        <v>30</v>
      </c>
      <c r="K222" t="s">
        <v>78</v>
      </c>
      <c r="L222">
        <f>VLOOKUP($K222,Key!$A$1:$D$105,2,FALSE)</f>
        <v>43.041646999999998</v>
      </c>
      <c r="M222">
        <f>VLOOKUP($K222,Key!$A$1:$D$105,3,FALSE)</f>
        <v>-87.927257999999995</v>
      </c>
      <c r="N222" t="str">
        <f>VLOOKUP($K222,Key!$A$1:$D$105,4,FALSE)</f>
        <v>Milwaukee</v>
      </c>
      <c r="O222" t="s">
        <v>78</v>
      </c>
      <c r="P222">
        <f>VLOOKUP($O222,Key!$A$1:$D$105,2,FALSE)</f>
        <v>43.041646999999998</v>
      </c>
      <c r="Q222">
        <f>VLOOKUP($O222,Key!$A$1:$D$105,3,FALSE)</f>
        <v>-87.927257999999995</v>
      </c>
      <c r="R222" t="str">
        <f>VLOOKUP($O222,Key!$A$1:$D$105,4,FALSE)</f>
        <v>Milwaukee</v>
      </c>
      <c r="S222">
        <v>4</v>
      </c>
      <c r="T222">
        <v>0</v>
      </c>
      <c r="U222">
        <v>0</v>
      </c>
      <c r="V222" t="s">
        <v>33</v>
      </c>
      <c r="W222">
        <v>0</v>
      </c>
      <c r="X222">
        <v>0</v>
      </c>
      <c r="Y222">
        <v>0</v>
      </c>
      <c r="Z222" s="4">
        <v>-1</v>
      </c>
      <c r="AA222" s="1">
        <v>43485</v>
      </c>
      <c r="AB222" s="8">
        <f t="shared" si="18"/>
        <v>43466</v>
      </c>
      <c r="AC222" s="8">
        <f t="shared" si="19"/>
        <v>43485</v>
      </c>
      <c r="AD222" s="8" t="str">
        <f t="shared" si="20"/>
        <v>Sunday</v>
      </c>
      <c r="AE222" s="2">
        <v>0.56287037037037035</v>
      </c>
      <c r="AF222" s="4">
        <v>1</v>
      </c>
      <c r="AG222" s="1">
        <v>43485</v>
      </c>
      <c r="AH222" s="8">
        <f t="shared" si="21"/>
        <v>43466</v>
      </c>
      <c r="AI222" s="8">
        <f t="shared" si="22"/>
        <v>43485</v>
      </c>
      <c r="AJ222" s="8" t="str">
        <f t="shared" si="23"/>
        <v>Sunday</v>
      </c>
      <c r="AK222" s="2">
        <v>0.56542824074074072</v>
      </c>
      <c r="AL222" t="s">
        <v>33</v>
      </c>
      <c r="AM222" t="s">
        <v>34</v>
      </c>
      <c r="AN222" t="s">
        <v>44</v>
      </c>
      <c r="AO222" t="s">
        <v>27</v>
      </c>
    </row>
    <row r="223" spans="1:41" x14ac:dyDescent="0.25">
      <c r="A223" t="s">
        <v>27</v>
      </c>
      <c r="B223">
        <v>1164213</v>
      </c>
      <c r="C223" t="s">
        <v>28</v>
      </c>
      <c r="G223" t="s">
        <v>29</v>
      </c>
      <c r="I223">
        <v>11141</v>
      </c>
      <c r="J223" t="s">
        <v>30</v>
      </c>
      <c r="K223" t="s">
        <v>79</v>
      </c>
      <c r="L223">
        <f>VLOOKUP($K223,Key!$A$1:$D$105,2,FALSE)</f>
        <v>43.078530000000001</v>
      </c>
      <c r="M223">
        <f>VLOOKUP($K223,Key!$A$1:$D$105,3,FALSE)</f>
        <v>-87.882620000000003</v>
      </c>
      <c r="N223" t="str">
        <f>VLOOKUP($K223,Key!$A$1:$D$105,4,FALSE)</f>
        <v>Milwaukee</v>
      </c>
      <c r="O223" t="s">
        <v>79</v>
      </c>
      <c r="P223">
        <f>VLOOKUP($O223,Key!$A$1:$D$105,2,FALSE)</f>
        <v>43.078530000000001</v>
      </c>
      <c r="Q223">
        <f>VLOOKUP($O223,Key!$A$1:$D$105,3,FALSE)</f>
        <v>-87.882620000000003</v>
      </c>
      <c r="R223" t="str">
        <f>VLOOKUP($O223,Key!$A$1:$D$105,4,FALSE)</f>
        <v>Milwaukee</v>
      </c>
      <c r="S223">
        <v>7</v>
      </c>
      <c r="T223">
        <v>0</v>
      </c>
      <c r="U223">
        <v>0</v>
      </c>
      <c r="V223" t="s">
        <v>33</v>
      </c>
      <c r="W223">
        <v>1</v>
      </c>
      <c r="X223">
        <v>1</v>
      </c>
      <c r="Y223">
        <v>40</v>
      </c>
      <c r="Z223" s="6">
        <v>-1</v>
      </c>
      <c r="AA223" s="1">
        <v>43485</v>
      </c>
      <c r="AB223" s="7">
        <f t="shared" si="18"/>
        <v>43466</v>
      </c>
      <c r="AC223" s="7">
        <f t="shared" si="19"/>
        <v>43485</v>
      </c>
      <c r="AD223" s="7" t="str">
        <f t="shared" si="20"/>
        <v>Sunday</v>
      </c>
      <c r="AE223" s="2">
        <v>0.64732638888888883</v>
      </c>
      <c r="AF223" s="6">
        <v>1</v>
      </c>
      <c r="AG223" s="1">
        <v>43485</v>
      </c>
      <c r="AH223" s="7">
        <f t="shared" si="21"/>
        <v>43466</v>
      </c>
      <c r="AI223" s="7">
        <f t="shared" si="22"/>
        <v>43485</v>
      </c>
      <c r="AJ223" s="7" t="str">
        <f t="shared" si="23"/>
        <v>Sunday</v>
      </c>
      <c r="AK223" s="2">
        <v>0.65231481481481479</v>
      </c>
      <c r="AL223" t="s">
        <v>33</v>
      </c>
      <c r="AM223" t="s">
        <v>34</v>
      </c>
      <c r="AN223" t="s">
        <v>44</v>
      </c>
      <c r="AO223" t="s">
        <v>27</v>
      </c>
    </row>
    <row r="224" spans="1:41" x14ac:dyDescent="0.25">
      <c r="A224" t="s">
        <v>27</v>
      </c>
      <c r="B224">
        <v>1164213</v>
      </c>
      <c r="C224" t="s">
        <v>28</v>
      </c>
      <c r="G224" t="s">
        <v>29</v>
      </c>
      <c r="I224">
        <v>5531</v>
      </c>
      <c r="J224" t="s">
        <v>30</v>
      </c>
      <c r="K224" t="s">
        <v>32</v>
      </c>
      <c r="L224">
        <f>VLOOKUP($K224,Key!$A$1:$D$105,2,FALSE)</f>
        <v>43.040349999999997</v>
      </c>
      <c r="M224">
        <f>VLOOKUP($K224,Key!$A$1:$D$105,3,FALSE)</f>
        <v>-87.920760000000001</v>
      </c>
      <c r="N224" t="str">
        <f>VLOOKUP($K224,Key!$A$1:$D$105,4,FALSE)</f>
        <v>Milwaukee</v>
      </c>
      <c r="O224" t="s">
        <v>32</v>
      </c>
      <c r="P224">
        <f>VLOOKUP($O224,Key!$A$1:$D$105,2,FALSE)</f>
        <v>43.040349999999997</v>
      </c>
      <c r="Q224">
        <f>VLOOKUP($O224,Key!$A$1:$D$105,3,FALSE)</f>
        <v>-87.920760000000001</v>
      </c>
      <c r="R224" t="str">
        <f>VLOOKUP($O224,Key!$A$1:$D$105,4,FALSE)</f>
        <v>Milwaukee</v>
      </c>
      <c r="S224">
        <v>11</v>
      </c>
      <c r="T224">
        <v>0</v>
      </c>
      <c r="U224">
        <v>0</v>
      </c>
      <c r="V224" t="s">
        <v>33</v>
      </c>
      <c r="W224">
        <v>1</v>
      </c>
      <c r="X224">
        <v>1</v>
      </c>
      <c r="Y224">
        <v>40</v>
      </c>
      <c r="Z224" s="4">
        <v>-1</v>
      </c>
      <c r="AA224" s="1">
        <v>43485</v>
      </c>
      <c r="AB224" s="8">
        <f t="shared" si="18"/>
        <v>43466</v>
      </c>
      <c r="AC224" s="8">
        <f t="shared" si="19"/>
        <v>43485</v>
      </c>
      <c r="AD224" s="8" t="str">
        <f t="shared" si="20"/>
        <v>Sunday</v>
      </c>
      <c r="AE224" s="2">
        <v>0.53252314814814816</v>
      </c>
      <c r="AF224" s="4">
        <v>1</v>
      </c>
      <c r="AG224" s="1">
        <v>43485</v>
      </c>
      <c r="AH224" s="8">
        <f t="shared" si="21"/>
        <v>43466</v>
      </c>
      <c r="AI224" s="8">
        <f t="shared" si="22"/>
        <v>43485</v>
      </c>
      <c r="AJ224" s="8" t="str">
        <f t="shared" si="23"/>
        <v>Sunday</v>
      </c>
      <c r="AK224" s="2">
        <v>0.54003472222222226</v>
      </c>
      <c r="AL224" t="s">
        <v>33</v>
      </c>
      <c r="AM224" t="s">
        <v>34</v>
      </c>
      <c r="AN224" t="s">
        <v>44</v>
      </c>
      <c r="AO224" t="s">
        <v>27</v>
      </c>
    </row>
    <row r="225" spans="1:41" x14ac:dyDescent="0.25">
      <c r="A225" t="s">
        <v>27</v>
      </c>
      <c r="B225">
        <v>1164213</v>
      </c>
      <c r="C225" t="s">
        <v>28</v>
      </c>
      <c r="G225" t="s">
        <v>29</v>
      </c>
      <c r="I225">
        <v>91</v>
      </c>
      <c r="J225" t="s">
        <v>30</v>
      </c>
      <c r="K225" t="s">
        <v>31</v>
      </c>
      <c r="L225">
        <f>VLOOKUP($K225,Key!$A$1:$D$105,2,FALSE)</f>
        <v>43.038719999999998</v>
      </c>
      <c r="M225">
        <f>VLOOKUP($K225,Key!$A$1:$D$105,3,FALSE)</f>
        <v>-87.905339999999995</v>
      </c>
      <c r="N225" t="str">
        <f>VLOOKUP($K225,Key!$A$1:$D$105,4,FALSE)</f>
        <v>Milwaukee</v>
      </c>
      <c r="O225" t="s">
        <v>31</v>
      </c>
      <c r="P225">
        <f>VLOOKUP($O225,Key!$A$1:$D$105,2,FALSE)</f>
        <v>43.038719999999998</v>
      </c>
      <c r="Q225">
        <f>VLOOKUP($O225,Key!$A$1:$D$105,3,FALSE)</f>
        <v>-87.905339999999995</v>
      </c>
      <c r="R225" t="str">
        <f>VLOOKUP($O225,Key!$A$1:$D$105,4,FALSE)</f>
        <v>Milwaukee</v>
      </c>
      <c r="S225">
        <v>1</v>
      </c>
      <c r="T225">
        <v>0</v>
      </c>
      <c r="U225">
        <v>0</v>
      </c>
      <c r="V225" t="s">
        <v>33</v>
      </c>
      <c r="W225">
        <v>0</v>
      </c>
      <c r="X225">
        <v>0</v>
      </c>
      <c r="Y225">
        <v>0</v>
      </c>
      <c r="Z225" s="6">
        <v>-1</v>
      </c>
      <c r="AA225" s="1">
        <v>43488</v>
      </c>
      <c r="AB225" s="7">
        <f t="shared" si="18"/>
        <v>43466</v>
      </c>
      <c r="AC225" s="7">
        <f t="shared" si="19"/>
        <v>43488</v>
      </c>
      <c r="AD225" s="7" t="str">
        <f t="shared" si="20"/>
        <v>Wednesday</v>
      </c>
      <c r="AE225" s="2">
        <v>0.49219907407407404</v>
      </c>
      <c r="AF225" s="6">
        <v>1</v>
      </c>
      <c r="AG225" s="1">
        <v>43488</v>
      </c>
      <c r="AH225" s="7">
        <f t="shared" si="21"/>
        <v>43466</v>
      </c>
      <c r="AI225" s="7">
        <f t="shared" si="22"/>
        <v>43488</v>
      </c>
      <c r="AJ225" s="7" t="str">
        <f t="shared" si="23"/>
        <v>Wednesday</v>
      </c>
      <c r="AK225" s="2">
        <v>0.49249999999999999</v>
      </c>
      <c r="AL225" t="s">
        <v>33</v>
      </c>
      <c r="AM225" t="s">
        <v>34</v>
      </c>
      <c r="AN225" t="s">
        <v>44</v>
      </c>
      <c r="AO225" t="s">
        <v>27</v>
      </c>
    </row>
    <row r="226" spans="1:41" x14ac:dyDescent="0.25">
      <c r="A226" t="s">
        <v>27</v>
      </c>
      <c r="B226">
        <v>1164213</v>
      </c>
      <c r="C226" t="s">
        <v>28</v>
      </c>
      <c r="G226" t="s">
        <v>29</v>
      </c>
      <c r="I226">
        <v>5533</v>
      </c>
      <c r="J226" t="s">
        <v>30</v>
      </c>
      <c r="K226" t="s">
        <v>31</v>
      </c>
      <c r="L226">
        <f>VLOOKUP($K226,Key!$A$1:$D$105,2,FALSE)</f>
        <v>43.038719999999998</v>
      </c>
      <c r="M226">
        <f>VLOOKUP($K226,Key!$A$1:$D$105,3,FALSE)</f>
        <v>-87.905339999999995</v>
      </c>
      <c r="N226" t="str">
        <f>VLOOKUP($K226,Key!$A$1:$D$105,4,FALSE)</f>
        <v>Milwaukee</v>
      </c>
      <c r="O226" t="s">
        <v>31</v>
      </c>
      <c r="P226">
        <f>VLOOKUP($O226,Key!$A$1:$D$105,2,FALSE)</f>
        <v>43.038719999999998</v>
      </c>
      <c r="Q226">
        <f>VLOOKUP($O226,Key!$A$1:$D$105,3,FALSE)</f>
        <v>-87.905339999999995</v>
      </c>
      <c r="R226" t="str">
        <f>VLOOKUP($O226,Key!$A$1:$D$105,4,FALSE)</f>
        <v>Milwaukee</v>
      </c>
      <c r="S226">
        <v>0</v>
      </c>
      <c r="T226">
        <v>0</v>
      </c>
      <c r="U226">
        <v>0</v>
      </c>
      <c r="V226" t="s">
        <v>33</v>
      </c>
      <c r="W226">
        <v>0</v>
      </c>
      <c r="X226">
        <v>0</v>
      </c>
      <c r="Y226">
        <v>0</v>
      </c>
      <c r="Z226" s="4">
        <v>-1</v>
      </c>
      <c r="AA226" s="1">
        <v>43488</v>
      </c>
      <c r="AB226" s="8">
        <f t="shared" si="18"/>
        <v>43466</v>
      </c>
      <c r="AC226" s="8">
        <f t="shared" si="19"/>
        <v>43488</v>
      </c>
      <c r="AD226" s="8" t="str">
        <f t="shared" si="20"/>
        <v>Wednesday</v>
      </c>
      <c r="AE226" s="2">
        <v>0.49267361111111113</v>
      </c>
      <c r="AF226" s="4">
        <v>1</v>
      </c>
      <c r="AG226" s="1">
        <v>43488</v>
      </c>
      <c r="AH226" s="8">
        <f t="shared" si="21"/>
        <v>43466</v>
      </c>
      <c r="AI226" s="8">
        <f t="shared" si="22"/>
        <v>43488</v>
      </c>
      <c r="AJ226" s="8" t="str">
        <f t="shared" si="23"/>
        <v>Wednesday</v>
      </c>
      <c r="AK226" s="2">
        <v>0.49290509259259258</v>
      </c>
      <c r="AL226" t="s">
        <v>33</v>
      </c>
      <c r="AM226" t="s">
        <v>34</v>
      </c>
      <c r="AN226" t="s">
        <v>44</v>
      </c>
      <c r="AO226" t="s">
        <v>27</v>
      </c>
    </row>
    <row r="227" spans="1:41" x14ac:dyDescent="0.25">
      <c r="A227" t="s">
        <v>27</v>
      </c>
      <c r="B227">
        <v>1164213</v>
      </c>
      <c r="C227" t="s">
        <v>28</v>
      </c>
      <c r="G227" t="s">
        <v>29</v>
      </c>
      <c r="I227">
        <v>183</v>
      </c>
      <c r="J227" t="s">
        <v>30</v>
      </c>
      <c r="K227" t="s">
        <v>31</v>
      </c>
      <c r="L227">
        <f>VLOOKUP($K227,Key!$A$1:$D$105,2,FALSE)</f>
        <v>43.038719999999998</v>
      </c>
      <c r="M227">
        <f>VLOOKUP($K227,Key!$A$1:$D$105,3,FALSE)</f>
        <v>-87.905339999999995</v>
      </c>
      <c r="N227" t="str">
        <f>VLOOKUP($K227,Key!$A$1:$D$105,4,FALSE)</f>
        <v>Milwaukee</v>
      </c>
      <c r="O227" t="s">
        <v>31</v>
      </c>
      <c r="P227">
        <f>VLOOKUP($O227,Key!$A$1:$D$105,2,FALSE)</f>
        <v>43.038719999999998</v>
      </c>
      <c r="Q227">
        <f>VLOOKUP($O227,Key!$A$1:$D$105,3,FALSE)</f>
        <v>-87.905339999999995</v>
      </c>
      <c r="R227" t="str">
        <f>VLOOKUP($O227,Key!$A$1:$D$105,4,FALSE)</f>
        <v>Milwaukee</v>
      </c>
      <c r="S227">
        <v>1</v>
      </c>
      <c r="T227">
        <v>0</v>
      </c>
      <c r="U227">
        <v>0</v>
      </c>
      <c r="V227" t="s">
        <v>33</v>
      </c>
      <c r="W227">
        <v>0</v>
      </c>
      <c r="X227">
        <v>0</v>
      </c>
      <c r="Y227">
        <v>0</v>
      </c>
      <c r="Z227" s="6">
        <v>-1</v>
      </c>
      <c r="AA227" s="1">
        <v>43488</v>
      </c>
      <c r="AB227" s="7">
        <f t="shared" si="18"/>
        <v>43466</v>
      </c>
      <c r="AC227" s="7">
        <f t="shared" si="19"/>
        <v>43488</v>
      </c>
      <c r="AD227" s="7" t="str">
        <f t="shared" si="20"/>
        <v>Wednesday</v>
      </c>
      <c r="AE227" s="2">
        <v>0.49358796296296298</v>
      </c>
      <c r="AF227" s="6">
        <v>1</v>
      </c>
      <c r="AG227" s="1">
        <v>43488</v>
      </c>
      <c r="AH227" s="7">
        <f t="shared" si="21"/>
        <v>43466</v>
      </c>
      <c r="AI227" s="7">
        <f t="shared" si="22"/>
        <v>43488</v>
      </c>
      <c r="AJ227" s="7" t="str">
        <f t="shared" si="23"/>
        <v>Wednesday</v>
      </c>
      <c r="AK227" s="2">
        <v>0.49378472222222225</v>
      </c>
      <c r="AL227" t="s">
        <v>33</v>
      </c>
      <c r="AM227" t="s">
        <v>34</v>
      </c>
      <c r="AN227" t="s">
        <v>44</v>
      </c>
      <c r="AO227" t="s">
        <v>27</v>
      </c>
    </row>
    <row r="228" spans="1:41" x14ac:dyDescent="0.25">
      <c r="A228" t="s">
        <v>27</v>
      </c>
      <c r="B228">
        <v>1265194</v>
      </c>
      <c r="C228" t="s">
        <v>28</v>
      </c>
      <c r="G228" t="s">
        <v>29</v>
      </c>
      <c r="I228">
        <v>5526</v>
      </c>
      <c r="J228" t="s">
        <v>30</v>
      </c>
      <c r="K228" t="s">
        <v>43</v>
      </c>
      <c r="L228">
        <f>VLOOKUP($K228,Key!$A$1:$D$105,2,FALSE)</f>
        <v>43.038580000000003</v>
      </c>
      <c r="M228">
        <f>VLOOKUP($K228,Key!$A$1:$D$105,3,FALSE)</f>
        <v>-87.90934</v>
      </c>
      <c r="N228" t="str">
        <f>VLOOKUP($K228,Key!$A$1:$D$105,4,FALSE)</f>
        <v>Milwaukee</v>
      </c>
      <c r="O228" t="s">
        <v>60</v>
      </c>
      <c r="P228">
        <f>VLOOKUP($O228,Key!$A$1:$D$105,2,FALSE)</f>
        <v>43.04824</v>
      </c>
      <c r="Q228">
        <f>VLOOKUP($O228,Key!$A$1:$D$105,3,FALSE)</f>
        <v>-87.904970000000006</v>
      </c>
      <c r="R228" t="str">
        <f>VLOOKUP($O228,Key!$A$1:$D$105,4,FALSE)</f>
        <v>Milwaukee</v>
      </c>
      <c r="S228">
        <v>20</v>
      </c>
      <c r="T228">
        <v>0</v>
      </c>
      <c r="U228">
        <v>0</v>
      </c>
      <c r="V228" t="s">
        <v>33</v>
      </c>
      <c r="W228">
        <v>3</v>
      </c>
      <c r="X228">
        <v>2.9</v>
      </c>
      <c r="Y228">
        <v>120</v>
      </c>
      <c r="Z228" s="6">
        <v>-1</v>
      </c>
      <c r="AA228" s="1">
        <v>43480</v>
      </c>
      <c r="AB228" s="7">
        <f t="shared" si="18"/>
        <v>43466</v>
      </c>
      <c r="AC228" s="7">
        <f t="shared" si="19"/>
        <v>43480</v>
      </c>
      <c r="AD228" s="7" t="str">
        <f t="shared" si="20"/>
        <v>Tuesday</v>
      </c>
      <c r="AE228" s="2">
        <v>0.43625000000000003</v>
      </c>
      <c r="AF228" s="6">
        <v>1</v>
      </c>
      <c r="AG228" s="1">
        <v>43480</v>
      </c>
      <c r="AH228" s="7">
        <f t="shared" si="21"/>
        <v>43466</v>
      </c>
      <c r="AI228" s="7">
        <f t="shared" si="22"/>
        <v>43480</v>
      </c>
      <c r="AJ228" s="7" t="str">
        <f t="shared" si="23"/>
        <v>Tuesday</v>
      </c>
      <c r="AK228" s="2">
        <v>0.45013888888888887</v>
      </c>
      <c r="AL228" t="s">
        <v>33</v>
      </c>
      <c r="AM228" t="s">
        <v>34</v>
      </c>
      <c r="AN228" t="s">
        <v>35</v>
      </c>
      <c r="AO228" t="s">
        <v>27</v>
      </c>
    </row>
    <row r="229" spans="1:41" x14ac:dyDescent="0.25">
      <c r="A229" t="s">
        <v>27</v>
      </c>
      <c r="B229">
        <v>1265194</v>
      </c>
      <c r="C229" t="s">
        <v>28</v>
      </c>
      <c r="G229" t="s">
        <v>29</v>
      </c>
      <c r="I229">
        <v>5465</v>
      </c>
      <c r="J229" t="s">
        <v>30</v>
      </c>
      <c r="K229" t="s">
        <v>36</v>
      </c>
      <c r="L229">
        <f>VLOOKUP($K229,Key!$A$1:$D$105,2,FALSE)</f>
        <v>43.03886</v>
      </c>
      <c r="M229">
        <f>VLOOKUP($K229,Key!$A$1:$D$105,3,FALSE)</f>
        <v>-87.902720000000002</v>
      </c>
      <c r="N229" t="str">
        <f>VLOOKUP($K229,Key!$A$1:$D$105,4,FALSE)</f>
        <v>Milwaukee</v>
      </c>
      <c r="O229" t="s">
        <v>57</v>
      </c>
      <c r="P229">
        <f>VLOOKUP($O229,Key!$A$1:$D$105,2,FALSE)</f>
        <v>43.045712999999999</v>
      </c>
      <c r="Q229">
        <f>VLOOKUP($O229,Key!$A$1:$D$105,3,FALSE)</f>
        <v>-87.899756999999994</v>
      </c>
      <c r="R229" t="str">
        <f>VLOOKUP($O229,Key!$A$1:$D$105,4,FALSE)</f>
        <v>Milwaukee</v>
      </c>
      <c r="S229">
        <v>6</v>
      </c>
      <c r="T229">
        <v>0</v>
      </c>
      <c r="U229">
        <v>0</v>
      </c>
      <c r="V229" t="s">
        <v>33</v>
      </c>
      <c r="W229">
        <v>0</v>
      </c>
      <c r="X229">
        <v>0</v>
      </c>
      <c r="Y229">
        <v>0</v>
      </c>
      <c r="Z229" s="4">
        <v>-1</v>
      </c>
      <c r="AA229" s="1">
        <v>43480</v>
      </c>
      <c r="AB229" s="8">
        <f t="shared" si="18"/>
        <v>43466</v>
      </c>
      <c r="AC229" s="8">
        <f t="shared" si="19"/>
        <v>43480</v>
      </c>
      <c r="AD229" s="8" t="str">
        <f t="shared" si="20"/>
        <v>Tuesday</v>
      </c>
      <c r="AE229" s="2">
        <v>0.43964120370370369</v>
      </c>
      <c r="AF229" s="4">
        <v>1</v>
      </c>
      <c r="AG229" s="1">
        <v>43480</v>
      </c>
      <c r="AH229" s="8">
        <f t="shared" si="21"/>
        <v>43466</v>
      </c>
      <c r="AI229" s="8">
        <f t="shared" si="22"/>
        <v>43480</v>
      </c>
      <c r="AJ229" s="8" t="str">
        <f t="shared" si="23"/>
        <v>Tuesday</v>
      </c>
      <c r="AK229" s="2">
        <v>0.44383101851851853</v>
      </c>
      <c r="AL229" t="s">
        <v>33</v>
      </c>
      <c r="AM229" t="s">
        <v>34</v>
      </c>
      <c r="AN229" t="s">
        <v>35</v>
      </c>
      <c r="AO229" t="s">
        <v>27</v>
      </c>
    </row>
    <row r="230" spans="1:41" x14ac:dyDescent="0.25">
      <c r="A230" t="s">
        <v>27</v>
      </c>
      <c r="B230">
        <v>1265194</v>
      </c>
      <c r="C230" t="s">
        <v>28</v>
      </c>
      <c r="G230" t="s">
        <v>29</v>
      </c>
      <c r="I230">
        <v>5544</v>
      </c>
      <c r="J230" t="s">
        <v>30</v>
      </c>
      <c r="K230" t="s">
        <v>80</v>
      </c>
      <c r="L230">
        <f>VLOOKUP($K230,Key!$A$1:$D$105,2,FALSE)</f>
        <v>43.05097</v>
      </c>
      <c r="M230">
        <f>VLOOKUP($K230,Key!$A$1:$D$105,3,FALSE)</f>
        <v>-87.906440000000003</v>
      </c>
      <c r="N230" t="str">
        <f>VLOOKUP($K230,Key!$A$1:$D$105,4,FALSE)</f>
        <v>Milwaukee</v>
      </c>
      <c r="O230" t="s">
        <v>81</v>
      </c>
      <c r="P230">
        <f>VLOOKUP($O230,Key!$A$1:$D$105,2,FALSE)</f>
        <v>43.049230000000001</v>
      </c>
      <c r="Q230">
        <f>VLOOKUP($O230,Key!$A$1:$D$105,3,FALSE)</f>
        <v>-87.911940000000001</v>
      </c>
      <c r="R230" t="str">
        <f>VLOOKUP($O230,Key!$A$1:$D$105,4,FALSE)</f>
        <v>Milwaukee</v>
      </c>
      <c r="S230">
        <v>4</v>
      </c>
      <c r="T230">
        <v>0</v>
      </c>
      <c r="U230">
        <v>0</v>
      </c>
      <c r="V230" t="s">
        <v>33</v>
      </c>
      <c r="W230">
        <v>0</v>
      </c>
      <c r="X230">
        <v>0</v>
      </c>
      <c r="Y230">
        <v>0</v>
      </c>
      <c r="Z230" s="6">
        <v>-1</v>
      </c>
      <c r="AA230" s="1">
        <v>43470</v>
      </c>
      <c r="AB230" s="7">
        <f t="shared" si="18"/>
        <v>43466</v>
      </c>
      <c r="AC230" s="7">
        <f t="shared" si="19"/>
        <v>43470</v>
      </c>
      <c r="AD230" s="7" t="str">
        <f t="shared" si="20"/>
        <v>Saturday</v>
      </c>
      <c r="AE230" s="2">
        <v>0.77017361111111116</v>
      </c>
      <c r="AF230" s="6">
        <v>1</v>
      </c>
      <c r="AG230" s="1">
        <v>43470</v>
      </c>
      <c r="AH230" s="7">
        <f t="shared" si="21"/>
        <v>43466</v>
      </c>
      <c r="AI230" s="7">
        <f t="shared" si="22"/>
        <v>43470</v>
      </c>
      <c r="AJ230" s="7" t="str">
        <f t="shared" si="23"/>
        <v>Saturday</v>
      </c>
      <c r="AK230" s="2">
        <v>0.77355324074074072</v>
      </c>
      <c r="AL230" t="s">
        <v>33</v>
      </c>
      <c r="AM230" t="s">
        <v>34</v>
      </c>
      <c r="AN230" t="s">
        <v>35</v>
      </c>
      <c r="AO230" t="s">
        <v>27</v>
      </c>
    </row>
    <row r="231" spans="1:41" x14ac:dyDescent="0.25">
      <c r="A231" t="s">
        <v>27</v>
      </c>
      <c r="B231">
        <v>1865798</v>
      </c>
      <c r="C231" t="s">
        <v>28</v>
      </c>
      <c r="G231" t="s">
        <v>29</v>
      </c>
      <c r="I231">
        <v>5507</v>
      </c>
      <c r="J231" t="s">
        <v>30</v>
      </c>
      <c r="K231" t="s">
        <v>102</v>
      </c>
      <c r="L231">
        <f>VLOOKUP($K231,Key!$A$1:$D$105,2,FALSE)</f>
        <v>43.058010000000003</v>
      </c>
      <c r="M231">
        <f>VLOOKUP($K231,Key!$A$1:$D$105,3,FALSE)</f>
        <v>-87.877300000000005</v>
      </c>
      <c r="N231" t="str">
        <f>VLOOKUP($K231,Key!$A$1:$D$105,4,FALSE)</f>
        <v>Milwaukee</v>
      </c>
      <c r="O231" t="s">
        <v>102</v>
      </c>
      <c r="P231">
        <f>VLOOKUP($O231,Key!$A$1:$D$105,2,FALSE)</f>
        <v>43.058010000000003</v>
      </c>
      <c r="Q231">
        <f>VLOOKUP($O231,Key!$A$1:$D$105,3,FALSE)</f>
        <v>-87.877300000000005</v>
      </c>
      <c r="R231" t="str">
        <f>VLOOKUP($O231,Key!$A$1:$D$105,4,FALSE)</f>
        <v>Milwaukee</v>
      </c>
      <c r="S231">
        <v>23</v>
      </c>
      <c r="T231">
        <v>0</v>
      </c>
      <c r="U231">
        <v>0</v>
      </c>
      <c r="V231" t="s">
        <v>33</v>
      </c>
      <c r="W231">
        <v>3</v>
      </c>
      <c r="X231">
        <v>2.9</v>
      </c>
      <c r="Y231">
        <v>120</v>
      </c>
      <c r="Z231" s="6">
        <v>-1</v>
      </c>
      <c r="AA231" s="1">
        <v>43489</v>
      </c>
      <c r="AB231" s="7">
        <f t="shared" si="18"/>
        <v>43466</v>
      </c>
      <c r="AC231" s="7">
        <f t="shared" si="19"/>
        <v>43489</v>
      </c>
      <c r="AD231" s="7" t="str">
        <f t="shared" si="20"/>
        <v>Thursday</v>
      </c>
      <c r="AE231" s="2">
        <v>0.48167824074074073</v>
      </c>
      <c r="AF231" s="6">
        <v>1</v>
      </c>
      <c r="AG231" s="1">
        <v>43489</v>
      </c>
      <c r="AH231" s="7">
        <f t="shared" si="21"/>
        <v>43466</v>
      </c>
      <c r="AI231" s="7">
        <f t="shared" si="22"/>
        <v>43489</v>
      </c>
      <c r="AJ231" s="7" t="str">
        <f t="shared" si="23"/>
        <v>Thursday</v>
      </c>
      <c r="AK231" s="2">
        <v>0.49783564814814812</v>
      </c>
      <c r="AL231" t="s">
        <v>33</v>
      </c>
      <c r="AM231" t="s">
        <v>34</v>
      </c>
      <c r="AN231" t="s">
        <v>44</v>
      </c>
      <c r="AO231" t="s">
        <v>27</v>
      </c>
    </row>
    <row r="232" spans="1:41" x14ac:dyDescent="0.25">
      <c r="A232" t="s">
        <v>27</v>
      </c>
      <c r="B232">
        <v>1865798</v>
      </c>
      <c r="C232" t="s">
        <v>28</v>
      </c>
      <c r="G232" t="s">
        <v>29</v>
      </c>
      <c r="I232">
        <v>12698</v>
      </c>
      <c r="J232" t="s">
        <v>30</v>
      </c>
      <c r="K232" t="s">
        <v>102</v>
      </c>
      <c r="L232">
        <f>VLOOKUP($K232,Key!$A$1:$D$105,2,FALSE)</f>
        <v>43.058010000000003</v>
      </c>
      <c r="M232">
        <f>VLOOKUP($K232,Key!$A$1:$D$105,3,FALSE)</f>
        <v>-87.877300000000005</v>
      </c>
      <c r="N232" t="str">
        <f>VLOOKUP($K232,Key!$A$1:$D$105,4,FALSE)</f>
        <v>Milwaukee</v>
      </c>
      <c r="O232" t="s">
        <v>102</v>
      </c>
      <c r="P232">
        <f>VLOOKUP($O232,Key!$A$1:$D$105,2,FALSE)</f>
        <v>43.058010000000003</v>
      </c>
      <c r="Q232">
        <f>VLOOKUP($O232,Key!$A$1:$D$105,3,FALSE)</f>
        <v>-87.877300000000005</v>
      </c>
      <c r="R232" t="str">
        <f>VLOOKUP($O232,Key!$A$1:$D$105,4,FALSE)</f>
        <v>Milwaukee</v>
      </c>
      <c r="S232">
        <v>1</v>
      </c>
      <c r="T232">
        <v>0</v>
      </c>
      <c r="U232">
        <v>0</v>
      </c>
      <c r="V232" t="s">
        <v>33</v>
      </c>
      <c r="W232">
        <v>0</v>
      </c>
      <c r="X232">
        <v>0</v>
      </c>
      <c r="Y232">
        <v>0</v>
      </c>
      <c r="Z232" s="4">
        <v>-1</v>
      </c>
      <c r="AA232" s="1">
        <v>43489</v>
      </c>
      <c r="AB232" s="8">
        <f t="shared" si="18"/>
        <v>43466</v>
      </c>
      <c r="AC232" s="8">
        <f t="shared" si="19"/>
        <v>43489</v>
      </c>
      <c r="AD232" s="8" t="str">
        <f t="shared" si="20"/>
        <v>Thursday</v>
      </c>
      <c r="AE232" s="2">
        <v>0.47909722222222223</v>
      </c>
      <c r="AF232" s="4">
        <v>1</v>
      </c>
      <c r="AG232" s="1">
        <v>43489</v>
      </c>
      <c r="AH232" s="8">
        <f t="shared" si="21"/>
        <v>43466</v>
      </c>
      <c r="AI232" s="8">
        <f t="shared" si="22"/>
        <v>43489</v>
      </c>
      <c r="AJ232" s="8" t="str">
        <f t="shared" si="23"/>
        <v>Thursday</v>
      </c>
      <c r="AK232" s="2">
        <v>0.47937500000000005</v>
      </c>
      <c r="AL232" t="s">
        <v>33</v>
      </c>
      <c r="AM232" t="s">
        <v>34</v>
      </c>
      <c r="AN232" t="s">
        <v>44</v>
      </c>
      <c r="AO232" t="s">
        <v>27</v>
      </c>
    </row>
    <row r="233" spans="1:41" x14ac:dyDescent="0.25">
      <c r="A233" t="s">
        <v>27</v>
      </c>
      <c r="B233">
        <v>1865798</v>
      </c>
      <c r="C233" t="s">
        <v>28</v>
      </c>
      <c r="G233" t="s">
        <v>29</v>
      </c>
      <c r="I233">
        <v>5440</v>
      </c>
      <c r="J233" t="s">
        <v>30</v>
      </c>
      <c r="K233" t="s">
        <v>102</v>
      </c>
      <c r="L233">
        <f>VLOOKUP($K233,Key!$A$1:$D$105,2,FALSE)</f>
        <v>43.058010000000003</v>
      </c>
      <c r="M233">
        <f>VLOOKUP($K233,Key!$A$1:$D$105,3,FALSE)</f>
        <v>-87.877300000000005</v>
      </c>
      <c r="N233" t="str">
        <f>VLOOKUP($K233,Key!$A$1:$D$105,4,FALSE)</f>
        <v>Milwaukee</v>
      </c>
      <c r="O233" t="s">
        <v>102</v>
      </c>
      <c r="P233">
        <f>VLOOKUP($O233,Key!$A$1:$D$105,2,FALSE)</f>
        <v>43.058010000000003</v>
      </c>
      <c r="Q233">
        <f>VLOOKUP($O233,Key!$A$1:$D$105,3,FALSE)</f>
        <v>-87.877300000000005</v>
      </c>
      <c r="R233" t="str">
        <f>VLOOKUP($O233,Key!$A$1:$D$105,4,FALSE)</f>
        <v>Milwaukee</v>
      </c>
      <c r="S233">
        <v>1</v>
      </c>
      <c r="T233">
        <v>0</v>
      </c>
      <c r="U233">
        <v>0</v>
      </c>
      <c r="V233" t="s">
        <v>33</v>
      </c>
      <c r="W233">
        <v>0</v>
      </c>
      <c r="X233">
        <v>0</v>
      </c>
      <c r="Y233">
        <v>0</v>
      </c>
      <c r="Z233" s="6">
        <v>-1</v>
      </c>
      <c r="AA233" s="1">
        <v>43489</v>
      </c>
      <c r="AB233" s="7">
        <f t="shared" si="18"/>
        <v>43466</v>
      </c>
      <c r="AC233" s="7">
        <f t="shared" si="19"/>
        <v>43489</v>
      </c>
      <c r="AD233" s="7" t="str">
        <f t="shared" si="20"/>
        <v>Thursday</v>
      </c>
      <c r="AE233" s="2">
        <v>0.48106481481481483</v>
      </c>
      <c r="AF233" s="6">
        <v>1</v>
      </c>
      <c r="AG233" s="1">
        <v>43489</v>
      </c>
      <c r="AH233" s="7">
        <f t="shared" si="21"/>
        <v>43466</v>
      </c>
      <c r="AI233" s="7">
        <f t="shared" si="22"/>
        <v>43489</v>
      </c>
      <c r="AJ233" s="7" t="str">
        <f t="shared" si="23"/>
        <v>Thursday</v>
      </c>
      <c r="AK233" s="2">
        <v>0.48131944444444441</v>
      </c>
      <c r="AL233" t="s">
        <v>33</v>
      </c>
      <c r="AM233" t="s">
        <v>34</v>
      </c>
      <c r="AN233" t="s">
        <v>44</v>
      </c>
      <c r="AO233" t="s">
        <v>27</v>
      </c>
    </row>
    <row r="234" spans="1:41" x14ac:dyDescent="0.25">
      <c r="A234" t="s">
        <v>27</v>
      </c>
      <c r="B234">
        <v>1865798</v>
      </c>
      <c r="C234" t="s">
        <v>28</v>
      </c>
      <c r="G234" t="s">
        <v>29</v>
      </c>
      <c r="I234">
        <v>12519</v>
      </c>
      <c r="J234" t="s">
        <v>30</v>
      </c>
      <c r="K234" t="s">
        <v>103</v>
      </c>
      <c r="L234">
        <f>VLOOKUP($K234,Key!$A$1:$D$105,2,FALSE)</f>
        <v>43.097999999999999</v>
      </c>
      <c r="M234">
        <f>VLOOKUP($K234,Key!$A$1:$D$105,3,FALSE)</f>
        <v>-87.887529999999998</v>
      </c>
      <c r="N234" t="str">
        <f>VLOOKUP($K234,Key!$A$1:$D$105,4,FALSE)</f>
        <v>Shorewood</v>
      </c>
      <c r="O234" t="s">
        <v>103</v>
      </c>
      <c r="P234">
        <f>VLOOKUP($O234,Key!$A$1:$D$105,2,FALSE)</f>
        <v>43.097999999999999</v>
      </c>
      <c r="Q234">
        <f>VLOOKUP($O234,Key!$A$1:$D$105,3,FALSE)</f>
        <v>-87.887529999999998</v>
      </c>
      <c r="R234" t="str">
        <f>VLOOKUP($O234,Key!$A$1:$D$105,4,FALSE)</f>
        <v>Shorewood</v>
      </c>
      <c r="S234">
        <v>9</v>
      </c>
      <c r="T234">
        <v>0</v>
      </c>
      <c r="U234">
        <v>0</v>
      </c>
      <c r="V234" t="s">
        <v>33</v>
      </c>
      <c r="W234">
        <v>1</v>
      </c>
      <c r="X234">
        <v>1</v>
      </c>
      <c r="Y234">
        <v>40</v>
      </c>
      <c r="Z234" s="4">
        <v>-1</v>
      </c>
      <c r="AA234" s="1">
        <v>43489</v>
      </c>
      <c r="AB234" s="8">
        <f t="shared" si="18"/>
        <v>43466</v>
      </c>
      <c r="AC234" s="8">
        <f t="shared" si="19"/>
        <v>43489</v>
      </c>
      <c r="AD234" s="8" t="str">
        <f t="shared" si="20"/>
        <v>Thursday</v>
      </c>
      <c r="AE234" s="2">
        <v>0.61160879629629628</v>
      </c>
      <c r="AF234" s="4">
        <v>1</v>
      </c>
      <c r="AG234" s="1">
        <v>43489</v>
      </c>
      <c r="AH234" s="8">
        <f t="shared" si="21"/>
        <v>43466</v>
      </c>
      <c r="AI234" s="8">
        <f t="shared" si="22"/>
        <v>43489</v>
      </c>
      <c r="AJ234" s="8" t="str">
        <f t="shared" si="23"/>
        <v>Thursday</v>
      </c>
      <c r="AK234" s="2">
        <v>0.61799768518518516</v>
      </c>
      <c r="AL234" t="s">
        <v>33</v>
      </c>
      <c r="AM234" t="s">
        <v>34</v>
      </c>
      <c r="AN234" t="s">
        <v>44</v>
      </c>
      <c r="AO234" t="s">
        <v>27</v>
      </c>
    </row>
    <row r="235" spans="1:41" x14ac:dyDescent="0.25">
      <c r="A235" t="s">
        <v>27</v>
      </c>
      <c r="B235">
        <v>1865798</v>
      </c>
      <c r="C235" t="s">
        <v>28</v>
      </c>
      <c r="G235" t="s">
        <v>29</v>
      </c>
      <c r="I235">
        <v>11120</v>
      </c>
      <c r="J235" t="s">
        <v>30</v>
      </c>
      <c r="K235" t="s">
        <v>103</v>
      </c>
      <c r="L235">
        <f>VLOOKUP($K235,Key!$A$1:$D$105,2,FALSE)</f>
        <v>43.097999999999999</v>
      </c>
      <c r="M235">
        <f>VLOOKUP($K235,Key!$A$1:$D$105,3,FALSE)</f>
        <v>-87.887529999999998</v>
      </c>
      <c r="N235" t="str">
        <f>VLOOKUP($K235,Key!$A$1:$D$105,4,FALSE)</f>
        <v>Shorewood</v>
      </c>
      <c r="O235" t="s">
        <v>103</v>
      </c>
      <c r="P235">
        <f>VLOOKUP($O235,Key!$A$1:$D$105,2,FALSE)</f>
        <v>43.097999999999999</v>
      </c>
      <c r="Q235">
        <f>VLOOKUP($O235,Key!$A$1:$D$105,3,FALSE)</f>
        <v>-87.887529999999998</v>
      </c>
      <c r="R235" t="str">
        <f>VLOOKUP($O235,Key!$A$1:$D$105,4,FALSE)</f>
        <v>Shorewood</v>
      </c>
      <c r="S235">
        <v>0</v>
      </c>
      <c r="T235">
        <v>0</v>
      </c>
      <c r="U235">
        <v>0</v>
      </c>
      <c r="V235" t="s">
        <v>33</v>
      </c>
      <c r="W235">
        <v>0</v>
      </c>
      <c r="X235">
        <v>0</v>
      </c>
      <c r="Y235">
        <v>0</v>
      </c>
      <c r="Z235" s="6">
        <v>-1</v>
      </c>
      <c r="AA235" s="1">
        <v>43489</v>
      </c>
      <c r="AB235" s="7">
        <f t="shared" si="18"/>
        <v>43466</v>
      </c>
      <c r="AC235" s="7">
        <f t="shared" si="19"/>
        <v>43489</v>
      </c>
      <c r="AD235" s="7" t="str">
        <f t="shared" si="20"/>
        <v>Thursday</v>
      </c>
      <c r="AE235" s="2">
        <v>0.625</v>
      </c>
      <c r="AF235" s="6">
        <v>1</v>
      </c>
      <c r="AG235" s="1">
        <v>43489</v>
      </c>
      <c r="AH235" s="7">
        <f t="shared" si="21"/>
        <v>43466</v>
      </c>
      <c r="AI235" s="7">
        <f t="shared" si="22"/>
        <v>43489</v>
      </c>
      <c r="AJ235" s="7" t="str">
        <f t="shared" si="23"/>
        <v>Thursday</v>
      </c>
      <c r="AK235" s="2">
        <v>0.62532407407407409</v>
      </c>
      <c r="AL235" t="s">
        <v>33</v>
      </c>
      <c r="AM235" t="s">
        <v>34</v>
      </c>
      <c r="AN235" t="s">
        <v>44</v>
      </c>
      <c r="AO235" t="s">
        <v>27</v>
      </c>
    </row>
    <row r="236" spans="1:41" x14ac:dyDescent="0.25">
      <c r="A236" t="s">
        <v>27</v>
      </c>
      <c r="B236">
        <v>1865798</v>
      </c>
      <c r="C236" t="s">
        <v>28</v>
      </c>
      <c r="G236" t="s">
        <v>29</v>
      </c>
      <c r="I236">
        <v>11120</v>
      </c>
      <c r="J236" t="s">
        <v>30</v>
      </c>
      <c r="K236" t="s">
        <v>103</v>
      </c>
      <c r="L236">
        <f>VLOOKUP($K236,Key!$A$1:$D$105,2,FALSE)</f>
        <v>43.097999999999999</v>
      </c>
      <c r="M236">
        <f>VLOOKUP($K236,Key!$A$1:$D$105,3,FALSE)</f>
        <v>-87.887529999999998</v>
      </c>
      <c r="N236" t="str">
        <f>VLOOKUP($K236,Key!$A$1:$D$105,4,FALSE)</f>
        <v>Shorewood</v>
      </c>
      <c r="O236" t="s">
        <v>103</v>
      </c>
      <c r="P236">
        <f>VLOOKUP($O236,Key!$A$1:$D$105,2,FALSE)</f>
        <v>43.097999999999999</v>
      </c>
      <c r="Q236">
        <f>VLOOKUP($O236,Key!$A$1:$D$105,3,FALSE)</f>
        <v>-87.887529999999998</v>
      </c>
      <c r="R236" t="str">
        <f>VLOOKUP($O236,Key!$A$1:$D$105,4,FALSE)</f>
        <v>Shorewood</v>
      </c>
      <c r="S236">
        <v>0</v>
      </c>
      <c r="T236">
        <v>0</v>
      </c>
      <c r="U236">
        <v>0</v>
      </c>
      <c r="V236" t="s">
        <v>33</v>
      </c>
      <c r="W236">
        <v>0</v>
      </c>
      <c r="X236">
        <v>0</v>
      </c>
      <c r="Y236">
        <v>0</v>
      </c>
      <c r="Z236" s="4">
        <v>-1</v>
      </c>
      <c r="AA236" s="1">
        <v>43489</v>
      </c>
      <c r="AB236" s="8">
        <f t="shared" si="18"/>
        <v>43466</v>
      </c>
      <c r="AC236" s="8">
        <f t="shared" si="19"/>
        <v>43489</v>
      </c>
      <c r="AD236" s="8" t="str">
        <f t="shared" si="20"/>
        <v>Thursday</v>
      </c>
      <c r="AE236" s="2">
        <v>0.62543981481481481</v>
      </c>
      <c r="AF236" s="4">
        <v>1</v>
      </c>
      <c r="AG236" s="1">
        <v>43489</v>
      </c>
      <c r="AH236" s="8">
        <f t="shared" si="21"/>
        <v>43466</v>
      </c>
      <c r="AI236" s="8">
        <f t="shared" si="22"/>
        <v>43489</v>
      </c>
      <c r="AJ236" s="8" t="str">
        <f t="shared" si="23"/>
        <v>Thursday</v>
      </c>
      <c r="AK236" s="2">
        <v>0.62559027777777776</v>
      </c>
      <c r="AL236" t="s">
        <v>33</v>
      </c>
      <c r="AM236" t="s">
        <v>34</v>
      </c>
      <c r="AN236" t="s">
        <v>44</v>
      </c>
      <c r="AO236" t="s">
        <v>27</v>
      </c>
    </row>
    <row r="237" spans="1:41" x14ac:dyDescent="0.25">
      <c r="A237" t="s">
        <v>27</v>
      </c>
      <c r="B237">
        <v>1865798</v>
      </c>
      <c r="C237" t="s">
        <v>28</v>
      </c>
      <c r="G237" t="s">
        <v>29</v>
      </c>
      <c r="I237">
        <v>11120</v>
      </c>
      <c r="J237" t="s">
        <v>30</v>
      </c>
      <c r="K237" t="s">
        <v>103</v>
      </c>
      <c r="L237">
        <f>VLOOKUP($K237,Key!$A$1:$D$105,2,FALSE)</f>
        <v>43.097999999999999</v>
      </c>
      <c r="M237">
        <f>VLOOKUP($K237,Key!$A$1:$D$105,3,FALSE)</f>
        <v>-87.887529999999998</v>
      </c>
      <c r="N237" t="str">
        <f>VLOOKUP($K237,Key!$A$1:$D$105,4,FALSE)</f>
        <v>Shorewood</v>
      </c>
      <c r="O237" t="s">
        <v>103</v>
      </c>
      <c r="P237">
        <f>VLOOKUP($O237,Key!$A$1:$D$105,2,FALSE)</f>
        <v>43.097999999999999</v>
      </c>
      <c r="Q237">
        <f>VLOOKUP($O237,Key!$A$1:$D$105,3,FALSE)</f>
        <v>-87.887529999999998</v>
      </c>
      <c r="R237" t="str">
        <f>VLOOKUP($O237,Key!$A$1:$D$105,4,FALSE)</f>
        <v>Shorewood</v>
      </c>
      <c r="S237">
        <v>0</v>
      </c>
      <c r="T237">
        <v>0</v>
      </c>
      <c r="U237">
        <v>0</v>
      </c>
      <c r="V237" t="s">
        <v>33</v>
      </c>
      <c r="W237">
        <v>0</v>
      </c>
      <c r="X237">
        <v>0</v>
      </c>
      <c r="Y237">
        <v>0</v>
      </c>
      <c r="Z237" s="6">
        <v>-1</v>
      </c>
      <c r="AA237" s="1">
        <v>43489</v>
      </c>
      <c r="AB237" s="7">
        <f t="shared" si="18"/>
        <v>43466</v>
      </c>
      <c r="AC237" s="7">
        <f t="shared" si="19"/>
        <v>43489</v>
      </c>
      <c r="AD237" s="7" t="str">
        <f t="shared" si="20"/>
        <v>Thursday</v>
      </c>
      <c r="AE237" s="2">
        <v>0.62689814814814815</v>
      </c>
      <c r="AF237" s="6">
        <v>1</v>
      </c>
      <c r="AG237" s="1">
        <v>43489</v>
      </c>
      <c r="AH237" s="7">
        <f t="shared" si="21"/>
        <v>43466</v>
      </c>
      <c r="AI237" s="7">
        <f t="shared" si="22"/>
        <v>43489</v>
      </c>
      <c r="AJ237" s="7" t="str">
        <f t="shared" si="23"/>
        <v>Thursday</v>
      </c>
      <c r="AK237" s="2">
        <v>0.62695601851851845</v>
      </c>
      <c r="AL237" t="s">
        <v>33</v>
      </c>
      <c r="AM237" t="s">
        <v>34</v>
      </c>
      <c r="AN237" t="s">
        <v>44</v>
      </c>
      <c r="AO237" t="s">
        <v>27</v>
      </c>
    </row>
    <row r="238" spans="1:41" x14ac:dyDescent="0.25">
      <c r="A238" t="s">
        <v>27</v>
      </c>
      <c r="B238">
        <v>1865798</v>
      </c>
      <c r="C238" t="s">
        <v>28</v>
      </c>
      <c r="G238" t="s">
        <v>29</v>
      </c>
      <c r="I238">
        <v>11120</v>
      </c>
      <c r="J238" t="s">
        <v>30</v>
      </c>
      <c r="K238" t="s">
        <v>103</v>
      </c>
      <c r="L238">
        <f>VLOOKUP($K238,Key!$A$1:$D$105,2,FALSE)</f>
        <v>43.097999999999999</v>
      </c>
      <c r="M238">
        <f>VLOOKUP($K238,Key!$A$1:$D$105,3,FALSE)</f>
        <v>-87.887529999999998</v>
      </c>
      <c r="N238" t="str">
        <f>VLOOKUP($K238,Key!$A$1:$D$105,4,FALSE)</f>
        <v>Shorewood</v>
      </c>
      <c r="O238" t="s">
        <v>103</v>
      </c>
      <c r="P238">
        <f>VLOOKUP($O238,Key!$A$1:$D$105,2,FALSE)</f>
        <v>43.097999999999999</v>
      </c>
      <c r="Q238">
        <f>VLOOKUP($O238,Key!$A$1:$D$105,3,FALSE)</f>
        <v>-87.887529999999998</v>
      </c>
      <c r="R238" t="str">
        <f>VLOOKUP($O238,Key!$A$1:$D$105,4,FALSE)</f>
        <v>Shorewood</v>
      </c>
      <c r="S238">
        <v>0</v>
      </c>
      <c r="T238">
        <v>0</v>
      </c>
      <c r="U238">
        <v>0</v>
      </c>
      <c r="V238" t="s">
        <v>33</v>
      </c>
      <c r="W238">
        <v>0</v>
      </c>
      <c r="X238">
        <v>0</v>
      </c>
      <c r="Y238">
        <v>0</v>
      </c>
      <c r="Z238" s="4">
        <v>-1</v>
      </c>
      <c r="AA238" s="1">
        <v>43489</v>
      </c>
      <c r="AB238" s="8">
        <f t="shared" si="18"/>
        <v>43466</v>
      </c>
      <c r="AC238" s="8">
        <f t="shared" si="19"/>
        <v>43489</v>
      </c>
      <c r="AD238" s="8" t="str">
        <f t="shared" si="20"/>
        <v>Thursday</v>
      </c>
      <c r="AE238" s="2">
        <v>0.62738425925925922</v>
      </c>
      <c r="AF238" s="4">
        <v>1</v>
      </c>
      <c r="AG238" s="1">
        <v>43489</v>
      </c>
      <c r="AH238" s="8">
        <f t="shared" si="21"/>
        <v>43466</v>
      </c>
      <c r="AI238" s="8">
        <f t="shared" si="22"/>
        <v>43489</v>
      </c>
      <c r="AJ238" s="8" t="str">
        <f t="shared" si="23"/>
        <v>Thursday</v>
      </c>
      <c r="AK238" s="2">
        <v>0.62750000000000006</v>
      </c>
      <c r="AL238" t="s">
        <v>33</v>
      </c>
      <c r="AM238" t="s">
        <v>34</v>
      </c>
      <c r="AN238" t="s">
        <v>44</v>
      </c>
      <c r="AO238" t="s">
        <v>27</v>
      </c>
    </row>
    <row r="239" spans="1:41" x14ac:dyDescent="0.25">
      <c r="A239" t="s">
        <v>27</v>
      </c>
      <c r="B239">
        <v>1865798</v>
      </c>
      <c r="C239" t="s">
        <v>28</v>
      </c>
      <c r="G239" t="s">
        <v>29</v>
      </c>
      <c r="I239">
        <v>243</v>
      </c>
      <c r="J239" t="s">
        <v>30</v>
      </c>
      <c r="K239" t="s">
        <v>63</v>
      </c>
      <c r="L239">
        <f>VLOOKUP($K239,Key!$A$1:$D$105,2,FALSE)</f>
        <v>43.092329999999997</v>
      </c>
      <c r="M239">
        <f>VLOOKUP($K239,Key!$A$1:$D$105,3,FALSE)</f>
        <v>-87.887550000000005</v>
      </c>
      <c r="N239" t="str">
        <f>VLOOKUP($K239,Key!$A$1:$D$105,4,FALSE)</f>
        <v>Shorewood</v>
      </c>
      <c r="O239" t="s">
        <v>63</v>
      </c>
      <c r="P239">
        <f>VLOOKUP($O239,Key!$A$1:$D$105,2,FALSE)</f>
        <v>43.092329999999997</v>
      </c>
      <c r="Q239">
        <f>VLOOKUP($O239,Key!$A$1:$D$105,3,FALSE)</f>
        <v>-87.887550000000005</v>
      </c>
      <c r="R239" t="str">
        <f>VLOOKUP($O239,Key!$A$1:$D$105,4,FALSE)</f>
        <v>Shorewood</v>
      </c>
      <c r="S239">
        <v>1</v>
      </c>
      <c r="T239">
        <v>0</v>
      </c>
      <c r="U239">
        <v>0</v>
      </c>
      <c r="V239" t="s">
        <v>33</v>
      </c>
      <c r="W239">
        <v>0</v>
      </c>
      <c r="X239">
        <v>0</v>
      </c>
      <c r="Y239">
        <v>0</v>
      </c>
      <c r="Z239" s="6">
        <v>-1</v>
      </c>
      <c r="AA239" s="1">
        <v>43489</v>
      </c>
      <c r="AB239" s="7">
        <f t="shared" si="18"/>
        <v>43466</v>
      </c>
      <c r="AC239" s="7">
        <f t="shared" si="19"/>
        <v>43489</v>
      </c>
      <c r="AD239" s="7" t="str">
        <f t="shared" si="20"/>
        <v>Thursday</v>
      </c>
      <c r="AE239" s="2">
        <v>0.66899305555555555</v>
      </c>
      <c r="AF239" s="6">
        <v>1</v>
      </c>
      <c r="AG239" s="1">
        <v>43489</v>
      </c>
      <c r="AH239" s="7">
        <f t="shared" si="21"/>
        <v>43466</v>
      </c>
      <c r="AI239" s="7">
        <f t="shared" si="22"/>
        <v>43489</v>
      </c>
      <c r="AJ239" s="7" t="str">
        <f t="shared" si="23"/>
        <v>Thursday</v>
      </c>
      <c r="AK239" s="2">
        <v>0.66951388888888885</v>
      </c>
      <c r="AL239" t="s">
        <v>33</v>
      </c>
      <c r="AM239" t="s">
        <v>34</v>
      </c>
      <c r="AN239" t="s">
        <v>44</v>
      </c>
      <c r="AO239" t="s">
        <v>27</v>
      </c>
    </row>
    <row r="240" spans="1:41" x14ac:dyDescent="0.25">
      <c r="A240" t="s">
        <v>27</v>
      </c>
      <c r="B240">
        <v>1865798</v>
      </c>
      <c r="C240" t="s">
        <v>28</v>
      </c>
      <c r="G240" t="s">
        <v>29</v>
      </c>
      <c r="I240">
        <v>243</v>
      </c>
      <c r="J240" t="s">
        <v>30</v>
      </c>
      <c r="K240" t="s">
        <v>63</v>
      </c>
      <c r="L240">
        <f>VLOOKUP($K240,Key!$A$1:$D$105,2,FALSE)</f>
        <v>43.092329999999997</v>
      </c>
      <c r="M240">
        <f>VLOOKUP($K240,Key!$A$1:$D$105,3,FALSE)</f>
        <v>-87.887550000000005</v>
      </c>
      <c r="N240" t="str">
        <f>VLOOKUP($K240,Key!$A$1:$D$105,4,FALSE)</f>
        <v>Shorewood</v>
      </c>
      <c r="O240" t="s">
        <v>63</v>
      </c>
      <c r="P240">
        <f>VLOOKUP($O240,Key!$A$1:$D$105,2,FALSE)</f>
        <v>43.092329999999997</v>
      </c>
      <c r="Q240">
        <f>VLOOKUP($O240,Key!$A$1:$D$105,3,FALSE)</f>
        <v>-87.887550000000005</v>
      </c>
      <c r="R240" t="str">
        <f>VLOOKUP($O240,Key!$A$1:$D$105,4,FALSE)</f>
        <v>Shorewood</v>
      </c>
      <c r="S240">
        <v>0</v>
      </c>
      <c r="T240">
        <v>0</v>
      </c>
      <c r="U240">
        <v>0</v>
      </c>
      <c r="V240" t="s">
        <v>33</v>
      </c>
      <c r="W240">
        <v>0</v>
      </c>
      <c r="X240">
        <v>0</v>
      </c>
      <c r="Y240">
        <v>0</v>
      </c>
      <c r="Z240" s="4">
        <v>-1</v>
      </c>
      <c r="AA240" s="1">
        <v>43489</v>
      </c>
      <c r="AB240" s="8">
        <f t="shared" si="18"/>
        <v>43466</v>
      </c>
      <c r="AC240" s="8">
        <f t="shared" si="19"/>
        <v>43489</v>
      </c>
      <c r="AD240" s="8" t="str">
        <f t="shared" si="20"/>
        <v>Thursday</v>
      </c>
      <c r="AE240" s="2">
        <v>0.66964120370370372</v>
      </c>
      <c r="AF240" s="4">
        <v>1</v>
      </c>
      <c r="AG240" s="1">
        <v>43489</v>
      </c>
      <c r="AH240" s="8">
        <f t="shared" si="21"/>
        <v>43466</v>
      </c>
      <c r="AI240" s="8">
        <f t="shared" si="22"/>
        <v>43489</v>
      </c>
      <c r="AJ240" s="8" t="str">
        <f t="shared" si="23"/>
        <v>Thursday</v>
      </c>
      <c r="AK240" s="2">
        <v>0.6697453703703703</v>
      </c>
      <c r="AL240" t="s">
        <v>33</v>
      </c>
      <c r="AM240" t="s">
        <v>34</v>
      </c>
      <c r="AN240" t="s">
        <v>44</v>
      </c>
      <c r="AO240" t="s">
        <v>27</v>
      </c>
    </row>
    <row r="241" spans="1:41" x14ac:dyDescent="0.25">
      <c r="A241" t="s">
        <v>27</v>
      </c>
      <c r="B241">
        <v>1865798</v>
      </c>
      <c r="C241" t="s">
        <v>28</v>
      </c>
      <c r="G241" t="s">
        <v>29</v>
      </c>
      <c r="I241">
        <v>12480</v>
      </c>
      <c r="J241" t="s">
        <v>30</v>
      </c>
      <c r="K241" t="s">
        <v>104</v>
      </c>
      <c r="L241">
        <f>VLOOKUP($K241,Key!$A$1:$D$105,2,FALSE)</f>
        <v>43.09534</v>
      </c>
      <c r="M241">
        <f>VLOOKUP($K241,Key!$A$1:$D$105,3,FALSE)</f>
        <v>-87.887339999999995</v>
      </c>
      <c r="N241" t="str">
        <f>VLOOKUP($K241,Key!$A$1:$D$105,4,FALSE)</f>
        <v>Shorewood</v>
      </c>
      <c r="O241" t="s">
        <v>104</v>
      </c>
      <c r="P241">
        <f>VLOOKUP($O241,Key!$A$1:$D$105,2,FALSE)</f>
        <v>43.09534</v>
      </c>
      <c r="Q241">
        <f>VLOOKUP($O241,Key!$A$1:$D$105,3,FALSE)</f>
        <v>-87.887339999999995</v>
      </c>
      <c r="R241" t="str">
        <f>VLOOKUP($O241,Key!$A$1:$D$105,4,FALSE)</f>
        <v>Shorewood</v>
      </c>
      <c r="S241">
        <v>1</v>
      </c>
      <c r="T241">
        <v>0</v>
      </c>
      <c r="U241">
        <v>0</v>
      </c>
      <c r="V241" t="s">
        <v>33</v>
      </c>
      <c r="W241">
        <v>0</v>
      </c>
      <c r="X241">
        <v>0</v>
      </c>
      <c r="Y241">
        <v>0</v>
      </c>
      <c r="Z241" s="6">
        <v>-1</v>
      </c>
      <c r="AA241" s="1">
        <v>43489</v>
      </c>
      <c r="AB241" s="7">
        <f t="shared" si="18"/>
        <v>43466</v>
      </c>
      <c r="AC241" s="7">
        <f t="shared" si="19"/>
        <v>43489</v>
      </c>
      <c r="AD241" s="7" t="str">
        <f t="shared" si="20"/>
        <v>Thursday</v>
      </c>
      <c r="AE241" s="2">
        <v>0.640162037037037</v>
      </c>
      <c r="AF241" s="6">
        <v>1</v>
      </c>
      <c r="AG241" s="1">
        <v>43489</v>
      </c>
      <c r="AH241" s="7">
        <f t="shared" si="21"/>
        <v>43466</v>
      </c>
      <c r="AI241" s="7">
        <f t="shared" si="22"/>
        <v>43489</v>
      </c>
      <c r="AJ241" s="7" t="str">
        <f t="shared" si="23"/>
        <v>Thursday</v>
      </c>
      <c r="AK241" s="2">
        <v>0.64065972222222223</v>
      </c>
      <c r="AL241" t="s">
        <v>33</v>
      </c>
      <c r="AM241" t="s">
        <v>34</v>
      </c>
      <c r="AN241" t="s">
        <v>44</v>
      </c>
      <c r="AO241" t="s">
        <v>27</v>
      </c>
    </row>
    <row r="242" spans="1:41" x14ac:dyDescent="0.25">
      <c r="A242" t="s">
        <v>27</v>
      </c>
      <c r="B242">
        <v>1865798</v>
      </c>
      <c r="C242" t="s">
        <v>28</v>
      </c>
      <c r="G242" t="s">
        <v>29</v>
      </c>
      <c r="I242">
        <v>5518</v>
      </c>
      <c r="J242" t="s">
        <v>30</v>
      </c>
      <c r="K242" t="s">
        <v>48</v>
      </c>
      <c r="L242">
        <f>VLOOKUP($K242,Key!$A$1:$D$105,2,FALSE)</f>
        <v>43.034619999999997</v>
      </c>
      <c r="M242">
        <f>VLOOKUP($K242,Key!$A$1:$D$105,3,FALSE)</f>
        <v>-87.917500000000004</v>
      </c>
      <c r="N242" t="str">
        <f>VLOOKUP($K242,Key!$A$1:$D$105,4,FALSE)</f>
        <v>Milwaukee</v>
      </c>
      <c r="O242" t="s">
        <v>48</v>
      </c>
      <c r="P242">
        <f>VLOOKUP($O242,Key!$A$1:$D$105,2,FALSE)</f>
        <v>43.034619999999997</v>
      </c>
      <c r="Q242">
        <f>VLOOKUP($O242,Key!$A$1:$D$105,3,FALSE)</f>
        <v>-87.917500000000004</v>
      </c>
      <c r="R242" t="str">
        <f>VLOOKUP($O242,Key!$A$1:$D$105,4,FALSE)</f>
        <v>Milwaukee</v>
      </c>
      <c r="S242">
        <v>0</v>
      </c>
      <c r="T242">
        <v>0</v>
      </c>
      <c r="U242">
        <v>0</v>
      </c>
      <c r="V242" t="s">
        <v>33</v>
      </c>
      <c r="W242">
        <v>0</v>
      </c>
      <c r="X242">
        <v>0</v>
      </c>
      <c r="Y242">
        <v>0</v>
      </c>
      <c r="Z242" s="4">
        <v>-1</v>
      </c>
      <c r="AA242" s="1">
        <v>43484</v>
      </c>
      <c r="AB242" s="8">
        <f t="shared" si="18"/>
        <v>43466</v>
      </c>
      <c r="AC242" s="8">
        <f t="shared" si="19"/>
        <v>43484</v>
      </c>
      <c r="AD242" s="8" t="str">
        <f t="shared" si="20"/>
        <v>Saturday</v>
      </c>
      <c r="AE242" s="2">
        <v>0.48718750000000005</v>
      </c>
      <c r="AF242" s="4">
        <v>1</v>
      </c>
      <c r="AG242" s="1">
        <v>43484</v>
      </c>
      <c r="AH242" s="8">
        <f t="shared" si="21"/>
        <v>43466</v>
      </c>
      <c r="AI242" s="8">
        <f t="shared" si="22"/>
        <v>43484</v>
      </c>
      <c r="AJ242" s="8" t="str">
        <f t="shared" si="23"/>
        <v>Saturday</v>
      </c>
      <c r="AK242" s="2">
        <v>0.48746527777777776</v>
      </c>
      <c r="AL242" t="s">
        <v>33</v>
      </c>
      <c r="AM242" t="s">
        <v>34</v>
      </c>
      <c r="AN242" t="s">
        <v>44</v>
      </c>
      <c r="AO242" t="s">
        <v>27</v>
      </c>
    </row>
    <row r="243" spans="1:41" x14ac:dyDescent="0.25">
      <c r="A243" t="s">
        <v>27</v>
      </c>
      <c r="B243">
        <v>1865798</v>
      </c>
      <c r="C243" t="s">
        <v>28</v>
      </c>
      <c r="G243" t="s">
        <v>29</v>
      </c>
      <c r="I243">
        <v>11131</v>
      </c>
      <c r="J243" t="s">
        <v>30</v>
      </c>
      <c r="K243" t="s">
        <v>48</v>
      </c>
      <c r="L243">
        <f>VLOOKUP($K243,Key!$A$1:$D$105,2,FALSE)</f>
        <v>43.034619999999997</v>
      </c>
      <c r="M243">
        <f>VLOOKUP($K243,Key!$A$1:$D$105,3,FALSE)</f>
        <v>-87.917500000000004</v>
      </c>
      <c r="N243" t="str">
        <f>VLOOKUP($K243,Key!$A$1:$D$105,4,FALSE)</f>
        <v>Milwaukee</v>
      </c>
      <c r="O243" t="s">
        <v>48</v>
      </c>
      <c r="P243">
        <f>VLOOKUP($O243,Key!$A$1:$D$105,2,FALSE)</f>
        <v>43.034619999999997</v>
      </c>
      <c r="Q243">
        <f>VLOOKUP($O243,Key!$A$1:$D$105,3,FALSE)</f>
        <v>-87.917500000000004</v>
      </c>
      <c r="R243" t="str">
        <f>VLOOKUP($O243,Key!$A$1:$D$105,4,FALSE)</f>
        <v>Milwaukee</v>
      </c>
      <c r="S243">
        <v>0</v>
      </c>
      <c r="T243">
        <v>0</v>
      </c>
      <c r="U243">
        <v>0</v>
      </c>
      <c r="V243" t="s">
        <v>33</v>
      </c>
      <c r="W243">
        <v>0</v>
      </c>
      <c r="X243">
        <v>0</v>
      </c>
      <c r="Y243">
        <v>0</v>
      </c>
      <c r="Z243" s="6">
        <v>-1</v>
      </c>
      <c r="AA243" s="1">
        <v>43484</v>
      </c>
      <c r="AB243" s="7">
        <f t="shared" si="18"/>
        <v>43466</v>
      </c>
      <c r="AC243" s="7">
        <f t="shared" si="19"/>
        <v>43484</v>
      </c>
      <c r="AD243" s="7" t="str">
        <f t="shared" si="20"/>
        <v>Saturday</v>
      </c>
      <c r="AE243" s="2">
        <v>0.48827546296296293</v>
      </c>
      <c r="AF243" s="6">
        <v>1</v>
      </c>
      <c r="AG243" s="1">
        <v>43484</v>
      </c>
      <c r="AH243" s="7">
        <f t="shared" si="21"/>
        <v>43466</v>
      </c>
      <c r="AI243" s="7">
        <f t="shared" si="22"/>
        <v>43484</v>
      </c>
      <c r="AJ243" s="7" t="str">
        <f t="shared" si="23"/>
        <v>Saturday</v>
      </c>
      <c r="AK243" s="2">
        <v>0.48846064814814816</v>
      </c>
      <c r="AL243" t="s">
        <v>33</v>
      </c>
      <c r="AM243" t="s">
        <v>34</v>
      </c>
      <c r="AN243" t="s">
        <v>44</v>
      </c>
      <c r="AO243" t="s">
        <v>27</v>
      </c>
    </row>
    <row r="244" spans="1:41" x14ac:dyDescent="0.25">
      <c r="A244" t="s">
        <v>27</v>
      </c>
      <c r="B244">
        <v>1865798</v>
      </c>
      <c r="C244" t="s">
        <v>28</v>
      </c>
      <c r="G244" t="s">
        <v>29</v>
      </c>
      <c r="I244">
        <v>12621</v>
      </c>
      <c r="J244" t="s">
        <v>30</v>
      </c>
      <c r="K244" t="s">
        <v>48</v>
      </c>
      <c r="L244">
        <f>VLOOKUP($K244,Key!$A$1:$D$105,2,FALSE)</f>
        <v>43.034619999999997</v>
      </c>
      <c r="M244">
        <f>VLOOKUP($K244,Key!$A$1:$D$105,3,FALSE)</f>
        <v>-87.917500000000004</v>
      </c>
      <c r="N244" t="str">
        <f>VLOOKUP($K244,Key!$A$1:$D$105,4,FALSE)</f>
        <v>Milwaukee</v>
      </c>
      <c r="O244" t="s">
        <v>48</v>
      </c>
      <c r="P244">
        <f>VLOOKUP($O244,Key!$A$1:$D$105,2,FALSE)</f>
        <v>43.034619999999997</v>
      </c>
      <c r="Q244">
        <f>VLOOKUP($O244,Key!$A$1:$D$105,3,FALSE)</f>
        <v>-87.917500000000004</v>
      </c>
      <c r="R244" t="str">
        <f>VLOOKUP($O244,Key!$A$1:$D$105,4,FALSE)</f>
        <v>Milwaukee</v>
      </c>
      <c r="S244">
        <v>1</v>
      </c>
      <c r="T244">
        <v>0</v>
      </c>
      <c r="U244">
        <v>0</v>
      </c>
      <c r="V244" t="s">
        <v>33</v>
      </c>
      <c r="W244">
        <v>0</v>
      </c>
      <c r="X244">
        <v>0</v>
      </c>
      <c r="Y244">
        <v>0</v>
      </c>
      <c r="Z244" s="4">
        <v>-1</v>
      </c>
      <c r="AA244" s="1">
        <v>43484</v>
      </c>
      <c r="AB244" s="8">
        <f t="shared" si="18"/>
        <v>43466</v>
      </c>
      <c r="AC244" s="8">
        <f t="shared" si="19"/>
        <v>43484</v>
      </c>
      <c r="AD244" s="8" t="str">
        <f t="shared" si="20"/>
        <v>Saturday</v>
      </c>
      <c r="AE244" s="2">
        <v>0.48868055555555556</v>
      </c>
      <c r="AF244" s="4">
        <v>1</v>
      </c>
      <c r="AG244" s="1">
        <v>43484</v>
      </c>
      <c r="AH244" s="8">
        <f t="shared" si="21"/>
        <v>43466</v>
      </c>
      <c r="AI244" s="8">
        <f t="shared" si="22"/>
        <v>43484</v>
      </c>
      <c r="AJ244" s="8" t="str">
        <f t="shared" si="23"/>
        <v>Saturday</v>
      </c>
      <c r="AK244" s="2">
        <v>0.48898148148148146</v>
      </c>
      <c r="AL244" t="s">
        <v>33</v>
      </c>
      <c r="AM244" t="s">
        <v>34</v>
      </c>
      <c r="AN244" t="s">
        <v>44</v>
      </c>
      <c r="AO244" t="s">
        <v>27</v>
      </c>
    </row>
    <row r="245" spans="1:41" x14ac:dyDescent="0.25">
      <c r="A245" t="s">
        <v>27</v>
      </c>
      <c r="B245">
        <v>1865798</v>
      </c>
      <c r="C245" t="s">
        <v>28</v>
      </c>
      <c r="G245" t="s">
        <v>29</v>
      </c>
      <c r="I245">
        <v>11108</v>
      </c>
      <c r="J245" t="s">
        <v>30</v>
      </c>
      <c r="K245" t="s">
        <v>48</v>
      </c>
      <c r="L245">
        <f>VLOOKUP($K245,Key!$A$1:$D$105,2,FALSE)</f>
        <v>43.034619999999997</v>
      </c>
      <c r="M245">
        <f>VLOOKUP($K245,Key!$A$1:$D$105,3,FALSE)</f>
        <v>-87.917500000000004</v>
      </c>
      <c r="N245" t="str">
        <f>VLOOKUP($K245,Key!$A$1:$D$105,4,FALSE)</f>
        <v>Milwaukee</v>
      </c>
      <c r="O245" t="s">
        <v>48</v>
      </c>
      <c r="P245">
        <f>VLOOKUP($O245,Key!$A$1:$D$105,2,FALSE)</f>
        <v>43.034619999999997</v>
      </c>
      <c r="Q245">
        <f>VLOOKUP($O245,Key!$A$1:$D$105,3,FALSE)</f>
        <v>-87.917500000000004</v>
      </c>
      <c r="R245" t="str">
        <f>VLOOKUP($O245,Key!$A$1:$D$105,4,FALSE)</f>
        <v>Milwaukee</v>
      </c>
      <c r="S245">
        <v>0</v>
      </c>
      <c r="T245">
        <v>0</v>
      </c>
      <c r="U245">
        <v>0</v>
      </c>
      <c r="V245" t="s">
        <v>33</v>
      </c>
      <c r="W245">
        <v>0</v>
      </c>
      <c r="X245">
        <v>0</v>
      </c>
      <c r="Y245">
        <v>0</v>
      </c>
      <c r="Z245" s="6">
        <v>-1</v>
      </c>
      <c r="AA245" s="1">
        <v>43484</v>
      </c>
      <c r="AB245" s="7">
        <f t="shared" si="18"/>
        <v>43466</v>
      </c>
      <c r="AC245" s="7">
        <f t="shared" si="19"/>
        <v>43484</v>
      </c>
      <c r="AD245" s="7" t="str">
        <f t="shared" si="20"/>
        <v>Saturday</v>
      </c>
      <c r="AE245" s="2">
        <v>0.48932870370370374</v>
      </c>
      <c r="AF245" s="6">
        <v>1</v>
      </c>
      <c r="AG245" s="1">
        <v>43484</v>
      </c>
      <c r="AH245" s="7">
        <f t="shared" si="21"/>
        <v>43466</v>
      </c>
      <c r="AI245" s="7">
        <f t="shared" si="22"/>
        <v>43484</v>
      </c>
      <c r="AJ245" s="7" t="str">
        <f t="shared" si="23"/>
        <v>Saturday</v>
      </c>
      <c r="AK245" s="2">
        <v>0.48952546296296301</v>
      </c>
      <c r="AL245" t="s">
        <v>33</v>
      </c>
      <c r="AM245" t="s">
        <v>34</v>
      </c>
      <c r="AN245" t="s">
        <v>44</v>
      </c>
      <c r="AO245" t="s">
        <v>27</v>
      </c>
    </row>
    <row r="246" spans="1:41" x14ac:dyDescent="0.25">
      <c r="A246" t="s">
        <v>27</v>
      </c>
      <c r="B246">
        <v>1865798</v>
      </c>
      <c r="C246" t="s">
        <v>28</v>
      </c>
      <c r="G246" t="s">
        <v>29</v>
      </c>
      <c r="I246">
        <v>11064</v>
      </c>
      <c r="J246" t="s">
        <v>30</v>
      </c>
      <c r="K246" t="s">
        <v>48</v>
      </c>
      <c r="L246">
        <f>VLOOKUP($K246,Key!$A$1:$D$105,2,FALSE)</f>
        <v>43.034619999999997</v>
      </c>
      <c r="M246">
        <f>VLOOKUP($K246,Key!$A$1:$D$105,3,FALSE)</f>
        <v>-87.917500000000004</v>
      </c>
      <c r="N246" t="str">
        <f>VLOOKUP($K246,Key!$A$1:$D$105,4,FALSE)</f>
        <v>Milwaukee</v>
      </c>
      <c r="O246" t="s">
        <v>48</v>
      </c>
      <c r="P246">
        <f>VLOOKUP($O246,Key!$A$1:$D$105,2,FALSE)</f>
        <v>43.034619999999997</v>
      </c>
      <c r="Q246">
        <f>VLOOKUP($O246,Key!$A$1:$D$105,3,FALSE)</f>
        <v>-87.917500000000004</v>
      </c>
      <c r="R246" t="str">
        <f>VLOOKUP($O246,Key!$A$1:$D$105,4,FALSE)</f>
        <v>Milwaukee</v>
      </c>
      <c r="S246">
        <v>16</v>
      </c>
      <c r="T246">
        <v>0</v>
      </c>
      <c r="U246">
        <v>0</v>
      </c>
      <c r="V246" t="s">
        <v>33</v>
      </c>
      <c r="W246">
        <v>2</v>
      </c>
      <c r="X246">
        <v>1.9</v>
      </c>
      <c r="Y246">
        <v>80</v>
      </c>
      <c r="Z246" s="4">
        <v>-1</v>
      </c>
      <c r="AA246" s="1">
        <v>43484</v>
      </c>
      <c r="AB246" s="8">
        <f t="shared" si="18"/>
        <v>43466</v>
      </c>
      <c r="AC246" s="8">
        <f t="shared" si="19"/>
        <v>43484</v>
      </c>
      <c r="AD246" s="8" t="str">
        <f t="shared" si="20"/>
        <v>Saturday</v>
      </c>
      <c r="AE246" s="2">
        <v>0.48981481481481487</v>
      </c>
      <c r="AF246" s="4">
        <v>1</v>
      </c>
      <c r="AG246" s="1">
        <v>43484</v>
      </c>
      <c r="AH246" s="8">
        <f t="shared" si="21"/>
        <v>43466</v>
      </c>
      <c r="AI246" s="8">
        <f t="shared" si="22"/>
        <v>43484</v>
      </c>
      <c r="AJ246" s="8" t="str">
        <f t="shared" si="23"/>
        <v>Saturday</v>
      </c>
      <c r="AK246" s="2">
        <v>0.50091435185185185</v>
      </c>
      <c r="AL246" t="s">
        <v>33</v>
      </c>
      <c r="AM246" t="s">
        <v>34</v>
      </c>
      <c r="AN246" t="s">
        <v>44</v>
      </c>
      <c r="AO246" t="s">
        <v>27</v>
      </c>
    </row>
    <row r="247" spans="1:41" x14ac:dyDescent="0.25">
      <c r="A247" t="s">
        <v>27</v>
      </c>
      <c r="B247">
        <v>1865798</v>
      </c>
      <c r="C247" t="s">
        <v>28</v>
      </c>
      <c r="G247" t="s">
        <v>29</v>
      </c>
      <c r="I247">
        <v>11108</v>
      </c>
      <c r="J247" t="s">
        <v>30</v>
      </c>
      <c r="K247" t="s">
        <v>48</v>
      </c>
      <c r="L247">
        <f>VLOOKUP($K247,Key!$A$1:$D$105,2,FALSE)</f>
        <v>43.034619999999997</v>
      </c>
      <c r="M247">
        <f>VLOOKUP($K247,Key!$A$1:$D$105,3,FALSE)</f>
        <v>-87.917500000000004</v>
      </c>
      <c r="N247" t="str">
        <f>VLOOKUP($K247,Key!$A$1:$D$105,4,FALSE)</f>
        <v>Milwaukee</v>
      </c>
      <c r="O247" t="s">
        <v>48</v>
      </c>
      <c r="P247">
        <f>VLOOKUP($O247,Key!$A$1:$D$105,2,FALSE)</f>
        <v>43.034619999999997</v>
      </c>
      <c r="Q247">
        <f>VLOOKUP($O247,Key!$A$1:$D$105,3,FALSE)</f>
        <v>-87.917500000000004</v>
      </c>
      <c r="R247" t="str">
        <f>VLOOKUP($O247,Key!$A$1:$D$105,4,FALSE)</f>
        <v>Milwaukee</v>
      </c>
      <c r="S247">
        <v>15</v>
      </c>
      <c r="T247">
        <v>0</v>
      </c>
      <c r="U247">
        <v>0</v>
      </c>
      <c r="V247" t="s">
        <v>33</v>
      </c>
      <c r="W247">
        <v>2</v>
      </c>
      <c r="X247">
        <v>1.9</v>
      </c>
      <c r="Y247">
        <v>80</v>
      </c>
      <c r="Z247" s="6">
        <v>-1</v>
      </c>
      <c r="AA247" s="1">
        <v>43484</v>
      </c>
      <c r="AB247" s="7">
        <f t="shared" si="18"/>
        <v>43466</v>
      </c>
      <c r="AC247" s="7">
        <f t="shared" si="19"/>
        <v>43484</v>
      </c>
      <c r="AD247" s="7" t="str">
        <f t="shared" si="20"/>
        <v>Saturday</v>
      </c>
      <c r="AE247" s="2">
        <v>0.4902199074074074</v>
      </c>
      <c r="AF247" s="6">
        <v>1</v>
      </c>
      <c r="AG247" s="1">
        <v>43484</v>
      </c>
      <c r="AH247" s="7">
        <f t="shared" si="21"/>
        <v>43466</v>
      </c>
      <c r="AI247" s="7">
        <f t="shared" si="22"/>
        <v>43484</v>
      </c>
      <c r="AJ247" s="7" t="str">
        <f t="shared" si="23"/>
        <v>Saturday</v>
      </c>
      <c r="AK247" s="2">
        <v>0.50065972222222221</v>
      </c>
      <c r="AL247" t="s">
        <v>33</v>
      </c>
      <c r="AM247" t="s">
        <v>34</v>
      </c>
      <c r="AN247" t="s">
        <v>44</v>
      </c>
      <c r="AO247" t="s">
        <v>27</v>
      </c>
    </row>
    <row r="248" spans="1:41" x14ac:dyDescent="0.25">
      <c r="A248" t="s">
        <v>27</v>
      </c>
      <c r="B248">
        <v>1865798</v>
      </c>
      <c r="C248" t="s">
        <v>28</v>
      </c>
      <c r="G248" t="s">
        <v>29</v>
      </c>
      <c r="I248">
        <v>12588</v>
      </c>
      <c r="J248" t="s">
        <v>30</v>
      </c>
      <c r="K248" t="s">
        <v>48</v>
      </c>
      <c r="L248">
        <f>VLOOKUP($K248,Key!$A$1:$D$105,2,FALSE)</f>
        <v>43.034619999999997</v>
      </c>
      <c r="M248">
        <f>VLOOKUP($K248,Key!$A$1:$D$105,3,FALSE)</f>
        <v>-87.917500000000004</v>
      </c>
      <c r="N248" t="str">
        <f>VLOOKUP($K248,Key!$A$1:$D$105,4,FALSE)</f>
        <v>Milwaukee</v>
      </c>
      <c r="O248" t="s">
        <v>48</v>
      </c>
      <c r="P248">
        <f>VLOOKUP($O248,Key!$A$1:$D$105,2,FALSE)</f>
        <v>43.034619999999997</v>
      </c>
      <c r="Q248">
        <f>VLOOKUP($O248,Key!$A$1:$D$105,3,FALSE)</f>
        <v>-87.917500000000004</v>
      </c>
      <c r="R248" t="str">
        <f>VLOOKUP($O248,Key!$A$1:$D$105,4,FALSE)</f>
        <v>Milwaukee</v>
      </c>
      <c r="S248">
        <v>14</v>
      </c>
      <c r="T248">
        <v>0</v>
      </c>
      <c r="U248">
        <v>0</v>
      </c>
      <c r="V248" t="s">
        <v>33</v>
      </c>
      <c r="W248">
        <v>2</v>
      </c>
      <c r="X248">
        <v>1.9</v>
      </c>
      <c r="Y248">
        <v>80</v>
      </c>
      <c r="Z248" s="4">
        <v>-1</v>
      </c>
      <c r="AA248" s="1">
        <v>43484</v>
      </c>
      <c r="AB248" s="8">
        <f t="shared" si="18"/>
        <v>43466</v>
      </c>
      <c r="AC248" s="8">
        <f t="shared" si="19"/>
        <v>43484</v>
      </c>
      <c r="AD248" s="8" t="str">
        <f t="shared" si="20"/>
        <v>Saturday</v>
      </c>
      <c r="AE248" s="2">
        <v>0.49052083333333335</v>
      </c>
      <c r="AF248" s="4">
        <v>1</v>
      </c>
      <c r="AG248" s="1">
        <v>43484</v>
      </c>
      <c r="AH248" s="8">
        <f t="shared" si="21"/>
        <v>43466</v>
      </c>
      <c r="AI248" s="8">
        <f t="shared" si="22"/>
        <v>43484</v>
      </c>
      <c r="AJ248" s="8" t="str">
        <f t="shared" si="23"/>
        <v>Saturday</v>
      </c>
      <c r="AK248" s="2">
        <v>0.500462962962963</v>
      </c>
      <c r="AL248" t="s">
        <v>33</v>
      </c>
      <c r="AM248" t="s">
        <v>34</v>
      </c>
      <c r="AN248" t="s">
        <v>44</v>
      </c>
      <c r="AO248" t="s">
        <v>27</v>
      </c>
    </row>
    <row r="249" spans="1:41" x14ac:dyDescent="0.25">
      <c r="A249" t="s">
        <v>27</v>
      </c>
      <c r="B249">
        <v>1865798</v>
      </c>
      <c r="C249" t="s">
        <v>28</v>
      </c>
      <c r="G249" t="s">
        <v>29</v>
      </c>
      <c r="I249">
        <v>11090</v>
      </c>
      <c r="J249" t="s">
        <v>30</v>
      </c>
      <c r="K249" t="s">
        <v>52</v>
      </c>
      <c r="L249">
        <f>VLOOKUP($K249,Key!$A$1:$D$105,2,FALSE)</f>
        <v>43.037300000000002</v>
      </c>
      <c r="M249">
        <f>VLOOKUP($K249,Key!$A$1:$D$105,3,FALSE)</f>
        <v>-87.915800000000004</v>
      </c>
      <c r="N249" t="str">
        <f>VLOOKUP($K249,Key!$A$1:$D$105,4,FALSE)</f>
        <v>Milwaukee</v>
      </c>
      <c r="O249" t="s">
        <v>52</v>
      </c>
      <c r="P249">
        <f>VLOOKUP($O249,Key!$A$1:$D$105,2,FALSE)</f>
        <v>43.037300000000002</v>
      </c>
      <c r="Q249">
        <f>VLOOKUP($O249,Key!$A$1:$D$105,3,FALSE)</f>
        <v>-87.915800000000004</v>
      </c>
      <c r="R249" t="str">
        <f>VLOOKUP($O249,Key!$A$1:$D$105,4,FALSE)</f>
        <v>Milwaukee</v>
      </c>
      <c r="S249">
        <v>15</v>
      </c>
      <c r="T249">
        <v>0</v>
      </c>
      <c r="U249">
        <v>0</v>
      </c>
      <c r="V249" t="s">
        <v>33</v>
      </c>
      <c r="W249">
        <v>2</v>
      </c>
      <c r="X249">
        <v>1.9</v>
      </c>
      <c r="Y249">
        <v>80</v>
      </c>
      <c r="Z249" s="6">
        <v>-1</v>
      </c>
      <c r="AA249" s="1">
        <v>43484</v>
      </c>
      <c r="AB249" s="7">
        <f t="shared" si="18"/>
        <v>43466</v>
      </c>
      <c r="AC249" s="7">
        <f t="shared" si="19"/>
        <v>43484</v>
      </c>
      <c r="AD249" s="7" t="str">
        <f t="shared" si="20"/>
        <v>Saturday</v>
      </c>
      <c r="AE249" s="2">
        <v>0.44394675925925925</v>
      </c>
      <c r="AF249" s="6">
        <v>1</v>
      </c>
      <c r="AG249" s="1">
        <v>43484</v>
      </c>
      <c r="AH249" s="7">
        <f t="shared" si="21"/>
        <v>43466</v>
      </c>
      <c r="AI249" s="7">
        <f t="shared" si="22"/>
        <v>43484</v>
      </c>
      <c r="AJ249" s="7" t="str">
        <f t="shared" si="23"/>
        <v>Saturday</v>
      </c>
      <c r="AK249" s="2">
        <v>0.45439814814814811</v>
      </c>
      <c r="AL249" t="s">
        <v>33</v>
      </c>
      <c r="AM249" t="s">
        <v>34</v>
      </c>
      <c r="AN249" t="s">
        <v>44</v>
      </c>
      <c r="AO249" t="s">
        <v>27</v>
      </c>
    </row>
    <row r="250" spans="1:41" x14ac:dyDescent="0.25">
      <c r="A250" t="s">
        <v>27</v>
      </c>
      <c r="B250">
        <v>1865798</v>
      </c>
      <c r="C250" t="s">
        <v>28</v>
      </c>
      <c r="G250" t="s">
        <v>29</v>
      </c>
      <c r="I250">
        <v>5516</v>
      </c>
      <c r="J250" t="s">
        <v>30</v>
      </c>
      <c r="K250" t="s">
        <v>52</v>
      </c>
      <c r="L250">
        <f>VLOOKUP($K250,Key!$A$1:$D$105,2,FALSE)</f>
        <v>43.037300000000002</v>
      </c>
      <c r="M250">
        <f>VLOOKUP($K250,Key!$A$1:$D$105,3,FALSE)</f>
        <v>-87.915800000000004</v>
      </c>
      <c r="N250" t="str">
        <f>VLOOKUP($K250,Key!$A$1:$D$105,4,FALSE)</f>
        <v>Milwaukee</v>
      </c>
      <c r="O250" t="s">
        <v>52</v>
      </c>
      <c r="P250">
        <f>VLOOKUP($O250,Key!$A$1:$D$105,2,FALSE)</f>
        <v>43.037300000000002</v>
      </c>
      <c r="Q250">
        <f>VLOOKUP($O250,Key!$A$1:$D$105,3,FALSE)</f>
        <v>-87.915800000000004</v>
      </c>
      <c r="R250" t="str">
        <f>VLOOKUP($O250,Key!$A$1:$D$105,4,FALSE)</f>
        <v>Milwaukee</v>
      </c>
      <c r="S250">
        <v>16</v>
      </c>
      <c r="T250">
        <v>0</v>
      </c>
      <c r="U250">
        <v>0</v>
      </c>
      <c r="V250" t="s">
        <v>33</v>
      </c>
      <c r="W250">
        <v>2</v>
      </c>
      <c r="X250">
        <v>1.9</v>
      </c>
      <c r="Y250">
        <v>80</v>
      </c>
      <c r="Z250" s="4">
        <v>-1</v>
      </c>
      <c r="AA250" s="1">
        <v>43484</v>
      </c>
      <c r="AB250" s="8">
        <f t="shared" si="18"/>
        <v>43466</v>
      </c>
      <c r="AC250" s="8">
        <f t="shared" si="19"/>
        <v>43484</v>
      </c>
      <c r="AD250" s="8" t="str">
        <f t="shared" si="20"/>
        <v>Saturday</v>
      </c>
      <c r="AE250" s="2">
        <v>0.44497685185185182</v>
      </c>
      <c r="AF250" s="4">
        <v>1</v>
      </c>
      <c r="AG250" s="1">
        <v>43484</v>
      </c>
      <c r="AH250" s="8">
        <f t="shared" si="21"/>
        <v>43466</v>
      </c>
      <c r="AI250" s="8">
        <f t="shared" si="22"/>
        <v>43484</v>
      </c>
      <c r="AJ250" s="8" t="str">
        <f t="shared" si="23"/>
        <v>Saturday</v>
      </c>
      <c r="AK250" s="2">
        <v>0.45563657407407404</v>
      </c>
      <c r="AL250" t="s">
        <v>33</v>
      </c>
      <c r="AM250" t="s">
        <v>34</v>
      </c>
      <c r="AN250" t="s">
        <v>44</v>
      </c>
      <c r="AO250" t="s">
        <v>27</v>
      </c>
    </row>
    <row r="251" spans="1:41" x14ac:dyDescent="0.25">
      <c r="A251" t="s">
        <v>27</v>
      </c>
      <c r="B251">
        <v>1865798</v>
      </c>
      <c r="C251" t="s">
        <v>28</v>
      </c>
      <c r="G251" t="s">
        <v>29</v>
      </c>
      <c r="I251">
        <v>11090</v>
      </c>
      <c r="J251" t="s">
        <v>30</v>
      </c>
      <c r="K251" t="s">
        <v>52</v>
      </c>
      <c r="L251">
        <f>VLOOKUP($K251,Key!$A$1:$D$105,2,FALSE)</f>
        <v>43.037300000000002</v>
      </c>
      <c r="M251">
        <f>VLOOKUP($K251,Key!$A$1:$D$105,3,FALSE)</f>
        <v>-87.915800000000004</v>
      </c>
      <c r="N251" t="str">
        <f>VLOOKUP($K251,Key!$A$1:$D$105,4,FALSE)</f>
        <v>Milwaukee</v>
      </c>
      <c r="O251" t="s">
        <v>52</v>
      </c>
      <c r="P251">
        <f>VLOOKUP($O251,Key!$A$1:$D$105,2,FALSE)</f>
        <v>43.037300000000002</v>
      </c>
      <c r="Q251">
        <f>VLOOKUP($O251,Key!$A$1:$D$105,3,FALSE)</f>
        <v>-87.915800000000004</v>
      </c>
      <c r="R251" t="str">
        <f>VLOOKUP($O251,Key!$A$1:$D$105,4,FALSE)</f>
        <v>Milwaukee</v>
      </c>
      <c r="S251">
        <v>0</v>
      </c>
      <c r="T251">
        <v>0</v>
      </c>
      <c r="U251">
        <v>0</v>
      </c>
      <c r="V251" t="s">
        <v>33</v>
      </c>
      <c r="W251">
        <v>0</v>
      </c>
      <c r="X251">
        <v>0</v>
      </c>
      <c r="Y251">
        <v>0</v>
      </c>
      <c r="Z251" s="6">
        <v>-1</v>
      </c>
      <c r="AA251" s="1">
        <v>43484</v>
      </c>
      <c r="AB251" s="7">
        <f t="shared" si="18"/>
        <v>43466</v>
      </c>
      <c r="AC251" s="7">
        <f t="shared" si="19"/>
        <v>43484</v>
      </c>
      <c r="AD251" s="7" t="str">
        <f t="shared" si="20"/>
        <v>Saturday</v>
      </c>
      <c r="AE251" s="2">
        <v>0.45454861111111106</v>
      </c>
      <c r="AF251" s="6">
        <v>1</v>
      </c>
      <c r="AG251" s="1">
        <v>43484</v>
      </c>
      <c r="AH251" s="7">
        <f t="shared" si="21"/>
        <v>43466</v>
      </c>
      <c r="AI251" s="7">
        <f t="shared" si="22"/>
        <v>43484</v>
      </c>
      <c r="AJ251" s="7" t="str">
        <f t="shared" si="23"/>
        <v>Saturday</v>
      </c>
      <c r="AK251" s="2">
        <v>0.45468749999999997</v>
      </c>
      <c r="AL251" t="s">
        <v>33</v>
      </c>
      <c r="AM251" t="s">
        <v>34</v>
      </c>
      <c r="AN251" t="s">
        <v>44</v>
      </c>
      <c r="AO251" t="s">
        <v>27</v>
      </c>
    </row>
    <row r="252" spans="1:41" x14ac:dyDescent="0.25">
      <c r="A252" t="s">
        <v>27</v>
      </c>
      <c r="B252">
        <v>1865798</v>
      </c>
      <c r="C252" t="s">
        <v>28</v>
      </c>
      <c r="G252" t="s">
        <v>29</v>
      </c>
      <c r="I252">
        <v>11140</v>
      </c>
      <c r="J252" t="s">
        <v>30</v>
      </c>
      <c r="K252" t="s">
        <v>52</v>
      </c>
      <c r="L252">
        <f>VLOOKUP($K252,Key!$A$1:$D$105,2,FALSE)</f>
        <v>43.037300000000002</v>
      </c>
      <c r="M252">
        <f>VLOOKUP($K252,Key!$A$1:$D$105,3,FALSE)</f>
        <v>-87.915800000000004</v>
      </c>
      <c r="N252" t="str">
        <f>VLOOKUP($K252,Key!$A$1:$D$105,4,FALSE)</f>
        <v>Milwaukee</v>
      </c>
      <c r="O252" t="s">
        <v>52</v>
      </c>
      <c r="P252">
        <f>VLOOKUP($O252,Key!$A$1:$D$105,2,FALSE)</f>
        <v>43.037300000000002</v>
      </c>
      <c r="Q252">
        <f>VLOOKUP($O252,Key!$A$1:$D$105,3,FALSE)</f>
        <v>-87.915800000000004</v>
      </c>
      <c r="R252" t="str">
        <f>VLOOKUP($O252,Key!$A$1:$D$105,4,FALSE)</f>
        <v>Milwaukee</v>
      </c>
      <c r="S252">
        <v>26</v>
      </c>
      <c r="T252">
        <v>0</v>
      </c>
      <c r="U252">
        <v>0</v>
      </c>
      <c r="V252" t="s">
        <v>33</v>
      </c>
      <c r="W252">
        <v>3</v>
      </c>
      <c r="X252">
        <v>2.9</v>
      </c>
      <c r="Y252">
        <v>120</v>
      </c>
      <c r="Z252" s="4">
        <v>-1</v>
      </c>
      <c r="AA252" s="1">
        <v>43484</v>
      </c>
      <c r="AB252" s="8">
        <f t="shared" si="18"/>
        <v>43466</v>
      </c>
      <c r="AC252" s="8">
        <f t="shared" si="19"/>
        <v>43484</v>
      </c>
      <c r="AD252" s="8" t="str">
        <f t="shared" si="20"/>
        <v>Saturday</v>
      </c>
      <c r="AE252" s="2">
        <v>0.45596064814814818</v>
      </c>
      <c r="AF252" s="4">
        <v>1</v>
      </c>
      <c r="AG252" s="1">
        <v>43484</v>
      </c>
      <c r="AH252" s="8">
        <f t="shared" si="21"/>
        <v>43466</v>
      </c>
      <c r="AI252" s="8">
        <f t="shared" si="22"/>
        <v>43484</v>
      </c>
      <c r="AJ252" s="8" t="str">
        <f t="shared" si="23"/>
        <v>Saturday</v>
      </c>
      <c r="AK252" s="2">
        <v>0.47412037037037041</v>
      </c>
      <c r="AL252" t="s">
        <v>33</v>
      </c>
      <c r="AM252" t="s">
        <v>34</v>
      </c>
      <c r="AN252" t="s">
        <v>44</v>
      </c>
      <c r="AO252" t="s">
        <v>27</v>
      </c>
    </row>
    <row r="253" spans="1:41" x14ac:dyDescent="0.25">
      <c r="A253" t="s">
        <v>27</v>
      </c>
      <c r="B253">
        <v>1865798</v>
      </c>
      <c r="C253" t="s">
        <v>28</v>
      </c>
      <c r="G253" t="s">
        <v>29</v>
      </c>
      <c r="I253">
        <v>5556</v>
      </c>
      <c r="J253" t="s">
        <v>30</v>
      </c>
      <c r="K253" t="s">
        <v>52</v>
      </c>
      <c r="L253">
        <f>VLOOKUP($K253,Key!$A$1:$D$105,2,FALSE)</f>
        <v>43.037300000000002</v>
      </c>
      <c r="M253">
        <f>VLOOKUP($K253,Key!$A$1:$D$105,3,FALSE)</f>
        <v>-87.915800000000004</v>
      </c>
      <c r="N253" t="str">
        <f>VLOOKUP($K253,Key!$A$1:$D$105,4,FALSE)</f>
        <v>Milwaukee</v>
      </c>
      <c r="O253" t="s">
        <v>52</v>
      </c>
      <c r="P253">
        <f>VLOOKUP($O253,Key!$A$1:$D$105,2,FALSE)</f>
        <v>43.037300000000002</v>
      </c>
      <c r="Q253">
        <f>VLOOKUP($O253,Key!$A$1:$D$105,3,FALSE)</f>
        <v>-87.915800000000004</v>
      </c>
      <c r="R253" t="str">
        <f>VLOOKUP($O253,Key!$A$1:$D$105,4,FALSE)</f>
        <v>Milwaukee</v>
      </c>
      <c r="S253">
        <v>28</v>
      </c>
      <c r="T253">
        <v>0</v>
      </c>
      <c r="U253">
        <v>0</v>
      </c>
      <c r="V253" t="s">
        <v>33</v>
      </c>
      <c r="W253">
        <v>4</v>
      </c>
      <c r="X253">
        <v>3.8</v>
      </c>
      <c r="Y253">
        <v>160</v>
      </c>
      <c r="Z253" s="6">
        <v>-1</v>
      </c>
      <c r="AA253" s="1">
        <v>43484</v>
      </c>
      <c r="AB253" s="7">
        <f t="shared" si="18"/>
        <v>43466</v>
      </c>
      <c r="AC253" s="7">
        <f t="shared" si="19"/>
        <v>43484</v>
      </c>
      <c r="AD253" s="7" t="str">
        <f t="shared" si="20"/>
        <v>Saturday</v>
      </c>
      <c r="AE253" s="2">
        <v>0.4566898148148148</v>
      </c>
      <c r="AF253" s="6">
        <v>1</v>
      </c>
      <c r="AG253" s="1">
        <v>43484</v>
      </c>
      <c r="AH253" s="7">
        <f t="shared" si="21"/>
        <v>43466</v>
      </c>
      <c r="AI253" s="7">
        <f t="shared" si="22"/>
        <v>43484</v>
      </c>
      <c r="AJ253" s="7" t="str">
        <f t="shared" si="23"/>
        <v>Saturday</v>
      </c>
      <c r="AK253" s="2">
        <v>0.47591435185185182</v>
      </c>
      <c r="AL253" t="s">
        <v>33</v>
      </c>
      <c r="AM253" t="s">
        <v>34</v>
      </c>
      <c r="AN253" t="s">
        <v>44</v>
      </c>
      <c r="AO253" t="s">
        <v>27</v>
      </c>
    </row>
    <row r="254" spans="1:41" x14ac:dyDescent="0.25">
      <c r="A254" t="s">
        <v>27</v>
      </c>
      <c r="B254">
        <v>1865798</v>
      </c>
      <c r="C254" t="s">
        <v>28</v>
      </c>
      <c r="G254" t="s">
        <v>29</v>
      </c>
      <c r="I254">
        <v>5478</v>
      </c>
      <c r="J254" t="s">
        <v>30</v>
      </c>
      <c r="K254" t="s">
        <v>52</v>
      </c>
      <c r="L254">
        <f>VLOOKUP($K254,Key!$A$1:$D$105,2,FALSE)</f>
        <v>43.037300000000002</v>
      </c>
      <c r="M254">
        <f>VLOOKUP($K254,Key!$A$1:$D$105,3,FALSE)</f>
        <v>-87.915800000000004</v>
      </c>
      <c r="N254" t="str">
        <f>VLOOKUP($K254,Key!$A$1:$D$105,4,FALSE)</f>
        <v>Milwaukee</v>
      </c>
      <c r="O254" t="s">
        <v>52</v>
      </c>
      <c r="P254">
        <f>VLOOKUP($O254,Key!$A$1:$D$105,2,FALSE)</f>
        <v>43.037300000000002</v>
      </c>
      <c r="Q254">
        <f>VLOOKUP($O254,Key!$A$1:$D$105,3,FALSE)</f>
        <v>-87.915800000000004</v>
      </c>
      <c r="R254" t="str">
        <f>VLOOKUP($O254,Key!$A$1:$D$105,4,FALSE)</f>
        <v>Milwaukee</v>
      </c>
      <c r="S254">
        <v>26</v>
      </c>
      <c r="T254">
        <v>0</v>
      </c>
      <c r="U254">
        <v>0</v>
      </c>
      <c r="V254" t="s">
        <v>33</v>
      </c>
      <c r="W254">
        <v>3</v>
      </c>
      <c r="X254">
        <v>2.9</v>
      </c>
      <c r="Y254">
        <v>120</v>
      </c>
      <c r="Z254" s="4">
        <v>-1</v>
      </c>
      <c r="AA254" s="1">
        <v>43484</v>
      </c>
      <c r="AB254" s="8">
        <f t="shared" si="18"/>
        <v>43466</v>
      </c>
      <c r="AC254" s="8">
        <f t="shared" si="19"/>
        <v>43484</v>
      </c>
      <c r="AD254" s="8" t="str">
        <f t="shared" si="20"/>
        <v>Saturday</v>
      </c>
      <c r="AE254" s="2">
        <v>0.45751157407407406</v>
      </c>
      <c r="AF254" s="4">
        <v>1</v>
      </c>
      <c r="AG254" s="1">
        <v>43484</v>
      </c>
      <c r="AH254" s="8">
        <f t="shared" si="21"/>
        <v>43466</v>
      </c>
      <c r="AI254" s="8">
        <f t="shared" si="22"/>
        <v>43484</v>
      </c>
      <c r="AJ254" s="8" t="str">
        <f t="shared" si="23"/>
        <v>Saturday</v>
      </c>
      <c r="AK254" s="2">
        <v>0.47541666666666665</v>
      </c>
      <c r="AL254" t="s">
        <v>33</v>
      </c>
      <c r="AM254" t="s">
        <v>34</v>
      </c>
      <c r="AN254" t="s">
        <v>44</v>
      </c>
      <c r="AO254" t="s">
        <v>27</v>
      </c>
    </row>
    <row r="255" spans="1:41" x14ac:dyDescent="0.25">
      <c r="A255" t="s">
        <v>27</v>
      </c>
      <c r="B255">
        <v>1865798</v>
      </c>
      <c r="C255" t="s">
        <v>28</v>
      </c>
      <c r="G255" t="s">
        <v>29</v>
      </c>
      <c r="I255">
        <v>44</v>
      </c>
      <c r="J255" t="s">
        <v>30</v>
      </c>
      <c r="K255" t="s">
        <v>52</v>
      </c>
      <c r="L255">
        <f>VLOOKUP($K255,Key!$A$1:$D$105,2,FALSE)</f>
        <v>43.037300000000002</v>
      </c>
      <c r="M255">
        <f>VLOOKUP($K255,Key!$A$1:$D$105,3,FALSE)</f>
        <v>-87.915800000000004</v>
      </c>
      <c r="N255" t="str">
        <f>VLOOKUP($K255,Key!$A$1:$D$105,4,FALSE)</f>
        <v>Milwaukee</v>
      </c>
      <c r="O255" t="s">
        <v>52</v>
      </c>
      <c r="P255">
        <f>VLOOKUP($O255,Key!$A$1:$D$105,2,FALSE)</f>
        <v>43.037300000000002</v>
      </c>
      <c r="Q255">
        <f>VLOOKUP($O255,Key!$A$1:$D$105,3,FALSE)</f>
        <v>-87.915800000000004</v>
      </c>
      <c r="R255" t="str">
        <f>VLOOKUP($O255,Key!$A$1:$D$105,4,FALSE)</f>
        <v>Milwaukee</v>
      </c>
      <c r="S255">
        <v>23</v>
      </c>
      <c r="T255">
        <v>0</v>
      </c>
      <c r="U255">
        <v>0</v>
      </c>
      <c r="V255" t="s">
        <v>33</v>
      </c>
      <c r="W255">
        <v>3</v>
      </c>
      <c r="X255">
        <v>2.9</v>
      </c>
      <c r="Y255">
        <v>120</v>
      </c>
      <c r="Z255" s="6">
        <v>-1</v>
      </c>
      <c r="AA255" s="1">
        <v>43484</v>
      </c>
      <c r="AB255" s="7">
        <f t="shared" si="18"/>
        <v>43466</v>
      </c>
      <c r="AC255" s="7">
        <f t="shared" si="19"/>
        <v>43484</v>
      </c>
      <c r="AD255" s="7" t="str">
        <f t="shared" si="20"/>
        <v>Saturday</v>
      </c>
      <c r="AE255" s="2">
        <v>0.45885416666666662</v>
      </c>
      <c r="AF255" s="6">
        <v>1</v>
      </c>
      <c r="AG255" s="1">
        <v>43484</v>
      </c>
      <c r="AH255" s="7">
        <f t="shared" si="21"/>
        <v>43466</v>
      </c>
      <c r="AI255" s="7">
        <f t="shared" si="22"/>
        <v>43484</v>
      </c>
      <c r="AJ255" s="7" t="str">
        <f t="shared" si="23"/>
        <v>Saturday</v>
      </c>
      <c r="AK255" s="2">
        <v>0.47468749999999998</v>
      </c>
      <c r="AL255" t="s">
        <v>33</v>
      </c>
      <c r="AM255" t="s">
        <v>34</v>
      </c>
      <c r="AN255" t="s">
        <v>44</v>
      </c>
      <c r="AO255" t="s">
        <v>27</v>
      </c>
    </row>
    <row r="256" spans="1:41" x14ac:dyDescent="0.25">
      <c r="A256" t="s">
        <v>27</v>
      </c>
      <c r="B256">
        <v>1865798</v>
      </c>
      <c r="C256" t="s">
        <v>28</v>
      </c>
      <c r="G256" t="s">
        <v>29</v>
      </c>
      <c r="I256">
        <v>5540</v>
      </c>
      <c r="J256" t="s">
        <v>30</v>
      </c>
      <c r="K256" t="s">
        <v>52</v>
      </c>
      <c r="L256">
        <f>VLOOKUP($K256,Key!$A$1:$D$105,2,FALSE)</f>
        <v>43.037300000000002</v>
      </c>
      <c r="M256">
        <f>VLOOKUP($K256,Key!$A$1:$D$105,3,FALSE)</f>
        <v>-87.915800000000004</v>
      </c>
      <c r="N256" t="str">
        <f>VLOOKUP($K256,Key!$A$1:$D$105,4,FALSE)</f>
        <v>Milwaukee</v>
      </c>
      <c r="O256" t="s">
        <v>52</v>
      </c>
      <c r="P256">
        <f>VLOOKUP($O256,Key!$A$1:$D$105,2,FALSE)</f>
        <v>43.037300000000002</v>
      </c>
      <c r="Q256">
        <f>VLOOKUP($O256,Key!$A$1:$D$105,3,FALSE)</f>
        <v>-87.915800000000004</v>
      </c>
      <c r="R256" t="str">
        <f>VLOOKUP($O256,Key!$A$1:$D$105,4,FALSE)</f>
        <v>Milwaukee</v>
      </c>
      <c r="S256">
        <v>22</v>
      </c>
      <c r="T256">
        <v>0</v>
      </c>
      <c r="U256">
        <v>0</v>
      </c>
      <c r="V256" t="s">
        <v>33</v>
      </c>
      <c r="W256">
        <v>3</v>
      </c>
      <c r="X256">
        <v>2.9</v>
      </c>
      <c r="Y256">
        <v>120</v>
      </c>
      <c r="Z256" s="4">
        <v>-1</v>
      </c>
      <c r="AA256" s="1">
        <v>43484</v>
      </c>
      <c r="AB256" s="8">
        <f t="shared" si="18"/>
        <v>43466</v>
      </c>
      <c r="AC256" s="8">
        <f t="shared" si="19"/>
        <v>43484</v>
      </c>
      <c r="AD256" s="8" t="str">
        <f t="shared" si="20"/>
        <v>Saturday</v>
      </c>
      <c r="AE256" s="2">
        <v>0.45940972222222221</v>
      </c>
      <c r="AF256" s="4">
        <v>1</v>
      </c>
      <c r="AG256" s="1">
        <v>43484</v>
      </c>
      <c r="AH256" s="8">
        <f t="shared" si="21"/>
        <v>43466</v>
      </c>
      <c r="AI256" s="8">
        <f t="shared" si="22"/>
        <v>43484</v>
      </c>
      <c r="AJ256" s="8" t="str">
        <f t="shared" si="23"/>
        <v>Saturday</v>
      </c>
      <c r="AK256" s="2">
        <v>0.47440972222222227</v>
      </c>
      <c r="AL256" t="s">
        <v>33</v>
      </c>
      <c r="AM256" t="s">
        <v>34</v>
      </c>
      <c r="AN256" t="s">
        <v>44</v>
      </c>
      <c r="AO256" t="s">
        <v>27</v>
      </c>
    </row>
    <row r="257" spans="1:41" x14ac:dyDescent="0.25">
      <c r="A257" t="s">
        <v>27</v>
      </c>
      <c r="B257">
        <v>1867043</v>
      </c>
      <c r="C257" t="s">
        <v>28</v>
      </c>
      <c r="G257" t="s">
        <v>29</v>
      </c>
      <c r="I257">
        <v>12670</v>
      </c>
      <c r="J257" t="s">
        <v>30</v>
      </c>
      <c r="K257" t="s">
        <v>32</v>
      </c>
      <c r="L257">
        <f>VLOOKUP($K257,Key!$A$1:$D$105,2,FALSE)</f>
        <v>43.040349999999997</v>
      </c>
      <c r="M257">
        <f>VLOOKUP($K257,Key!$A$1:$D$105,3,FALSE)</f>
        <v>-87.920760000000001</v>
      </c>
      <c r="N257" t="str">
        <f>VLOOKUP($K257,Key!$A$1:$D$105,4,FALSE)</f>
        <v>Milwaukee</v>
      </c>
      <c r="O257" t="s">
        <v>32</v>
      </c>
      <c r="P257">
        <f>VLOOKUP($O257,Key!$A$1:$D$105,2,FALSE)</f>
        <v>43.040349999999997</v>
      </c>
      <c r="Q257">
        <f>VLOOKUP($O257,Key!$A$1:$D$105,3,FALSE)</f>
        <v>-87.920760000000001</v>
      </c>
      <c r="R257" t="str">
        <f>VLOOKUP($O257,Key!$A$1:$D$105,4,FALSE)</f>
        <v>Milwaukee</v>
      </c>
      <c r="S257">
        <v>11</v>
      </c>
      <c r="T257">
        <v>0</v>
      </c>
      <c r="U257">
        <v>0</v>
      </c>
      <c r="V257" t="s">
        <v>33</v>
      </c>
      <c r="W257">
        <v>1</v>
      </c>
      <c r="X257">
        <v>1</v>
      </c>
      <c r="Y257">
        <v>40</v>
      </c>
      <c r="Z257" s="4">
        <v>-1</v>
      </c>
      <c r="AA257" s="1">
        <v>43485</v>
      </c>
      <c r="AB257" s="8">
        <f t="shared" si="18"/>
        <v>43466</v>
      </c>
      <c r="AC257" s="8">
        <f t="shared" si="19"/>
        <v>43485</v>
      </c>
      <c r="AD257" s="8" t="str">
        <f t="shared" si="20"/>
        <v>Sunday</v>
      </c>
      <c r="AE257" s="2">
        <v>0.53248842592592593</v>
      </c>
      <c r="AF257" s="4">
        <v>1</v>
      </c>
      <c r="AG257" s="1">
        <v>43485</v>
      </c>
      <c r="AH257" s="8">
        <f t="shared" si="21"/>
        <v>43466</v>
      </c>
      <c r="AI257" s="8">
        <f t="shared" si="22"/>
        <v>43485</v>
      </c>
      <c r="AJ257" s="8" t="str">
        <f t="shared" si="23"/>
        <v>Sunday</v>
      </c>
      <c r="AK257" s="2">
        <v>0.5395833333333333</v>
      </c>
      <c r="AL257" t="s">
        <v>33</v>
      </c>
      <c r="AM257" t="s">
        <v>34</v>
      </c>
      <c r="AN257" t="s">
        <v>44</v>
      </c>
      <c r="AO257" t="s">
        <v>27</v>
      </c>
    </row>
    <row r="258" spans="1:41" x14ac:dyDescent="0.25">
      <c r="A258" t="s">
        <v>27</v>
      </c>
      <c r="B258">
        <v>1867043</v>
      </c>
      <c r="C258" t="s">
        <v>28</v>
      </c>
      <c r="G258" t="s">
        <v>29</v>
      </c>
      <c r="I258">
        <v>5474</v>
      </c>
      <c r="J258" t="s">
        <v>30</v>
      </c>
      <c r="K258" t="s">
        <v>82</v>
      </c>
      <c r="L258">
        <f>VLOOKUP($K258,Key!$A$1:$D$105,2,FALSE)</f>
        <v>43.038649999999997</v>
      </c>
      <c r="M258">
        <f>VLOOKUP($K258,Key!$A$1:$D$105,3,FALSE)</f>
        <v>-87.921930000000003</v>
      </c>
      <c r="N258" t="str">
        <f>VLOOKUP($K258,Key!$A$1:$D$105,4,FALSE)</f>
        <v>Milwaukee</v>
      </c>
      <c r="O258" t="s">
        <v>82</v>
      </c>
      <c r="P258">
        <f>VLOOKUP($O258,Key!$A$1:$D$105,2,FALSE)</f>
        <v>43.038649999999997</v>
      </c>
      <c r="Q258">
        <f>VLOOKUP($O258,Key!$A$1:$D$105,3,FALSE)</f>
        <v>-87.921930000000003</v>
      </c>
      <c r="R258" t="str">
        <f>VLOOKUP($O258,Key!$A$1:$D$105,4,FALSE)</f>
        <v>Milwaukee</v>
      </c>
      <c r="S258">
        <v>5</v>
      </c>
      <c r="T258">
        <v>0</v>
      </c>
      <c r="U258">
        <v>0</v>
      </c>
      <c r="V258" t="s">
        <v>33</v>
      </c>
      <c r="W258">
        <v>0</v>
      </c>
      <c r="X258">
        <v>0</v>
      </c>
      <c r="Y258">
        <v>0</v>
      </c>
      <c r="Z258" s="6">
        <v>-1</v>
      </c>
      <c r="AA258" s="1">
        <v>43485</v>
      </c>
      <c r="AB258" s="7">
        <f t="shared" ref="AB258:AB321" si="24">DATE(YEAR(AA258), MONTH(AA258), 1)</f>
        <v>43466</v>
      </c>
      <c r="AC258" s="7">
        <f t="shared" ref="AC258:AC321" si="25">AA258</f>
        <v>43485</v>
      </c>
      <c r="AD258" s="7" t="str">
        <f t="shared" ref="AD258:AD321" si="26">TEXT(AC258,"dddd")</f>
        <v>Sunday</v>
      </c>
      <c r="AE258" s="2">
        <v>0.54927083333333326</v>
      </c>
      <c r="AF258" s="6">
        <v>1</v>
      </c>
      <c r="AG258" s="1">
        <v>43485</v>
      </c>
      <c r="AH258" s="7">
        <f t="shared" ref="AH258:AH321" si="27">DATE(YEAR(AG258), MONTH(AG258), 1)</f>
        <v>43466</v>
      </c>
      <c r="AI258" s="7">
        <f t="shared" ref="AI258:AI321" si="28">AG258</f>
        <v>43485</v>
      </c>
      <c r="AJ258" s="7" t="str">
        <f t="shared" ref="AJ258:AJ321" si="29">TEXT(AI258,"dddd")</f>
        <v>Sunday</v>
      </c>
      <c r="AK258" s="2">
        <v>0.5522569444444444</v>
      </c>
      <c r="AL258" t="s">
        <v>33</v>
      </c>
      <c r="AM258" t="s">
        <v>34</v>
      </c>
      <c r="AN258" t="s">
        <v>44</v>
      </c>
      <c r="AO258" t="s">
        <v>27</v>
      </c>
    </row>
    <row r="259" spans="1:41" x14ac:dyDescent="0.25">
      <c r="A259" t="s">
        <v>27</v>
      </c>
      <c r="B259">
        <v>1867043</v>
      </c>
      <c r="C259" t="s">
        <v>28</v>
      </c>
      <c r="G259" t="s">
        <v>29</v>
      </c>
      <c r="I259">
        <v>11160</v>
      </c>
      <c r="J259" t="s">
        <v>30</v>
      </c>
      <c r="K259" t="s">
        <v>82</v>
      </c>
      <c r="L259">
        <f>VLOOKUP($K259,Key!$A$1:$D$105,2,FALSE)</f>
        <v>43.038649999999997</v>
      </c>
      <c r="M259">
        <f>VLOOKUP($K259,Key!$A$1:$D$105,3,FALSE)</f>
        <v>-87.921930000000003</v>
      </c>
      <c r="N259" t="str">
        <f>VLOOKUP($K259,Key!$A$1:$D$105,4,FALSE)</f>
        <v>Milwaukee</v>
      </c>
      <c r="O259" t="s">
        <v>82</v>
      </c>
      <c r="P259">
        <f>VLOOKUP($O259,Key!$A$1:$D$105,2,FALSE)</f>
        <v>43.038649999999997</v>
      </c>
      <c r="Q259">
        <f>VLOOKUP($O259,Key!$A$1:$D$105,3,FALSE)</f>
        <v>-87.921930000000003</v>
      </c>
      <c r="R259" t="str">
        <f>VLOOKUP($O259,Key!$A$1:$D$105,4,FALSE)</f>
        <v>Milwaukee</v>
      </c>
      <c r="S259">
        <v>4</v>
      </c>
      <c r="T259">
        <v>0</v>
      </c>
      <c r="U259">
        <v>0</v>
      </c>
      <c r="V259" t="s">
        <v>33</v>
      </c>
      <c r="W259">
        <v>0</v>
      </c>
      <c r="X259">
        <v>0</v>
      </c>
      <c r="Y259">
        <v>0</v>
      </c>
      <c r="Z259" s="4">
        <v>-1</v>
      </c>
      <c r="AA259" s="1">
        <v>43485</v>
      </c>
      <c r="AB259" s="8">
        <f t="shared" si="24"/>
        <v>43466</v>
      </c>
      <c r="AC259" s="8">
        <f t="shared" si="25"/>
        <v>43485</v>
      </c>
      <c r="AD259" s="8" t="str">
        <f t="shared" si="26"/>
        <v>Sunday</v>
      </c>
      <c r="AE259" s="2">
        <v>0.54935185185185187</v>
      </c>
      <c r="AF259" s="4">
        <v>1</v>
      </c>
      <c r="AG259" s="1">
        <v>43485</v>
      </c>
      <c r="AH259" s="8">
        <f t="shared" si="27"/>
        <v>43466</v>
      </c>
      <c r="AI259" s="8">
        <f t="shared" si="28"/>
        <v>43485</v>
      </c>
      <c r="AJ259" s="8" t="str">
        <f t="shared" si="29"/>
        <v>Sunday</v>
      </c>
      <c r="AK259" s="2">
        <v>0.55233796296296289</v>
      </c>
      <c r="AL259" t="s">
        <v>33</v>
      </c>
      <c r="AM259" t="s">
        <v>34</v>
      </c>
      <c r="AN259" t="s">
        <v>44</v>
      </c>
      <c r="AO259" t="s">
        <v>27</v>
      </c>
    </row>
    <row r="260" spans="1:41" x14ac:dyDescent="0.25">
      <c r="A260" t="s">
        <v>27</v>
      </c>
      <c r="B260">
        <v>1867043</v>
      </c>
      <c r="C260" t="s">
        <v>28</v>
      </c>
      <c r="G260" t="s">
        <v>29</v>
      </c>
      <c r="I260">
        <v>5465</v>
      </c>
      <c r="J260" t="s">
        <v>30</v>
      </c>
      <c r="K260" t="s">
        <v>82</v>
      </c>
      <c r="L260">
        <f>VLOOKUP($K260,Key!$A$1:$D$105,2,FALSE)</f>
        <v>43.038649999999997</v>
      </c>
      <c r="M260">
        <f>VLOOKUP($K260,Key!$A$1:$D$105,3,FALSE)</f>
        <v>-87.921930000000003</v>
      </c>
      <c r="N260" t="str">
        <f>VLOOKUP($K260,Key!$A$1:$D$105,4,FALSE)</f>
        <v>Milwaukee</v>
      </c>
      <c r="O260" t="s">
        <v>82</v>
      </c>
      <c r="P260">
        <f>VLOOKUP($O260,Key!$A$1:$D$105,2,FALSE)</f>
        <v>43.038649999999997</v>
      </c>
      <c r="Q260">
        <f>VLOOKUP($O260,Key!$A$1:$D$105,3,FALSE)</f>
        <v>-87.921930000000003</v>
      </c>
      <c r="R260" t="str">
        <f>VLOOKUP($O260,Key!$A$1:$D$105,4,FALSE)</f>
        <v>Milwaukee</v>
      </c>
      <c r="S260">
        <v>8</v>
      </c>
      <c r="T260">
        <v>0</v>
      </c>
      <c r="U260">
        <v>0</v>
      </c>
      <c r="V260" t="s">
        <v>33</v>
      </c>
      <c r="W260">
        <v>1</v>
      </c>
      <c r="X260">
        <v>1</v>
      </c>
      <c r="Y260">
        <v>40</v>
      </c>
      <c r="Z260" s="6">
        <v>-1</v>
      </c>
      <c r="AA260" s="1">
        <v>43485</v>
      </c>
      <c r="AB260" s="7">
        <f t="shared" si="24"/>
        <v>43466</v>
      </c>
      <c r="AC260" s="7">
        <f t="shared" si="25"/>
        <v>43485</v>
      </c>
      <c r="AD260" s="7" t="str">
        <f t="shared" si="26"/>
        <v>Sunday</v>
      </c>
      <c r="AE260" s="2">
        <v>0.54945601851851855</v>
      </c>
      <c r="AF260" s="6">
        <v>1</v>
      </c>
      <c r="AG260" s="1">
        <v>43485</v>
      </c>
      <c r="AH260" s="7">
        <f t="shared" si="27"/>
        <v>43466</v>
      </c>
      <c r="AI260" s="7">
        <f t="shared" si="28"/>
        <v>43485</v>
      </c>
      <c r="AJ260" s="7" t="str">
        <f t="shared" si="29"/>
        <v>Sunday</v>
      </c>
      <c r="AK260" s="2">
        <v>0.55552083333333335</v>
      </c>
      <c r="AL260" t="s">
        <v>33</v>
      </c>
      <c r="AM260" t="s">
        <v>34</v>
      </c>
      <c r="AN260" t="s">
        <v>44</v>
      </c>
      <c r="AO260" t="s">
        <v>27</v>
      </c>
    </row>
    <row r="261" spans="1:41" x14ac:dyDescent="0.25">
      <c r="A261" t="s">
        <v>27</v>
      </c>
      <c r="B261">
        <v>1867043</v>
      </c>
      <c r="C261" t="s">
        <v>28</v>
      </c>
      <c r="G261" t="s">
        <v>29</v>
      </c>
      <c r="I261">
        <v>5504</v>
      </c>
      <c r="J261" t="s">
        <v>30</v>
      </c>
      <c r="K261" t="s">
        <v>82</v>
      </c>
      <c r="L261">
        <f>VLOOKUP($K261,Key!$A$1:$D$105,2,FALSE)</f>
        <v>43.038649999999997</v>
      </c>
      <c r="M261">
        <f>VLOOKUP($K261,Key!$A$1:$D$105,3,FALSE)</f>
        <v>-87.921930000000003</v>
      </c>
      <c r="N261" t="str">
        <f>VLOOKUP($K261,Key!$A$1:$D$105,4,FALSE)</f>
        <v>Milwaukee</v>
      </c>
      <c r="O261" t="s">
        <v>82</v>
      </c>
      <c r="P261">
        <f>VLOOKUP($O261,Key!$A$1:$D$105,2,FALSE)</f>
        <v>43.038649999999997</v>
      </c>
      <c r="Q261">
        <f>VLOOKUP($O261,Key!$A$1:$D$105,3,FALSE)</f>
        <v>-87.921930000000003</v>
      </c>
      <c r="R261" t="str">
        <f>VLOOKUP($O261,Key!$A$1:$D$105,4,FALSE)</f>
        <v>Milwaukee</v>
      </c>
      <c r="S261">
        <v>9</v>
      </c>
      <c r="T261">
        <v>0</v>
      </c>
      <c r="U261">
        <v>0</v>
      </c>
      <c r="V261" t="s">
        <v>33</v>
      </c>
      <c r="W261">
        <v>1</v>
      </c>
      <c r="X261">
        <v>1</v>
      </c>
      <c r="Y261">
        <v>40</v>
      </c>
      <c r="Z261" s="4">
        <v>-1</v>
      </c>
      <c r="AA261" s="1">
        <v>43485</v>
      </c>
      <c r="AB261" s="8">
        <f t="shared" si="24"/>
        <v>43466</v>
      </c>
      <c r="AC261" s="8">
        <f t="shared" si="25"/>
        <v>43485</v>
      </c>
      <c r="AD261" s="8" t="str">
        <f t="shared" si="26"/>
        <v>Sunday</v>
      </c>
      <c r="AE261" s="2">
        <v>0.54954861111111108</v>
      </c>
      <c r="AF261" s="4">
        <v>1</v>
      </c>
      <c r="AG261" s="1">
        <v>43485</v>
      </c>
      <c r="AH261" s="8">
        <f t="shared" si="27"/>
        <v>43466</v>
      </c>
      <c r="AI261" s="8">
        <f t="shared" si="28"/>
        <v>43485</v>
      </c>
      <c r="AJ261" s="8" t="str">
        <f t="shared" si="29"/>
        <v>Sunday</v>
      </c>
      <c r="AK261" s="2">
        <v>0.55562500000000004</v>
      </c>
      <c r="AL261" t="s">
        <v>33</v>
      </c>
      <c r="AM261" t="s">
        <v>34</v>
      </c>
      <c r="AN261" t="s">
        <v>44</v>
      </c>
      <c r="AO261" t="s">
        <v>27</v>
      </c>
    </row>
    <row r="262" spans="1:41" x14ac:dyDescent="0.25">
      <c r="A262" t="s">
        <v>27</v>
      </c>
      <c r="B262">
        <v>1867043</v>
      </c>
      <c r="C262" t="s">
        <v>28</v>
      </c>
      <c r="G262" t="s">
        <v>29</v>
      </c>
      <c r="I262">
        <v>12607</v>
      </c>
      <c r="J262" t="s">
        <v>30</v>
      </c>
      <c r="K262" t="s">
        <v>32</v>
      </c>
      <c r="L262">
        <f>VLOOKUP($K262,Key!$A$1:$D$105,2,FALSE)</f>
        <v>43.040349999999997</v>
      </c>
      <c r="M262">
        <f>VLOOKUP($K262,Key!$A$1:$D$105,3,FALSE)</f>
        <v>-87.920760000000001</v>
      </c>
      <c r="N262" t="str">
        <f>VLOOKUP($K262,Key!$A$1:$D$105,4,FALSE)</f>
        <v>Milwaukee</v>
      </c>
      <c r="O262" t="s">
        <v>32</v>
      </c>
      <c r="P262">
        <f>VLOOKUP($O262,Key!$A$1:$D$105,2,FALSE)</f>
        <v>43.040349999999997</v>
      </c>
      <c r="Q262">
        <f>VLOOKUP($O262,Key!$A$1:$D$105,3,FALSE)</f>
        <v>-87.920760000000001</v>
      </c>
      <c r="R262" t="str">
        <f>VLOOKUP($O262,Key!$A$1:$D$105,4,FALSE)</f>
        <v>Milwaukee</v>
      </c>
      <c r="S262">
        <v>11</v>
      </c>
      <c r="T262">
        <v>0</v>
      </c>
      <c r="U262">
        <v>0</v>
      </c>
      <c r="V262" t="s">
        <v>33</v>
      </c>
      <c r="W262">
        <v>1</v>
      </c>
      <c r="X262">
        <v>1</v>
      </c>
      <c r="Y262">
        <v>40</v>
      </c>
      <c r="Z262" s="6">
        <v>-1</v>
      </c>
      <c r="AA262" s="1">
        <v>43485</v>
      </c>
      <c r="AB262" s="7">
        <f t="shared" si="24"/>
        <v>43466</v>
      </c>
      <c r="AC262" s="7">
        <f t="shared" si="25"/>
        <v>43485</v>
      </c>
      <c r="AD262" s="7" t="str">
        <f t="shared" si="26"/>
        <v>Sunday</v>
      </c>
      <c r="AE262" s="2">
        <v>0.53136574074074072</v>
      </c>
      <c r="AF262" s="6">
        <v>1</v>
      </c>
      <c r="AG262" s="1">
        <v>43485</v>
      </c>
      <c r="AH262" s="7">
        <f t="shared" si="27"/>
        <v>43466</v>
      </c>
      <c r="AI262" s="7">
        <f t="shared" si="28"/>
        <v>43485</v>
      </c>
      <c r="AJ262" s="7" t="str">
        <f t="shared" si="29"/>
        <v>Sunday</v>
      </c>
      <c r="AK262" s="2">
        <v>0.53937500000000005</v>
      </c>
      <c r="AL262" t="s">
        <v>33</v>
      </c>
      <c r="AM262" t="s">
        <v>34</v>
      </c>
      <c r="AN262" t="s">
        <v>44</v>
      </c>
      <c r="AO262" t="s">
        <v>27</v>
      </c>
    </row>
    <row r="263" spans="1:41" x14ac:dyDescent="0.25">
      <c r="A263" t="s">
        <v>27</v>
      </c>
      <c r="B263">
        <v>1867043</v>
      </c>
      <c r="C263" t="s">
        <v>28</v>
      </c>
      <c r="G263" t="s">
        <v>29</v>
      </c>
      <c r="I263">
        <v>12614</v>
      </c>
      <c r="J263" t="s">
        <v>30</v>
      </c>
      <c r="K263" t="s">
        <v>32</v>
      </c>
      <c r="L263">
        <f>VLOOKUP($K263,Key!$A$1:$D$105,2,FALSE)</f>
        <v>43.040349999999997</v>
      </c>
      <c r="M263">
        <f>VLOOKUP($K263,Key!$A$1:$D$105,3,FALSE)</f>
        <v>-87.920760000000001</v>
      </c>
      <c r="N263" t="str">
        <f>VLOOKUP($K263,Key!$A$1:$D$105,4,FALSE)</f>
        <v>Milwaukee</v>
      </c>
      <c r="O263" t="s">
        <v>32</v>
      </c>
      <c r="P263">
        <f>VLOOKUP($O263,Key!$A$1:$D$105,2,FALSE)</f>
        <v>43.040349999999997</v>
      </c>
      <c r="Q263">
        <f>VLOOKUP($O263,Key!$A$1:$D$105,3,FALSE)</f>
        <v>-87.920760000000001</v>
      </c>
      <c r="R263" t="str">
        <f>VLOOKUP($O263,Key!$A$1:$D$105,4,FALSE)</f>
        <v>Milwaukee</v>
      </c>
      <c r="S263">
        <v>10</v>
      </c>
      <c r="T263">
        <v>0</v>
      </c>
      <c r="U263">
        <v>0</v>
      </c>
      <c r="V263" t="s">
        <v>33</v>
      </c>
      <c r="W263">
        <v>1</v>
      </c>
      <c r="X263">
        <v>1</v>
      </c>
      <c r="Y263">
        <v>40</v>
      </c>
      <c r="Z263" s="4">
        <v>-1</v>
      </c>
      <c r="AA263" s="1">
        <v>43485</v>
      </c>
      <c r="AB263" s="8">
        <f t="shared" si="24"/>
        <v>43466</v>
      </c>
      <c r="AC263" s="8">
        <f t="shared" si="25"/>
        <v>43485</v>
      </c>
      <c r="AD263" s="8" t="str">
        <f t="shared" si="26"/>
        <v>Sunday</v>
      </c>
      <c r="AE263" s="2">
        <v>0.53207175925925931</v>
      </c>
      <c r="AF263" s="4">
        <v>1</v>
      </c>
      <c r="AG263" s="1">
        <v>43485</v>
      </c>
      <c r="AH263" s="8">
        <f t="shared" si="27"/>
        <v>43466</v>
      </c>
      <c r="AI263" s="8">
        <f t="shared" si="28"/>
        <v>43485</v>
      </c>
      <c r="AJ263" s="8" t="str">
        <f t="shared" si="29"/>
        <v>Sunday</v>
      </c>
      <c r="AK263" s="2">
        <v>0.53947916666666662</v>
      </c>
      <c r="AL263" t="s">
        <v>33</v>
      </c>
      <c r="AM263" t="s">
        <v>34</v>
      </c>
      <c r="AN263" t="s">
        <v>44</v>
      </c>
      <c r="AO263" t="s">
        <v>27</v>
      </c>
    </row>
    <row r="264" spans="1:41" x14ac:dyDescent="0.25">
      <c r="A264" t="s">
        <v>27</v>
      </c>
      <c r="B264">
        <v>1867043</v>
      </c>
      <c r="C264" t="s">
        <v>28</v>
      </c>
      <c r="G264" t="s">
        <v>29</v>
      </c>
      <c r="I264">
        <v>11084</v>
      </c>
      <c r="J264" t="s">
        <v>30</v>
      </c>
      <c r="K264" t="s">
        <v>72</v>
      </c>
      <c r="L264">
        <f>VLOOKUP($K264,Key!$A$1:$D$105,2,FALSE)</f>
        <v>43.03913</v>
      </c>
      <c r="M264">
        <f>VLOOKUP($K264,Key!$A$1:$D$105,3,FALSE)</f>
        <v>-87.916150000000002</v>
      </c>
      <c r="N264" t="str">
        <f>VLOOKUP($K264,Key!$A$1:$D$105,4,FALSE)</f>
        <v>Milwaukee</v>
      </c>
      <c r="O264" t="s">
        <v>72</v>
      </c>
      <c r="P264">
        <f>VLOOKUP($O264,Key!$A$1:$D$105,2,FALSE)</f>
        <v>43.03913</v>
      </c>
      <c r="Q264">
        <f>VLOOKUP($O264,Key!$A$1:$D$105,3,FALSE)</f>
        <v>-87.916150000000002</v>
      </c>
      <c r="R264" t="str">
        <f>VLOOKUP($O264,Key!$A$1:$D$105,4,FALSE)</f>
        <v>Milwaukee</v>
      </c>
      <c r="S264">
        <v>11</v>
      </c>
      <c r="T264">
        <v>0</v>
      </c>
      <c r="U264">
        <v>0</v>
      </c>
      <c r="V264" t="s">
        <v>33</v>
      </c>
      <c r="W264">
        <v>1</v>
      </c>
      <c r="X264">
        <v>1</v>
      </c>
      <c r="Y264">
        <v>40</v>
      </c>
      <c r="Z264" s="6">
        <v>-1</v>
      </c>
      <c r="AA264" s="1">
        <v>43485</v>
      </c>
      <c r="AB264" s="7">
        <f t="shared" si="24"/>
        <v>43466</v>
      </c>
      <c r="AC264" s="7">
        <f t="shared" si="25"/>
        <v>43485</v>
      </c>
      <c r="AD264" s="7" t="str">
        <f t="shared" si="26"/>
        <v>Sunday</v>
      </c>
      <c r="AE264" s="2">
        <v>0.51337962962962969</v>
      </c>
      <c r="AF264" s="6">
        <v>1</v>
      </c>
      <c r="AG264" s="1">
        <v>43485</v>
      </c>
      <c r="AH264" s="7">
        <f t="shared" si="27"/>
        <v>43466</v>
      </c>
      <c r="AI264" s="7">
        <f t="shared" si="28"/>
        <v>43485</v>
      </c>
      <c r="AJ264" s="7" t="str">
        <f t="shared" si="29"/>
        <v>Sunday</v>
      </c>
      <c r="AK264" s="2">
        <v>0.52086805555555549</v>
      </c>
      <c r="AL264" t="s">
        <v>33</v>
      </c>
      <c r="AM264" t="s">
        <v>34</v>
      </c>
      <c r="AN264" t="s">
        <v>44</v>
      </c>
      <c r="AO264" t="s">
        <v>27</v>
      </c>
    </row>
    <row r="265" spans="1:41" x14ac:dyDescent="0.25">
      <c r="A265" t="s">
        <v>27</v>
      </c>
      <c r="B265">
        <v>1867043</v>
      </c>
      <c r="C265" t="s">
        <v>28</v>
      </c>
      <c r="G265" t="s">
        <v>29</v>
      </c>
      <c r="I265">
        <v>12627</v>
      </c>
      <c r="J265" t="s">
        <v>30</v>
      </c>
      <c r="K265" t="s">
        <v>72</v>
      </c>
      <c r="L265">
        <f>VLOOKUP($K265,Key!$A$1:$D$105,2,FALSE)</f>
        <v>43.03913</v>
      </c>
      <c r="M265">
        <f>VLOOKUP($K265,Key!$A$1:$D$105,3,FALSE)</f>
        <v>-87.916150000000002</v>
      </c>
      <c r="N265" t="str">
        <f>VLOOKUP($K265,Key!$A$1:$D$105,4,FALSE)</f>
        <v>Milwaukee</v>
      </c>
      <c r="O265" t="s">
        <v>72</v>
      </c>
      <c r="P265">
        <f>VLOOKUP($O265,Key!$A$1:$D$105,2,FALSE)</f>
        <v>43.03913</v>
      </c>
      <c r="Q265">
        <f>VLOOKUP($O265,Key!$A$1:$D$105,3,FALSE)</f>
        <v>-87.916150000000002</v>
      </c>
      <c r="R265" t="str">
        <f>VLOOKUP($O265,Key!$A$1:$D$105,4,FALSE)</f>
        <v>Milwaukee</v>
      </c>
      <c r="S265">
        <v>11</v>
      </c>
      <c r="T265">
        <v>0</v>
      </c>
      <c r="U265">
        <v>0</v>
      </c>
      <c r="V265" t="s">
        <v>33</v>
      </c>
      <c r="W265">
        <v>1</v>
      </c>
      <c r="X265">
        <v>1</v>
      </c>
      <c r="Y265">
        <v>40</v>
      </c>
      <c r="Z265" s="4">
        <v>-1</v>
      </c>
      <c r="AA265" s="1">
        <v>43485</v>
      </c>
      <c r="AB265" s="8">
        <f t="shared" si="24"/>
        <v>43466</v>
      </c>
      <c r="AC265" s="8">
        <f t="shared" si="25"/>
        <v>43485</v>
      </c>
      <c r="AD265" s="8" t="str">
        <f t="shared" si="26"/>
        <v>Sunday</v>
      </c>
      <c r="AE265" s="2">
        <v>0.51377314814814812</v>
      </c>
      <c r="AF265" s="4">
        <v>1</v>
      </c>
      <c r="AG265" s="1">
        <v>43485</v>
      </c>
      <c r="AH265" s="8">
        <f t="shared" si="27"/>
        <v>43466</v>
      </c>
      <c r="AI265" s="8">
        <f t="shared" si="28"/>
        <v>43485</v>
      </c>
      <c r="AJ265" s="8" t="str">
        <f t="shared" si="29"/>
        <v>Sunday</v>
      </c>
      <c r="AK265" s="2">
        <v>0.52142361111111113</v>
      </c>
      <c r="AL265" t="s">
        <v>33</v>
      </c>
      <c r="AM265" t="s">
        <v>34</v>
      </c>
      <c r="AN265" t="s">
        <v>44</v>
      </c>
      <c r="AO265" t="s">
        <v>27</v>
      </c>
    </row>
    <row r="266" spans="1:41" x14ac:dyDescent="0.25">
      <c r="A266" t="s">
        <v>27</v>
      </c>
      <c r="B266">
        <v>1867043</v>
      </c>
      <c r="C266" t="s">
        <v>28</v>
      </c>
      <c r="G266" t="s">
        <v>29</v>
      </c>
      <c r="I266">
        <v>11056</v>
      </c>
      <c r="J266" t="s">
        <v>30</v>
      </c>
      <c r="K266" t="s">
        <v>72</v>
      </c>
      <c r="L266">
        <f>VLOOKUP($K266,Key!$A$1:$D$105,2,FALSE)</f>
        <v>43.03913</v>
      </c>
      <c r="M266">
        <f>VLOOKUP($K266,Key!$A$1:$D$105,3,FALSE)</f>
        <v>-87.916150000000002</v>
      </c>
      <c r="N266" t="str">
        <f>VLOOKUP($K266,Key!$A$1:$D$105,4,FALSE)</f>
        <v>Milwaukee</v>
      </c>
      <c r="O266" t="s">
        <v>72</v>
      </c>
      <c r="P266">
        <f>VLOOKUP($O266,Key!$A$1:$D$105,2,FALSE)</f>
        <v>43.03913</v>
      </c>
      <c r="Q266">
        <f>VLOOKUP($O266,Key!$A$1:$D$105,3,FALSE)</f>
        <v>-87.916150000000002</v>
      </c>
      <c r="R266" t="str">
        <f>VLOOKUP($O266,Key!$A$1:$D$105,4,FALSE)</f>
        <v>Milwaukee</v>
      </c>
      <c r="S266">
        <v>10</v>
      </c>
      <c r="T266">
        <v>0</v>
      </c>
      <c r="U266">
        <v>0</v>
      </c>
      <c r="V266" t="s">
        <v>33</v>
      </c>
      <c r="W266">
        <v>1</v>
      </c>
      <c r="X266">
        <v>1</v>
      </c>
      <c r="Y266">
        <v>40</v>
      </c>
      <c r="Z266" s="6">
        <v>-1</v>
      </c>
      <c r="AA266" s="1">
        <v>43485</v>
      </c>
      <c r="AB266" s="7">
        <f t="shared" si="24"/>
        <v>43466</v>
      </c>
      <c r="AC266" s="7">
        <f t="shared" si="25"/>
        <v>43485</v>
      </c>
      <c r="AD266" s="7" t="str">
        <f t="shared" si="26"/>
        <v>Sunday</v>
      </c>
      <c r="AE266" s="2">
        <v>0.51393518518518522</v>
      </c>
      <c r="AF266" s="6">
        <v>1</v>
      </c>
      <c r="AG266" s="1">
        <v>43485</v>
      </c>
      <c r="AH266" s="7">
        <f t="shared" si="27"/>
        <v>43466</v>
      </c>
      <c r="AI266" s="7">
        <f t="shared" si="28"/>
        <v>43485</v>
      </c>
      <c r="AJ266" s="7" t="str">
        <f t="shared" si="29"/>
        <v>Sunday</v>
      </c>
      <c r="AK266" s="2">
        <v>0.52126157407407414</v>
      </c>
      <c r="AL266" t="s">
        <v>33</v>
      </c>
      <c r="AM266" t="s">
        <v>34</v>
      </c>
      <c r="AN266" t="s">
        <v>44</v>
      </c>
      <c r="AO266" t="s">
        <v>27</v>
      </c>
    </row>
    <row r="267" spans="1:41" x14ac:dyDescent="0.25">
      <c r="A267" t="s">
        <v>27</v>
      </c>
      <c r="B267">
        <v>1867043</v>
      </c>
      <c r="C267" t="s">
        <v>28</v>
      </c>
      <c r="G267" t="s">
        <v>29</v>
      </c>
      <c r="I267">
        <v>11139</v>
      </c>
      <c r="J267" t="s">
        <v>30</v>
      </c>
      <c r="K267" t="s">
        <v>72</v>
      </c>
      <c r="L267">
        <f>VLOOKUP($K267,Key!$A$1:$D$105,2,FALSE)</f>
        <v>43.03913</v>
      </c>
      <c r="M267">
        <f>VLOOKUP($K267,Key!$A$1:$D$105,3,FALSE)</f>
        <v>-87.916150000000002</v>
      </c>
      <c r="N267" t="str">
        <f>VLOOKUP($K267,Key!$A$1:$D$105,4,FALSE)</f>
        <v>Milwaukee</v>
      </c>
      <c r="O267" t="s">
        <v>72</v>
      </c>
      <c r="P267">
        <f>VLOOKUP($O267,Key!$A$1:$D$105,2,FALSE)</f>
        <v>43.03913</v>
      </c>
      <c r="Q267">
        <f>VLOOKUP($O267,Key!$A$1:$D$105,3,FALSE)</f>
        <v>-87.916150000000002</v>
      </c>
      <c r="R267" t="str">
        <f>VLOOKUP($O267,Key!$A$1:$D$105,4,FALSE)</f>
        <v>Milwaukee</v>
      </c>
      <c r="S267">
        <v>10</v>
      </c>
      <c r="T267">
        <v>0</v>
      </c>
      <c r="U267">
        <v>0</v>
      </c>
      <c r="V267" t="s">
        <v>33</v>
      </c>
      <c r="W267">
        <v>1</v>
      </c>
      <c r="X267">
        <v>1</v>
      </c>
      <c r="Y267">
        <v>40</v>
      </c>
      <c r="Z267" s="4">
        <v>-1</v>
      </c>
      <c r="AA267" s="1">
        <v>43485</v>
      </c>
      <c r="AB267" s="8">
        <f t="shared" si="24"/>
        <v>43466</v>
      </c>
      <c r="AC267" s="8">
        <f t="shared" si="25"/>
        <v>43485</v>
      </c>
      <c r="AD267" s="8" t="str">
        <f t="shared" si="26"/>
        <v>Sunday</v>
      </c>
      <c r="AE267" s="2">
        <v>0.51417824074074081</v>
      </c>
      <c r="AF267" s="4">
        <v>1</v>
      </c>
      <c r="AG267" s="1">
        <v>43485</v>
      </c>
      <c r="AH267" s="8">
        <f t="shared" si="27"/>
        <v>43466</v>
      </c>
      <c r="AI267" s="8">
        <f t="shared" si="28"/>
        <v>43485</v>
      </c>
      <c r="AJ267" s="8" t="str">
        <f t="shared" si="29"/>
        <v>Sunday</v>
      </c>
      <c r="AK267" s="2">
        <v>0.52112268518518523</v>
      </c>
      <c r="AL267" t="s">
        <v>33</v>
      </c>
      <c r="AM267" t="s">
        <v>34</v>
      </c>
      <c r="AN267" t="s">
        <v>44</v>
      </c>
      <c r="AO267" t="s">
        <v>27</v>
      </c>
    </row>
    <row r="268" spans="1:41" x14ac:dyDescent="0.25">
      <c r="A268" t="s">
        <v>27</v>
      </c>
      <c r="B268">
        <v>1867043</v>
      </c>
      <c r="C268" t="s">
        <v>28</v>
      </c>
      <c r="G268" t="s">
        <v>29</v>
      </c>
      <c r="I268">
        <v>12695</v>
      </c>
      <c r="J268" t="s">
        <v>30</v>
      </c>
      <c r="K268" t="s">
        <v>72</v>
      </c>
      <c r="L268">
        <f>VLOOKUP($K268,Key!$A$1:$D$105,2,FALSE)</f>
        <v>43.03913</v>
      </c>
      <c r="M268">
        <f>VLOOKUP($K268,Key!$A$1:$D$105,3,FALSE)</f>
        <v>-87.916150000000002</v>
      </c>
      <c r="N268" t="str">
        <f>VLOOKUP($K268,Key!$A$1:$D$105,4,FALSE)</f>
        <v>Milwaukee</v>
      </c>
      <c r="O268" t="s">
        <v>72</v>
      </c>
      <c r="P268">
        <f>VLOOKUP($O268,Key!$A$1:$D$105,2,FALSE)</f>
        <v>43.03913</v>
      </c>
      <c r="Q268">
        <f>VLOOKUP($O268,Key!$A$1:$D$105,3,FALSE)</f>
        <v>-87.916150000000002</v>
      </c>
      <c r="R268" t="str">
        <f>VLOOKUP($O268,Key!$A$1:$D$105,4,FALSE)</f>
        <v>Milwaukee</v>
      </c>
      <c r="S268">
        <v>10</v>
      </c>
      <c r="T268">
        <v>0</v>
      </c>
      <c r="U268">
        <v>0</v>
      </c>
      <c r="V268" t="s">
        <v>33</v>
      </c>
      <c r="W268">
        <v>1</v>
      </c>
      <c r="X268">
        <v>1</v>
      </c>
      <c r="Y268">
        <v>40</v>
      </c>
      <c r="Z268" s="6">
        <v>-1</v>
      </c>
      <c r="AA268" s="1">
        <v>43485</v>
      </c>
      <c r="AB268" s="7">
        <f t="shared" si="24"/>
        <v>43466</v>
      </c>
      <c r="AC268" s="7">
        <f t="shared" si="25"/>
        <v>43485</v>
      </c>
      <c r="AD268" s="7" t="str">
        <f t="shared" si="26"/>
        <v>Sunday</v>
      </c>
      <c r="AE268" s="2">
        <v>0.51439814814814822</v>
      </c>
      <c r="AF268" s="6">
        <v>1</v>
      </c>
      <c r="AG268" s="1">
        <v>43485</v>
      </c>
      <c r="AH268" s="7">
        <f t="shared" si="27"/>
        <v>43466</v>
      </c>
      <c r="AI268" s="7">
        <f t="shared" si="28"/>
        <v>43485</v>
      </c>
      <c r="AJ268" s="7" t="str">
        <f t="shared" si="29"/>
        <v>Sunday</v>
      </c>
      <c r="AK268" s="2">
        <v>0.52099537037037036</v>
      </c>
      <c r="AL268" t="s">
        <v>33</v>
      </c>
      <c r="AM268" t="s">
        <v>34</v>
      </c>
      <c r="AN268" t="s">
        <v>44</v>
      </c>
      <c r="AO268" t="s">
        <v>27</v>
      </c>
    </row>
    <row r="269" spans="1:41" x14ac:dyDescent="0.25">
      <c r="A269" t="s">
        <v>27</v>
      </c>
      <c r="B269">
        <v>1867043</v>
      </c>
      <c r="C269" t="s">
        <v>28</v>
      </c>
      <c r="G269" t="s">
        <v>29</v>
      </c>
      <c r="I269">
        <v>12681</v>
      </c>
      <c r="J269" t="s">
        <v>30</v>
      </c>
      <c r="K269" t="s">
        <v>72</v>
      </c>
      <c r="L269">
        <f>VLOOKUP($K269,Key!$A$1:$D$105,2,FALSE)</f>
        <v>43.03913</v>
      </c>
      <c r="M269">
        <f>VLOOKUP($K269,Key!$A$1:$D$105,3,FALSE)</f>
        <v>-87.916150000000002</v>
      </c>
      <c r="N269" t="str">
        <f>VLOOKUP($K269,Key!$A$1:$D$105,4,FALSE)</f>
        <v>Milwaukee</v>
      </c>
      <c r="O269" t="s">
        <v>72</v>
      </c>
      <c r="P269">
        <f>VLOOKUP($O269,Key!$A$1:$D$105,2,FALSE)</f>
        <v>43.03913</v>
      </c>
      <c r="Q269">
        <f>VLOOKUP($O269,Key!$A$1:$D$105,3,FALSE)</f>
        <v>-87.916150000000002</v>
      </c>
      <c r="R269" t="str">
        <f>VLOOKUP($O269,Key!$A$1:$D$105,4,FALSE)</f>
        <v>Milwaukee</v>
      </c>
      <c r="S269">
        <v>8</v>
      </c>
      <c r="T269">
        <v>0</v>
      </c>
      <c r="U269">
        <v>0</v>
      </c>
      <c r="V269" t="s">
        <v>33</v>
      </c>
      <c r="W269">
        <v>1</v>
      </c>
      <c r="X269">
        <v>1</v>
      </c>
      <c r="Y269">
        <v>40</v>
      </c>
      <c r="Z269" s="4">
        <v>-1</v>
      </c>
      <c r="AA269" s="1">
        <v>43485</v>
      </c>
      <c r="AB269" s="8">
        <f t="shared" si="24"/>
        <v>43466</v>
      </c>
      <c r="AC269" s="8">
        <f t="shared" si="25"/>
        <v>43485</v>
      </c>
      <c r="AD269" s="8" t="str">
        <f t="shared" si="26"/>
        <v>Sunday</v>
      </c>
      <c r="AE269" s="2">
        <v>0.51509259259259255</v>
      </c>
      <c r="AF269" s="4">
        <v>1</v>
      </c>
      <c r="AG269" s="1">
        <v>43485</v>
      </c>
      <c r="AH269" s="8">
        <f t="shared" si="27"/>
        <v>43466</v>
      </c>
      <c r="AI269" s="8">
        <f t="shared" si="28"/>
        <v>43485</v>
      </c>
      <c r="AJ269" s="8" t="str">
        <f t="shared" si="29"/>
        <v>Sunday</v>
      </c>
      <c r="AK269" s="2">
        <v>0.52077546296296295</v>
      </c>
      <c r="AL269" t="s">
        <v>33</v>
      </c>
      <c r="AM269" t="s">
        <v>34</v>
      </c>
      <c r="AN269" t="s">
        <v>44</v>
      </c>
      <c r="AO269" t="s">
        <v>27</v>
      </c>
    </row>
    <row r="270" spans="1:41" x14ac:dyDescent="0.25">
      <c r="A270" t="s">
        <v>27</v>
      </c>
      <c r="B270">
        <v>1867043</v>
      </c>
      <c r="C270" t="s">
        <v>28</v>
      </c>
      <c r="G270" t="s">
        <v>29</v>
      </c>
      <c r="I270">
        <v>5484</v>
      </c>
      <c r="J270" t="s">
        <v>30</v>
      </c>
      <c r="K270" t="s">
        <v>94</v>
      </c>
      <c r="L270">
        <f>VLOOKUP($K270,Key!$A$1:$D$105,2,FALSE)</f>
        <v>43.077359999999999</v>
      </c>
      <c r="M270">
        <f>VLOOKUP($K270,Key!$A$1:$D$105,3,FALSE)</f>
        <v>-87.880769999999998</v>
      </c>
      <c r="N270" t="str">
        <f>VLOOKUP($K270,Key!$A$1:$D$105,4,FALSE)</f>
        <v>Milwaukee</v>
      </c>
      <c r="O270" t="s">
        <v>94</v>
      </c>
      <c r="P270">
        <f>VLOOKUP($O270,Key!$A$1:$D$105,2,FALSE)</f>
        <v>43.077359999999999</v>
      </c>
      <c r="Q270">
        <f>VLOOKUP($O270,Key!$A$1:$D$105,3,FALSE)</f>
        <v>-87.880769999999998</v>
      </c>
      <c r="R270" t="str">
        <f>VLOOKUP($O270,Key!$A$1:$D$105,4,FALSE)</f>
        <v>Milwaukee</v>
      </c>
      <c r="S270">
        <v>7</v>
      </c>
      <c r="T270">
        <v>0</v>
      </c>
      <c r="U270">
        <v>0</v>
      </c>
      <c r="V270" t="s">
        <v>33</v>
      </c>
      <c r="W270">
        <v>1</v>
      </c>
      <c r="X270">
        <v>1</v>
      </c>
      <c r="Y270">
        <v>40</v>
      </c>
      <c r="Z270" s="6">
        <v>-1</v>
      </c>
      <c r="AA270" s="1">
        <v>43485</v>
      </c>
      <c r="AB270" s="7">
        <f t="shared" si="24"/>
        <v>43466</v>
      </c>
      <c r="AC270" s="7">
        <f t="shared" si="25"/>
        <v>43485</v>
      </c>
      <c r="AD270" s="7" t="str">
        <f t="shared" si="26"/>
        <v>Sunday</v>
      </c>
      <c r="AE270" s="2">
        <v>0.63862268518518517</v>
      </c>
      <c r="AF270" s="6">
        <v>1</v>
      </c>
      <c r="AG270" s="1">
        <v>43485</v>
      </c>
      <c r="AH270" s="7">
        <f t="shared" si="27"/>
        <v>43466</v>
      </c>
      <c r="AI270" s="7">
        <f t="shared" si="28"/>
        <v>43485</v>
      </c>
      <c r="AJ270" s="7" t="str">
        <f t="shared" si="29"/>
        <v>Sunday</v>
      </c>
      <c r="AK270" s="2">
        <v>0.64361111111111113</v>
      </c>
      <c r="AL270" t="s">
        <v>33</v>
      </c>
      <c r="AM270" t="s">
        <v>34</v>
      </c>
      <c r="AN270" t="s">
        <v>44</v>
      </c>
      <c r="AO270" t="s">
        <v>27</v>
      </c>
    </row>
    <row r="271" spans="1:41" x14ac:dyDescent="0.25">
      <c r="A271" t="s">
        <v>27</v>
      </c>
      <c r="B271">
        <v>1867043</v>
      </c>
      <c r="C271" t="s">
        <v>28</v>
      </c>
      <c r="G271" t="s">
        <v>29</v>
      </c>
      <c r="I271">
        <v>5714</v>
      </c>
      <c r="J271" t="s">
        <v>30</v>
      </c>
      <c r="K271" t="s">
        <v>94</v>
      </c>
      <c r="L271">
        <f>VLOOKUP($K271,Key!$A$1:$D$105,2,FALSE)</f>
        <v>43.077359999999999</v>
      </c>
      <c r="M271">
        <f>VLOOKUP($K271,Key!$A$1:$D$105,3,FALSE)</f>
        <v>-87.880769999999998</v>
      </c>
      <c r="N271" t="str">
        <f>VLOOKUP($K271,Key!$A$1:$D$105,4,FALSE)</f>
        <v>Milwaukee</v>
      </c>
      <c r="O271" t="s">
        <v>94</v>
      </c>
      <c r="P271">
        <f>VLOOKUP($O271,Key!$A$1:$D$105,2,FALSE)</f>
        <v>43.077359999999999</v>
      </c>
      <c r="Q271">
        <f>VLOOKUP($O271,Key!$A$1:$D$105,3,FALSE)</f>
        <v>-87.880769999999998</v>
      </c>
      <c r="R271" t="str">
        <f>VLOOKUP($O271,Key!$A$1:$D$105,4,FALSE)</f>
        <v>Milwaukee</v>
      </c>
      <c r="S271">
        <v>7</v>
      </c>
      <c r="T271">
        <v>0</v>
      </c>
      <c r="U271">
        <v>0</v>
      </c>
      <c r="V271" t="s">
        <v>33</v>
      </c>
      <c r="W271">
        <v>1</v>
      </c>
      <c r="X271">
        <v>1</v>
      </c>
      <c r="Y271">
        <v>40</v>
      </c>
      <c r="Z271" s="4">
        <v>-1</v>
      </c>
      <c r="AA271" s="1">
        <v>43485</v>
      </c>
      <c r="AB271" s="8">
        <f t="shared" si="24"/>
        <v>43466</v>
      </c>
      <c r="AC271" s="8">
        <f t="shared" si="25"/>
        <v>43485</v>
      </c>
      <c r="AD271" s="8" t="str">
        <f t="shared" si="26"/>
        <v>Sunday</v>
      </c>
      <c r="AE271" s="2">
        <v>0.63905092592592594</v>
      </c>
      <c r="AF271" s="4">
        <v>1</v>
      </c>
      <c r="AG271" s="1">
        <v>43485</v>
      </c>
      <c r="AH271" s="8">
        <f t="shared" si="27"/>
        <v>43466</v>
      </c>
      <c r="AI271" s="8">
        <f t="shared" si="28"/>
        <v>43485</v>
      </c>
      <c r="AJ271" s="8" t="str">
        <f t="shared" si="29"/>
        <v>Sunday</v>
      </c>
      <c r="AK271" s="2">
        <v>0.64374999999999993</v>
      </c>
      <c r="AL271" t="s">
        <v>33</v>
      </c>
      <c r="AM271" t="s">
        <v>34</v>
      </c>
      <c r="AN271" t="s">
        <v>44</v>
      </c>
      <c r="AO271" t="s">
        <v>27</v>
      </c>
    </row>
    <row r="272" spans="1:41" x14ac:dyDescent="0.25">
      <c r="A272" t="s">
        <v>27</v>
      </c>
      <c r="B272">
        <v>1867043</v>
      </c>
      <c r="C272" t="s">
        <v>28</v>
      </c>
      <c r="G272" t="s">
        <v>29</v>
      </c>
      <c r="I272">
        <v>12615</v>
      </c>
      <c r="J272" t="s">
        <v>30</v>
      </c>
      <c r="K272" t="s">
        <v>94</v>
      </c>
      <c r="L272">
        <f>VLOOKUP($K272,Key!$A$1:$D$105,2,FALSE)</f>
        <v>43.077359999999999</v>
      </c>
      <c r="M272">
        <f>VLOOKUP($K272,Key!$A$1:$D$105,3,FALSE)</f>
        <v>-87.880769999999998</v>
      </c>
      <c r="N272" t="str">
        <f>VLOOKUP($K272,Key!$A$1:$D$105,4,FALSE)</f>
        <v>Milwaukee</v>
      </c>
      <c r="O272" t="s">
        <v>94</v>
      </c>
      <c r="P272">
        <f>VLOOKUP($O272,Key!$A$1:$D$105,2,FALSE)</f>
        <v>43.077359999999999</v>
      </c>
      <c r="Q272">
        <f>VLOOKUP($O272,Key!$A$1:$D$105,3,FALSE)</f>
        <v>-87.880769999999998</v>
      </c>
      <c r="R272" t="str">
        <f>VLOOKUP($O272,Key!$A$1:$D$105,4,FALSE)</f>
        <v>Milwaukee</v>
      </c>
      <c r="S272">
        <v>6</v>
      </c>
      <c r="T272">
        <v>0</v>
      </c>
      <c r="U272">
        <v>0</v>
      </c>
      <c r="V272" t="s">
        <v>33</v>
      </c>
      <c r="W272">
        <v>0</v>
      </c>
      <c r="X272">
        <v>0</v>
      </c>
      <c r="Y272">
        <v>0</v>
      </c>
      <c r="Z272" s="6">
        <v>-1</v>
      </c>
      <c r="AA272" s="1">
        <v>43485</v>
      </c>
      <c r="AB272" s="7">
        <f t="shared" si="24"/>
        <v>43466</v>
      </c>
      <c r="AC272" s="7">
        <f t="shared" si="25"/>
        <v>43485</v>
      </c>
      <c r="AD272" s="7" t="str">
        <f t="shared" si="26"/>
        <v>Sunday</v>
      </c>
      <c r="AE272" s="2">
        <v>0.63946759259259256</v>
      </c>
      <c r="AF272" s="6">
        <v>1</v>
      </c>
      <c r="AG272" s="1">
        <v>43485</v>
      </c>
      <c r="AH272" s="7">
        <f t="shared" si="27"/>
        <v>43466</v>
      </c>
      <c r="AI272" s="7">
        <f t="shared" si="28"/>
        <v>43485</v>
      </c>
      <c r="AJ272" s="7" t="str">
        <f t="shared" si="29"/>
        <v>Sunday</v>
      </c>
      <c r="AK272" s="2">
        <v>0.6434375</v>
      </c>
      <c r="AL272" t="s">
        <v>33</v>
      </c>
      <c r="AM272" t="s">
        <v>34</v>
      </c>
      <c r="AN272" t="s">
        <v>44</v>
      </c>
      <c r="AO272" t="s">
        <v>27</v>
      </c>
    </row>
    <row r="273" spans="1:41" x14ac:dyDescent="0.25">
      <c r="A273" t="s">
        <v>27</v>
      </c>
      <c r="B273">
        <v>1867043</v>
      </c>
      <c r="C273" t="s">
        <v>28</v>
      </c>
      <c r="G273" t="s">
        <v>29</v>
      </c>
      <c r="I273">
        <v>11046</v>
      </c>
      <c r="J273" t="s">
        <v>30</v>
      </c>
      <c r="K273" t="s">
        <v>94</v>
      </c>
      <c r="L273">
        <f>VLOOKUP($K273,Key!$A$1:$D$105,2,FALSE)</f>
        <v>43.077359999999999</v>
      </c>
      <c r="M273">
        <f>VLOOKUP($K273,Key!$A$1:$D$105,3,FALSE)</f>
        <v>-87.880769999999998</v>
      </c>
      <c r="N273" t="str">
        <f>VLOOKUP($K273,Key!$A$1:$D$105,4,FALSE)</f>
        <v>Milwaukee</v>
      </c>
      <c r="O273" t="s">
        <v>94</v>
      </c>
      <c r="P273">
        <f>VLOOKUP($O273,Key!$A$1:$D$105,2,FALSE)</f>
        <v>43.077359999999999</v>
      </c>
      <c r="Q273">
        <f>VLOOKUP($O273,Key!$A$1:$D$105,3,FALSE)</f>
        <v>-87.880769999999998</v>
      </c>
      <c r="R273" t="str">
        <f>VLOOKUP($O273,Key!$A$1:$D$105,4,FALSE)</f>
        <v>Milwaukee</v>
      </c>
      <c r="S273">
        <v>6</v>
      </c>
      <c r="T273">
        <v>0</v>
      </c>
      <c r="U273">
        <v>0</v>
      </c>
      <c r="V273" t="s">
        <v>33</v>
      </c>
      <c r="W273">
        <v>0</v>
      </c>
      <c r="X273">
        <v>0</v>
      </c>
      <c r="Y273">
        <v>0</v>
      </c>
      <c r="Z273" s="4">
        <v>-1</v>
      </c>
      <c r="AA273" s="1">
        <v>43485</v>
      </c>
      <c r="AB273" s="8">
        <f t="shared" si="24"/>
        <v>43466</v>
      </c>
      <c r="AC273" s="8">
        <f t="shared" si="25"/>
        <v>43485</v>
      </c>
      <c r="AD273" s="8" t="str">
        <f t="shared" si="26"/>
        <v>Sunday</v>
      </c>
      <c r="AE273" s="2">
        <v>0.63997685185185182</v>
      </c>
      <c r="AF273" s="4">
        <v>1</v>
      </c>
      <c r="AG273" s="1">
        <v>43485</v>
      </c>
      <c r="AH273" s="8">
        <f t="shared" si="27"/>
        <v>43466</v>
      </c>
      <c r="AI273" s="8">
        <f t="shared" si="28"/>
        <v>43485</v>
      </c>
      <c r="AJ273" s="8" t="str">
        <f t="shared" si="29"/>
        <v>Sunday</v>
      </c>
      <c r="AK273" s="2">
        <v>0.64384259259259258</v>
      </c>
      <c r="AL273" t="s">
        <v>33</v>
      </c>
      <c r="AM273" t="s">
        <v>34</v>
      </c>
      <c r="AN273" t="s">
        <v>44</v>
      </c>
      <c r="AO273" t="s">
        <v>27</v>
      </c>
    </row>
    <row r="274" spans="1:41" x14ac:dyDescent="0.25">
      <c r="A274" t="s">
        <v>27</v>
      </c>
      <c r="B274">
        <v>1867043</v>
      </c>
      <c r="C274" t="s">
        <v>28</v>
      </c>
      <c r="G274" t="s">
        <v>29</v>
      </c>
      <c r="I274">
        <v>5547</v>
      </c>
      <c r="J274" t="s">
        <v>30</v>
      </c>
      <c r="K274" t="s">
        <v>79</v>
      </c>
      <c r="L274">
        <f>VLOOKUP($K274,Key!$A$1:$D$105,2,FALSE)</f>
        <v>43.078530000000001</v>
      </c>
      <c r="M274">
        <f>VLOOKUP($K274,Key!$A$1:$D$105,3,FALSE)</f>
        <v>-87.882620000000003</v>
      </c>
      <c r="N274" t="str">
        <f>VLOOKUP($K274,Key!$A$1:$D$105,4,FALSE)</f>
        <v>Milwaukee</v>
      </c>
      <c r="O274" t="s">
        <v>79</v>
      </c>
      <c r="P274">
        <f>VLOOKUP($O274,Key!$A$1:$D$105,2,FALSE)</f>
        <v>43.078530000000001</v>
      </c>
      <c r="Q274">
        <f>VLOOKUP($O274,Key!$A$1:$D$105,3,FALSE)</f>
        <v>-87.882620000000003</v>
      </c>
      <c r="R274" t="str">
        <f>VLOOKUP($O274,Key!$A$1:$D$105,4,FALSE)</f>
        <v>Milwaukee</v>
      </c>
      <c r="S274">
        <v>9</v>
      </c>
      <c r="T274">
        <v>0</v>
      </c>
      <c r="U274">
        <v>0</v>
      </c>
      <c r="V274" t="s">
        <v>33</v>
      </c>
      <c r="W274">
        <v>1</v>
      </c>
      <c r="X274">
        <v>1</v>
      </c>
      <c r="Y274">
        <v>40</v>
      </c>
      <c r="Z274" s="6">
        <v>-1</v>
      </c>
      <c r="AA274" s="1">
        <v>43485</v>
      </c>
      <c r="AB274" s="7">
        <f t="shared" si="24"/>
        <v>43466</v>
      </c>
      <c r="AC274" s="7">
        <f t="shared" si="25"/>
        <v>43485</v>
      </c>
      <c r="AD274" s="7" t="str">
        <f t="shared" si="26"/>
        <v>Sunday</v>
      </c>
      <c r="AE274" s="2">
        <v>0.64716435185185184</v>
      </c>
      <c r="AF274" s="6">
        <v>1</v>
      </c>
      <c r="AG274" s="1">
        <v>43485</v>
      </c>
      <c r="AH274" s="7">
        <f t="shared" si="27"/>
        <v>43466</v>
      </c>
      <c r="AI274" s="7">
        <f t="shared" si="28"/>
        <v>43485</v>
      </c>
      <c r="AJ274" s="7" t="str">
        <f t="shared" si="29"/>
        <v>Sunday</v>
      </c>
      <c r="AK274" s="2">
        <v>0.65281250000000002</v>
      </c>
      <c r="AL274" t="s">
        <v>33</v>
      </c>
      <c r="AM274" t="s">
        <v>34</v>
      </c>
      <c r="AN274" t="s">
        <v>44</v>
      </c>
      <c r="AO274" t="s">
        <v>27</v>
      </c>
    </row>
    <row r="275" spans="1:41" x14ac:dyDescent="0.25">
      <c r="A275" t="s">
        <v>27</v>
      </c>
      <c r="B275">
        <v>1867043</v>
      </c>
      <c r="C275" t="s">
        <v>28</v>
      </c>
      <c r="G275" t="s">
        <v>29</v>
      </c>
      <c r="I275">
        <v>5471</v>
      </c>
      <c r="J275" t="s">
        <v>30</v>
      </c>
      <c r="K275" t="s">
        <v>82</v>
      </c>
      <c r="L275">
        <f>VLOOKUP($K275,Key!$A$1:$D$105,2,FALSE)</f>
        <v>43.038649999999997</v>
      </c>
      <c r="M275">
        <f>VLOOKUP($K275,Key!$A$1:$D$105,3,FALSE)</f>
        <v>-87.921930000000003</v>
      </c>
      <c r="N275" t="str">
        <f>VLOOKUP($K275,Key!$A$1:$D$105,4,FALSE)</f>
        <v>Milwaukee</v>
      </c>
      <c r="O275" t="s">
        <v>82</v>
      </c>
      <c r="P275">
        <f>VLOOKUP($O275,Key!$A$1:$D$105,2,FALSE)</f>
        <v>43.038649999999997</v>
      </c>
      <c r="Q275">
        <f>VLOOKUP($O275,Key!$A$1:$D$105,3,FALSE)</f>
        <v>-87.921930000000003</v>
      </c>
      <c r="R275" t="str">
        <f>VLOOKUP($O275,Key!$A$1:$D$105,4,FALSE)</f>
        <v>Milwaukee</v>
      </c>
      <c r="S275">
        <v>9</v>
      </c>
      <c r="T275">
        <v>0</v>
      </c>
      <c r="U275">
        <v>0</v>
      </c>
      <c r="V275" t="s">
        <v>33</v>
      </c>
      <c r="W275">
        <v>1</v>
      </c>
      <c r="X275">
        <v>1</v>
      </c>
      <c r="Y275">
        <v>40</v>
      </c>
      <c r="Z275" s="4">
        <v>-1</v>
      </c>
      <c r="AA275" s="1">
        <v>43485</v>
      </c>
      <c r="AB275" s="8">
        <f t="shared" si="24"/>
        <v>43466</v>
      </c>
      <c r="AC275" s="8">
        <f t="shared" si="25"/>
        <v>43485</v>
      </c>
      <c r="AD275" s="8" t="str">
        <f t="shared" si="26"/>
        <v>Sunday</v>
      </c>
      <c r="AE275" s="2">
        <v>0.54986111111111113</v>
      </c>
      <c r="AF275" s="4">
        <v>1</v>
      </c>
      <c r="AG275" s="1">
        <v>43485</v>
      </c>
      <c r="AH275" s="8">
        <f t="shared" si="27"/>
        <v>43466</v>
      </c>
      <c r="AI275" s="8">
        <f t="shared" si="28"/>
        <v>43485</v>
      </c>
      <c r="AJ275" s="8" t="str">
        <f t="shared" si="29"/>
        <v>Sunday</v>
      </c>
      <c r="AK275" s="2">
        <v>0.55586805555555552</v>
      </c>
      <c r="AL275" t="s">
        <v>33</v>
      </c>
      <c r="AM275" t="s">
        <v>34</v>
      </c>
      <c r="AN275" t="s">
        <v>44</v>
      </c>
      <c r="AO275" t="s">
        <v>27</v>
      </c>
    </row>
    <row r="276" spans="1:41" x14ac:dyDescent="0.25">
      <c r="A276" t="s">
        <v>27</v>
      </c>
      <c r="B276">
        <v>1867043</v>
      </c>
      <c r="C276" t="s">
        <v>28</v>
      </c>
      <c r="G276" t="s">
        <v>29</v>
      </c>
      <c r="I276">
        <v>5453</v>
      </c>
      <c r="J276" t="s">
        <v>30</v>
      </c>
      <c r="K276" t="s">
        <v>82</v>
      </c>
      <c r="L276">
        <f>VLOOKUP($K276,Key!$A$1:$D$105,2,FALSE)</f>
        <v>43.038649999999997</v>
      </c>
      <c r="M276">
        <f>VLOOKUP($K276,Key!$A$1:$D$105,3,FALSE)</f>
        <v>-87.921930000000003</v>
      </c>
      <c r="N276" t="str">
        <f>VLOOKUP($K276,Key!$A$1:$D$105,4,FALSE)</f>
        <v>Milwaukee</v>
      </c>
      <c r="O276" t="s">
        <v>82</v>
      </c>
      <c r="P276">
        <f>VLOOKUP($O276,Key!$A$1:$D$105,2,FALSE)</f>
        <v>43.038649999999997</v>
      </c>
      <c r="Q276">
        <f>VLOOKUP($O276,Key!$A$1:$D$105,3,FALSE)</f>
        <v>-87.921930000000003</v>
      </c>
      <c r="R276" t="str">
        <f>VLOOKUP($O276,Key!$A$1:$D$105,4,FALSE)</f>
        <v>Milwaukee</v>
      </c>
      <c r="S276">
        <v>8</v>
      </c>
      <c r="T276">
        <v>0</v>
      </c>
      <c r="U276">
        <v>0</v>
      </c>
      <c r="V276" t="s">
        <v>33</v>
      </c>
      <c r="W276">
        <v>1</v>
      </c>
      <c r="X276">
        <v>1</v>
      </c>
      <c r="Y276">
        <v>40</v>
      </c>
      <c r="Z276" s="6">
        <v>-1</v>
      </c>
      <c r="AA276" s="1">
        <v>43485</v>
      </c>
      <c r="AB276" s="7">
        <f t="shared" si="24"/>
        <v>43466</v>
      </c>
      <c r="AC276" s="7">
        <f t="shared" si="25"/>
        <v>43485</v>
      </c>
      <c r="AD276" s="7" t="str">
        <f t="shared" si="26"/>
        <v>Sunday</v>
      </c>
      <c r="AE276" s="2">
        <v>0.55010416666666673</v>
      </c>
      <c r="AF276" s="6">
        <v>1</v>
      </c>
      <c r="AG276" s="1">
        <v>43485</v>
      </c>
      <c r="AH276" s="7">
        <f t="shared" si="27"/>
        <v>43466</v>
      </c>
      <c r="AI276" s="7">
        <f t="shared" si="28"/>
        <v>43485</v>
      </c>
      <c r="AJ276" s="7" t="str">
        <f t="shared" si="29"/>
        <v>Sunday</v>
      </c>
      <c r="AK276" s="2">
        <v>0.55578703703703702</v>
      </c>
      <c r="AL276" t="s">
        <v>33</v>
      </c>
      <c r="AM276" t="s">
        <v>34</v>
      </c>
      <c r="AN276" t="s">
        <v>44</v>
      </c>
      <c r="AO276" t="s">
        <v>27</v>
      </c>
    </row>
    <row r="277" spans="1:41" x14ac:dyDescent="0.25">
      <c r="A277" t="s">
        <v>27</v>
      </c>
      <c r="B277">
        <v>1867043</v>
      </c>
      <c r="C277" t="s">
        <v>28</v>
      </c>
      <c r="G277" t="s">
        <v>29</v>
      </c>
      <c r="I277">
        <v>12471</v>
      </c>
      <c r="J277" t="s">
        <v>30</v>
      </c>
      <c r="K277" t="s">
        <v>82</v>
      </c>
      <c r="L277">
        <f>VLOOKUP($K277,Key!$A$1:$D$105,2,FALSE)</f>
        <v>43.038649999999997</v>
      </c>
      <c r="M277">
        <f>VLOOKUP($K277,Key!$A$1:$D$105,3,FALSE)</f>
        <v>-87.921930000000003</v>
      </c>
      <c r="N277" t="str">
        <f>VLOOKUP($K277,Key!$A$1:$D$105,4,FALSE)</f>
        <v>Milwaukee</v>
      </c>
      <c r="O277" t="s">
        <v>82</v>
      </c>
      <c r="P277">
        <f>VLOOKUP($O277,Key!$A$1:$D$105,2,FALSE)</f>
        <v>43.038649999999997</v>
      </c>
      <c r="Q277">
        <f>VLOOKUP($O277,Key!$A$1:$D$105,3,FALSE)</f>
        <v>-87.921930000000003</v>
      </c>
      <c r="R277" t="str">
        <f>VLOOKUP($O277,Key!$A$1:$D$105,4,FALSE)</f>
        <v>Milwaukee</v>
      </c>
      <c r="S277">
        <v>8</v>
      </c>
      <c r="T277">
        <v>0</v>
      </c>
      <c r="U277">
        <v>0</v>
      </c>
      <c r="V277" t="s">
        <v>33</v>
      </c>
      <c r="W277">
        <v>1</v>
      </c>
      <c r="X277">
        <v>1</v>
      </c>
      <c r="Y277">
        <v>40</v>
      </c>
      <c r="Z277" s="4">
        <v>-1</v>
      </c>
      <c r="AA277" s="1">
        <v>43485</v>
      </c>
      <c r="AB277" s="8">
        <f t="shared" si="24"/>
        <v>43466</v>
      </c>
      <c r="AC277" s="8">
        <f t="shared" si="25"/>
        <v>43485</v>
      </c>
      <c r="AD277" s="8" t="str">
        <f t="shared" si="26"/>
        <v>Sunday</v>
      </c>
      <c r="AE277" s="2">
        <v>0.55027777777777775</v>
      </c>
      <c r="AF277" s="4">
        <v>1</v>
      </c>
      <c r="AG277" s="1">
        <v>43485</v>
      </c>
      <c r="AH277" s="8">
        <f t="shared" si="27"/>
        <v>43466</v>
      </c>
      <c r="AI277" s="8">
        <f t="shared" si="28"/>
        <v>43485</v>
      </c>
      <c r="AJ277" s="8" t="str">
        <f t="shared" si="29"/>
        <v>Sunday</v>
      </c>
      <c r="AK277" s="2">
        <v>0.55570601851851853</v>
      </c>
      <c r="AL277" t="s">
        <v>33</v>
      </c>
      <c r="AM277" t="s">
        <v>34</v>
      </c>
      <c r="AN277" t="s">
        <v>44</v>
      </c>
      <c r="AO277" t="s">
        <v>27</v>
      </c>
    </row>
    <row r="278" spans="1:41" x14ac:dyDescent="0.25">
      <c r="A278" t="s">
        <v>27</v>
      </c>
      <c r="B278">
        <v>1867043</v>
      </c>
      <c r="C278" t="s">
        <v>28</v>
      </c>
      <c r="G278" t="s">
        <v>29</v>
      </c>
      <c r="I278">
        <v>11132</v>
      </c>
      <c r="J278" t="s">
        <v>30</v>
      </c>
      <c r="K278" t="s">
        <v>78</v>
      </c>
      <c r="L278">
        <f>VLOOKUP($K278,Key!$A$1:$D$105,2,FALSE)</f>
        <v>43.041646999999998</v>
      </c>
      <c r="M278">
        <f>VLOOKUP($K278,Key!$A$1:$D$105,3,FALSE)</f>
        <v>-87.927257999999995</v>
      </c>
      <c r="N278" t="str">
        <f>VLOOKUP($K278,Key!$A$1:$D$105,4,FALSE)</f>
        <v>Milwaukee</v>
      </c>
      <c r="O278" t="s">
        <v>78</v>
      </c>
      <c r="P278">
        <f>VLOOKUP($O278,Key!$A$1:$D$105,2,FALSE)</f>
        <v>43.041646999999998</v>
      </c>
      <c r="Q278">
        <f>VLOOKUP($O278,Key!$A$1:$D$105,3,FALSE)</f>
        <v>-87.927257999999995</v>
      </c>
      <c r="R278" t="str">
        <f>VLOOKUP($O278,Key!$A$1:$D$105,4,FALSE)</f>
        <v>Milwaukee</v>
      </c>
      <c r="S278">
        <v>6</v>
      </c>
      <c r="T278">
        <v>0</v>
      </c>
      <c r="U278">
        <v>0</v>
      </c>
      <c r="V278" t="s">
        <v>33</v>
      </c>
      <c r="W278">
        <v>0</v>
      </c>
      <c r="X278">
        <v>0</v>
      </c>
      <c r="Y278">
        <v>0</v>
      </c>
      <c r="Z278" s="6">
        <v>-1</v>
      </c>
      <c r="AA278" s="1">
        <v>43485</v>
      </c>
      <c r="AB278" s="7">
        <f t="shared" si="24"/>
        <v>43466</v>
      </c>
      <c r="AC278" s="7">
        <f t="shared" si="25"/>
        <v>43485</v>
      </c>
      <c r="AD278" s="7" t="str">
        <f t="shared" si="26"/>
        <v>Sunday</v>
      </c>
      <c r="AE278" s="2">
        <v>0.56217592592592591</v>
      </c>
      <c r="AF278" s="6">
        <v>1</v>
      </c>
      <c r="AG278" s="1">
        <v>43485</v>
      </c>
      <c r="AH278" s="7">
        <f t="shared" si="27"/>
        <v>43466</v>
      </c>
      <c r="AI278" s="7">
        <f t="shared" si="28"/>
        <v>43485</v>
      </c>
      <c r="AJ278" s="7" t="str">
        <f t="shared" si="29"/>
        <v>Sunday</v>
      </c>
      <c r="AK278" s="2">
        <v>0.56606481481481474</v>
      </c>
      <c r="AL278" t="s">
        <v>33</v>
      </c>
      <c r="AM278" t="s">
        <v>34</v>
      </c>
      <c r="AN278" t="s">
        <v>44</v>
      </c>
      <c r="AO278" t="s">
        <v>27</v>
      </c>
    </row>
    <row r="279" spans="1:41" x14ac:dyDescent="0.25">
      <c r="A279" t="s">
        <v>27</v>
      </c>
      <c r="B279">
        <v>1867043</v>
      </c>
      <c r="C279" t="s">
        <v>28</v>
      </c>
      <c r="G279" t="s">
        <v>29</v>
      </c>
      <c r="I279">
        <v>361</v>
      </c>
      <c r="J279" t="s">
        <v>30</v>
      </c>
      <c r="K279" t="s">
        <v>78</v>
      </c>
      <c r="L279">
        <f>VLOOKUP($K279,Key!$A$1:$D$105,2,FALSE)</f>
        <v>43.041646999999998</v>
      </c>
      <c r="M279">
        <f>VLOOKUP($K279,Key!$A$1:$D$105,3,FALSE)</f>
        <v>-87.927257999999995</v>
      </c>
      <c r="N279" t="str">
        <f>VLOOKUP($K279,Key!$A$1:$D$105,4,FALSE)</f>
        <v>Milwaukee</v>
      </c>
      <c r="O279" t="s">
        <v>78</v>
      </c>
      <c r="P279">
        <f>VLOOKUP($O279,Key!$A$1:$D$105,2,FALSE)</f>
        <v>43.041646999999998</v>
      </c>
      <c r="Q279">
        <f>VLOOKUP($O279,Key!$A$1:$D$105,3,FALSE)</f>
        <v>-87.927257999999995</v>
      </c>
      <c r="R279" t="str">
        <f>VLOOKUP($O279,Key!$A$1:$D$105,4,FALSE)</f>
        <v>Milwaukee</v>
      </c>
      <c r="S279">
        <v>6</v>
      </c>
      <c r="T279">
        <v>0</v>
      </c>
      <c r="U279">
        <v>0</v>
      </c>
      <c r="V279" t="s">
        <v>33</v>
      </c>
      <c r="W279">
        <v>0</v>
      </c>
      <c r="X279">
        <v>0</v>
      </c>
      <c r="Y279">
        <v>0</v>
      </c>
      <c r="Z279" s="4">
        <v>-1</v>
      </c>
      <c r="AA279" s="1">
        <v>43485</v>
      </c>
      <c r="AB279" s="8">
        <f t="shared" si="24"/>
        <v>43466</v>
      </c>
      <c r="AC279" s="8">
        <f t="shared" si="25"/>
        <v>43485</v>
      </c>
      <c r="AD279" s="8" t="str">
        <f t="shared" si="26"/>
        <v>Sunday</v>
      </c>
      <c r="AE279" s="2">
        <v>0.56226851851851845</v>
      </c>
      <c r="AF279" s="4">
        <v>1</v>
      </c>
      <c r="AG279" s="1">
        <v>43485</v>
      </c>
      <c r="AH279" s="8">
        <f t="shared" si="27"/>
        <v>43466</v>
      </c>
      <c r="AI279" s="8">
        <f t="shared" si="28"/>
        <v>43485</v>
      </c>
      <c r="AJ279" s="8" t="str">
        <f t="shared" si="29"/>
        <v>Sunday</v>
      </c>
      <c r="AK279" s="2">
        <v>0.56664351851851846</v>
      </c>
      <c r="AL279" t="s">
        <v>33</v>
      </c>
      <c r="AM279" t="s">
        <v>34</v>
      </c>
      <c r="AN279" t="s">
        <v>44</v>
      </c>
      <c r="AO279" t="s">
        <v>27</v>
      </c>
    </row>
    <row r="280" spans="1:41" x14ac:dyDescent="0.25">
      <c r="A280" t="s">
        <v>27</v>
      </c>
      <c r="B280">
        <v>1867043</v>
      </c>
      <c r="C280" t="s">
        <v>28</v>
      </c>
      <c r="G280" t="s">
        <v>29</v>
      </c>
      <c r="I280">
        <v>146</v>
      </c>
      <c r="J280" t="s">
        <v>30</v>
      </c>
      <c r="K280" t="s">
        <v>78</v>
      </c>
      <c r="L280">
        <f>VLOOKUP($K280,Key!$A$1:$D$105,2,FALSE)</f>
        <v>43.041646999999998</v>
      </c>
      <c r="M280">
        <f>VLOOKUP($K280,Key!$A$1:$D$105,3,FALSE)</f>
        <v>-87.927257999999995</v>
      </c>
      <c r="N280" t="str">
        <f>VLOOKUP($K280,Key!$A$1:$D$105,4,FALSE)</f>
        <v>Milwaukee</v>
      </c>
      <c r="O280" t="s">
        <v>78</v>
      </c>
      <c r="P280">
        <f>VLOOKUP($O280,Key!$A$1:$D$105,2,FALSE)</f>
        <v>43.041646999999998</v>
      </c>
      <c r="Q280">
        <f>VLOOKUP($O280,Key!$A$1:$D$105,3,FALSE)</f>
        <v>-87.927257999999995</v>
      </c>
      <c r="R280" t="str">
        <f>VLOOKUP($O280,Key!$A$1:$D$105,4,FALSE)</f>
        <v>Milwaukee</v>
      </c>
      <c r="S280">
        <v>6</v>
      </c>
      <c r="T280">
        <v>0</v>
      </c>
      <c r="U280">
        <v>0</v>
      </c>
      <c r="V280" t="s">
        <v>33</v>
      </c>
      <c r="W280">
        <v>0</v>
      </c>
      <c r="X280">
        <v>0</v>
      </c>
      <c r="Y280">
        <v>0</v>
      </c>
      <c r="Z280" s="6">
        <v>-1</v>
      </c>
      <c r="AA280" s="1">
        <v>43485</v>
      </c>
      <c r="AB280" s="7">
        <f t="shared" si="24"/>
        <v>43466</v>
      </c>
      <c r="AC280" s="7">
        <f t="shared" si="25"/>
        <v>43485</v>
      </c>
      <c r="AD280" s="7" t="str">
        <f t="shared" si="26"/>
        <v>Sunday</v>
      </c>
      <c r="AE280" s="2">
        <v>0.56237268518518524</v>
      </c>
      <c r="AF280" s="6">
        <v>1</v>
      </c>
      <c r="AG280" s="1">
        <v>43485</v>
      </c>
      <c r="AH280" s="7">
        <f t="shared" si="27"/>
        <v>43466</v>
      </c>
      <c r="AI280" s="7">
        <f t="shared" si="28"/>
        <v>43485</v>
      </c>
      <c r="AJ280" s="7" t="str">
        <f t="shared" si="29"/>
        <v>Sunday</v>
      </c>
      <c r="AK280" s="2">
        <v>0.56650462962962966</v>
      </c>
      <c r="AL280" t="s">
        <v>33</v>
      </c>
      <c r="AM280" t="s">
        <v>34</v>
      </c>
      <c r="AN280" t="s">
        <v>44</v>
      </c>
      <c r="AO280" t="s">
        <v>27</v>
      </c>
    </row>
    <row r="281" spans="1:41" x14ac:dyDescent="0.25">
      <c r="A281" t="s">
        <v>27</v>
      </c>
      <c r="B281">
        <v>1867043</v>
      </c>
      <c r="C281" t="s">
        <v>28</v>
      </c>
      <c r="G281" t="s">
        <v>29</v>
      </c>
      <c r="I281">
        <v>11167</v>
      </c>
      <c r="J281" t="s">
        <v>30</v>
      </c>
      <c r="K281" t="s">
        <v>78</v>
      </c>
      <c r="L281">
        <f>VLOOKUP($K281,Key!$A$1:$D$105,2,FALSE)</f>
        <v>43.041646999999998</v>
      </c>
      <c r="M281">
        <f>VLOOKUP($K281,Key!$A$1:$D$105,3,FALSE)</f>
        <v>-87.927257999999995</v>
      </c>
      <c r="N281" t="str">
        <f>VLOOKUP($K281,Key!$A$1:$D$105,4,FALSE)</f>
        <v>Milwaukee</v>
      </c>
      <c r="O281" t="s">
        <v>78</v>
      </c>
      <c r="P281">
        <f>VLOOKUP($O281,Key!$A$1:$D$105,2,FALSE)</f>
        <v>43.041646999999998</v>
      </c>
      <c r="Q281">
        <f>VLOOKUP($O281,Key!$A$1:$D$105,3,FALSE)</f>
        <v>-87.927257999999995</v>
      </c>
      <c r="R281" t="str">
        <f>VLOOKUP($O281,Key!$A$1:$D$105,4,FALSE)</f>
        <v>Milwaukee</v>
      </c>
      <c r="S281">
        <v>6</v>
      </c>
      <c r="T281">
        <v>0</v>
      </c>
      <c r="U281">
        <v>0</v>
      </c>
      <c r="V281" t="s">
        <v>33</v>
      </c>
      <c r="W281">
        <v>0</v>
      </c>
      <c r="X281">
        <v>0</v>
      </c>
      <c r="Y281">
        <v>0</v>
      </c>
      <c r="Z281" s="4">
        <v>-1</v>
      </c>
      <c r="AA281" s="1">
        <v>43485</v>
      </c>
      <c r="AB281" s="8">
        <f t="shared" si="24"/>
        <v>43466</v>
      </c>
      <c r="AC281" s="8">
        <f t="shared" si="25"/>
        <v>43485</v>
      </c>
      <c r="AD281" s="8" t="str">
        <f t="shared" si="26"/>
        <v>Sunday</v>
      </c>
      <c r="AE281" s="2">
        <v>0.56245370370370373</v>
      </c>
      <c r="AF281" s="4">
        <v>1</v>
      </c>
      <c r="AG281" s="1">
        <v>43485</v>
      </c>
      <c r="AH281" s="8">
        <f t="shared" si="27"/>
        <v>43466</v>
      </c>
      <c r="AI281" s="8">
        <f t="shared" si="28"/>
        <v>43485</v>
      </c>
      <c r="AJ281" s="8" t="str">
        <f t="shared" si="29"/>
        <v>Sunday</v>
      </c>
      <c r="AK281" s="2">
        <v>0.5664583333333334</v>
      </c>
      <c r="AL281" t="s">
        <v>33</v>
      </c>
      <c r="AM281" t="s">
        <v>34</v>
      </c>
      <c r="AN281" t="s">
        <v>44</v>
      </c>
      <c r="AO281" t="s">
        <v>27</v>
      </c>
    </row>
    <row r="282" spans="1:41" x14ac:dyDescent="0.25">
      <c r="A282" t="s">
        <v>27</v>
      </c>
      <c r="B282">
        <v>1867043</v>
      </c>
      <c r="C282" t="s">
        <v>28</v>
      </c>
      <c r="G282" t="s">
        <v>29</v>
      </c>
      <c r="I282">
        <v>42</v>
      </c>
      <c r="J282" t="s">
        <v>30</v>
      </c>
      <c r="K282" t="s">
        <v>78</v>
      </c>
      <c r="L282">
        <f>VLOOKUP($K282,Key!$A$1:$D$105,2,FALSE)</f>
        <v>43.041646999999998</v>
      </c>
      <c r="M282">
        <f>VLOOKUP($K282,Key!$A$1:$D$105,3,FALSE)</f>
        <v>-87.927257999999995</v>
      </c>
      <c r="N282" t="str">
        <f>VLOOKUP($K282,Key!$A$1:$D$105,4,FALSE)</f>
        <v>Milwaukee</v>
      </c>
      <c r="O282" t="s">
        <v>78</v>
      </c>
      <c r="P282">
        <f>VLOOKUP($O282,Key!$A$1:$D$105,2,FALSE)</f>
        <v>43.041646999999998</v>
      </c>
      <c r="Q282">
        <f>VLOOKUP($O282,Key!$A$1:$D$105,3,FALSE)</f>
        <v>-87.927257999999995</v>
      </c>
      <c r="R282" t="str">
        <f>VLOOKUP($O282,Key!$A$1:$D$105,4,FALSE)</f>
        <v>Milwaukee</v>
      </c>
      <c r="S282">
        <v>5</v>
      </c>
      <c r="T282">
        <v>0</v>
      </c>
      <c r="U282">
        <v>0</v>
      </c>
      <c r="V282" t="s">
        <v>33</v>
      </c>
      <c r="W282">
        <v>0</v>
      </c>
      <c r="X282">
        <v>0</v>
      </c>
      <c r="Y282">
        <v>0</v>
      </c>
      <c r="Z282" s="6">
        <v>-1</v>
      </c>
      <c r="AA282" s="1">
        <v>43485</v>
      </c>
      <c r="AB282" s="7">
        <f t="shared" si="24"/>
        <v>43466</v>
      </c>
      <c r="AC282" s="7">
        <f t="shared" si="25"/>
        <v>43485</v>
      </c>
      <c r="AD282" s="7" t="str">
        <f t="shared" si="26"/>
        <v>Sunday</v>
      </c>
      <c r="AE282" s="2">
        <v>0.56262731481481476</v>
      </c>
      <c r="AF282" s="6">
        <v>1</v>
      </c>
      <c r="AG282" s="1">
        <v>43485</v>
      </c>
      <c r="AH282" s="7">
        <f t="shared" si="27"/>
        <v>43466</v>
      </c>
      <c r="AI282" s="7">
        <f t="shared" si="28"/>
        <v>43485</v>
      </c>
      <c r="AJ282" s="7" t="str">
        <f t="shared" si="29"/>
        <v>Sunday</v>
      </c>
      <c r="AK282" s="2">
        <v>0.56625000000000003</v>
      </c>
      <c r="AL282" t="s">
        <v>33</v>
      </c>
      <c r="AM282" t="s">
        <v>34</v>
      </c>
      <c r="AN282" t="s">
        <v>44</v>
      </c>
      <c r="AO282" t="s">
        <v>27</v>
      </c>
    </row>
    <row r="283" spans="1:41" x14ac:dyDescent="0.25">
      <c r="A283" t="s">
        <v>27</v>
      </c>
      <c r="B283">
        <v>1867043</v>
      </c>
      <c r="C283" t="s">
        <v>28</v>
      </c>
      <c r="G283" t="s">
        <v>29</v>
      </c>
      <c r="I283">
        <v>12626</v>
      </c>
      <c r="J283" t="s">
        <v>30</v>
      </c>
      <c r="K283" t="s">
        <v>78</v>
      </c>
      <c r="L283">
        <f>VLOOKUP($K283,Key!$A$1:$D$105,2,FALSE)</f>
        <v>43.041646999999998</v>
      </c>
      <c r="M283">
        <f>VLOOKUP($K283,Key!$A$1:$D$105,3,FALSE)</f>
        <v>-87.927257999999995</v>
      </c>
      <c r="N283" t="str">
        <f>VLOOKUP($K283,Key!$A$1:$D$105,4,FALSE)</f>
        <v>Milwaukee</v>
      </c>
      <c r="O283" t="s">
        <v>78</v>
      </c>
      <c r="P283">
        <f>VLOOKUP($O283,Key!$A$1:$D$105,2,FALSE)</f>
        <v>43.041646999999998</v>
      </c>
      <c r="Q283">
        <f>VLOOKUP($O283,Key!$A$1:$D$105,3,FALSE)</f>
        <v>-87.927257999999995</v>
      </c>
      <c r="R283" t="str">
        <f>VLOOKUP($O283,Key!$A$1:$D$105,4,FALSE)</f>
        <v>Milwaukee</v>
      </c>
      <c r="S283">
        <v>5</v>
      </c>
      <c r="T283">
        <v>0</v>
      </c>
      <c r="U283">
        <v>0</v>
      </c>
      <c r="V283" t="s">
        <v>33</v>
      </c>
      <c r="W283">
        <v>0</v>
      </c>
      <c r="X283">
        <v>0</v>
      </c>
      <c r="Y283">
        <v>0</v>
      </c>
      <c r="Z283" s="4">
        <v>-1</v>
      </c>
      <c r="AA283" s="1">
        <v>43485</v>
      </c>
      <c r="AB283" s="8">
        <f t="shared" si="24"/>
        <v>43466</v>
      </c>
      <c r="AC283" s="8">
        <f t="shared" si="25"/>
        <v>43485</v>
      </c>
      <c r="AD283" s="8" t="str">
        <f t="shared" si="26"/>
        <v>Sunday</v>
      </c>
      <c r="AE283" s="2">
        <v>0.56275462962962963</v>
      </c>
      <c r="AF283" s="4">
        <v>1</v>
      </c>
      <c r="AG283" s="1">
        <v>43485</v>
      </c>
      <c r="AH283" s="8">
        <f t="shared" si="27"/>
        <v>43466</v>
      </c>
      <c r="AI283" s="8">
        <f t="shared" si="28"/>
        <v>43485</v>
      </c>
      <c r="AJ283" s="8" t="str">
        <f t="shared" si="29"/>
        <v>Sunday</v>
      </c>
      <c r="AK283" s="2">
        <v>0.56604166666666667</v>
      </c>
      <c r="AL283" t="s">
        <v>33</v>
      </c>
      <c r="AM283" t="s">
        <v>34</v>
      </c>
      <c r="AN283" t="s">
        <v>44</v>
      </c>
      <c r="AO283" t="s">
        <v>27</v>
      </c>
    </row>
    <row r="284" spans="1:41" x14ac:dyDescent="0.25">
      <c r="A284" t="s">
        <v>27</v>
      </c>
      <c r="B284">
        <v>1867043</v>
      </c>
      <c r="C284" t="s">
        <v>28</v>
      </c>
      <c r="G284" t="s">
        <v>29</v>
      </c>
      <c r="I284">
        <v>12705</v>
      </c>
      <c r="J284" t="s">
        <v>30</v>
      </c>
      <c r="K284" t="s">
        <v>79</v>
      </c>
      <c r="L284">
        <f>VLOOKUP($K284,Key!$A$1:$D$105,2,FALSE)</f>
        <v>43.078530000000001</v>
      </c>
      <c r="M284">
        <f>VLOOKUP($K284,Key!$A$1:$D$105,3,FALSE)</f>
        <v>-87.882620000000003</v>
      </c>
      <c r="N284" t="str">
        <f>VLOOKUP($K284,Key!$A$1:$D$105,4,FALSE)</f>
        <v>Milwaukee</v>
      </c>
      <c r="O284" t="s">
        <v>79</v>
      </c>
      <c r="P284">
        <f>VLOOKUP($O284,Key!$A$1:$D$105,2,FALSE)</f>
        <v>43.078530000000001</v>
      </c>
      <c r="Q284">
        <f>VLOOKUP($O284,Key!$A$1:$D$105,3,FALSE)</f>
        <v>-87.882620000000003</v>
      </c>
      <c r="R284" t="str">
        <f>VLOOKUP($O284,Key!$A$1:$D$105,4,FALSE)</f>
        <v>Milwaukee</v>
      </c>
      <c r="S284">
        <v>7</v>
      </c>
      <c r="T284">
        <v>0</v>
      </c>
      <c r="U284">
        <v>0</v>
      </c>
      <c r="V284" t="s">
        <v>33</v>
      </c>
      <c r="W284">
        <v>1</v>
      </c>
      <c r="X284">
        <v>1</v>
      </c>
      <c r="Y284">
        <v>40</v>
      </c>
      <c r="Z284" s="6">
        <v>-1</v>
      </c>
      <c r="AA284" s="1">
        <v>43485</v>
      </c>
      <c r="AB284" s="7">
        <f t="shared" si="24"/>
        <v>43466</v>
      </c>
      <c r="AC284" s="7">
        <f t="shared" si="25"/>
        <v>43485</v>
      </c>
      <c r="AD284" s="7" t="str">
        <f t="shared" si="26"/>
        <v>Sunday</v>
      </c>
      <c r="AE284" s="2">
        <v>0.64736111111111116</v>
      </c>
      <c r="AF284" s="6">
        <v>1</v>
      </c>
      <c r="AG284" s="1">
        <v>43485</v>
      </c>
      <c r="AH284" s="7">
        <f t="shared" si="27"/>
        <v>43466</v>
      </c>
      <c r="AI284" s="7">
        <f t="shared" si="28"/>
        <v>43485</v>
      </c>
      <c r="AJ284" s="7" t="str">
        <f t="shared" si="29"/>
        <v>Sunday</v>
      </c>
      <c r="AK284" s="2">
        <v>0.65240740740740744</v>
      </c>
      <c r="AL284" t="s">
        <v>33</v>
      </c>
      <c r="AM284" t="s">
        <v>34</v>
      </c>
      <c r="AN284" t="s">
        <v>44</v>
      </c>
      <c r="AO284" t="s">
        <v>27</v>
      </c>
    </row>
    <row r="285" spans="1:41" x14ac:dyDescent="0.25">
      <c r="A285" t="s">
        <v>27</v>
      </c>
      <c r="B285">
        <v>1867043</v>
      </c>
      <c r="C285" t="s">
        <v>28</v>
      </c>
      <c r="G285" t="s">
        <v>29</v>
      </c>
      <c r="I285">
        <v>989</v>
      </c>
      <c r="J285" t="s">
        <v>30</v>
      </c>
      <c r="K285" t="s">
        <v>79</v>
      </c>
      <c r="L285">
        <f>VLOOKUP($K285,Key!$A$1:$D$105,2,FALSE)</f>
        <v>43.078530000000001</v>
      </c>
      <c r="M285">
        <f>VLOOKUP($K285,Key!$A$1:$D$105,3,FALSE)</f>
        <v>-87.882620000000003</v>
      </c>
      <c r="N285" t="str">
        <f>VLOOKUP($K285,Key!$A$1:$D$105,4,FALSE)</f>
        <v>Milwaukee</v>
      </c>
      <c r="O285" t="s">
        <v>79</v>
      </c>
      <c r="P285">
        <f>VLOOKUP($O285,Key!$A$1:$D$105,2,FALSE)</f>
        <v>43.078530000000001</v>
      </c>
      <c r="Q285">
        <f>VLOOKUP($O285,Key!$A$1:$D$105,3,FALSE)</f>
        <v>-87.882620000000003</v>
      </c>
      <c r="R285" t="str">
        <f>VLOOKUP($O285,Key!$A$1:$D$105,4,FALSE)</f>
        <v>Milwaukee</v>
      </c>
      <c r="S285">
        <v>7</v>
      </c>
      <c r="T285">
        <v>0</v>
      </c>
      <c r="U285">
        <v>0</v>
      </c>
      <c r="V285" t="s">
        <v>33</v>
      </c>
      <c r="W285">
        <v>1</v>
      </c>
      <c r="X285">
        <v>1</v>
      </c>
      <c r="Y285">
        <v>40</v>
      </c>
      <c r="Z285" s="4">
        <v>-1</v>
      </c>
      <c r="AA285" s="1">
        <v>43485</v>
      </c>
      <c r="AB285" s="8">
        <f t="shared" si="24"/>
        <v>43466</v>
      </c>
      <c r="AC285" s="8">
        <f t="shared" si="25"/>
        <v>43485</v>
      </c>
      <c r="AD285" s="8" t="str">
        <f t="shared" si="26"/>
        <v>Sunday</v>
      </c>
      <c r="AE285" s="2">
        <v>0.64770833333333333</v>
      </c>
      <c r="AF285" s="4">
        <v>1</v>
      </c>
      <c r="AG285" s="1">
        <v>43485</v>
      </c>
      <c r="AH285" s="8">
        <f t="shared" si="27"/>
        <v>43466</v>
      </c>
      <c r="AI285" s="8">
        <f t="shared" si="28"/>
        <v>43485</v>
      </c>
      <c r="AJ285" s="8" t="str">
        <f t="shared" si="29"/>
        <v>Sunday</v>
      </c>
      <c r="AK285" s="2">
        <v>0.65258101851851846</v>
      </c>
      <c r="AL285" t="s">
        <v>33</v>
      </c>
      <c r="AM285" t="s">
        <v>34</v>
      </c>
      <c r="AN285" t="s">
        <v>44</v>
      </c>
      <c r="AO285" t="s">
        <v>27</v>
      </c>
    </row>
    <row r="286" spans="1:41" x14ac:dyDescent="0.25">
      <c r="A286" t="s">
        <v>27</v>
      </c>
      <c r="B286">
        <v>1867043</v>
      </c>
      <c r="C286" t="s">
        <v>28</v>
      </c>
      <c r="G286" t="s">
        <v>29</v>
      </c>
      <c r="I286">
        <v>959</v>
      </c>
      <c r="J286" t="s">
        <v>30</v>
      </c>
      <c r="K286" t="s">
        <v>79</v>
      </c>
      <c r="L286">
        <f>VLOOKUP($K286,Key!$A$1:$D$105,2,FALSE)</f>
        <v>43.078530000000001</v>
      </c>
      <c r="M286">
        <f>VLOOKUP($K286,Key!$A$1:$D$105,3,FALSE)</f>
        <v>-87.882620000000003</v>
      </c>
      <c r="N286" t="str">
        <f>VLOOKUP($K286,Key!$A$1:$D$105,4,FALSE)</f>
        <v>Milwaukee</v>
      </c>
      <c r="O286" t="s">
        <v>79</v>
      </c>
      <c r="P286">
        <f>VLOOKUP($O286,Key!$A$1:$D$105,2,FALSE)</f>
        <v>43.078530000000001</v>
      </c>
      <c r="Q286">
        <f>VLOOKUP($O286,Key!$A$1:$D$105,3,FALSE)</f>
        <v>-87.882620000000003</v>
      </c>
      <c r="R286" t="str">
        <f>VLOOKUP($O286,Key!$A$1:$D$105,4,FALSE)</f>
        <v>Milwaukee</v>
      </c>
      <c r="S286">
        <v>6</v>
      </c>
      <c r="T286">
        <v>0</v>
      </c>
      <c r="U286">
        <v>0</v>
      </c>
      <c r="V286" t="s">
        <v>33</v>
      </c>
      <c r="W286">
        <v>0</v>
      </c>
      <c r="X286">
        <v>0</v>
      </c>
      <c r="Y286">
        <v>0</v>
      </c>
      <c r="Z286" s="6">
        <v>-1</v>
      </c>
      <c r="AA286" s="1">
        <v>43485</v>
      </c>
      <c r="AB286" s="7">
        <f t="shared" si="24"/>
        <v>43466</v>
      </c>
      <c r="AC286" s="7">
        <f t="shared" si="25"/>
        <v>43485</v>
      </c>
      <c r="AD286" s="7" t="str">
        <f t="shared" si="26"/>
        <v>Sunday</v>
      </c>
      <c r="AE286" s="2">
        <v>0.64815972222222229</v>
      </c>
      <c r="AF286" s="6">
        <v>1</v>
      </c>
      <c r="AG286" s="1">
        <v>43485</v>
      </c>
      <c r="AH286" s="7">
        <f t="shared" si="27"/>
        <v>43466</v>
      </c>
      <c r="AI286" s="7">
        <f t="shared" si="28"/>
        <v>43485</v>
      </c>
      <c r="AJ286" s="7" t="str">
        <f t="shared" si="29"/>
        <v>Sunday</v>
      </c>
      <c r="AK286" s="2">
        <v>0.65248842592592593</v>
      </c>
      <c r="AL286" t="s">
        <v>33</v>
      </c>
      <c r="AM286" t="s">
        <v>34</v>
      </c>
      <c r="AN286" t="s">
        <v>44</v>
      </c>
      <c r="AO286" t="s">
        <v>27</v>
      </c>
    </row>
    <row r="287" spans="1:41" x14ac:dyDescent="0.25">
      <c r="A287" t="s">
        <v>27</v>
      </c>
      <c r="B287">
        <v>1867043</v>
      </c>
      <c r="C287" t="s">
        <v>28</v>
      </c>
      <c r="G287" t="s">
        <v>29</v>
      </c>
      <c r="I287">
        <v>5463</v>
      </c>
      <c r="J287" t="s">
        <v>30</v>
      </c>
      <c r="K287" t="s">
        <v>78</v>
      </c>
      <c r="L287">
        <f>VLOOKUP($K287,Key!$A$1:$D$105,2,FALSE)</f>
        <v>43.041646999999998</v>
      </c>
      <c r="M287">
        <f>VLOOKUP($K287,Key!$A$1:$D$105,3,FALSE)</f>
        <v>-87.927257999999995</v>
      </c>
      <c r="N287" t="str">
        <f>VLOOKUP($K287,Key!$A$1:$D$105,4,FALSE)</f>
        <v>Milwaukee</v>
      </c>
      <c r="O287" t="s">
        <v>78</v>
      </c>
      <c r="P287">
        <f>VLOOKUP($O287,Key!$A$1:$D$105,2,FALSE)</f>
        <v>43.041646999999998</v>
      </c>
      <c r="Q287">
        <f>VLOOKUP($O287,Key!$A$1:$D$105,3,FALSE)</f>
        <v>-87.927257999999995</v>
      </c>
      <c r="R287" t="str">
        <f>VLOOKUP($O287,Key!$A$1:$D$105,4,FALSE)</f>
        <v>Milwaukee</v>
      </c>
      <c r="S287">
        <v>4</v>
      </c>
      <c r="T287">
        <v>0</v>
      </c>
      <c r="U287">
        <v>0</v>
      </c>
      <c r="V287" t="s">
        <v>33</v>
      </c>
      <c r="W287">
        <v>0</v>
      </c>
      <c r="X287">
        <v>0</v>
      </c>
      <c r="Y287">
        <v>0</v>
      </c>
      <c r="Z287" s="4">
        <v>-1</v>
      </c>
      <c r="AA287" s="1">
        <v>43485</v>
      </c>
      <c r="AB287" s="8">
        <f t="shared" si="24"/>
        <v>43466</v>
      </c>
      <c r="AC287" s="8">
        <f t="shared" si="25"/>
        <v>43485</v>
      </c>
      <c r="AD287" s="8" t="str">
        <f t="shared" si="26"/>
        <v>Sunday</v>
      </c>
      <c r="AE287" s="2">
        <v>0.56299768518518511</v>
      </c>
      <c r="AF287" s="4">
        <v>1</v>
      </c>
      <c r="AG287" s="1">
        <v>43485</v>
      </c>
      <c r="AH287" s="8">
        <f t="shared" si="27"/>
        <v>43466</v>
      </c>
      <c r="AI287" s="8">
        <f t="shared" si="28"/>
        <v>43485</v>
      </c>
      <c r="AJ287" s="8" t="str">
        <f t="shared" si="29"/>
        <v>Sunday</v>
      </c>
      <c r="AK287" s="2">
        <v>0.56563657407407408</v>
      </c>
      <c r="AL287" t="s">
        <v>33</v>
      </c>
      <c r="AM287" t="s">
        <v>34</v>
      </c>
      <c r="AN287" t="s">
        <v>44</v>
      </c>
      <c r="AO287" t="s">
        <v>27</v>
      </c>
    </row>
    <row r="288" spans="1:41" x14ac:dyDescent="0.25">
      <c r="A288" t="s">
        <v>27</v>
      </c>
      <c r="B288">
        <v>2290052</v>
      </c>
      <c r="C288" t="s">
        <v>28</v>
      </c>
      <c r="G288" t="s">
        <v>29</v>
      </c>
      <c r="I288">
        <v>12661</v>
      </c>
      <c r="J288" t="s">
        <v>30</v>
      </c>
      <c r="K288" t="s">
        <v>70</v>
      </c>
      <c r="L288">
        <f>VLOOKUP($K288,Key!$A$1:$D$105,2,FALSE)</f>
        <v>43.074655999999997</v>
      </c>
      <c r="M288">
        <f>VLOOKUP($K288,Key!$A$1:$D$105,3,FALSE)</f>
        <v>-87.889011999999994</v>
      </c>
      <c r="N288" t="str">
        <f>VLOOKUP($K288,Key!$A$1:$D$105,4,FALSE)</f>
        <v>Milwaukee</v>
      </c>
      <c r="O288" t="s">
        <v>75</v>
      </c>
      <c r="P288">
        <f>VLOOKUP($O288,Key!$A$1:$D$105,2,FALSE)</f>
        <v>43.063749000000001</v>
      </c>
      <c r="Q288">
        <f>VLOOKUP($O288,Key!$A$1:$D$105,3,FALSE)</f>
        <v>-87.887962999999999</v>
      </c>
      <c r="R288" t="str">
        <f>VLOOKUP($O288,Key!$A$1:$D$105,4,FALSE)</f>
        <v>Milwaukee</v>
      </c>
      <c r="S288">
        <v>25</v>
      </c>
      <c r="T288">
        <v>0</v>
      </c>
      <c r="U288">
        <v>0</v>
      </c>
      <c r="V288" t="s">
        <v>33</v>
      </c>
      <c r="W288">
        <v>3</v>
      </c>
      <c r="X288">
        <v>2.9</v>
      </c>
      <c r="Y288">
        <v>120</v>
      </c>
      <c r="Z288" s="4">
        <v>-1</v>
      </c>
      <c r="AA288" s="1">
        <v>43469</v>
      </c>
      <c r="AB288" s="8">
        <f t="shared" si="24"/>
        <v>43466</v>
      </c>
      <c r="AC288" s="8">
        <f t="shared" si="25"/>
        <v>43469</v>
      </c>
      <c r="AD288" s="8" t="str">
        <f t="shared" si="26"/>
        <v>Friday</v>
      </c>
      <c r="AE288" s="2">
        <v>0.45817129629629627</v>
      </c>
      <c r="AF288" s="4">
        <v>1</v>
      </c>
      <c r="AG288" s="1">
        <v>43469</v>
      </c>
      <c r="AH288" s="8">
        <f t="shared" si="27"/>
        <v>43466</v>
      </c>
      <c r="AI288" s="8">
        <f t="shared" si="28"/>
        <v>43469</v>
      </c>
      <c r="AJ288" s="8" t="str">
        <f t="shared" si="29"/>
        <v>Friday</v>
      </c>
      <c r="AK288" s="2">
        <v>0.47503472222222221</v>
      </c>
      <c r="AL288" t="s">
        <v>33</v>
      </c>
      <c r="AM288" t="s">
        <v>34</v>
      </c>
      <c r="AN288" t="s">
        <v>35</v>
      </c>
      <c r="AO288" t="s">
        <v>27</v>
      </c>
    </row>
    <row r="289" spans="1:41" x14ac:dyDescent="0.25">
      <c r="A289" t="s">
        <v>27</v>
      </c>
      <c r="B289">
        <v>2290052</v>
      </c>
      <c r="C289" t="s">
        <v>28</v>
      </c>
      <c r="G289" t="s">
        <v>29</v>
      </c>
      <c r="I289">
        <v>12625</v>
      </c>
      <c r="J289" t="s">
        <v>30</v>
      </c>
      <c r="K289" t="s">
        <v>62</v>
      </c>
      <c r="L289">
        <f>VLOOKUP($K289,Key!$A$1:$D$105,2,FALSE)</f>
        <v>43.020020000000002</v>
      </c>
      <c r="M289">
        <f>VLOOKUP($K289,Key!$A$1:$D$105,3,FALSE)</f>
        <v>-87.912540000000007</v>
      </c>
      <c r="N289" t="str">
        <f>VLOOKUP($K289,Key!$A$1:$D$105,4,FALSE)</f>
        <v>Milwaukee</v>
      </c>
      <c r="O289" t="s">
        <v>109</v>
      </c>
      <c r="P289">
        <f>VLOOKUP($O289,Key!$A$1:$D$105,2,FALSE)</f>
        <v>43.031480000000002</v>
      </c>
      <c r="Q289">
        <f>VLOOKUP($O289,Key!$A$1:$D$105,3,FALSE)</f>
        <v>-87.908169999999998</v>
      </c>
      <c r="R289" t="str">
        <f>VLOOKUP($O289,Key!$A$1:$D$105,4,FALSE)</f>
        <v>Milwaukee</v>
      </c>
      <c r="S289">
        <v>20</v>
      </c>
      <c r="T289">
        <v>0</v>
      </c>
      <c r="U289">
        <v>0</v>
      </c>
      <c r="V289" t="s">
        <v>33</v>
      </c>
      <c r="W289">
        <v>3</v>
      </c>
      <c r="X289">
        <v>2.9</v>
      </c>
      <c r="Y289">
        <v>120</v>
      </c>
      <c r="Z289" s="6">
        <v>-1</v>
      </c>
      <c r="AA289" s="1">
        <v>43469</v>
      </c>
      <c r="AB289" s="7">
        <f t="shared" si="24"/>
        <v>43466</v>
      </c>
      <c r="AC289" s="7">
        <f t="shared" si="25"/>
        <v>43469</v>
      </c>
      <c r="AD289" s="7" t="str">
        <f t="shared" si="26"/>
        <v>Friday</v>
      </c>
      <c r="AE289" s="2">
        <v>0.37645833333333334</v>
      </c>
      <c r="AF289" s="6">
        <v>1</v>
      </c>
      <c r="AG289" s="1">
        <v>43469</v>
      </c>
      <c r="AH289" s="7">
        <f t="shared" si="27"/>
        <v>43466</v>
      </c>
      <c r="AI289" s="7">
        <f t="shared" si="28"/>
        <v>43469</v>
      </c>
      <c r="AJ289" s="7" t="str">
        <f t="shared" si="29"/>
        <v>Friday</v>
      </c>
      <c r="AK289" s="2">
        <v>0.39074074074074078</v>
      </c>
      <c r="AL289" t="s">
        <v>33</v>
      </c>
      <c r="AM289" t="s">
        <v>34</v>
      </c>
      <c r="AN289" t="s">
        <v>35</v>
      </c>
      <c r="AO289" t="s">
        <v>27</v>
      </c>
    </row>
    <row r="290" spans="1:41" x14ac:dyDescent="0.25">
      <c r="A290" t="s">
        <v>27</v>
      </c>
      <c r="B290">
        <v>2290052</v>
      </c>
      <c r="C290" t="s">
        <v>28</v>
      </c>
      <c r="G290" t="s">
        <v>29</v>
      </c>
      <c r="I290">
        <v>967</v>
      </c>
      <c r="J290" t="s">
        <v>30</v>
      </c>
      <c r="K290" t="s">
        <v>62</v>
      </c>
      <c r="L290">
        <f>VLOOKUP($K290,Key!$A$1:$D$105,2,FALSE)</f>
        <v>43.020020000000002</v>
      </c>
      <c r="M290">
        <f>VLOOKUP($K290,Key!$A$1:$D$105,3,FALSE)</f>
        <v>-87.912540000000007</v>
      </c>
      <c r="N290" t="str">
        <f>VLOOKUP($K290,Key!$A$1:$D$105,4,FALSE)</f>
        <v>Milwaukee</v>
      </c>
      <c r="O290" t="s">
        <v>109</v>
      </c>
      <c r="P290">
        <f>VLOOKUP($O290,Key!$A$1:$D$105,2,FALSE)</f>
        <v>43.031480000000002</v>
      </c>
      <c r="Q290">
        <f>VLOOKUP($O290,Key!$A$1:$D$105,3,FALSE)</f>
        <v>-87.908169999999998</v>
      </c>
      <c r="R290" t="str">
        <f>VLOOKUP($O290,Key!$A$1:$D$105,4,FALSE)</f>
        <v>Milwaukee</v>
      </c>
      <c r="S290">
        <v>19</v>
      </c>
      <c r="T290">
        <v>0</v>
      </c>
      <c r="U290">
        <v>0</v>
      </c>
      <c r="V290" t="s">
        <v>33</v>
      </c>
      <c r="W290">
        <v>2</v>
      </c>
      <c r="X290">
        <v>1.9</v>
      </c>
      <c r="Y290">
        <v>80</v>
      </c>
      <c r="Z290" s="4">
        <v>-1</v>
      </c>
      <c r="AA290" s="1">
        <v>43469</v>
      </c>
      <c r="AB290" s="8">
        <f t="shared" si="24"/>
        <v>43466</v>
      </c>
      <c r="AC290" s="8">
        <f t="shared" si="25"/>
        <v>43469</v>
      </c>
      <c r="AD290" s="8" t="str">
        <f t="shared" si="26"/>
        <v>Friday</v>
      </c>
      <c r="AE290" s="2">
        <v>0.37650462962962966</v>
      </c>
      <c r="AF290" s="4">
        <v>1</v>
      </c>
      <c r="AG290" s="1">
        <v>43469</v>
      </c>
      <c r="AH290" s="8">
        <f t="shared" si="27"/>
        <v>43466</v>
      </c>
      <c r="AI290" s="8">
        <f t="shared" si="28"/>
        <v>43469</v>
      </c>
      <c r="AJ290" s="8" t="str">
        <f t="shared" si="29"/>
        <v>Friday</v>
      </c>
      <c r="AK290" s="2">
        <v>0.39003472222222224</v>
      </c>
      <c r="AL290" t="s">
        <v>33</v>
      </c>
      <c r="AM290" t="s">
        <v>34</v>
      </c>
      <c r="AN290" t="s">
        <v>35</v>
      </c>
      <c r="AO290" t="s">
        <v>27</v>
      </c>
    </row>
    <row r="291" spans="1:41" x14ac:dyDescent="0.25">
      <c r="A291" t="s">
        <v>27</v>
      </c>
      <c r="B291">
        <v>2290052</v>
      </c>
      <c r="C291" t="s">
        <v>28</v>
      </c>
      <c r="G291" t="s">
        <v>29</v>
      </c>
      <c r="I291">
        <v>12602</v>
      </c>
      <c r="J291" t="s">
        <v>30</v>
      </c>
      <c r="K291" t="s">
        <v>62</v>
      </c>
      <c r="L291">
        <f>VLOOKUP($K291,Key!$A$1:$D$105,2,FALSE)</f>
        <v>43.020020000000002</v>
      </c>
      <c r="M291">
        <f>VLOOKUP($K291,Key!$A$1:$D$105,3,FALSE)</f>
        <v>-87.912540000000007</v>
      </c>
      <c r="N291" t="str">
        <f>VLOOKUP($K291,Key!$A$1:$D$105,4,FALSE)</f>
        <v>Milwaukee</v>
      </c>
      <c r="O291" t="s">
        <v>109</v>
      </c>
      <c r="P291">
        <f>VLOOKUP($O291,Key!$A$1:$D$105,2,FALSE)</f>
        <v>43.031480000000002</v>
      </c>
      <c r="Q291">
        <f>VLOOKUP($O291,Key!$A$1:$D$105,3,FALSE)</f>
        <v>-87.908169999999998</v>
      </c>
      <c r="R291" t="str">
        <f>VLOOKUP($O291,Key!$A$1:$D$105,4,FALSE)</f>
        <v>Milwaukee</v>
      </c>
      <c r="S291">
        <v>15</v>
      </c>
      <c r="T291">
        <v>0</v>
      </c>
      <c r="U291">
        <v>0</v>
      </c>
      <c r="V291" t="s">
        <v>33</v>
      </c>
      <c r="W291">
        <v>2</v>
      </c>
      <c r="X291">
        <v>1.9</v>
      </c>
      <c r="Y291">
        <v>80</v>
      </c>
      <c r="Z291" s="6">
        <v>-1</v>
      </c>
      <c r="AA291" s="1">
        <v>43469</v>
      </c>
      <c r="AB291" s="7">
        <f t="shared" si="24"/>
        <v>43466</v>
      </c>
      <c r="AC291" s="7">
        <f t="shared" si="25"/>
        <v>43469</v>
      </c>
      <c r="AD291" s="7" t="str">
        <f t="shared" si="26"/>
        <v>Friday</v>
      </c>
      <c r="AE291" s="2">
        <v>0.37847222222222227</v>
      </c>
      <c r="AF291" s="6">
        <v>1</v>
      </c>
      <c r="AG291" s="1">
        <v>43469</v>
      </c>
      <c r="AH291" s="7">
        <f t="shared" si="27"/>
        <v>43466</v>
      </c>
      <c r="AI291" s="7">
        <f t="shared" si="28"/>
        <v>43469</v>
      </c>
      <c r="AJ291" s="7" t="str">
        <f t="shared" si="29"/>
        <v>Friday</v>
      </c>
      <c r="AK291" s="2">
        <v>0.38943287037037039</v>
      </c>
      <c r="AL291" t="s">
        <v>33</v>
      </c>
      <c r="AM291" t="s">
        <v>34</v>
      </c>
      <c r="AN291" t="s">
        <v>35</v>
      </c>
      <c r="AO291" t="s">
        <v>27</v>
      </c>
    </row>
    <row r="292" spans="1:41" x14ac:dyDescent="0.25">
      <c r="A292" t="s">
        <v>27</v>
      </c>
      <c r="B292">
        <v>2290052</v>
      </c>
      <c r="C292" t="s">
        <v>28</v>
      </c>
      <c r="G292" t="s">
        <v>29</v>
      </c>
      <c r="I292">
        <v>12650</v>
      </c>
      <c r="J292" t="s">
        <v>30</v>
      </c>
      <c r="K292" t="s">
        <v>54</v>
      </c>
      <c r="L292">
        <f>VLOOKUP($K292,Key!$A$1:$D$105,2,FALSE)</f>
        <v>43.004728999999998</v>
      </c>
      <c r="M292">
        <f>VLOOKUP($K292,Key!$A$1:$D$105,3,FALSE)</f>
        <v>-87.905463999999995</v>
      </c>
      <c r="N292" t="str">
        <f>VLOOKUP($K292,Key!$A$1:$D$105,4,FALSE)</f>
        <v>Milwaukee</v>
      </c>
      <c r="O292" t="s">
        <v>79</v>
      </c>
      <c r="P292">
        <f>VLOOKUP($O292,Key!$A$1:$D$105,2,FALSE)</f>
        <v>43.078530000000001</v>
      </c>
      <c r="Q292">
        <f>VLOOKUP($O292,Key!$A$1:$D$105,3,FALSE)</f>
        <v>-87.882620000000003</v>
      </c>
      <c r="R292" t="str">
        <f>VLOOKUP($O292,Key!$A$1:$D$105,4,FALSE)</f>
        <v>Milwaukee</v>
      </c>
      <c r="S292">
        <v>159</v>
      </c>
      <c r="T292">
        <v>0</v>
      </c>
      <c r="U292">
        <v>0</v>
      </c>
      <c r="V292" t="s">
        <v>33</v>
      </c>
      <c r="W292">
        <v>18</v>
      </c>
      <c r="X292">
        <v>17.100000000000001</v>
      </c>
      <c r="Y292">
        <v>720</v>
      </c>
      <c r="Z292" s="4">
        <v>-1</v>
      </c>
      <c r="AA292" s="1">
        <v>43468</v>
      </c>
      <c r="AB292" s="8">
        <f t="shared" si="24"/>
        <v>43466</v>
      </c>
      <c r="AC292" s="8">
        <f t="shared" si="25"/>
        <v>43468</v>
      </c>
      <c r="AD292" s="8" t="str">
        <f t="shared" si="26"/>
        <v>Thursday</v>
      </c>
      <c r="AE292" s="2">
        <v>0.48377314814814815</v>
      </c>
      <c r="AF292" s="4">
        <v>1</v>
      </c>
      <c r="AG292" s="1">
        <v>43468</v>
      </c>
      <c r="AH292" s="8">
        <f t="shared" si="27"/>
        <v>43466</v>
      </c>
      <c r="AI292" s="8">
        <f t="shared" si="28"/>
        <v>43468</v>
      </c>
      <c r="AJ292" s="8" t="str">
        <f t="shared" si="29"/>
        <v>Thursday</v>
      </c>
      <c r="AK292" s="2">
        <v>0.59381944444444446</v>
      </c>
      <c r="AL292" t="s">
        <v>34</v>
      </c>
      <c r="AM292" t="s">
        <v>34</v>
      </c>
      <c r="AN292" t="s">
        <v>35</v>
      </c>
      <c r="AO292" t="s">
        <v>27</v>
      </c>
    </row>
    <row r="293" spans="1:41" x14ac:dyDescent="0.25">
      <c r="A293" t="s">
        <v>27</v>
      </c>
      <c r="B293">
        <v>2290052</v>
      </c>
      <c r="C293" t="s">
        <v>28</v>
      </c>
      <c r="G293" t="s">
        <v>29</v>
      </c>
      <c r="I293">
        <v>12642</v>
      </c>
      <c r="J293" t="s">
        <v>30</v>
      </c>
      <c r="K293" t="s">
        <v>54</v>
      </c>
      <c r="L293">
        <f>VLOOKUP($K293,Key!$A$1:$D$105,2,FALSE)</f>
        <v>43.004728999999998</v>
      </c>
      <c r="M293">
        <f>VLOOKUP($K293,Key!$A$1:$D$105,3,FALSE)</f>
        <v>-87.905463999999995</v>
      </c>
      <c r="N293" t="str">
        <f>VLOOKUP($K293,Key!$A$1:$D$105,4,FALSE)</f>
        <v>Milwaukee</v>
      </c>
      <c r="O293" t="s">
        <v>79</v>
      </c>
      <c r="P293">
        <f>VLOOKUP($O293,Key!$A$1:$D$105,2,FALSE)</f>
        <v>43.078530000000001</v>
      </c>
      <c r="Q293">
        <f>VLOOKUP($O293,Key!$A$1:$D$105,3,FALSE)</f>
        <v>-87.882620000000003</v>
      </c>
      <c r="R293" t="str">
        <f>VLOOKUP($O293,Key!$A$1:$D$105,4,FALSE)</f>
        <v>Milwaukee</v>
      </c>
      <c r="S293">
        <v>158</v>
      </c>
      <c r="T293">
        <v>0</v>
      </c>
      <c r="U293">
        <v>0</v>
      </c>
      <c r="V293" t="s">
        <v>33</v>
      </c>
      <c r="W293">
        <v>18</v>
      </c>
      <c r="X293">
        <v>17.100000000000001</v>
      </c>
      <c r="Y293">
        <v>720</v>
      </c>
      <c r="Z293" s="6">
        <v>-1</v>
      </c>
      <c r="AA293" s="1">
        <v>43468</v>
      </c>
      <c r="AB293" s="7">
        <f t="shared" si="24"/>
        <v>43466</v>
      </c>
      <c r="AC293" s="7">
        <f t="shared" si="25"/>
        <v>43468</v>
      </c>
      <c r="AD293" s="7" t="str">
        <f t="shared" si="26"/>
        <v>Thursday</v>
      </c>
      <c r="AE293" s="2">
        <v>0.48379629629629628</v>
      </c>
      <c r="AF293" s="6">
        <v>1</v>
      </c>
      <c r="AG293" s="1">
        <v>43468</v>
      </c>
      <c r="AH293" s="7">
        <f t="shared" si="27"/>
        <v>43466</v>
      </c>
      <c r="AI293" s="7">
        <f t="shared" si="28"/>
        <v>43468</v>
      </c>
      <c r="AJ293" s="7" t="str">
        <f t="shared" si="29"/>
        <v>Thursday</v>
      </c>
      <c r="AK293" s="2">
        <v>0.59333333333333338</v>
      </c>
      <c r="AL293" t="s">
        <v>34</v>
      </c>
      <c r="AM293" t="s">
        <v>34</v>
      </c>
      <c r="AN293" t="s">
        <v>35</v>
      </c>
      <c r="AO293" t="s">
        <v>27</v>
      </c>
    </row>
    <row r="294" spans="1:41" x14ac:dyDescent="0.25">
      <c r="A294" t="s">
        <v>27</v>
      </c>
      <c r="B294">
        <v>2290052</v>
      </c>
      <c r="C294" t="s">
        <v>28</v>
      </c>
      <c r="G294" t="s">
        <v>29</v>
      </c>
      <c r="I294">
        <v>5712</v>
      </c>
      <c r="J294" t="s">
        <v>30</v>
      </c>
      <c r="K294" t="s">
        <v>54</v>
      </c>
      <c r="L294">
        <f>VLOOKUP($K294,Key!$A$1:$D$105,2,FALSE)</f>
        <v>43.004728999999998</v>
      </c>
      <c r="M294">
        <f>VLOOKUP($K294,Key!$A$1:$D$105,3,FALSE)</f>
        <v>-87.905463999999995</v>
      </c>
      <c r="N294" t="str">
        <f>VLOOKUP($K294,Key!$A$1:$D$105,4,FALSE)</f>
        <v>Milwaukee</v>
      </c>
      <c r="O294" t="s">
        <v>79</v>
      </c>
      <c r="P294">
        <f>VLOOKUP($O294,Key!$A$1:$D$105,2,FALSE)</f>
        <v>43.078530000000001</v>
      </c>
      <c r="Q294">
        <f>VLOOKUP($O294,Key!$A$1:$D$105,3,FALSE)</f>
        <v>-87.882620000000003</v>
      </c>
      <c r="R294" t="str">
        <f>VLOOKUP($O294,Key!$A$1:$D$105,4,FALSE)</f>
        <v>Milwaukee</v>
      </c>
      <c r="S294">
        <v>155</v>
      </c>
      <c r="T294">
        <v>0</v>
      </c>
      <c r="U294">
        <v>0</v>
      </c>
      <c r="V294" t="s">
        <v>33</v>
      </c>
      <c r="W294">
        <v>18</v>
      </c>
      <c r="X294">
        <v>17.100000000000001</v>
      </c>
      <c r="Y294">
        <v>720</v>
      </c>
      <c r="Z294" s="4">
        <v>-1</v>
      </c>
      <c r="AA294" s="1">
        <v>43468</v>
      </c>
      <c r="AB294" s="8">
        <f t="shared" si="24"/>
        <v>43466</v>
      </c>
      <c r="AC294" s="8">
        <f t="shared" si="25"/>
        <v>43468</v>
      </c>
      <c r="AD294" s="8" t="str">
        <f t="shared" si="26"/>
        <v>Thursday</v>
      </c>
      <c r="AE294" s="2">
        <v>0.48534722222222221</v>
      </c>
      <c r="AF294" s="4">
        <v>1</v>
      </c>
      <c r="AG294" s="1">
        <v>43468</v>
      </c>
      <c r="AH294" s="8">
        <f t="shared" si="27"/>
        <v>43466</v>
      </c>
      <c r="AI294" s="8">
        <f t="shared" si="28"/>
        <v>43468</v>
      </c>
      <c r="AJ294" s="8" t="str">
        <f t="shared" si="29"/>
        <v>Thursday</v>
      </c>
      <c r="AK294" s="2">
        <v>0.59299768518518514</v>
      </c>
      <c r="AL294" t="s">
        <v>34</v>
      </c>
      <c r="AM294" t="s">
        <v>34</v>
      </c>
      <c r="AN294" t="s">
        <v>35</v>
      </c>
      <c r="AO294" t="s">
        <v>27</v>
      </c>
    </row>
    <row r="295" spans="1:41" x14ac:dyDescent="0.25">
      <c r="A295" t="s">
        <v>27</v>
      </c>
      <c r="B295">
        <v>2290052</v>
      </c>
      <c r="C295" t="s">
        <v>28</v>
      </c>
      <c r="G295" t="s">
        <v>29</v>
      </c>
      <c r="I295">
        <v>5458</v>
      </c>
      <c r="J295" t="s">
        <v>30</v>
      </c>
      <c r="K295" t="s">
        <v>32</v>
      </c>
      <c r="L295">
        <f>VLOOKUP($K295,Key!$A$1:$D$105,2,FALSE)</f>
        <v>43.040349999999997</v>
      </c>
      <c r="M295">
        <f>VLOOKUP($K295,Key!$A$1:$D$105,3,FALSE)</f>
        <v>-87.920760000000001</v>
      </c>
      <c r="N295" t="str">
        <f>VLOOKUP($K295,Key!$A$1:$D$105,4,FALSE)</f>
        <v>Milwaukee</v>
      </c>
      <c r="O295" t="s">
        <v>77</v>
      </c>
      <c r="P295">
        <f>VLOOKUP($O295,Key!$A$1:$D$105,2,FALSE)</f>
        <v>43.052549999999997</v>
      </c>
      <c r="Q295">
        <f>VLOOKUP($O295,Key!$A$1:$D$105,3,FALSE)</f>
        <v>-87.909329999999997</v>
      </c>
      <c r="R295" t="str">
        <f>VLOOKUP($O295,Key!$A$1:$D$105,4,FALSE)</f>
        <v>Milwaukee</v>
      </c>
      <c r="S295">
        <v>115</v>
      </c>
      <c r="T295">
        <v>0</v>
      </c>
      <c r="U295">
        <v>0</v>
      </c>
      <c r="V295" t="s">
        <v>33</v>
      </c>
      <c r="W295">
        <v>17</v>
      </c>
      <c r="X295">
        <v>16.2</v>
      </c>
      <c r="Y295">
        <v>680</v>
      </c>
      <c r="Z295" s="6">
        <v>-1</v>
      </c>
      <c r="AA295" s="1">
        <v>43468</v>
      </c>
      <c r="AB295" s="7">
        <f t="shared" si="24"/>
        <v>43466</v>
      </c>
      <c r="AC295" s="7">
        <f t="shared" si="25"/>
        <v>43468</v>
      </c>
      <c r="AD295" s="7" t="str">
        <f t="shared" si="26"/>
        <v>Thursday</v>
      </c>
      <c r="AE295" s="2">
        <v>0.50127314814814816</v>
      </c>
      <c r="AF295" s="6">
        <v>1</v>
      </c>
      <c r="AG295" s="1">
        <v>43468</v>
      </c>
      <c r="AH295" s="7">
        <f t="shared" si="27"/>
        <v>43466</v>
      </c>
      <c r="AI295" s="7">
        <f t="shared" si="28"/>
        <v>43468</v>
      </c>
      <c r="AJ295" s="7" t="str">
        <f t="shared" si="29"/>
        <v>Thursday</v>
      </c>
      <c r="AK295" s="2">
        <v>0.58101851851851849</v>
      </c>
      <c r="AL295" t="s">
        <v>34</v>
      </c>
      <c r="AM295" t="s">
        <v>34</v>
      </c>
      <c r="AN295" t="s">
        <v>35</v>
      </c>
      <c r="AO295" t="s">
        <v>27</v>
      </c>
    </row>
    <row r="296" spans="1:41" x14ac:dyDescent="0.25">
      <c r="A296" t="s">
        <v>27</v>
      </c>
      <c r="B296">
        <v>2290052</v>
      </c>
      <c r="C296" t="s">
        <v>28</v>
      </c>
      <c r="G296" t="s">
        <v>29</v>
      </c>
      <c r="I296">
        <v>12670</v>
      </c>
      <c r="J296" t="s">
        <v>30</v>
      </c>
      <c r="K296" t="s">
        <v>32</v>
      </c>
      <c r="L296">
        <f>VLOOKUP($K296,Key!$A$1:$D$105,2,FALSE)</f>
        <v>43.040349999999997</v>
      </c>
      <c r="M296">
        <f>VLOOKUP($K296,Key!$A$1:$D$105,3,FALSE)</f>
        <v>-87.920760000000001</v>
      </c>
      <c r="N296" t="str">
        <f>VLOOKUP($K296,Key!$A$1:$D$105,4,FALSE)</f>
        <v>Milwaukee</v>
      </c>
      <c r="O296" t="s">
        <v>57</v>
      </c>
      <c r="P296">
        <f>VLOOKUP($O296,Key!$A$1:$D$105,2,FALSE)</f>
        <v>43.045712999999999</v>
      </c>
      <c r="Q296">
        <f>VLOOKUP($O296,Key!$A$1:$D$105,3,FALSE)</f>
        <v>-87.899756999999994</v>
      </c>
      <c r="R296" t="str">
        <f>VLOOKUP($O296,Key!$A$1:$D$105,4,FALSE)</f>
        <v>Milwaukee</v>
      </c>
      <c r="S296">
        <v>30</v>
      </c>
      <c r="T296">
        <v>0</v>
      </c>
      <c r="U296">
        <v>0</v>
      </c>
      <c r="V296" t="s">
        <v>33</v>
      </c>
      <c r="W296">
        <v>4</v>
      </c>
      <c r="X296">
        <v>3.8</v>
      </c>
      <c r="Y296">
        <v>160</v>
      </c>
      <c r="Z296" s="4">
        <v>-1</v>
      </c>
      <c r="AA296" s="1">
        <v>43468</v>
      </c>
      <c r="AB296" s="8">
        <f t="shared" si="24"/>
        <v>43466</v>
      </c>
      <c r="AC296" s="8">
        <f t="shared" si="25"/>
        <v>43468</v>
      </c>
      <c r="AD296" s="8" t="str">
        <f t="shared" si="26"/>
        <v>Thursday</v>
      </c>
      <c r="AE296" s="2">
        <v>0.50131944444444443</v>
      </c>
      <c r="AF296" s="4">
        <v>1</v>
      </c>
      <c r="AG296" s="1">
        <v>43468</v>
      </c>
      <c r="AH296" s="8">
        <f t="shared" si="27"/>
        <v>43466</v>
      </c>
      <c r="AI296" s="8">
        <f t="shared" si="28"/>
        <v>43468</v>
      </c>
      <c r="AJ296" s="8" t="str">
        <f t="shared" si="29"/>
        <v>Thursday</v>
      </c>
      <c r="AK296" s="2">
        <v>0.52170138888888895</v>
      </c>
      <c r="AL296" t="s">
        <v>33</v>
      </c>
      <c r="AM296" t="s">
        <v>34</v>
      </c>
      <c r="AN296" t="s">
        <v>35</v>
      </c>
      <c r="AO296" t="s">
        <v>27</v>
      </c>
    </row>
    <row r="297" spans="1:41" x14ac:dyDescent="0.25">
      <c r="A297" t="s">
        <v>27</v>
      </c>
      <c r="B297">
        <v>2290052</v>
      </c>
      <c r="C297" t="s">
        <v>28</v>
      </c>
      <c r="G297" t="s">
        <v>29</v>
      </c>
      <c r="I297">
        <v>11152</v>
      </c>
      <c r="J297" t="s">
        <v>30</v>
      </c>
      <c r="K297" t="s">
        <v>32</v>
      </c>
      <c r="L297">
        <f>VLOOKUP($K297,Key!$A$1:$D$105,2,FALSE)</f>
        <v>43.040349999999997</v>
      </c>
      <c r="M297">
        <f>VLOOKUP($K297,Key!$A$1:$D$105,3,FALSE)</f>
        <v>-87.920760000000001</v>
      </c>
      <c r="N297" t="str">
        <f>VLOOKUP($K297,Key!$A$1:$D$105,4,FALSE)</f>
        <v>Milwaukee</v>
      </c>
      <c r="O297" t="s">
        <v>57</v>
      </c>
      <c r="P297">
        <f>VLOOKUP($O297,Key!$A$1:$D$105,2,FALSE)</f>
        <v>43.045712999999999</v>
      </c>
      <c r="Q297">
        <f>VLOOKUP($O297,Key!$A$1:$D$105,3,FALSE)</f>
        <v>-87.899756999999994</v>
      </c>
      <c r="R297" t="str">
        <f>VLOOKUP($O297,Key!$A$1:$D$105,4,FALSE)</f>
        <v>Milwaukee</v>
      </c>
      <c r="S297">
        <v>29</v>
      </c>
      <c r="T297">
        <v>0</v>
      </c>
      <c r="U297">
        <v>0</v>
      </c>
      <c r="V297" t="s">
        <v>33</v>
      </c>
      <c r="W297">
        <v>4</v>
      </c>
      <c r="X297">
        <v>3.8</v>
      </c>
      <c r="Y297">
        <v>160</v>
      </c>
      <c r="Z297" s="6">
        <v>-1</v>
      </c>
      <c r="AA297" s="1">
        <v>43468</v>
      </c>
      <c r="AB297" s="7">
        <f t="shared" si="24"/>
        <v>43466</v>
      </c>
      <c r="AC297" s="7">
        <f t="shared" si="25"/>
        <v>43468</v>
      </c>
      <c r="AD297" s="7" t="str">
        <f t="shared" si="26"/>
        <v>Thursday</v>
      </c>
      <c r="AE297" s="2">
        <v>0.50268518518518512</v>
      </c>
      <c r="AF297" s="6">
        <v>1</v>
      </c>
      <c r="AG297" s="1">
        <v>43468</v>
      </c>
      <c r="AH297" s="7">
        <f t="shared" si="27"/>
        <v>43466</v>
      </c>
      <c r="AI297" s="7">
        <f t="shared" si="28"/>
        <v>43468</v>
      </c>
      <c r="AJ297" s="7" t="str">
        <f t="shared" si="29"/>
        <v>Thursday</v>
      </c>
      <c r="AK297" s="2">
        <v>0.52253472222222219</v>
      </c>
      <c r="AL297" t="s">
        <v>33</v>
      </c>
      <c r="AM297" t="s">
        <v>34</v>
      </c>
      <c r="AN297" t="s">
        <v>35</v>
      </c>
      <c r="AO297" t="s">
        <v>27</v>
      </c>
    </row>
    <row r="298" spans="1:41" x14ac:dyDescent="0.25">
      <c r="A298" t="s">
        <v>27</v>
      </c>
      <c r="B298">
        <v>2290052</v>
      </c>
      <c r="C298" t="s">
        <v>28</v>
      </c>
      <c r="G298" t="s">
        <v>29</v>
      </c>
      <c r="I298">
        <v>11046</v>
      </c>
      <c r="J298" t="s">
        <v>30</v>
      </c>
      <c r="K298" t="s">
        <v>115</v>
      </c>
      <c r="L298">
        <f>VLOOKUP($K298,Key!$A$1:$D$105,2,FALSE)</f>
        <v>43.058619999999998</v>
      </c>
      <c r="M298">
        <f>VLOOKUP($K298,Key!$A$1:$D$105,3,FALSE)</f>
        <v>-87.885319999999993</v>
      </c>
      <c r="N298" t="str">
        <f>VLOOKUP($K298,Key!$A$1:$D$105,4,FALSE)</f>
        <v>Milwaukee</v>
      </c>
      <c r="O298" t="s">
        <v>77</v>
      </c>
      <c r="P298">
        <f>VLOOKUP($O298,Key!$A$1:$D$105,2,FALSE)</f>
        <v>43.052549999999997</v>
      </c>
      <c r="Q298">
        <f>VLOOKUP($O298,Key!$A$1:$D$105,3,FALSE)</f>
        <v>-87.909329999999997</v>
      </c>
      <c r="R298" t="str">
        <f>VLOOKUP($O298,Key!$A$1:$D$105,4,FALSE)</f>
        <v>Milwaukee</v>
      </c>
      <c r="S298">
        <v>62</v>
      </c>
      <c r="T298">
        <v>0</v>
      </c>
      <c r="U298">
        <v>0</v>
      </c>
      <c r="V298" t="s">
        <v>33</v>
      </c>
      <c r="W298">
        <v>9</v>
      </c>
      <c r="X298">
        <v>8.6</v>
      </c>
      <c r="Y298">
        <v>360</v>
      </c>
      <c r="Z298" s="4">
        <v>-1</v>
      </c>
      <c r="AA298" s="1">
        <v>43468</v>
      </c>
      <c r="AB298" s="8">
        <f t="shared" si="24"/>
        <v>43466</v>
      </c>
      <c r="AC298" s="8">
        <f t="shared" si="25"/>
        <v>43468</v>
      </c>
      <c r="AD298" s="8" t="str">
        <f t="shared" si="26"/>
        <v>Thursday</v>
      </c>
      <c r="AE298" s="2">
        <v>0.53682870370370372</v>
      </c>
      <c r="AF298" s="4">
        <v>1</v>
      </c>
      <c r="AG298" s="1">
        <v>43468</v>
      </c>
      <c r="AH298" s="8">
        <f t="shared" si="27"/>
        <v>43466</v>
      </c>
      <c r="AI298" s="8">
        <f t="shared" si="28"/>
        <v>43468</v>
      </c>
      <c r="AJ298" s="8" t="str">
        <f t="shared" si="29"/>
        <v>Thursday</v>
      </c>
      <c r="AK298" s="2">
        <v>0.58008101851851845</v>
      </c>
      <c r="AL298" t="s">
        <v>34</v>
      </c>
      <c r="AM298" t="s">
        <v>34</v>
      </c>
      <c r="AN298" t="s">
        <v>35</v>
      </c>
      <c r="AO298" t="s">
        <v>27</v>
      </c>
    </row>
    <row r="299" spans="1:41" x14ac:dyDescent="0.25">
      <c r="A299" t="s">
        <v>27</v>
      </c>
      <c r="B299">
        <v>2290052</v>
      </c>
      <c r="C299" t="s">
        <v>28</v>
      </c>
      <c r="G299" t="s">
        <v>29</v>
      </c>
      <c r="I299">
        <v>12560</v>
      </c>
      <c r="J299" t="s">
        <v>30</v>
      </c>
      <c r="K299" t="s">
        <v>115</v>
      </c>
      <c r="L299">
        <f>VLOOKUP($K299,Key!$A$1:$D$105,2,FALSE)</f>
        <v>43.058619999999998</v>
      </c>
      <c r="M299">
        <f>VLOOKUP($K299,Key!$A$1:$D$105,3,FALSE)</f>
        <v>-87.885319999999993</v>
      </c>
      <c r="N299" t="str">
        <f>VLOOKUP($K299,Key!$A$1:$D$105,4,FALSE)</f>
        <v>Milwaukee</v>
      </c>
      <c r="O299" t="s">
        <v>77</v>
      </c>
      <c r="P299">
        <f>VLOOKUP($O299,Key!$A$1:$D$105,2,FALSE)</f>
        <v>43.052549999999997</v>
      </c>
      <c r="Q299">
        <f>VLOOKUP($O299,Key!$A$1:$D$105,3,FALSE)</f>
        <v>-87.909329999999997</v>
      </c>
      <c r="R299" t="str">
        <f>VLOOKUP($O299,Key!$A$1:$D$105,4,FALSE)</f>
        <v>Milwaukee</v>
      </c>
      <c r="S299">
        <v>63</v>
      </c>
      <c r="T299">
        <v>0</v>
      </c>
      <c r="U299">
        <v>0</v>
      </c>
      <c r="V299" t="s">
        <v>33</v>
      </c>
      <c r="W299">
        <v>9</v>
      </c>
      <c r="X299">
        <v>8.6</v>
      </c>
      <c r="Y299">
        <v>360</v>
      </c>
      <c r="Z299" s="6">
        <v>-1</v>
      </c>
      <c r="AA299" s="1">
        <v>43468</v>
      </c>
      <c r="AB299" s="7">
        <f t="shared" si="24"/>
        <v>43466</v>
      </c>
      <c r="AC299" s="7">
        <f t="shared" si="25"/>
        <v>43468</v>
      </c>
      <c r="AD299" s="7" t="str">
        <f t="shared" si="26"/>
        <v>Thursday</v>
      </c>
      <c r="AE299" s="2">
        <v>0.53687499999999999</v>
      </c>
      <c r="AF299" s="6">
        <v>1</v>
      </c>
      <c r="AG299" s="1">
        <v>43468</v>
      </c>
      <c r="AH299" s="7">
        <f t="shared" si="27"/>
        <v>43466</v>
      </c>
      <c r="AI299" s="7">
        <f t="shared" si="28"/>
        <v>43468</v>
      </c>
      <c r="AJ299" s="7" t="str">
        <f t="shared" si="29"/>
        <v>Thursday</v>
      </c>
      <c r="AK299" s="2">
        <v>0.58057870370370368</v>
      </c>
      <c r="AL299" t="s">
        <v>34</v>
      </c>
      <c r="AM299" t="s">
        <v>34</v>
      </c>
      <c r="AN299" t="s">
        <v>35</v>
      </c>
      <c r="AO299" t="s">
        <v>27</v>
      </c>
    </row>
    <row r="300" spans="1:41" x14ac:dyDescent="0.25">
      <c r="A300" t="s">
        <v>27</v>
      </c>
      <c r="B300">
        <v>2290052</v>
      </c>
      <c r="C300" t="s">
        <v>28</v>
      </c>
      <c r="G300" t="s">
        <v>29</v>
      </c>
      <c r="I300">
        <v>12621</v>
      </c>
      <c r="J300" t="s">
        <v>30</v>
      </c>
      <c r="K300" t="s">
        <v>41</v>
      </c>
      <c r="L300">
        <f>VLOOKUP($K300,Key!$A$1:$D$105,2,FALSE)</f>
        <v>43.042490000000001</v>
      </c>
      <c r="M300">
        <f>VLOOKUP($K300,Key!$A$1:$D$105,3,FALSE)</f>
        <v>-87.909959999999998</v>
      </c>
      <c r="N300" t="str">
        <f>VLOOKUP($K300,Key!$A$1:$D$105,4,FALSE)</f>
        <v>Milwaukee</v>
      </c>
      <c r="O300" t="s">
        <v>48</v>
      </c>
      <c r="P300">
        <f>VLOOKUP($O300,Key!$A$1:$D$105,2,FALSE)</f>
        <v>43.034619999999997</v>
      </c>
      <c r="Q300">
        <f>VLOOKUP($O300,Key!$A$1:$D$105,3,FALSE)</f>
        <v>-87.917500000000004</v>
      </c>
      <c r="R300" t="str">
        <f>VLOOKUP($O300,Key!$A$1:$D$105,4,FALSE)</f>
        <v>Milwaukee</v>
      </c>
      <c r="S300">
        <v>67</v>
      </c>
      <c r="T300">
        <v>0</v>
      </c>
      <c r="U300">
        <v>0</v>
      </c>
      <c r="V300" t="s">
        <v>33</v>
      </c>
      <c r="W300">
        <v>10</v>
      </c>
      <c r="X300">
        <v>9.5</v>
      </c>
      <c r="Y300">
        <v>400</v>
      </c>
      <c r="Z300" s="4">
        <v>-1</v>
      </c>
      <c r="AA300" s="1">
        <v>43470</v>
      </c>
      <c r="AB300" s="8">
        <f t="shared" si="24"/>
        <v>43466</v>
      </c>
      <c r="AC300" s="8">
        <f t="shared" si="25"/>
        <v>43470</v>
      </c>
      <c r="AD300" s="8" t="str">
        <f t="shared" si="26"/>
        <v>Saturday</v>
      </c>
      <c r="AE300" s="2">
        <v>0.37965277777777778</v>
      </c>
      <c r="AF300" s="4">
        <v>1</v>
      </c>
      <c r="AG300" s="1">
        <v>43470</v>
      </c>
      <c r="AH300" s="8">
        <f t="shared" si="27"/>
        <v>43466</v>
      </c>
      <c r="AI300" s="8">
        <f t="shared" si="28"/>
        <v>43470</v>
      </c>
      <c r="AJ300" s="8" t="str">
        <f t="shared" si="29"/>
        <v>Saturday</v>
      </c>
      <c r="AK300" s="2">
        <v>0.42611111111111111</v>
      </c>
      <c r="AL300" t="s">
        <v>34</v>
      </c>
      <c r="AM300" t="s">
        <v>34</v>
      </c>
      <c r="AN300" t="s">
        <v>35</v>
      </c>
      <c r="AO300" t="s">
        <v>27</v>
      </c>
    </row>
    <row r="301" spans="1:41" x14ac:dyDescent="0.25">
      <c r="A301" t="s">
        <v>27</v>
      </c>
      <c r="B301">
        <v>2290052</v>
      </c>
      <c r="C301" t="s">
        <v>28</v>
      </c>
      <c r="G301" t="s">
        <v>29</v>
      </c>
      <c r="I301">
        <v>11084</v>
      </c>
      <c r="J301" t="s">
        <v>30</v>
      </c>
      <c r="K301" t="s">
        <v>41</v>
      </c>
      <c r="L301">
        <f>VLOOKUP($K301,Key!$A$1:$D$105,2,FALSE)</f>
        <v>43.042490000000001</v>
      </c>
      <c r="M301">
        <f>VLOOKUP($K301,Key!$A$1:$D$105,3,FALSE)</f>
        <v>-87.909959999999998</v>
      </c>
      <c r="N301" t="str">
        <f>VLOOKUP($K301,Key!$A$1:$D$105,4,FALSE)</f>
        <v>Milwaukee</v>
      </c>
      <c r="O301" t="s">
        <v>57</v>
      </c>
      <c r="P301">
        <f>VLOOKUP($O301,Key!$A$1:$D$105,2,FALSE)</f>
        <v>43.045712999999999</v>
      </c>
      <c r="Q301">
        <f>VLOOKUP($O301,Key!$A$1:$D$105,3,FALSE)</f>
        <v>-87.899756999999994</v>
      </c>
      <c r="R301" t="str">
        <f>VLOOKUP($O301,Key!$A$1:$D$105,4,FALSE)</f>
        <v>Milwaukee</v>
      </c>
      <c r="S301">
        <v>45</v>
      </c>
      <c r="T301">
        <v>0</v>
      </c>
      <c r="U301">
        <v>0</v>
      </c>
      <c r="V301" t="s">
        <v>33</v>
      </c>
      <c r="W301">
        <v>6</v>
      </c>
      <c r="X301">
        <v>5.7</v>
      </c>
      <c r="Y301">
        <v>240</v>
      </c>
      <c r="Z301" s="6">
        <v>-1</v>
      </c>
      <c r="AA301" s="1">
        <v>43470</v>
      </c>
      <c r="AB301" s="7">
        <f t="shared" si="24"/>
        <v>43466</v>
      </c>
      <c r="AC301" s="7">
        <f t="shared" si="25"/>
        <v>43470</v>
      </c>
      <c r="AD301" s="7" t="str">
        <f t="shared" si="26"/>
        <v>Saturday</v>
      </c>
      <c r="AE301" s="2">
        <v>0.37974537037037037</v>
      </c>
      <c r="AF301" s="6">
        <v>1</v>
      </c>
      <c r="AG301" s="1">
        <v>43470</v>
      </c>
      <c r="AH301" s="7">
        <f t="shared" si="27"/>
        <v>43466</v>
      </c>
      <c r="AI301" s="7">
        <f t="shared" si="28"/>
        <v>43470</v>
      </c>
      <c r="AJ301" s="7" t="str">
        <f t="shared" si="29"/>
        <v>Saturday</v>
      </c>
      <c r="AK301" s="2">
        <v>0.41046296296296297</v>
      </c>
      <c r="AL301" t="s">
        <v>34</v>
      </c>
      <c r="AM301" t="s">
        <v>34</v>
      </c>
      <c r="AN301" t="s">
        <v>35</v>
      </c>
      <c r="AO301" t="s">
        <v>27</v>
      </c>
    </row>
    <row r="302" spans="1:41" x14ac:dyDescent="0.25">
      <c r="A302" t="s">
        <v>27</v>
      </c>
      <c r="B302">
        <v>2290052</v>
      </c>
      <c r="C302" t="s">
        <v>28</v>
      </c>
      <c r="G302" t="s">
        <v>29</v>
      </c>
      <c r="I302">
        <v>11138</v>
      </c>
      <c r="J302" t="s">
        <v>30</v>
      </c>
      <c r="K302" t="s">
        <v>41</v>
      </c>
      <c r="L302">
        <f>VLOOKUP($K302,Key!$A$1:$D$105,2,FALSE)</f>
        <v>43.042490000000001</v>
      </c>
      <c r="M302">
        <f>VLOOKUP($K302,Key!$A$1:$D$105,3,FALSE)</f>
        <v>-87.909959999999998</v>
      </c>
      <c r="N302" t="str">
        <f>VLOOKUP($K302,Key!$A$1:$D$105,4,FALSE)</f>
        <v>Milwaukee</v>
      </c>
      <c r="O302" t="s">
        <v>57</v>
      </c>
      <c r="P302">
        <f>VLOOKUP($O302,Key!$A$1:$D$105,2,FALSE)</f>
        <v>43.045712999999999</v>
      </c>
      <c r="Q302">
        <f>VLOOKUP($O302,Key!$A$1:$D$105,3,FALSE)</f>
        <v>-87.899756999999994</v>
      </c>
      <c r="R302" t="str">
        <f>VLOOKUP($O302,Key!$A$1:$D$105,4,FALSE)</f>
        <v>Milwaukee</v>
      </c>
      <c r="S302">
        <v>42</v>
      </c>
      <c r="T302">
        <v>0</v>
      </c>
      <c r="U302">
        <v>0</v>
      </c>
      <c r="V302" t="s">
        <v>33</v>
      </c>
      <c r="W302">
        <v>6</v>
      </c>
      <c r="X302">
        <v>5.7</v>
      </c>
      <c r="Y302">
        <v>240</v>
      </c>
      <c r="Z302" s="4">
        <v>-1</v>
      </c>
      <c r="AA302" s="1">
        <v>43470</v>
      </c>
      <c r="AB302" s="8">
        <f t="shared" si="24"/>
        <v>43466</v>
      </c>
      <c r="AC302" s="8">
        <f t="shared" si="25"/>
        <v>43470</v>
      </c>
      <c r="AD302" s="8" t="str">
        <f t="shared" si="26"/>
        <v>Saturday</v>
      </c>
      <c r="AE302" s="2">
        <v>0.38070601851851849</v>
      </c>
      <c r="AF302" s="4">
        <v>1</v>
      </c>
      <c r="AG302" s="1">
        <v>43470</v>
      </c>
      <c r="AH302" s="8">
        <f t="shared" si="27"/>
        <v>43466</v>
      </c>
      <c r="AI302" s="8">
        <f t="shared" si="28"/>
        <v>43470</v>
      </c>
      <c r="AJ302" s="8" t="str">
        <f t="shared" si="29"/>
        <v>Saturday</v>
      </c>
      <c r="AK302" s="2">
        <v>0.41009259259259262</v>
      </c>
      <c r="AL302" t="s">
        <v>34</v>
      </c>
      <c r="AM302" t="s">
        <v>34</v>
      </c>
      <c r="AN302" t="s">
        <v>35</v>
      </c>
      <c r="AO302" t="s">
        <v>27</v>
      </c>
    </row>
    <row r="303" spans="1:41" x14ac:dyDescent="0.25">
      <c r="A303" t="s">
        <v>27</v>
      </c>
      <c r="B303">
        <v>2290052</v>
      </c>
      <c r="C303" t="s">
        <v>28</v>
      </c>
      <c r="G303" t="s">
        <v>29</v>
      </c>
      <c r="I303">
        <v>12701</v>
      </c>
      <c r="J303" t="s">
        <v>30</v>
      </c>
      <c r="K303" t="s">
        <v>41</v>
      </c>
      <c r="L303">
        <f>VLOOKUP($K303,Key!$A$1:$D$105,2,FALSE)</f>
        <v>43.042490000000001</v>
      </c>
      <c r="M303">
        <f>VLOOKUP($K303,Key!$A$1:$D$105,3,FALSE)</f>
        <v>-87.909959999999998</v>
      </c>
      <c r="N303" t="str">
        <f>VLOOKUP($K303,Key!$A$1:$D$105,4,FALSE)</f>
        <v>Milwaukee</v>
      </c>
      <c r="O303" t="s">
        <v>57</v>
      </c>
      <c r="P303">
        <f>VLOOKUP($O303,Key!$A$1:$D$105,2,FALSE)</f>
        <v>43.045712999999999</v>
      </c>
      <c r="Q303">
        <f>VLOOKUP($O303,Key!$A$1:$D$105,3,FALSE)</f>
        <v>-87.899756999999994</v>
      </c>
      <c r="R303" t="str">
        <f>VLOOKUP($O303,Key!$A$1:$D$105,4,FALSE)</f>
        <v>Milwaukee</v>
      </c>
      <c r="S303">
        <v>41</v>
      </c>
      <c r="T303">
        <v>0</v>
      </c>
      <c r="U303">
        <v>0</v>
      </c>
      <c r="V303" t="s">
        <v>33</v>
      </c>
      <c r="W303">
        <v>6</v>
      </c>
      <c r="X303">
        <v>5.7</v>
      </c>
      <c r="Y303">
        <v>240</v>
      </c>
      <c r="Z303" s="6">
        <v>-1</v>
      </c>
      <c r="AA303" s="1">
        <v>43470</v>
      </c>
      <c r="AB303" s="7">
        <f t="shared" si="24"/>
        <v>43466</v>
      </c>
      <c r="AC303" s="7">
        <f t="shared" si="25"/>
        <v>43470</v>
      </c>
      <c r="AD303" s="7" t="str">
        <f t="shared" si="26"/>
        <v>Saturday</v>
      </c>
      <c r="AE303" s="2">
        <v>0.38075231481481481</v>
      </c>
      <c r="AF303" s="6">
        <v>1</v>
      </c>
      <c r="AG303" s="1">
        <v>43470</v>
      </c>
      <c r="AH303" s="7">
        <f t="shared" si="27"/>
        <v>43466</v>
      </c>
      <c r="AI303" s="7">
        <f t="shared" si="28"/>
        <v>43470</v>
      </c>
      <c r="AJ303" s="7" t="str">
        <f t="shared" si="29"/>
        <v>Saturday</v>
      </c>
      <c r="AK303" s="2">
        <v>0.40967592592592594</v>
      </c>
      <c r="AL303" t="s">
        <v>34</v>
      </c>
      <c r="AM303" t="s">
        <v>34</v>
      </c>
      <c r="AN303" t="s">
        <v>35</v>
      </c>
      <c r="AO303" t="s">
        <v>27</v>
      </c>
    </row>
    <row r="304" spans="1:41" x14ac:dyDescent="0.25">
      <c r="A304" t="s">
        <v>27</v>
      </c>
      <c r="B304">
        <v>2290052</v>
      </c>
      <c r="C304" t="s">
        <v>28</v>
      </c>
      <c r="G304" t="s">
        <v>29</v>
      </c>
      <c r="I304">
        <v>11106</v>
      </c>
      <c r="J304" t="s">
        <v>30</v>
      </c>
      <c r="K304" t="s">
        <v>56</v>
      </c>
      <c r="L304">
        <f>VLOOKUP($K304,Key!$A$1:$D$105,2,FALSE)</f>
        <v>43.05847</v>
      </c>
      <c r="M304">
        <f>VLOOKUP($K304,Key!$A$1:$D$105,3,FALSE)</f>
        <v>-87.898079999999993</v>
      </c>
      <c r="N304" t="str">
        <f>VLOOKUP($K304,Key!$A$1:$D$105,4,FALSE)</f>
        <v>Milwaukee</v>
      </c>
      <c r="O304" t="s">
        <v>118</v>
      </c>
      <c r="P304">
        <f>VLOOKUP($O304,Key!$A$1:$D$105,2,FALSE)</f>
        <v>43.056539999999998</v>
      </c>
      <c r="Q304">
        <f>VLOOKUP($O304,Key!$A$1:$D$105,3,FALSE)</f>
        <v>-87.914370000000005</v>
      </c>
      <c r="R304" t="str">
        <f>VLOOKUP($O304,Key!$A$1:$D$105,4,FALSE)</f>
        <v>Milwaukee</v>
      </c>
      <c r="S304">
        <v>15</v>
      </c>
      <c r="T304">
        <v>0</v>
      </c>
      <c r="U304">
        <v>0</v>
      </c>
      <c r="V304" t="s">
        <v>33</v>
      </c>
      <c r="W304">
        <v>2</v>
      </c>
      <c r="X304">
        <v>1.9</v>
      </c>
      <c r="Y304">
        <v>80</v>
      </c>
      <c r="Z304" s="4">
        <v>-1</v>
      </c>
      <c r="AA304" s="1">
        <v>43470</v>
      </c>
      <c r="AB304" s="8">
        <f t="shared" si="24"/>
        <v>43466</v>
      </c>
      <c r="AC304" s="8">
        <f t="shared" si="25"/>
        <v>43470</v>
      </c>
      <c r="AD304" s="8" t="str">
        <f t="shared" si="26"/>
        <v>Saturday</v>
      </c>
      <c r="AE304" s="2">
        <v>0.38699074074074075</v>
      </c>
      <c r="AF304" s="4">
        <v>1</v>
      </c>
      <c r="AG304" s="1">
        <v>43470</v>
      </c>
      <c r="AH304" s="8">
        <f t="shared" si="27"/>
        <v>43466</v>
      </c>
      <c r="AI304" s="8">
        <f t="shared" si="28"/>
        <v>43470</v>
      </c>
      <c r="AJ304" s="8" t="str">
        <f t="shared" si="29"/>
        <v>Saturday</v>
      </c>
      <c r="AK304" s="2">
        <v>0.39763888888888888</v>
      </c>
      <c r="AL304" t="s">
        <v>33</v>
      </c>
      <c r="AM304" t="s">
        <v>34</v>
      </c>
      <c r="AN304" t="s">
        <v>35</v>
      </c>
      <c r="AO304" t="s">
        <v>27</v>
      </c>
    </row>
    <row r="305" spans="1:41" x14ac:dyDescent="0.25">
      <c r="A305" t="s">
        <v>27</v>
      </c>
      <c r="B305">
        <v>2290052</v>
      </c>
      <c r="C305" t="s">
        <v>28</v>
      </c>
      <c r="G305" t="s">
        <v>29</v>
      </c>
      <c r="I305">
        <v>12505</v>
      </c>
      <c r="J305" t="s">
        <v>30</v>
      </c>
      <c r="K305" t="s">
        <v>56</v>
      </c>
      <c r="L305">
        <f>VLOOKUP($K305,Key!$A$1:$D$105,2,FALSE)</f>
        <v>43.05847</v>
      </c>
      <c r="M305">
        <f>VLOOKUP($K305,Key!$A$1:$D$105,3,FALSE)</f>
        <v>-87.898079999999993</v>
      </c>
      <c r="N305" t="str">
        <f>VLOOKUP($K305,Key!$A$1:$D$105,4,FALSE)</f>
        <v>Milwaukee</v>
      </c>
      <c r="O305" t="s">
        <v>118</v>
      </c>
      <c r="P305">
        <f>VLOOKUP($O305,Key!$A$1:$D$105,2,FALSE)</f>
        <v>43.056539999999998</v>
      </c>
      <c r="Q305">
        <f>VLOOKUP($O305,Key!$A$1:$D$105,3,FALSE)</f>
        <v>-87.914370000000005</v>
      </c>
      <c r="R305" t="str">
        <f>VLOOKUP($O305,Key!$A$1:$D$105,4,FALSE)</f>
        <v>Milwaukee</v>
      </c>
      <c r="S305">
        <v>15</v>
      </c>
      <c r="T305">
        <v>0</v>
      </c>
      <c r="U305">
        <v>0</v>
      </c>
      <c r="V305" t="s">
        <v>33</v>
      </c>
      <c r="W305">
        <v>2</v>
      </c>
      <c r="X305">
        <v>1.9</v>
      </c>
      <c r="Y305">
        <v>80</v>
      </c>
      <c r="Z305" s="6">
        <v>-1</v>
      </c>
      <c r="AA305" s="1">
        <v>43470</v>
      </c>
      <c r="AB305" s="7">
        <f t="shared" si="24"/>
        <v>43466</v>
      </c>
      <c r="AC305" s="7">
        <f t="shared" si="25"/>
        <v>43470</v>
      </c>
      <c r="AD305" s="7" t="str">
        <f t="shared" si="26"/>
        <v>Saturday</v>
      </c>
      <c r="AE305" s="2">
        <v>0.38701388888888894</v>
      </c>
      <c r="AF305" s="6">
        <v>1</v>
      </c>
      <c r="AG305" s="1">
        <v>43470</v>
      </c>
      <c r="AH305" s="7">
        <f t="shared" si="27"/>
        <v>43466</v>
      </c>
      <c r="AI305" s="7">
        <f t="shared" si="28"/>
        <v>43470</v>
      </c>
      <c r="AJ305" s="7" t="str">
        <f t="shared" si="29"/>
        <v>Saturday</v>
      </c>
      <c r="AK305" s="2">
        <v>0.39729166666666665</v>
      </c>
      <c r="AL305" t="s">
        <v>33</v>
      </c>
      <c r="AM305" t="s">
        <v>34</v>
      </c>
      <c r="AN305" t="s">
        <v>35</v>
      </c>
      <c r="AO305" t="s">
        <v>27</v>
      </c>
    </row>
    <row r="306" spans="1:41" x14ac:dyDescent="0.25">
      <c r="A306" t="s">
        <v>27</v>
      </c>
      <c r="B306">
        <v>2290052</v>
      </c>
      <c r="C306" t="s">
        <v>28</v>
      </c>
      <c r="G306" t="s">
        <v>29</v>
      </c>
      <c r="I306">
        <v>11058</v>
      </c>
      <c r="J306" t="s">
        <v>30</v>
      </c>
      <c r="K306" t="s">
        <v>119</v>
      </c>
      <c r="L306">
        <f>VLOOKUP($K306,Key!$A$1:$D$105,2,FALSE)</f>
        <v>43.027496300000003</v>
      </c>
      <c r="M306">
        <f>VLOOKUP($K306,Key!$A$1:$D$105,3,FALSE)</f>
        <v>-87.966999599999994</v>
      </c>
      <c r="N306" t="str">
        <f>VLOOKUP($K306,Key!$A$1:$D$105,4,FALSE)</f>
        <v>Milwaukee</v>
      </c>
      <c r="O306" t="s">
        <v>119</v>
      </c>
      <c r="P306">
        <f>VLOOKUP($O306,Key!$A$1:$D$105,2,FALSE)</f>
        <v>43.027496300000003</v>
      </c>
      <c r="Q306">
        <f>VLOOKUP($O306,Key!$A$1:$D$105,3,FALSE)</f>
        <v>-87.966999599999994</v>
      </c>
      <c r="R306" t="str">
        <f>VLOOKUP($O306,Key!$A$1:$D$105,4,FALSE)</f>
        <v>Milwaukee</v>
      </c>
      <c r="S306">
        <v>0</v>
      </c>
      <c r="T306">
        <v>0</v>
      </c>
      <c r="U306">
        <v>0</v>
      </c>
      <c r="V306" t="s">
        <v>33</v>
      </c>
      <c r="W306">
        <v>0</v>
      </c>
      <c r="X306">
        <v>0</v>
      </c>
      <c r="Y306">
        <v>0</v>
      </c>
      <c r="Z306" s="4">
        <v>-1</v>
      </c>
      <c r="AA306" s="1">
        <v>43470</v>
      </c>
      <c r="AB306" s="8">
        <f t="shared" si="24"/>
        <v>43466</v>
      </c>
      <c r="AC306" s="8">
        <f t="shared" si="25"/>
        <v>43470</v>
      </c>
      <c r="AD306" s="8" t="str">
        <f t="shared" si="26"/>
        <v>Saturday</v>
      </c>
      <c r="AE306" s="2">
        <v>0.48760416666666667</v>
      </c>
      <c r="AF306" s="4">
        <v>1</v>
      </c>
      <c r="AG306" s="1">
        <v>43470</v>
      </c>
      <c r="AH306" s="8">
        <f t="shared" si="27"/>
        <v>43466</v>
      </c>
      <c r="AI306" s="8">
        <f t="shared" si="28"/>
        <v>43470</v>
      </c>
      <c r="AJ306" s="8" t="str">
        <f t="shared" si="29"/>
        <v>Saturday</v>
      </c>
      <c r="AK306" s="2">
        <v>0.48768518518518517</v>
      </c>
      <c r="AL306" t="s">
        <v>33</v>
      </c>
      <c r="AM306" t="s">
        <v>34</v>
      </c>
      <c r="AN306" t="s">
        <v>44</v>
      </c>
      <c r="AO306" t="s">
        <v>27</v>
      </c>
    </row>
    <row r="307" spans="1:41" x14ac:dyDescent="0.25">
      <c r="A307" t="s">
        <v>27</v>
      </c>
      <c r="B307">
        <v>2290052</v>
      </c>
      <c r="C307" t="s">
        <v>28</v>
      </c>
      <c r="G307" t="s">
        <v>29</v>
      </c>
      <c r="I307">
        <v>5433</v>
      </c>
      <c r="J307" t="s">
        <v>30</v>
      </c>
      <c r="K307" t="s">
        <v>119</v>
      </c>
      <c r="L307">
        <f>VLOOKUP($K307,Key!$A$1:$D$105,2,FALSE)</f>
        <v>43.027496300000003</v>
      </c>
      <c r="M307">
        <f>VLOOKUP($K307,Key!$A$1:$D$105,3,FALSE)</f>
        <v>-87.966999599999994</v>
      </c>
      <c r="N307" t="str">
        <f>VLOOKUP($K307,Key!$A$1:$D$105,4,FALSE)</f>
        <v>Milwaukee</v>
      </c>
      <c r="O307" t="s">
        <v>46</v>
      </c>
      <c r="P307">
        <f>VLOOKUP($O307,Key!$A$1:$D$105,2,FALSE)</f>
        <v>43.049909999999997</v>
      </c>
      <c r="Q307">
        <f>VLOOKUP($O307,Key!$A$1:$D$105,3,FALSE)</f>
        <v>-87.914237</v>
      </c>
      <c r="R307" t="str">
        <f>VLOOKUP($O307,Key!$A$1:$D$105,4,FALSE)</f>
        <v>Milwaukee</v>
      </c>
      <c r="S307">
        <v>53</v>
      </c>
      <c r="T307">
        <v>0</v>
      </c>
      <c r="U307">
        <v>0</v>
      </c>
      <c r="V307" t="s">
        <v>33</v>
      </c>
      <c r="W307">
        <v>7</v>
      </c>
      <c r="X307">
        <v>6.7</v>
      </c>
      <c r="Y307">
        <v>280</v>
      </c>
      <c r="Z307" s="6">
        <v>-1</v>
      </c>
      <c r="AA307" s="1">
        <v>43470</v>
      </c>
      <c r="AB307" s="7">
        <f t="shared" si="24"/>
        <v>43466</v>
      </c>
      <c r="AC307" s="7">
        <f t="shared" si="25"/>
        <v>43470</v>
      </c>
      <c r="AD307" s="7" t="str">
        <f t="shared" si="26"/>
        <v>Saturday</v>
      </c>
      <c r="AE307" s="2">
        <v>0.48966435185185181</v>
      </c>
      <c r="AF307" s="6">
        <v>1</v>
      </c>
      <c r="AG307" s="1">
        <v>43470</v>
      </c>
      <c r="AH307" s="7">
        <f t="shared" si="27"/>
        <v>43466</v>
      </c>
      <c r="AI307" s="7">
        <f t="shared" si="28"/>
        <v>43470</v>
      </c>
      <c r="AJ307" s="7" t="str">
        <f t="shared" si="29"/>
        <v>Saturday</v>
      </c>
      <c r="AK307" s="2">
        <v>0.52660879629629631</v>
      </c>
      <c r="AL307" t="s">
        <v>34</v>
      </c>
      <c r="AM307" t="s">
        <v>34</v>
      </c>
      <c r="AN307" t="s">
        <v>35</v>
      </c>
      <c r="AO307" t="s">
        <v>27</v>
      </c>
    </row>
    <row r="308" spans="1:41" x14ac:dyDescent="0.25">
      <c r="A308" t="s">
        <v>27</v>
      </c>
      <c r="B308">
        <v>2290052</v>
      </c>
      <c r="C308" t="s">
        <v>28</v>
      </c>
      <c r="G308" t="s">
        <v>29</v>
      </c>
      <c r="I308">
        <v>5546</v>
      </c>
      <c r="J308" t="s">
        <v>30</v>
      </c>
      <c r="K308" t="s">
        <v>119</v>
      </c>
      <c r="L308">
        <f>VLOOKUP($K308,Key!$A$1:$D$105,2,FALSE)</f>
        <v>43.027496300000003</v>
      </c>
      <c r="M308">
        <f>VLOOKUP($K308,Key!$A$1:$D$105,3,FALSE)</f>
        <v>-87.966999599999994</v>
      </c>
      <c r="N308" t="str">
        <f>VLOOKUP($K308,Key!$A$1:$D$105,4,FALSE)</f>
        <v>Milwaukee</v>
      </c>
      <c r="O308" t="s">
        <v>46</v>
      </c>
      <c r="P308">
        <f>VLOOKUP($O308,Key!$A$1:$D$105,2,FALSE)</f>
        <v>43.049909999999997</v>
      </c>
      <c r="Q308">
        <f>VLOOKUP($O308,Key!$A$1:$D$105,3,FALSE)</f>
        <v>-87.914237</v>
      </c>
      <c r="R308" t="str">
        <f>VLOOKUP($O308,Key!$A$1:$D$105,4,FALSE)</f>
        <v>Milwaukee</v>
      </c>
      <c r="S308">
        <v>48</v>
      </c>
      <c r="T308">
        <v>0</v>
      </c>
      <c r="U308">
        <v>0</v>
      </c>
      <c r="V308" t="s">
        <v>33</v>
      </c>
      <c r="W308">
        <v>7</v>
      </c>
      <c r="X308">
        <v>6.7</v>
      </c>
      <c r="Y308">
        <v>280</v>
      </c>
      <c r="Z308" s="4">
        <v>-1</v>
      </c>
      <c r="AA308" s="1">
        <v>43470</v>
      </c>
      <c r="AB308" s="8">
        <f t="shared" si="24"/>
        <v>43466</v>
      </c>
      <c r="AC308" s="8">
        <f t="shared" si="25"/>
        <v>43470</v>
      </c>
      <c r="AD308" s="8" t="str">
        <f t="shared" si="26"/>
        <v>Saturday</v>
      </c>
      <c r="AE308" s="2">
        <v>0.49001157407407409</v>
      </c>
      <c r="AF308" s="4">
        <v>1</v>
      </c>
      <c r="AG308" s="1">
        <v>43470</v>
      </c>
      <c r="AH308" s="8">
        <f t="shared" si="27"/>
        <v>43466</v>
      </c>
      <c r="AI308" s="8">
        <f t="shared" si="28"/>
        <v>43470</v>
      </c>
      <c r="AJ308" s="8" t="str">
        <f t="shared" si="29"/>
        <v>Saturday</v>
      </c>
      <c r="AK308" s="2">
        <v>0.5235995370370371</v>
      </c>
      <c r="AL308" t="s">
        <v>34</v>
      </c>
      <c r="AM308" t="s">
        <v>34</v>
      </c>
      <c r="AN308" t="s">
        <v>35</v>
      </c>
      <c r="AO308" t="s">
        <v>27</v>
      </c>
    </row>
    <row r="309" spans="1:41" x14ac:dyDescent="0.25">
      <c r="A309" t="s">
        <v>27</v>
      </c>
      <c r="B309">
        <v>2290052</v>
      </c>
      <c r="C309" t="s">
        <v>28</v>
      </c>
      <c r="G309" t="s">
        <v>29</v>
      </c>
      <c r="I309">
        <v>11058</v>
      </c>
      <c r="J309" t="s">
        <v>30</v>
      </c>
      <c r="K309" t="s">
        <v>119</v>
      </c>
      <c r="L309">
        <f>VLOOKUP($K309,Key!$A$1:$D$105,2,FALSE)</f>
        <v>43.027496300000003</v>
      </c>
      <c r="M309">
        <f>VLOOKUP($K309,Key!$A$1:$D$105,3,FALSE)</f>
        <v>-87.966999599999994</v>
      </c>
      <c r="N309" t="str">
        <f>VLOOKUP($K309,Key!$A$1:$D$105,4,FALSE)</f>
        <v>Milwaukee</v>
      </c>
      <c r="O309" t="s">
        <v>46</v>
      </c>
      <c r="P309">
        <f>VLOOKUP($O309,Key!$A$1:$D$105,2,FALSE)</f>
        <v>43.049909999999997</v>
      </c>
      <c r="Q309">
        <f>VLOOKUP($O309,Key!$A$1:$D$105,3,FALSE)</f>
        <v>-87.914237</v>
      </c>
      <c r="R309" t="str">
        <f>VLOOKUP($O309,Key!$A$1:$D$105,4,FALSE)</f>
        <v>Milwaukee</v>
      </c>
      <c r="S309">
        <v>49</v>
      </c>
      <c r="T309">
        <v>0</v>
      </c>
      <c r="U309">
        <v>0</v>
      </c>
      <c r="V309" t="s">
        <v>33</v>
      </c>
      <c r="W309">
        <v>7</v>
      </c>
      <c r="X309">
        <v>6.7</v>
      </c>
      <c r="Y309">
        <v>280</v>
      </c>
      <c r="Z309" s="6">
        <v>-1</v>
      </c>
      <c r="AA309" s="1">
        <v>43470</v>
      </c>
      <c r="AB309" s="7">
        <f t="shared" si="24"/>
        <v>43466</v>
      </c>
      <c r="AC309" s="7">
        <f t="shared" si="25"/>
        <v>43470</v>
      </c>
      <c r="AD309" s="7" t="str">
        <f t="shared" si="26"/>
        <v>Saturday</v>
      </c>
      <c r="AE309" s="2">
        <v>0.49042824074074076</v>
      </c>
      <c r="AF309" s="6">
        <v>1</v>
      </c>
      <c r="AG309" s="1">
        <v>43470</v>
      </c>
      <c r="AH309" s="7">
        <f t="shared" si="27"/>
        <v>43466</v>
      </c>
      <c r="AI309" s="7">
        <f t="shared" si="28"/>
        <v>43470</v>
      </c>
      <c r="AJ309" s="7" t="str">
        <f t="shared" si="29"/>
        <v>Saturday</v>
      </c>
      <c r="AK309" s="2">
        <v>0.5248032407407407</v>
      </c>
      <c r="AL309" t="s">
        <v>34</v>
      </c>
      <c r="AM309" t="s">
        <v>34</v>
      </c>
      <c r="AN309" t="s">
        <v>35</v>
      </c>
      <c r="AO309" t="s">
        <v>27</v>
      </c>
    </row>
    <row r="310" spans="1:41" x14ac:dyDescent="0.25">
      <c r="A310" t="s">
        <v>27</v>
      </c>
      <c r="B310">
        <v>2290052</v>
      </c>
      <c r="C310" t="s">
        <v>28</v>
      </c>
      <c r="G310" t="s">
        <v>29</v>
      </c>
      <c r="I310">
        <v>5544</v>
      </c>
      <c r="J310" t="s">
        <v>30</v>
      </c>
      <c r="K310" t="s">
        <v>119</v>
      </c>
      <c r="L310">
        <f>VLOOKUP($K310,Key!$A$1:$D$105,2,FALSE)</f>
        <v>43.027496300000003</v>
      </c>
      <c r="M310">
        <f>VLOOKUP($K310,Key!$A$1:$D$105,3,FALSE)</f>
        <v>-87.966999599999994</v>
      </c>
      <c r="N310" t="str">
        <f>VLOOKUP($K310,Key!$A$1:$D$105,4,FALSE)</f>
        <v>Milwaukee</v>
      </c>
      <c r="O310" t="s">
        <v>46</v>
      </c>
      <c r="P310">
        <f>VLOOKUP($O310,Key!$A$1:$D$105,2,FALSE)</f>
        <v>43.049909999999997</v>
      </c>
      <c r="Q310">
        <f>VLOOKUP($O310,Key!$A$1:$D$105,3,FALSE)</f>
        <v>-87.914237</v>
      </c>
      <c r="R310" t="str">
        <f>VLOOKUP($O310,Key!$A$1:$D$105,4,FALSE)</f>
        <v>Milwaukee</v>
      </c>
      <c r="S310">
        <v>50</v>
      </c>
      <c r="T310">
        <v>0</v>
      </c>
      <c r="U310">
        <v>0</v>
      </c>
      <c r="V310" t="s">
        <v>33</v>
      </c>
      <c r="W310">
        <v>7</v>
      </c>
      <c r="X310">
        <v>6.7</v>
      </c>
      <c r="Y310">
        <v>280</v>
      </c>
      <c r="Z310" s="4">
        <v>-1</v>
      </c>
      <c r="AA310" s="1">
        <v>43470</v>
      </c>
      <c r="AB310" s="8">
        <f t="shared" si="24"/>
        <v>43466</v>
      </c>
      <c r="AC310" s="8">
        <f t="shared" si="25"/>
        <v>43470</v>
      </c>
      <c r="AD310" s="8" t="str">
        <f t="shared" si="26"/>
        <v>Saturday</v>
      </c>
      <c r="AE310" s="2">
        <v>0.49078703703703702</v>
      </c>
      <c r="AF310" s="4">
        <v>1</v>
      </c>
      <c r="AG310" s="1">
        <v>43470</v>
      </c>
      <c r="AH310" s="8">
        <f t="shared" si="27"/>
        <v>43466</v>
      </c>
      <c r="AI310" s="8">
        <f t="shared" si="28"/>
        <v>43470</v>
      </c>
      <c r="AJ310" s="8" t="str">
        <f t="shared" si="29"/>
        <v>Saturday</v>
      </c>
      <c r="AK310" s="2">
        <v>0.52504629629629629</v>
      </c>
      <c r="AL310" t="s">
        <v>34</v>
      </c>
      <c r="AM310" t="s">
        <v>34</v>
      </c>
      <c r="AN310" t="s">
        <v>35</v>
      </c>
      <c r="AO310" t="s">
        <v>27</v>
      </c>
    </row>
    <row r="311" spans="1:41" x14ac:dyDescent="0.25">
      <c r="A311" t="s">
        <v>27</v>
      </c>
      <c r="B311">
        <v>2290052</v>
      </c>
      <c r="C311" t="s">
        <v>28</v>
      </c>
      <c r="G311" t="s">
        <v>29</v>
      </c>
      <c r="I311">
        <v>5417</v>
      </c>
      <c r="J311" t="s">
        <v>30</v>
      </c>
      <c r="K311" t="s">
        <v>119</v>
      </c>
      <c r="L311">
        <f>VLOOKUP($K311,Key!$A$1:$D$105,2,FALSE)</f>
        <v>43.027496300000003</v>
      </c>
      <c r="M311">
        <f>VLOOKUP($K311,Key!$A$1:$D$105,3,FALSE)</f>
        <v>-87.966999599999994</v>
      </c>
      <c r="N311" t="str">
        <f>VLOOKUP($K311,Key!$A$1:$D$105,4,FALSE)</f>
        <v>Milwaukee</v>
      </c>
      <c r="O311" t="s">
        <v>46</v>
      </c>
      <c r="P311">
        <f>VLOOKUP($O311,Key!$A$1:$D$105,2,FALSE)</f>
        <v>43.049909999999997</v>
      </c>
      <c r="Q311">
        <f>VLOOKUP($O311,Key!$A$1:$D$105,3,FALSE)</f>
        <v>-87.914237</v>
      </c>
      <c r="R311" t="str">
        <f>VLOOKUP($O311,Key!$A$1:$D$105,4,FALSE)</f>
        <v>Milwaukee</v>
      </c>
      <c r="S311">
        <v>46</v>
      </c>
      <c r="T311">
        <v>0</v>
      </c>
      <c r="U311">
        <v>0</v>
      </c>
      <c r="V311" t="s">
        <v>33</v>
      </c>
      <c r="W311">
        <v>6</v>
      </c>
      <c r="X311">
        <v>5.7</v>
      </c>
      <c r="Y311">
        <v>240</v>
      </c>
      <c r="Z311" s="6">
        <v>-1</v>
      </c>
      <c r="AA311" s="1">
        <v>43470</v>
      </c>
      <c r="AB311" s="7">
        <f t="shared" si="24"/>
        <v>43466</v>
      </c>
      <c r="AC311" s="7">
        <f t="shared" si="25"/>
        <v>43470</v>
      </c>
      <c r="AD311" s="7" t="str">
        <f t="shared" si="26"/>
        <v>Saturday</v>
      </c>
      <c r="AE311" s="2">
        <v>0.49172453703703706</v>
      </c>
      <c r="AF311" s="6">
        <v>1</v>
      </c>
      <c r="AG311" s="1">
        <v>43470</v>
      </c>
      <c r="AH311" s="7">
        <f t="shared" si="27"/>
        <v>43466</v>
      </c>
      <c r="AI311" s="7">
        <f t="shared" si="28"/>
        <v>43470</v>
      </c>
      <c r="AJ311" s="7" t="str">
        <f t="shared" si="29"/>
        <v>Saturday</v>
      </c>
      <c r="AK311" s="2">
        <v>0.52379629629629632</v>
      </c>
      <c r="AL311" t="s">
        <v>34</v>
      </c>
      <c r="AM311" t="s">
        <v>34</v>
      </c>
      <c r="AN311" t="s">
        <v>35</v>
      </c>
      <c r="AO311" t="s">
        <v>27</v>
      </c>
    </row>
    <row r="312" spans="1:41" x14ac:dyDescent="0.25">
      <c r="A312" t="s">
        <v>27</v>
      </c>
      <c r="B312">
        <v>2290052</v>
      </c>
      <c r="C312" t="s">
        <v>28</v>
      </c>
      <c r="G312" t="s">
        <v>29</v>
      </c>
      <c r="I312">
        <v>11100</v>
      </c>
      <c r="J312" t="s">
        <v>30</v>
      </c>
      <c r="K312" t="s">
        <v>119</v>
      </c>
      <c r="L312">
        <f>VLOOKUP($K312,Key!$A$1:$D$105,2,FALSE)</f>
        <v>43.027496300000003</v>
      </c>
      <c r="M312">
        <f>VLOOKUP($K312,Key!$A$1:$D$105,3,FALSE)</f>
        <v>-87.966999599999994</v>
      </c>
      <c r="N312" t="str">
        <f>VLOOKUP($K312,Key!$A$1:$D$105,4,FALSE)</f>
        <v>Milwaukee</v>
      </c>
      <c r="O312" t="s">
        <v>46</v>
      </c>
      <c r="P312">
        <f>VLOOKUP($O312,Key!$A$1:$D$105,2,FALSE)</f>
        <v>43.049909999999997</v>
      </c>
      <c r="Q312">
        <f>VLOOKUP($O312,Key!$A$1:$D$105,3,FALSE)</f>
        <v>-87.914237</v>
      </c>
      <c r="R312" t="str">
        <f>VLOOKUP($O312,Key!$A$1:$D$105,4,FALSE)</f>
        <v>Milwaukee</v>
      </c>
      <c r="S312">
        <v>50</v>
      </c>
      <c r="T312">
        <v>0</v>
      </c>
      <c r="U312">
        <v>0</v>
      </c>
      <c r="V312" t="s">
        <v>33</v>
      </c>
      <c r="W312">
        <v>7</v>
      </c>
      <c r="X312">
        <v>6.7</v>
      </c>
      <c r="Y312">
        <v>280</v>
      </c>
      <c r="Z312" s="4">
        <v>-1</v>
      </c>
      <c r="AA312" s="1">
        <v>43470</v>
      </c>
      <c r="AB312" s="8">
        <f t="shared" si="24"/>
        <v>43466</v>
      </c>
      <c r="AC312" s="8">
        <f t="shared" si="25"/>
        <v>43470</v>
      </c>
      <c r="AD312" s="8" t="str">
        <f t="shared" si="26"/>
        <v>Saturday</v>
      </c>
      <c r="AE312" s="2">
        <v>0.49212962962962964</v>
      </c>
      <c r="AF312" s="4">
        <v>1</v>
      </c>
      <c r="AG312" s="1">
        <v>43470</v>
      </c>
      <c r="AH312" s="8">
        <f t="shared" si="27"/>
        <v>43466</v>
      </c>
      <c r="AI312" s="8">
        <f t="shared" si="28"/>
        <v>43470</v>
      </c>
      <c r="AJ312" s="8" t="str">
        <f t="shared" si="29"/>
        <v>Saturday</v>
      </c>
      <c r="AK312" s="2">
        <v>0.52650462962962963</v>
      </c>
      <c r="AL312" t="s">
        <v>34</v>
      </c>
      <c r="AM312" t="s">
        <v>34</v>
      </c>
      <c r="AN312" t="s">
        <v>35</v>
      </c>
      <c r="AO312" t="s">
        <v>27</v>
      </c>
    </row>
    <row r="313" spans="1:41" x14ac:dyDescent="0.25">
      <c r="A313" t="s">
        <v>27</v>
      </c>
      <c r="B313">
        <v>2290052</v>
      </c>
      <c r="C313" t="s">
        <v>28</v>
      </c>
      <c r="G313" t="s">
        <v>29</v>
      </c>
      <c r="I313">
        <v>11049</v>
      </c>
      <c r="J313" t="s">
        <v>30</v>
      </c>
      <c r="K313" t="s">
        <v>119</v>
      </c>
      <c r="L313">
        <f>VLOOKUP($K313,Key!$A$1:$D$105,2,FALSE)</f>
        <v>43.027496300000003</v>
      </c>
      <c r="M313">
        <f>VLOOKUP($K313,Key!$A$1:$D$105,3,FALSE)</f>
        <v>-87.966999599999994</v>
      </c>
      <c r="N313" t="str">
        <f>VLOOKUP($K313,Key!$A$1:$D$105,4,FALSE)</f>
        <v>Milwaukee</v>
      </c>
      <c r="O313" t="s">
        <v>46</v>
      </c>
      <c r="P313">
        <f>VLOOKUP($O313,Key!$A$1:$D$105,2,FALSE)</f>
        <v>43.049909999999997</v>
      </c>
      <c r="Q313">
        <f>VLOOKUP($O313,Key!$A$1:$D$105,3,FALSE)</f>
        <v>-87.914237</v>
      </c>
      <c r="R313" t="str">
        <f>VLOOKUP($O313,Key!$A$1:$D$105,4,FALSE)</f>
        <v>Milwaukee</v>
      </c>
      <c r="S313">
        <v>46</v>
      </c>
      <c r="T313">
        <v>0</v>
      </c>
      <c r="U313">
        <v>0</v>
      </c>
      <c r="V313" t="s">
        <v>33</v>
      </c>
      <c r="W313">
        <v>6</v>
      </c>
      <c r="X313">
        <v>5.7</v>
      </c>
      <c r="Y313">
        <v>240</v>
      </c>
      <c r="Z313" s="6">
        <v>-1</v>
      </c>
      <c r="AA313" s="1">
        <v>43470</v>
      </c>
      <c r="AB313" s="7">
        <f t="shared" si="24"/>
        <v>43466</v>
      </c>
      <c r="AC313" s="7">
        <f t="shared" si="25"/>
        <v>43470</v>
      </c>
      <c r="AD313" s="7" t="str">
        <f t="shared" si="26"/>
        <v>Saturday</v>
      </c>
      <c r="AE313" s="2">
        <v>0.49260416666666668</v>
      </c>
      <c r="AF313" s="6">
        <v>1</v>
      </c>
      <c r="AG313" s="1">
        <v>43470</v>
      </c>
      <c r="AH313" s="7">
        <f t="shared" si="27"/>
        <v>43466</v>
      </c>
      <c r="AI313" s="7">
        <f t="shared" si="28"/>
        <v>43470</v>
      </c>
      <c r="AJ313" s="7" t="str">
        <f t="shared" si="29"/>
        <v>Saturday</v>
      </c>
      <c r="AK313" s="2">
        <v>0.52494212962962961</v>
      </c>
      <c r="AL313" t="s">
        <v>34</v>
      </c>
      <c r="AM313" t="s">
        <v>34</v>
      </c>
      <c r="AN313" t="s">
        <v>35</v>
      </c>
      <c r="AO313" t="s">
        <v>27</v>
      </c>
    </row>
    <row r="314" spans="1:41" x14ac:dyDescent="0.25">
      <c r="A314" t="s">
        <v>27</v>
      </c>
      <c r="B314">
        <v>2290052</v>
      </c>
      <c r="C314" t="s">
        <v>28</v>
      </c>
      <c r="G314" t="s">
        <v>29</v>
      </c>
      <c r="I314">
        <v>11081</v>
      </c>
      <c r="J314" t="s">
        <v>30</v>
      </c>
      <c r="K314" t="s">
        <v>119</v>
      </c>
      <c r="L314">
        <f>VLOOKUP($K314,Key!$A$1:$D$105,2,FALSE)</f>
        <v>43.027496300000003</v>
      </c>
      <c r="M314">
        <f>VLOOKUP($K314,Key!$A$1:$D$105,3,FALSE)</f>
        <v>-87.966999599999994</v>
      </c>
      <c r="N314" t="str">
        <f>VLOOKUP($K314,Key!$A$1:$D$105,4,FALSE)</f>
        <v>Milwaukee</v>
      </c>
      <c r="O314" t="s">
        <v>46</v>
      </c>
      <c r="P314">
        <f>VLOOKUP($O314,Key!$A$1:$D$105,2,FALSE)</f>
        <v>43.049909999999997</v>
      </c>
      <c r="Q314">
        <f>VLOOKUP($O314,Key!$A$1:$D$105,3,FALSE)</f>
        <v>-87.914237</v>
      </c>
      <c r="R314" t="str">
        <f>VLOOKUP($O314,Key!$A$1:$D$105,4,FALSE)</f>
        <v>Milwaukee</v>
      </c>
      <c r="S314">
        <v>44</v>
      </c>
      <c r="T314">
        <v>0</v>
      </c>
      <c r="U314">
        <v>0</v>
      </c>
      <c r="V314" t="s">
        <v>33</v>
      </c>
      <c r="W314">
        <v>6</v>
      </c>
      <c r="X314">
        <v>5.7</v>
      </c>
      <c r="Y314">
        <v>240</v>
      </c>
      <c r="Z314" s="4">
        <v>-1</v>
      </c>
      <c r="AA314" s="1">
        <v>43470</v>
      </c>
      <c r="AB314" s="8">
        <f t="shared" si="24"/>
        <v>43466</v>
      </c>
      <c r="AC314" s="8">
        <f t="shared" si="25"/>
        <v>43470</v>
      </c>
      <c r="AD314" s="8" t="str">
        <f t="shared" si="26"/>
        <v>Saturday</v>
      </c>
      <c r="AE314" s="2">
        <v>0.49362268518518521</v>
      </c>
      <c r="AF314" s="4">
        <v>1</v>
      </c>
      <c r="AG314" s="1">
        <v>43470</v>
      </c>
      <c r="AH314" s="8">
        <f t="shared" si="27"/>
        <v>43466</v>
      </c>
      <c r="AI314" s="8">
        <f t="shared" si="28"/>
        <v>43470</v>
      </c>
      <c r="AJ314" s="8" t="str">
        <f t="shared" si="29"/>
        <v>Saturday</v>
      </c>
      <c r="AK314" s="2">
        <v>0.52391203703703704</v>
      </c>
      <c r="AL314" t="s">
        <v>34</v>
      </c>
      <c r="AM314" t="s">
        <v>34</v>
      </c>
      <c r="AN314" t="s">
        <v>35</v>
      </c>
      <c r="AO314" t="s">
        <v>27</v>
      </c>
    </row>
    <row r="315" spans="1:41" x14ac:dyDescent="0.25">
      <c r="A315" t="s">
        <v>27</v>
      </c>
      <c r="B315">
        <v>2290052</v>
      </c>
      <c r="C315" t="s">
        <v>28</v>
      </c>
      <c r="G315" t="s">
        <v>29</v>
      </c>
      <c r="I315">
        <v>5497</v>
      </c>
      <c r="J315" t="s">
        <v>30</v>
      </c>
      <c r="K315" t="s">
        <v>119</v>
      </c>
      <c r="L315">
        <f>VLOOKUP($K315,Key!$A$1:$D$105,2,FALSE)</f>
        <v>43.027496300000003</v>
      </c>
      <c r="M315">
        <f>VLOOKUP($K315,Key!$A$1:$D$105,3,FALSE)</f>
        <v>-87.966999599999994</v>
      </c>
      <c r="N315" t="str">
        <f>VLOOKUP($K315,Key!$A$1:$D$105,4,FALSE)</f>
        <v>Milwaukee</v>
      </c>
      <c r="O315" t="s">
        <v>46</v>
      </c>
      <c r="P315">
        <f>VLOOKUP($O315,Key!$A$1:$D$105,2,FALSE)</f>
        <v>43.049909999999997</v>
      </c>
      <c r="Q315">
        <f>VLOOKUP($O315,Key!$A$1:$D$105,3,FALSE)</f>
        <v>-87.914237</v>
      </c>
      <c r="R315" t="str">
        <f>VLOOKUP($O315,Key!$A$1:$D$105,4,FALSE)</f>
        <v>Milwaukee</v>
      </c>
      <c r="S315">
        <v>47</v>
      </c>
      <c r="T315">
        <v>0</v>
      </c>
      <c r="U315">
        <v>0</v>
      </c>
      <c r="V315" t="s">
        <v>33</v>
      </c>
      <c r="W315">
        <v>7</v>
      </c>
      <c r="X315">
        <v>6.7</v>
      </c>
      <c r="Y315">
        <v>280</v>
      </c>
      <c r="Z315" s="6">
        <v>-1</v>
      </c>
      <c r="AA315" s="1">
        <v>43470</v>
      </c>
      <c r="AB315" s="7">
        <f t="shared" si="24"/>
        <v>43466</v>
      </c>
      <c r="AC315" s="7">
        <f t="shared" si="25"/>
        <v>43470</v>
      </c>
      <c r="AD315" s="7" t="str">
        <f t="shared" si="26"/>
        <v>Saturday</v>
      </c>
      <c r="AE315" s="2">
        <v>0.49420138888888893</v>
      </c>
      <c r="AF315" s="6">
        <v>1</v>
      </c>
      <c r="AG315" s="1">
        <v>43470</v>
      </c>
      <c r="AH315" s="7">
        <f t="shared" si="27"/>
        <v>43466</v>
      </c>
      <c r="AI315" s="7">
        <f t="shared" si="28"/>
        <v>43470</v>
      </c>
      <c r="AJ315" s="7" t="str">
        <f t="shared" si="29"/>
        <v>Saturday</v>
      </c>
      <c r="AK315" s="2">
        <v>0.52697916666666667</v>
      </c>
      <c r="AL315" t="s">
        <v>34</v>
      </c>
      <c r="AM315" t="s">
        <v>34</v>
      </c>
      <c r="AN315" t="s">
        <v>35</v>
      </c>
      <c r="AO315" t="s">
        <v>27</v>
      </c>
    </row>
    <row r="316" spans="1:41" x14ac:dyDescent="0.25">
      <c r="A316" t="s">
        <v>27</v>
      </c>
      <c r="B316">
        <v>2290052</v>
      </c>
      <c r="C316" t="s">
        <v>28</v>
      </c>
      <c r="G316" t="s">
        <v>29</v>
      </c>
      <c r="I316">
        <v>12464</v>
      </c>
      <c r="J316" t="s">
        <v>30</v>
      </c>
      <c r="K316" t="s">
        <v>41</v>
      </c>
      <c r="L316">
        <f>VLOOKUP($K316,Key!$A$1:$D$105,2,FALSE)</f>
        <v>43.042490000000001</v>
      </c>
      <c r="M316">
        <f>VLOOKUP($K316,Key!$A$1:$D$105,3,FALSE)</f>
        <v>-87.909959999999998</v>
      </c>
      <c r="N316" t="str">
        <f>VLOOKUP($K316,Key!$A$1:$D$105,4,FALSE)</f>
        <v>Milwaukee</v>
      </c>
      <c r="O316" t="s">
        <v>31</v>
      </c>
      <c r="P316">
        <f>VLOOKUP($O316,Key!$A$1:$D$105,2,FALSE)</f>
        <v>43.038719999999998</v>
      </c>
      <c r="Q316">
        <f>VLOOKUP($O316,Key!$A$1:$D$105,3,FALSE)</f>
        <v>-87.905339999999995</v>
      </c>
      <c r="R316" t="str">
        <f>VLOOKUP($O316,Key!$A$1:$D$105,4,FALSE)</f>
        <v>Milwaukee</v>
      </c>
      <c r="S316">
        <v>8</v>
      </c>
      <c r="T316">
        <v>0</v>
      </c>
      <c r="U316">
        <v>0</v>
      </c>
      <c r="V316" t="s">
        <v>33</v>
      </c>
      <c r="W316">
        <v>1</v>
      </c>
      <c r="X316">
        <v>1</v>
      </c>
      <c r="Y316">
        <v>40</v>
      </c>
      <c r="Z316" s="4">
        <v>-1</v>
      </c>
      <c r="AA316" s="1">
        <v>43470</v>
      </c>
      <c r="AB316" s="8">
        <f t="shared" si="24"/>
        <v>43466</v>
      </c>
      <c r="AC316" s="8">
        <f t="shared" si="25"/>
        <v>43470</v>
      </c>
      <c r="AD316" s="8" t="str">
        <f t="shared" si="26"/>
        <v>Saturday</v>
      </c>
      <c r="AE316" s="2">
        <v>0.58263888888888882</v>
      </c>
      <c r="AF316" s="4">
        <v>1</v>
      </c>
      <c r="AG316" s="1">
        <v>43470</v>
      </c>
      <c r="AH316" s="8">
        <f t="shared" si="27"/>
        <v>43466</v>
      </c>
      <c r="AI316" s="8">
        <f t="shared" si="28"/>
        <v>43470</v>
      </c>
      <c r="AJ316" s="8" t="str">
        <f t="shared" si="29"/>
        <v>Saturday</v>
      </c>
      <c r="AK316" s="2">
        <v>0.58826388888888892</v>
      </c>
      <c r="AL316" t="s">
        <v>33</v>
      </c>
      <c r="AM316" t="s">
        <v>34</v>
      </c>
      <c r="AN316" t="s">
        <v>35</v>
      </c>
      <c r="AO316" t="s">
        <v>27</v>
      </c>
    </row>
    <row r="317" spans="1:41" x14ac:dyDescent="0.25">
      <c r="A317" t="s">
        <v>27</v>
      </c>
      <c r="B317">
        <v>2290052</v>
      </c>
      <c r="C317" t="s">
        <v>28</v>
      </c>
      <c r="G317" t="s">
        <v>29</v>
      </c>
      <c r="I317">
        <v>11121</v>
      </c>
      <c r="J317" t="s">
        <v>30</v>
      </c>
      <c r="K317" t="s">
        <v>66</v>
      </c>
      <c r="L317">
        <f>VLOOKUP($K317,Key!$A$1:$D$105,2,FALSE)</f>
        <v>43.060155999999999</v>
      </c>
      <c r="M317">
        <f>VLOOKUP($K317,Key!$A$1:$D$105,3,FALSE)</f>
        <v>-87.881258000000003</v>
      </c>
      <c r="N317" t="str">
        <f>VLOOKUP($K317,Key!$A$1:$D$105,4,FALSE)</f>
        <v>Milwaukee</v>
      </c>
      <c r="O317" t="s">
        <v>55</v>
      </c>
      <c r="P317">
        <f>VLOOKUP($O317,Key!$A$1:$D$105,2,FALSE)</f>
        <v>43.048200000000001</v>
      </c>
      <c r="Q317">
        <f>VLOOKUP($O317,Key!$A$1:$D$105,3,FALSE)</f>
        <v>-87.900859999999994</v>
      </c>
      <c r="R317" t="str">
        <f>VLOOKUP($O317,Key!$A$1:$D$105,4,FALSE)</f>
        <v>Milwaukee</v>
      </c>
      <c r="S317">
        <v>12</v>
      </c>
      <c r="T317">
        <v>0</v>
      </c>
      <c r="U317">
        <v>0</v>
      </c>
      <c r="V317" t="s">
        <v>33</v>
      </c>
      <c r="W317">
        <v>1</v>
      </c>
      <c r="X317">
        <v>1</v>
      </c>
      <c r="Y317">
        <v>40</v>
      </c>
      <c r="Z317" s="6">
        <v>-1</v>
      </c>
      <c r="AA317" s="1">
        <v>43470</v>
      </c>
      <c r="AB317" s="7">
        <f t="shared" si="24"/>
        <v>43466</v>
      </c>
      <c r="AC317" s="7">
        <f t="shared" si="25"/>
        <v>43470</v>
      </c>
      <c r="AD317" s="7" t="str">
        <f t="shared" si="26"/>
        <v>Saturday</v>
      </c>
      <c r="AE317" s="2">
        <v>0.59763888888888894</v>
      </c>
      <c r="AF317" s="6">
        <v>1</v>
      </c>
      <c r="AG317" s="1">
        <v>43470</v>
      </c>
      <c r="AH317" s="7">
        <f t="shared" si="27"/>
        <v>43466</v>
      </c>
      <c r="AI317" s="7">
        <f t="shared" si="28"/>
        <v>43470</v>
      </c>
      <c r="AJ317" s="7" t="str">
        <f t="shared" si="29"/>
        <v>Saturday</v>
      </c>
      <c r="AK317" s="2">
        <v>0.60607638888888882</v>
      </c>
      <c r="AL317" t="s">
        <v>33</v>
      </c>
      <c r="AM317" t="s">
        <v>34</v>
      </c>
      <c r="AN317" t="s">
        <v>35</v>
      </c>
      <c r="AO317" t="s">
        <v>27</v>
      </c>
    </row>
    <row r="318" spans="1:41" x14ac:dyDescent="0.25">
      <c r="A318" t="s">
        <v>27</v>
      </c>
      <c r="B318">
        <v>2290052</v>
      </c>
      <c r="C318" t="s">
        <v>28</v>
      </c>
      <c r="G318" t="s">
        <v>29</v>
      </c>
      <c r="I318">
        <v>12634</v>
      </c>
      <c r="J318" t="s">
        <v>30</v>
      </c>
      <c r="K318" t="s">
        <v>66</v>
      </c>
      <c r="L318">
        <f>VLOOKUP($K318,Key!$A$1:$D$105,2,FALSE)</f>
        <v>43.060155999999999</v>
      </c>
      <c r="M318">
        <f>VLOOKUP($K318,Key!$A$1:$D$105,3,FALSE)</f>
        <v>-87.881258000000003</v>
      </c>
      <c r="N318" t="str">
        <f>VLOOKUP($K318,Key!$A$1:$D$105,4,FALSE)</f>
        <v>Milwaukee</v>
      </c>
      <c r="O318" t="s">
        <v>55</v>
      </c>
      <c r="P318">
        <f>VLOOKUP($O318,Key!$A$1:$D$105,2,FALSE)</f>
        <v>43.048200000000001</v>
      </c>
      <c r="Q318">
        <f>VLOOKUP($O318,Key!$A$1:$D$105,3,FALSE)</f>
        <v>-87.900859999999994</v>
      </c>
      <c r="R318" t="str">
        <f>VLOOKUP($O318,Key!$A$1:$D$105,4,FALSE)</f>
        <v>Milwaukee</v>
      </c>
      <c r="S318">
        <v>12</v>
      </c>
      <c r="T318">
        <v>0</v>
      </c>
      <c r="U318">
        <v>0</v>
      </c>
      <c r="V318" t="s">
        <v>33</v>
      </c>
      <c r="W318">
        <v>1</v>
      </c>
      <c r="X318">
        <v>1</v>
      </c>
      <c r="Y318">
        <v>40</v>
      </c>
      <c r="Z318" s="4">
        <v>-1</v>
      </c>
      <c r="AA318" s="1">
        <v>43470</v>
      </c>
      <c r="AB318" s="8">
        <f t="shared" si="24"/>
        <v>43466</v>
      </c>
      <c r="AC318" s="8">
        <f t="shared" si="25"/>
        <v>43470</v>
      </c>
      <c r="AD318" s="8" t="str">
        <f t="shared" si="26"/>
        <v>Saturday</v>
      </c>
      <c r="AE318" s="2">
        <v>0.59767361111111106</v>
      </c>
      <c r="AF318" s="4">
        <v>1</v>
      </c>
      <c r="AG318" s="1">
        <v>43470</v>
      </c>
      <c r="AH318" s="8">
        <f t="shared" si="27"/>
        <v>43466</v>
      </c>
      <c r="AI318" s="8">
        <f t="shared" si="28"/>
        <v>43470</v>
      </c>
      <c r="AJ318" s="8" t="str">
        <f t="shared" si="29"/>
        <v>Saturday</v>
      </c>
      <c r="AK318" s="2">
        <v>0.60581018518518526</v>
      </c>
      <c r="AL318" t="s">
        <v>33</v>
      </c>
      <c r="AM318" t="s">
        <v>34</v>
      </c>
      <c r="AN318" t="s">
        <v>35</v>
      </c>
      <c r="AO318" t="s">
        <v>27</v>
      </c>
    </row>
    <row r="319" spans="1:41" x14ac:dyDescent="0.25">
      <c r="A319" t="s">
        <v>27</v>
      </c>
      <c r="B319">
        <v>2290052</v>
      </c>
      <c r="C319" t="s">
        <v>28</v>
      </c>
      <c r="G319" t="s">
        <v>29</v>
      </c>
      <c r="I319">
        <v>5461</v>
      </c>
      <c r="J319" t="s">
        <v>30</v>
      </c>
      <c r="K319" t="s">
        <v>66</v>
      </c>
      <c r="L319">
        <f>VLOOKUP($K319,Key!$A$1:$D$105,2,FALSE)</f>
        <v>43.060155999999999</v>
      </c>
      <c r="M319">
        <f>VLOOKUP($K319,Key!$A$1:$D$105,3,FALSE)</f>
        <v>-87.881258000000003</v>
      </c>
      <c r="N319" t="str">
        <f>VLOOKUP($K319,Key!$A$1:$D$105,4,FALSE)</f>
        <v>Milwaukee</v>
      </c>
      <c r="O319" t="s">
        <v>55</v>
      </c>
      <c r="P319">
        <f>VLOOKUP($O319,Key!$A$1:$D$105,2,FALSE)</f>
        <v>43.048200000000001</v>
      </c>
      <c r="Q319">
        <f>VLOOKUP($O319,Key!$A$1:$D$105,3,FALSE)</f>
        <v>-87.900859999999994</v>
      </c>
      <c r="R319" t="str">
        <f>VLOOKUP($O319,Key!$A$1:$D$105,4,FALSE)</f>
        <v>Milwaukee</v>
      </c>
      <c r="S319">
        <v>10</v>
      </c>
      <c r="T319">
        <v>0</v>
      </c>
      <c r="U319">
        <v>0</v>
      </c>
      <c r="V319" t="s">
        <v>33</v>
      </c>
      <c r="W319">
        <v>1</v>
      </c>
      <c r="X319">
        <v>1</v>
      </c>
      <c r="Y319">
        <v>40</v>
      </c>
      <c r="Z319" s="6">
        <v>-1</v>
      </c>
      <c r="AA319" s="1">
        <v>43470</v>
      </c>
      <c r="AB319" s="7">
        <f t="shared" si="24"/>
        <v>43466</v>
      </c>
      <c r="AC319" s="7">
        <f t="shared" si="25"/>
        <v>43470</v>
      </c>
      <c r="AD319" s="7" t="str">
        <f t="shared" si="26"/>
        <v>Saturday</v>
      </c>
      <c r="AE319" s="2">
        <v>0.59847222222222218</v>
      </c>
      <c r="AF319" s="6">
        <v>1</v>
      </c>
      <c r="AG319" s="1">
        <v>43470</v>
      </c>
      <c r="AH319" s="7">
        <f t="shared" si="27"/>
        <v>43466</v>
      </c>
      <c r="AI319" s="7">
        <f t="shared" si="28"/>
        <v>43470</v>
      </c>
      <c r="AJ319" s="7" t="str">
        <f t="shared" si="29"/>
        <v>Saturday</v>
      </c>
      <c r="AK319" s="2">
        <v>0.60545138888888894</v>
      </c>
      <c r="AL319" t="s">
        <v>33</v>
      </c>
      <c r="AM319" t="s">
        <v>34</v>
      </c>
      <c r="AN319" t="s">
        <v>35</v>
      </c>
      <c r="AO319" t="s">
        <v>27</v>
      </c>
    </row>
    <row r="320" spans="1:41" x14ac:dyDescent="0.25">
      <c r="A320" t="s">
        <v>27</v>
      </c>
      <c r="B320">
        <v>2290052</v>
      </c>
      <c r="C320" t="s">
        <v>28</v>
      </c>
      <c r="G320" t="s">
        <v>29</v>
      </c>
      <c r="I320">
        <v>12528</v>
      </c>
      <c r="J320" t="s">
        <v>30</v>
      </c>
      <c r="K320" t="s">
        <v>70</v>
      </c>
      <c r="L320">
        <f>VLOOKUP($K320,Key!$A$1:$D$105,2,FALSE)</f>
        <v>43.074655999999997</v>
      </c>
      <c r="M320">
        <f>VLOOKUP($K320,Key!$A$1:$D$105,3,FALSE)</f>
        <v>-87.889011999999994</v>
      </c>
      <c r="N320" t="str">
        <f>VLOOKUP($K320,Key!$A$1:$D$105,4,FALSE)</f>
        <v>Milwaukee</v>
      </c>
      <c r="O320" t="s">
        <v>58</v>
      </c>
      <c r="P320">
        <f>VLOOKUP($O320,Key!$A$1:$D$105,2,FALSE)</f>
        <v>43.052460000000004</v>
      </c>
      <c r="Q320">
        <f>VLOOKUP($O320,Key!$A$1:$D$105,3,FALSE)</f>
        <v>-87.891000000000005</v>
      </c>
      <c r="R320" t="str">
        <f>VLOOKUP($O320,Key!$A$1:$D$105,4,FALSE)</f>
        <v>Milwaukee</v>
      </c>
      <c r="S320">
        <v>2729</v>
      </c>
      <c r="T320">
        <v>0</v>
      </c>
      <c r="U320">
        <v>0</v>
      </c>
      <c r="V320" t="s">
        <v>33</v>
      </c>
      <c r="W320">
        <v>18</v>
      </c>
      <c r="X320">
        <v>17.100000000000001</v>
      </c>
      <c r="Y320">
        <v>720</v>
      </c>
      <c r="Z320" s="4">
        <v>-1</v>
      </c>
      <c r="AA320" s="1">
        <v>43470</v>
      </c>
      <c r="AB320" s="8">
        <f t="shared" si="24"/>
        <v>43466</v>
      </c>
      <c r="AC320" s="8">
        <f t="shared" si="25"/>
        <v>43470</v>
      </c>
      <c r="AD320" s="8" t="str">
        <f t="shared" si="26"/>
        <v>Saturday</v>
      </c>
      <c r="AE320" s="2">
        <v>0.62170138888888882</v>
      </c>
      <c r="AF320" s="4">
        <v>1</v>
      </c>
      <c r="AG320" s="1">
        <v>43472</v>
      </c>
      <c r="AH320" s="8">
        <f t="shared" si="27"/>
        <v>43466</v>
      </c>
      <c r="AI320" s="8">
        <f t="shared" si="28"/>
        <v>43472</v>
      </c>
      <c r="AJ320" s="8" t="str">
        <f t="shared" si="29"/>
        <v>Monday</v>
      </c>
      <c r="AK320" s="2">
        <v>0.51686342592592593</v>
      </c>
      <c r="AL320" t="s">
        <v>34</v>
      </c>
      <c r="AM320" t="s">
        <v>34</v>
      </c>
      <c r="AN320" t="s">
        <v>35</v>
      </c>
      <c r="AO320" t="s">
        <v>27</v>
      </c>
    </row>
    <row r="321" spans="1:41" x14ac:dyDescent="0.25">
      <c r="A321" t="s">
        <v>27</v>
      </c>
      <c r="B321">
        <v>2290052</v>
      </c>
      <c r="C321" t="s">
        <v>28</v>
      </c>
      <c r="G321" t="s">
        <v>29</v>
      </c>
      <c r="I321">
        <v>12601</v>
      </c>
      <c r="J321" t="s">
        <v>30</v>
      </c>
      <c r="K321" t="s">
        <v>70</v>
      </c>
      <c r="L321">
        <f>VLOOKUP($K321,Key!$A$1:$D$105,2,FALSE)</f>
        <v>43.074655999999997</v>
      </c>
      <c r="M321">
        <f>VLOOKUP($K321,Key!$A$1:$D$105,3,FALSE)</f>
        <v>-87.889011999999994</v>
      </c>
      <c r="N321" t="str">
        <f>VLOOKUP($K321,Key!$A$1:$D$105,4,FALSE)</f>
        <v>Milwaukee</v>
      </c>
      <c r="O321" t="s">
        <v>42</v>
      </c>
      <c r="P321">
        <f>VLOOKUP($O321,Key!$A$1:$D$105,2,FALSE)</f>
        <v>43.02948</v>
      </c>
      <c r="Q321">
        <f>VLOOKUP($O321,Key!$A$1:$D$105,3,FALSE)</f>
        <v>-87.912819999999996</v>
      </c>
      <c r="R321" t="str">
        <f>VLOOKUP($O321,Key!$A$1:$D$105,4,FALSE)</f>
        <v>Milwaukee</v>
      </c>
      <c r="S321">
        <v>24</v>
      </c>
      <c r="T321">
        <v>0</v>
      </c>
      <c r="U321">
        <v>0</v>
      </c>
      <c r="V321" t="s">
        <v>33</v>
      </c>
      <c r="W321">
        <v>3</v>
      </c>
      <c r="X321">
        <v>2.9</v>
      </c>
      <c r="Y321">
        <v>120</v>
      </c>
      <c r="Z321" s="6">
        <v>-1</v>
      </c>
      <c r="AA321" s="1">
        <v>43470</v>
      </c>
      <c r="AB321" s="7">
        <f t="shared" si="24"/>
        <v>43466</v>
      </c>
      <c r="AC321" s="7">
        <f t="shared" si="25"/>
        <v>43470</v>
      </c>
      <c r="AD321" s="7" t="str">
        <f t="shared" si="26"/>
        <v>Saturday</v>
      </c>
      <c r="AE321" s="2">
        <v>0.62171296296296297</v>
      </c>
      <c r="AF321" s="6">
        <v>1</v>
      </c>
      <c r="AG321" s="1">
        <v>43470</v>
      </c>
      <c r="AH321" s="7">
        <f t="shared" si="27"/>
        <v>43466</v>
      </c>
      <c r="AI321" s="7">
        <f t="shared" si="28"/>
        <v>43470</v>
      </c>
      <c r="AJ321" s="7" t="str">
        <f t="shared" si="29"/>
        <v>Saturday</v>
      </c>
      <c r="AK321" s="2">
        <v>0.6385763888888889</v>
      </c>
      <c r="AL321" t="s">
        <v>33</v>
      </c>
      <c r="AM321" t="s">
        <v>34</v>
      </c>
      <c r="AN321" t="s">
        <v>35</v>
      </c>
      <c r="AO321" t="s">
        <v>27</v>
      </c>
    </row>
    <row r="322" spans="1:41" x14ac:dyDescent="0.25">
      <c r="A322" t="s">
        <v>27</v>
      </c>
      <c r="B322">
        <v>2290052</v>
      </c>
      <c r="C322" t="s">
        <v>28</v>
      </c>
      <c r="G322" t="s">
        <v>29</v>
      </c>
      <c r="I322">
        <v>5487</v>
      </c>
      <c r="J322" t="s">
        <v>30</v>
      </c>
      <c r="K322" t="s">
        <v>70</v>
      </c>
      <c r="L322">
        <f>VLOOKUP($K322,Key!$A$1:$D$105,2,FALSE)</f>
        <v>43.074655999999997</v>
      </c>
      <c r="M322">
        <f>VLOOKUP($K322,Key!$A$1:$D$105,3,FALSE)</f>
        <v>-87.889011999999994</v>
      </c>
      <c r="N322" t="str">
        <f>VLOOKUP($K322,Key!$A$1:$D$105,4,FALSE)</f>
        <v>Milwaukee</v>
      </c>
      <c r="O322" t="s">
        <v>42</v>
      </c>
      <c r="P322">
        <f>VLOOKUP($O322,Key!$A$1:$D$105,2,FALSE)</f>
        <v>43.02948</v>
      </c>
      <c r="Q322">
        <f>VLOOKUP($O322,Key!$A$1:$D$105,3,FALSE)</f>
        <v>-87.912819999999996</v>
      </c>
      <c r="R322" t="str">
        <f>VLOOKUP($O322,Key!$A$1:$D$105,4,FALSE)</f>
        <v>Milwaukee</v>
      </c>
      <c r="S322">
        <v>23</v>
      </c>
      <c r="T322">
        <v>0</v>
      </c>
      <c r="U322">
        <v>0</v>
      </c>
      <c r="V322" t="s">
        <v>33</v>
      </c>
      <c r="W322">
        <v>3</v>
      </c>
      <c r="X322">
        <v>2.9</v>
      </c>
      <c r="Y322">
        <v>120</v>
      </c>
      <c r="Z322" s="4">
        <v>-1</v>
      </c>
      <c r="AA322" s="1">
        <v>43470</v>
      </c>
      <c r="AB322" s="8">
        <f t="shared" ref="AB322:AB385" si="30">DATE(YEAR(AA322), MONTH(AA322), 1)</f>
        <v>43466</v>
      </c>
      <c r="AC322" s="8">
        <f t="shared" ref="AC322:AC385" si="31">AA322</f>
        <v>43470</v>
      </c>
      <c r="AD322" s="8" t="str">
        <f t="shared" ref="AD322:AD385" si="32">TEXT(AC322,"dddd")</f>
        <v>Saturday</v>
      </c>
      <c r="AE322" s="2">
        <v>0.62253472222222228</v>
      </c>
      <c r="AF322" s="4">
        <v>1</v>
      </c>
      <c r="AG322" s="1">
        <v>43470</v>
      </c>
      <c r="AH322" s="8">
        <f t="shared" ref="AH322:AH385" si="33">DATE(YEAR(AG322), MONTH(AG322), 1)</f>
        <v>43466</v>
      </c>
      <c r="AI322" s="8">
        <f t="shared" ref="AI322:AI385" si="34">AG322</f>
        <v>43470</v>
      </c>
      <c r="AJ322" s="8" t="str">
        <f t="shared" ref="AJ322:AJ385" si="35">TEXT(AI322,"dddd")</f>
        <v>Saturday</v>
      </c>
      <c r="AK322" s="2">
        <v>0.63821759259259259</v>
      </c>
      <c r="AL322" t="s">
        <v>33</v>
      </c>
      <c r="AM322" t="s">
        <v>34</v>
      </c>
      <c r="AN322" t="s">
        <v>35</v>
      </c>
      <c r="AO322" t="s">
        <v>27</v>
      </c>
    </row>
    <row r="323" spans="1:41" x14ac:dyDescent="0.25">
      <c r="A323" t="s">
        <v>27</v>
      </c>
      <c r="B323">
        <v>2290052</v>
      </c>
      <c r="C323" t="s">
        <v>28</v>
      </c>
      <c r="G323" t="s">
        <v>29</v>
      </c>
      <c r="I323">
        <v>11154</v>
      </c>
      <c r="J323" t="s">
        <v>30</v>
      </c>
      <c r="K323" t="s">
        <v>47</v>
      </c>
      <c r="L323">
        <f>VLOOKUP($K323,Key!$A$1:$D$105,2,FALSE)</f>
        <v>43.038600000000002</v>
      </c>
      <c r="M323">
        <f>VLOOKUP($K323,Key!$A$1:$D$105,3,FALSE)</f>
        <v>-87.912099999999995</v>
      </c>
      <c r="N323" t="str">
        <f>VLOOKUP($K323,Key!$A$1:$D$105,4,FALSE)</f>
        <v>Milwaukee</v>
      </c>
      <c r="O323" t="s">
        <v>46</v>
      </c>
      <c r="P323">
        <f>VLOOKUP($O323,Key!$A$1:$D$105,2,FALSE)</f>
        <v>43.049909999999997</v>
      </c>
      <c r="Q323">
        <f>VLOOKUP($O323,Key!$A$1:$D$105,3,FALSE)</f>
        <v>-87.914237</v>
      </c>
      <c r="R323" t="str">
        <f>VLOOKUP($O323,Key!$A$1:$D$105,4,FALSE)</f>
        <v>Milwaukee</v>
      </c>
      <c r="S323">
        <v>8</v>
      </c>
      <c r="T323">
        <v>0</v>
      </c>
      <c r="U323">
        <v>0</v>
      </c>
      <c r="V323" t="s">
        <v>33</v>
      </c>
      <c r="W323">
        <v>1</v>
      </c>
      <c r="X323">
        <v>1</v>
      </c>
      <c r="Y323">
        <v>40</v>
      </c>
      <c r="Z323" s="6">
        <v>-1</v>
      </c>
      <c r="AA323" s="1">
        <v>43470</v>
      </c>
      <c r="AB323" s="7">
        <f t="shared" si="30"/>
        <v>43466</v>
      </c>
      <c r="AC323" s="7">
        <f t="shared" si="31"/>
        <v>43470</v>
      </c>
      <c r="AD323" s="7" t="str">
        <f t="shared" si="32"/>
        <v>Saturday</v>
      </c>
      <c r="AE323" s="2">
        <v>0.5316319444444445</v>
      </c>
      <c r="AF323" s="6">
        <v>1</v>
      </c>
      <c r="AG323" s="1">
        <v>43470</v>
      </c>
      <c r="AH323" s="7">
        <f t="shared" si="33"/>
        <v>43466</v>
      </c>
      <c r="AI323" s="7">
        <f t="shared" si="34"/>
        <v>43470</v>
      </c>
      <c r="AJ323" s="7" t="str">
        <f t="shared" si="35"/>
        <v>Saturday</v>
      </c>
      <c r="AK323" s="2">
        <v>0.53743055555555552</v>
      </c>
      <c r="AL323" t="s">
        <v>33</v>
      </c>
      <c r="AM323" t="s">
        <v>34</v>
      </c>
      <c r="AN323" t="s">
        <v>35</v>
      </c>
      <c r="AO323" t="s">
        <v>27</v>
      </c>
    </row>
    <row r="324" spans="1:41" x14ac:dyDescent="0.25">
      <c r="A324" t="s">
        <v>27</v>
      </c>
      <c r="B324">
        <v>2290052</v>
      </c>
      <c r="C324" t="s">
        <v>28</v>
      </c>
      <c r="G324" t="s">
        <v>29</v>
      </c>
      <c r="I324">
        <v>12637</v>
      </c>
      <c r="J324" t="s">
        <v>30</v>
      </c>
      <c r="K324" t="s">
        <v>47</v>
      </c>
      <c r="L324">
        <f>VLOOKUP($K324,Key!$A$1:$D$105,2,FALSE)</f>
        <v>43.038600000000002</v>
      </c>
      <c r="M324">
        <f>VLOOKUP($K324,Key!$A$1:$D$105,3,FALSE)</f>
        <v>-87.912099999999995</v>
      </c>
      <c r="N324" t="str">
        <f>VLOOKUP($K324,Key!$A$1:$D$105,4,FALSE)</f>
        <v>Milwaukee</v>
      </c>
      <c r="O324" t="s">
        <v>46</v>
      </c>
      <c r="P324">
        <f>VLOOKUP($O324,Key!$A$1:$D$105,2,FALSE)</f>
        <v>43.049909999999997</v>
      </c>
      <c r="Q324">
        <f>VLOOKUP($O324,Key!$A$1:$D$105,3,FALSE)</f>
        <v>-87.914237</v>
      </c>
      <c r="R324" t="str">
        <f>VLOOKUP($O324,Key!$A$1:$D$105,4,FALSE)</f>
        <v>Milwaukee</v>
      </c>
      <c r="S324">
        <v>9</v>
      </c>
      <c r="T324">
        <v>0</v>
      </c>
      <c r="U324">
        <v>0</v>
      </c>
      <c r="V324" t="s">
        <v>33</v>
      </c>
      <c r="W324">
        <v>1</v>
      </c>
      <c r="X324">
        <v>1</v>
      </c>
      <c r="Y324">
        <v>40</v>
      </c>
      <c r="Z324" s="4">
        <v>-1</v>
      </c>
      <c r="AA324" s="1">
        <v>43470</v>
      </c>
      <c r="AB324" s="8">
        <f t="shared" si="30"/>
        <v>43466</v>
      </c>
      <c r="AC324" s="8">
        <f t="shared" si="31"/>
        <v>43470</v>
      </c>
      <c r="AD324" s="8" t="str">
        <f t="shared" si="32"/>
        <v>Saturday</v>
      </c>
      <c r="AE324" s="2">
        <v>0.53173611111111108</v>
      </c>
      <c r="AF324" s="4">
        <v>1</v>
      </c>
      <c r="AG324" s="1">
        <v>43470</v>
      </c>
      <c r="AH324" s="8">
        <f t="shared" si="33"/>
        <v>43466</v>
      </c>
      <c r="AI324" s="8">
        <f t="shared" si="34"/>
        <v>43470</v>
      </c>
      <c r="AJ324" s="8" t="str">
        <f t="shared" si="35"/>
        <v>Saturday</v>
      </c>
      <c r="AK324" s="2">
        <v>0.53752314814814817</v>
      </c>
      <c r="AL324" t="s">
        <v>33</v>
      </c>
      <c r="AM324" t="s">
        <v>34</v>
      </c>
      <c r="AN324" t="s">
        <v>35</v>
      </c>
      <c r="AO324" t="s">
        <v>27</v>
      </c>
    </row>
    <row r="325" spans="1:41" x14ac:dyDescent="0.25">
      <c r="A325" t="s">
        <v>27</v>
      </c>
      <c r="B325">
        <v>2290052</v>
      </c>
      <c r="C325" t="s">
        <v>28</v>
      </c>
      <c r="G325" t="s">
        <v>29</v>
      </c>
      <c r="I325">
        <v>12538</v>
      </c>
      <c r="J325" t="s">
        <v>30</v>
      </c>
      <c r="K325" t="s">
        <v>69</v>
      </c>
      <c r="L325">
        <f>VLOOKUP($K325,Key!$A$1:$D$105,2,FALSE)</f>
        <v>43.081940000000003</v>
      </c>
      <c r="M325">
        <f>VLOOKUP($K325,Key!$A$1:$D$105,3,FALSE)</f>
        <v>-87.888090000000005</v>
      </c>
      <c r="N325" t="str">
        <f>VLOOKUP($K325,Key!$A$1:$D$105,4,FALSE)</f>
        <v>Shorewood</v>
      </c>
      <c r="O325" t="s">
        <v>94</v>
      </c>
      <c r="P325">
        <f>VLOOKUP($O325,Key!$A$1:$D$105,2,FALSE)</f>
        <v>43.077359999999999</v>
      </c>
      <c r="Q325">
        <f>VLOOKUP($O325,Key!$A$1:$D$105,3,FALSE)</f>
        <v>-87.880769999999998</v>
      </c>
      <c r="R325" t="str">
        <f>VLOOKUP($O325,Key!$A$1:$D$105,4,FALSE)</f>
        <v>Milwaukee</v>
      </c>
      <c r="S325">
        <v>25</v>
      </c>
      <c r="T325">
        <v>0</v>
      </c>
      <c r="U325">
        <v>0</v>
      </c>
      <c r="V325" t="s">
        <v>33</v>
      </c>
      <c r="W325">
        <v>3</v>
      </c>
      <c r="X325">
        <v>2.9</v>
      </c>
      <c r="Y325">
        <v>120</v>
      </c>
      <c r="Z325" s="6">
        <v>-1</v>
      </c>
      <c r="AA325" s="1">
        <v>43474</v>
      </c>
      <c r="AB325" s="7">
        <f t="shared" si="30"/>
        <v>43466</v>
      </c>
      <c r="AC325" s="7">
        <f t="shared" si="31"/>
        <v>43474</v>
      </c>
      <c r="AD325" s="7" t="str">
        <f t="shared" si="32"/>
        <v>Wednesday</v>
      </c>
      <c r="AE325" s="2">
        <v>0.46510416666666665</v>
      </c>
      <c r="AF325" s="6">
        <v>1</v>
      </c>
      <c r="AG325" s="1">
        <v>43474</v>
      </c>
      <c r="AH325" s="7">
        <f t="shared" si="33"/>
        <v>43466</v>
      </c>
      <c r="AI325" s="7">
        <f t="shared" si="34"/>
        <v>43474</v>
      </c>
      <c r="AJ325" s="7" t="str">
        <f t="shared" si="35"/>
        <v>Wednesday</v>
      </c>
      <c r="AK325" s="2">
        <v>0.48249999999999998</v>
      </c>
      <c r="AL325" t="s">
        <v>33</v>
      </c>
      <c r="AM325" t="s">
        <v>34</v>
      </c>
      <c r="AN325" t="s">
        <v>35</v>
      </c>
      <c r="AO325" t="s">
        <v>27</v>
      </c>
    </row>
    <row r="326" spans="1:41" x14ac:dyDescent="0.25">
      <c r="A326" t="s">
        <v>27</v>
      </c>
      <c r="B326">
        <v>2290052</v>
      </c>
      <c r="C326" t="s">
        <v>28</v>
      </c>
      <c r="G326" t="s">
        <v>29</v>
      </c>
      <c r="I326">
        <v>11122</v>
      </c>
      <c r="J326" t="s">
        <v>30</v>
      </c>
      <c r="K326" t="s">
        <v>97</v>
      </c>
      <c r="L326">
        <f>VLOOKUP($K326,Key!$A$1:$D$105,2,FALSE)</f>
        <v>43.069021999999997</v>
      </c>
      <c r="M326">
        <f>VLOOKUP($K326,Key!$A$1:$D$105,3,FALSE)</f>
        <v>-87.887940999999998</v>
      </c>
      <c r="N326" t="str">
        <f>VLOOKUP($K326,Key!$A$1:$D$105,4,FALSE)</f>
        <v>Milwaukee</v>
      </c>
      <c r="O326" t="s">
        <v>104</v>
      </c>
      <c r="P326">
        <f>VLOOKUP($O326,Key!$A$1:$D$105,2,FALSE)</f>
        <v>43.09534</v>
      </c>
      <c r="Q326">
        <f>VLOOKUP($O326,Key!$A$1:$D$105,3,FALSE)</f>
        <v>-87.887339999999995</v>
      </c>
      <c r="R326" t="str">
        <f>VLOOKUP($O326,Key!$A$1:$D$105,4,FALSE)</f>
        <v>Shorewood</v>
      </c>
      <c r="S326">
        <v>14</v>
      </c>
      <c r="T326">
        <v>0</v>
      </c>
      <c r="U326">
        <v>0</v>
      </c>
      <c r="V326" t="s">
        <v>33</v>
      </c>
      <c r="W326">
        <v>2</v>
      </c>
      <c r="X326">
        <v>1.9</v>
      </c>
      <c r="Y326">
        <v>80</v>
      </c>
      <c r="Z326" s="4">
        <v>-1</v>
      </c>
      <c r="AA326" s="1">
        <v>43474</v>
      </c>
      <c r="AB326" s="8">
        <f t="shared" si="30"/>
        <v>43466</v>
      </c>
      <c r="AC326" s="8">
        <f t="shared" si="31"/>
        <v>43474</v>
      </c>
      <c r="AD326" s="8" t="str">
        <f t="shared" si="32"/>
        <v>Wednesday</v>
      </c>
      <c r="AE326" s="2">
        <v>0.41019675925925925</v>
      </c>
      <c r="AF326" s="4">
        <v>1</v>
      </c>
      <c r="AG326" s="1">
        <v>43474</v>
      </c>
      <c r="AH326" s="8">
        <f t="shared" si="33"/>
        <v>43466</v>
      </c>
      <c r="AI326" s="8">
        <f t="shared" si="34"/>
        <v>43474</v>
      </c>
      <c r="AJ326" s="8" t="str">
        <f t="shared" si="35"/>
        <v>Wednesday</v>
      </c>
      <c r="AK326" s="2">
        <v>0.41972222222222227</v>
      </c>
      <c r="AL326" t="s">
        <v>33</v>
      </c>
      <c r="AM326" t="s">
        <v>34</v>
      </c>
      <c r="AN326" t="s">
        <v>35</v>
      </c>
      <c r="AO326" t="s">
        <v>27</v>
      </c>
    </row>
    <row r="327" spans="1:41" x14ac:dyDescent="0.25">
      <c r="A327" t="s">
        <v>27</v>
      </c>
      <c r="B327">
        <v>2290052</v>
      </c>
      <c r="C327" t="s">
        <v>28</v>
      </c>
      <c r="G327" t="s">
        <v>29</v>
      </c>
      <c r="I327">
        <v>12480</v>
      </c>
      <c r="J327" t="s">
        <v>30</v>
      </c>
      <c r="K327" t="s">
        <v>97</v>
      </c>
      <c r="L327">
        <f>VLOOKUP($K327,Key!$A$1:$D$105,2,FALSE)</f>
        <v>43.069021999999997</v>
      </c>
      <c r="M327">
        <f>VLOOKUP($K327,Key!$A$1:$D$105,3,FALSE)</f>
        <v>-87.887940999999998</v>
      </c>
      <c r="N327" t="str">
        <f>VLOOKUP($K327,Key!$A$1:$D$105,4,FALSE)</f>
        <v>Milwaukee</v>
      </c>
      <c r="O327" t="s">
        <v>104</v>
      </c>
      <c r="P327">
        <f>VLOOKUP($O327,Key!$A$1:$D$105,2,FALSE)</f>
        <v>43.09534</v>
      </c>
      <c r="Q327">
        <f>VLOOKUP($O327,Key!$A$1:$D$105,3,FALSE)</f>
        <v>-87.887339999999995</v>
      </c>
      <c r="R327" t="str">
        <f>VLOOKUP($O327,Key!$A$1:$D$105,4,FALSE)</f>
        <v>Shorewood</v>
      </c>
      <c r="S327">
        <v>12</v>
      </c>
      <c r="T327">
        <v>0</v>
      </c>
      <c r="U327">
        <v>0</v>
      </c>
      <c r="V327" t="s">
        <v>33</v>
      </c>
      <c r="W327">
        <v>1</v>
      </c>
      <c r="X327">
        <v>1</v>
      </c>
      <c r="Y327">
        <v>40</v>
      </c>
      <c r="Z327" s="6">
        <v>-1</v>
      </c>
      <c r="AA327" s="1">
        <v>43474</v>
      </c>
      <c r="AB327" s="7">
        <f t="shared" si="30"/>
        <v>43466</v>
      </c>
      <c r="AC327" s="7">
        <f t="shared" si="31"/>
        <v>43474</v>
      </c>
      <c r="AD327" s="7" t="str">
        <f t="shared" si="32"/>
        <v>Wednesday</v>
      </c>
      <c r="AE327" s="2">
        <v>0.411099537037037</v>
      </c>
      <c r="AF327" s="6">
        <v>1</v>
      </c>
      <c r="AG327" s="1">
        <v>43474</v>
      </c>
      <c r="AH327" s="7">
        <f t="shared" si="33"/>
        <v>43466</v>
      </c>
      <c r="AI327" s="7">
        <f t="shared" si="34"/>
        <v>43474</v>
      </c>
      <c r="AJ327" s="7" t="str">
        <f t="shared" si="35"/>
        <v>Wednesday</v>
      </c>
      <c r="AK327" s="2">
        <v>0.41931712962962964</v>
      </c>
      <c r="AL327" t="s">
        <v>33</v>
      </c>
      <c r="AM327" t="s">
        <v>34</v>
      </c>
      <c r="AN327" t="s">
        <v>35</v>
      </c>
      <c r="AO327" t="s">
        <v>27</v>
      </c>
    </row>
    <row r="328" spans="1:41" x14ac:dyDescent="0.25">
      <c r="A328" t="s">
        <v>27</v>
      </c>
      <c r="B328">
        <v>2290052</v>
      </c>
      <c r="C328" t="s">
        <v>28</v>
      </c>
      <c r="G328" t="s">
        <v>29</v>
      </c>
      <c r="I328">
        <v>12529</v>
      </c>
      <c r="J328" t="s">
        <v>30</v>
      </c>
      <c r="K328" t="s">
        <v>43</v>
      </c>
      <c r="L328">
        <f>VLOOKUP($K328,Key!$A$1:$D$105,2,FALSE)</f>
        <v>43.038580000000003</v>
      </c>
      <c r="M328">
        <f>VLOOKUP($K328,Key!$A$1:$D$105,3,FALSE)</f>
        <v>-87.90934</v>
      </c>
      <c r="N328" t="str">
        <f>VLOOKUP($K328,Key!$A$1:$D$105,4,FALSE)</f>
        <v>Milwaukee</v>
      </c>
      <c r="O328" t="s">
        <v>46</v>
      </c>
      <c r="P328">
        <f>VLOOKUP($O328,Key!$A$1:$D$105,2,FALSE)</f>
        <v>43.049909999999997</v>
      </c>
      <c r="Q328">
        <f>VLOOKUP($O328,Key!$A$1:$D$105,3,FALSE)</f>
        <v>-87.914237</v>
      </c>
      <c r="R328" t="str">
        <f>VLOOKUP($O328,Key!$A$1:$D$105,4,FALSE)</f>
        <v>Milwaukee</v>
      </c>
      <c r="S328">
        <v>13</v>
      </c>
      <c r="T328">
        <v>0</v>
      </c>
      <c r="U328">
        <v>0</v>
      </c>
      <c r="V328" t="s">
        <v>33</v>
      </c>
      <c r="W328">
        <v>1</v>
      </c>
      <c r="X328">
        <v>1</v>
      </c>
      <c r="Y328">
        <v>40</v>
      </c>
      <c r="Z328" s="4">
        <v>-1</v>
      </c>
      <c r="AA328" s="1">
        <v>43473</v>
      </c>
      <c r="AB328" s="8">
        <f t="shared" si="30"/>
        <v>43466</v>
      </c>
      <c r="AC328" s="8">
        <f t="shared" si="31"/>
        <v>43473</v>
      </c>
      <c r="AD328" s="8" t="str">
        <f t="shared" si="32"/>
        <v>Tuesday</v>
      </c>
      <c r="AE328" s="2">
        <v>0.43877314814814811</v>
      </c>
      <c r="AF328" s="4">
        <v>1</v>
      </c>
      <c r="AG328" s="1">
        <v>43473</v>
      </c>
      <c r="AH328" s="8">
        <f t="shared" si="33"/>
        <v>43466</v>
      </c>
      <c r="AI328" s="8">
        <f t="shared" si="34"/>
        <v>43473</v>
      </c>
      <c r="AJ328" s="8" t="str">
        <f t="shared" si="35"/>
        <v>Tuesday</v>
      </c>
      <c r="AK328" s="2">
        <v>0.44784722222222223</v>
      </c>
      <c r="AL328" t="s">
        <v>33</v>
      </c>
      <c r="AM328" t="s">
        <v>34</v>
      </c>
      <c r="AN328" t="s">
        <v>35</v>
      </c>
      <c r="AO328" t="s">
        <v>27</v>
      </c>
    </row>
    <row r="329" spans="1:41" x14ac:dyDescent="0.25">
      <c r="A329" t="s">
        <v>27</v>
      </c>
      <c r="B329">
        <v>2290052</v>
      </c>
      <c r="C329" t="s">
        <v>28</v>
      </c>
      <c r="G329" t="s">
        <v>29</v>
      </c>
      <c r="I329">
        <v>5426</v>
      </c>
      <c r="J329" t="s">
        <v>30</v>
      </c>
      <c r="K329" t="s">
        <v>43</v>
      </c>
      <c r="L329">
        <f>VLOOKUP($K329,Key!$A$1:$D$105,2,FALSE)</f>
        <v>43.038580000000003</v>
      </c>
      <c r="M329">
        <f>VLOOKUP($K329,Key!$A$1:$D$105,3,FALSE)</f>
        <v>-87.90934</v>
      </c>
      <c r="N329" t="str">
        <f>VLOOKUP($K329,Key!$A$1:$D$105,4,FALSE)</f>
        <v>Milwaukee</v>
      </c>
      <c r="O329" t="s">
        <v>47</v>
      </c>
      <c r="P329">
        <f>VLOOKUP($O329,Key!$A$1:$D$105,2,FALSE)</f>
        <v>43.038600000000002</v>
      </c>
      <c r="Q329">
        <f>VLOOKUP($O329,Key!$A$1:$D$105,3,FALSE)</f>
        <v>-87.912099999999995</v>
      </c>
      <c r="R329" t="str">
        <f>VLOOKUP($O329,Key!$A$1:$D$105,4,FALSE)</f>
        <v>Milwaukee</v>
      </c>
      <c r="S329">
        <v>2</v>
      </c>
      <c r="T329">
        <v>0</v>
      </c>
      <c r="U329">
        <v>0</v>
      </c>
      <c r="V329" t="s">
        <v>33</v>
      </c>
      <c r="W329">
        <v>0</v>
      </c>
      <c r="X329">
        <v>0</v>
      </c>
      <c r="Y329">
        <v>0</v>
      </c>
      <c r="Z329" s="6">
        <v>-1</v>
      </c>
      <c r="AA329" s="1">
        <v>43473</v>
      </c>
      <c r="AB329" s="7">
        <f t="shared" si="30"/>
        <v>43466</v>
      </c>
      <c r="AC329" s="7">
        <f t="shared" si="31"/>
        <v>43473</v>
      </c>
      <c r="AD329" s="7" t="str">
        <f t="shared" si="32"/>
        <v>Tuesday</v>
      </c>
      <c r="AE329" s="2">
        <v>0.43884259259259256</v>
      </c>
      <c r="AF329" s="6">
        <v>1</v>
      </c>
      <c r="AG329" s="1">
        <v>43473</v>
      </c>
      <c r="AH329" s="7">
        <f t="shared" si="33"/>
        <v>43466</v>
      </c>
      <c r="AI329" s="7">
        <f t="shared" si="34"/>
        <v>43473</v>
      </c>
      <c r="AJ329" s="7" t="str">
        <f t="shared" si="35"/>
        <v>Tuesday</v>
      </c>
      <c r="AK329" s="2">
        <v>0.44021990740740741</v>
      </c>
      <c r="AL329" t="s">
        <v>33</v>
      </c>
      <c r="AM329" t="s">
        <v>34</v>
      </c>
      <c r="AN329" t="s">
        <v>35</v>
      </c>
      <c r="AO329" t="s">
        <v>27</v>
      </c>
    </row>
    <row r="330" spans="1:41" x14ac:dyDescent="0.25">
      <c r="A330" t="s">
        <v>27</v>
      </c>
      <c r="B330">
        <v>2290052</v>
      </c>
      <c r="C330" t="s">
        <v>28</v>
      </c>
      <c r="G330" t="s">
        <v>29</v>
      </c>
      <c r="I330">
        <v>202</v>
      </c>
      <c r="J330" t="s">
        <v>30</v>
      </c>
      <c r="K330" t="s">
        <v>41</v>
      </c>
      <c r="L330">
        <f>VLOOKUP($K330,Key!$A$1:$D$105,2,FALSE)</f>
        <v>43.042490000000001</v>
      </c>
      <c r="M330">
        <f>VLOOKUP($K330,Key!$A$1:$D$105,3,FALSE)</f>
        <v>-87.909959999999998</v>
      </c>
      <c r="N330" t="str">
        <f>VLOOKUP($K330,Key!$A$1:$D$105,4,FALSE)</f>
        <v>Milwaukee</v>
      </c>
      <c r="O330" t="s">
        <v>58</v>
      </c>
      <c r="P330">
        <f>VLOOKUP($O330,Key!$A$1:$D$105,2,FALSE)</f>
        <v>43.052460000000004</v>
      </c>
      <c r="Q330">
        <f>VLOOKUP($O330,Key!$A$1:$D$105,3,FALSE)</f>
        <v>-87.891000000000005</v>
      </c>
      <c r="R330" t="str">
        <f>VLOOKUP($O330,Key!$A$1:$D$105,4,FALSE)</f>
        <v>Milwaukee</v>
      </c>
      <c r="S330">
        <v>148</v>
      </c>
      <c r="T330">
        <v>0</v>
      </c>
      <c r="U330">
        <v>0</v>
      </c>
      <c r="V330" t="s">
        <v>33</v>
      </c>
      <c r="W330">
        <v>18</v>
      </c>
      <c r="X330">
        <v>17.100000000000001</v>
      </c>
      <c r="Y330">
        <v>720</v>
      </c>
      <c r="Z330" s="4">
        <v>-1</v>
      </c>
      <c r="AA330" s="1">
        <v>43476</v>
      </c>
      <c r="AB330" s="8">
        <f t="shared" si="30"/>
        <v>43466</v>
      </c>
      <c r="AC330" s="8">
        <f t="shared" si="31"/>
        <v>43476</v>
      </c>
      <c r="AD330" s="8" t="str">
        <f t="shared" si="32"/>
        <v>Friday</v>
      </c>
      <c r="AE330" s="2">
        <v>0.39018518518518519</v>
      </c>
      <c r="AF330" s="4">
        <v>1</v>
      </c>
      <c r="AG330" s="1">
        <v>43476</v>
      </c>
      <c r="AH330" s="8">
        <f t="shared" si="33"/>
        <v>43466</v>
      </c>
      <c r="AI330" s="8">
        <f t="shared" si="34"/>
        <v>43476</v>
      </c>
      <c r="AJ330" s="8" t="str">
        <f t="shared" si="35"/>
        <v>Friday</v>
      </c>
      <c r="AK330" s="2">
        <v>0.49236111111111108</v>
      </c>
      <c r="AL330" t="s">
        <v>34</v>
      </c>
      <c r="AM330" t="s">
        <v>34</v>
      </c>
      <c r="AN330" t="s">
        <v>35</v>
      </c>
      <c r="AO330" t="s">
        <v>27</v>
      </c>
    </row>
    <row r="331" spans="1:41" x14ac:dyDescent="0.25">
      <c r="A331" t="s">
        <v>27</v>
      </c>
      <c r="B331">
        <v>2290052</v>
      </c>
      <c r="C331" t="s">
        <v>28</v>
      </c>
      <c r="G331" t="s">
        <v>29</v>
      </c>
      <c r="I331">
        <v>12540</v>
      </c>
      <c r="J331" t="s">
        <v>30</v>
      </c>
      <c r="K331" t="s">
        <v>41</v>
      </c>
      <c r="L331">
        <f>VLOOKUP($K331,Key!$A$1:$D$105,2,FALSE)</f>
        <v>43.042490000000001</v>
      </c>
      <c r="M331">
        <f>VLOOKUP($K331,Key!$A$1:$D$105,3,FALSE)</f>
        <v>-87.909959999999998</v>
      </c>
      <c r="N331" t="str">
        <f>VLOOKUP($K331,Key!$A$1:$D$105,4,FALSE)</f>
        <v>Milwaukee</v>
      </c>
      <c r="O331" t="s">
        <v>60</v>
      </c>
      <c r="P331">
        <f>VLOOKUP($O331,Key!$A$1:$D$105,2,FALSE)</f>
        <v>43.04824</v>
      </c>
      <c r="Q331">
        <f>VLOOKUP($O331,Key!$A$1:$D$105,3,FALSE)</f>
        <v>-87.904970000000006</v>
      </c>
      <c r="R331" t="str">
        <f>VLOOKUP($O331,Key!$A$1:$D$105,4,FALSE)</f>
        <v>Milwaukee</v>
      </c>
      <c r="S331">
        <v>116</v>
      </c>
      <c r="T331">
        <v>0</v>
      </c>
      <c r="U331">
        <v>0</v>
      </c>
      <c r="V331" t="s">
        <v>33</v>
      </c>
      <c r="W331">
        <v>17</v>
      </c>
      <c r="X331">
        <v>16.2</v>
      </c>
      <c r="Y331">
        <v>680</v>
      </c>
      <c r="Z331" s="6">
        <v>-1</v>
      </c>
      <c r="AA331" s="1">
        <v>43476</v>
      </c>
      <c r="AB331" s="7">
        <f t="shared" si="30"/>
        <v>43466</v>
      </c>
      <c r="AC331" s="7">
        <f t="shared" si="31"/>
        <v>43476</v>
      </c>
      <c r="AD331" s="7" t="str">
        <f t="shared" si="32"/>
        <v>Friday</v>
      </c>
      <c r="AE331" s="2">
        <v>0.39096064814814818</v>
      </c>
      <c r="AF331" s="6">
        <v>1</v>
      </c>
      <c r="AG331" s="1">
        <v>43476</v>
      </c>
      <c r="AH331" s="7">
        <f t="shared" si="33"/>
        <v>43466</v>
      </c>
      <c r="AI331" s="7">
        <f t="shared" si="34"/>
        <v>43476</v>
      </c>
      <c r="AJ331" s="7" t="str">
        <f t="shared" si="35"/>
        <v>Friday</v>
      </c>
      <c r="AK331" s="2">
        <v>0.47123842592592591</v>
      </c>
      <c r="AL331" t="s">
        <v>34</v>
      </c>
      <c r="AM331" t="s">
        <v>34</v>
      </c>
      <c r="AN331" t="s">
        <v>35</v>
      </c>
      <c r="AO331" t="s">
        <v>27</v>
      </c>
    </row>
    <row r="332" spans="1:41" x14ac:dyDescent="0.25">
      <c r="A332" t="s">
        <v>27</v>
      </c>
      <c r="B332">
        <v>2290052</v>
      </c>
      <c r="C332" t="s">
        <v>28</v>
      </c>
      <c r="G332" t="s">
        <v>29</v>
      </c>
      <c r="I332">
        <v>12504</v>
      </c>
      <c r="J332" t="s">
        <v>30</v>
      </c>
      <c r="K332" t="s">
        <v>41</v>
      </c>
      <c r="L332">
        <f>VLOOKUP($K332,Key!$A$1:$D$105,2,FALSE)</f>
        <v>43.042490000000001</v>
      </c>
      <c r="M332">
        <f>VLOOKUP($K332,Key!$A$1:$D$105,3,FALSE)</f>
        <v>-87.909959999999998</v>
      </c>
      <c r="N332" t="str">
        <f>VLOOKUP($K332,Key!$A$1:$D$105,4,FALSE)</f>
        <v>Milwaukee</v>
      </c>
      <c r="O332" t="s">
        <v>60</v>
      </c>
      <c r="P332">
        <f>VLOOKUP($O332,Key!$A$1:$D$105,2,FALSE)</f>
        <v>43.04824</v>
      </c>
      <c r="Q332">
        <f>VLOOKUP($O332,Key!$A$1:$D$105,3,FALSE)</f>
        <v>-87.904970000000006</v>
      </c>
      <c r="R332" t="str">
        <f>VLOOKUP($O332,Key!$A$1:$D$105,4,FALSE)</f>
        <v>Milwaukee</v>
      </c>
      <c r="S332">
        <v>114</v>
      </c>
      <c r="T332">
        <v>0</v>
      </c>
      <c r="U332">
        <v>0</v>
      </c>
      <c r="V332" t="s">
        <v>33</v>
      </c>
      <c r="W332">
        <v>17</v>
      </c>
      <c r="X332">
        <v>16.2</v>
      </c>
      <c r="Y332">
        <v>680</v>
      </c>
      <c r="Z332" s="4">
        <v>-1</v>
      </c>
      <c r="AA332" s="1">
        <v>43476</v>
      </c>
      <c r="AB332" s="8">
        <f t="shared" si="30"/>
        <v>43466</v>
      </c>
      <c r="AC332" s="8">
        <f t="shared" si="31"/>
        <v>43476</v>
      </c>
      <c r="AD332" s="8" t="str">
        <f t="shared" si="32"/>
        <v>Friday</v>
      </c>
      <c r="AE332" s="2">
        <v>0.39100694444444445</v>
      </c>
      <c r="AF332" s="4">
        <v>1</v>
      </c>
      <c r="AG332" s="1">
        <v>43476</v>
      </c>
      <c r="AH332" s="8">
        <f t="shared" si="33"/>
        <v>43466</v>
      </c>
      <c r="AI332" s="8">
        <f t="shared" si="34"/>
        <v>43476</v>
      </c>
      <c r="AJ332" s="8" t="str">
        <f t="shared" si="35"/>
        <v>Friday</v>
      </c>
      <c r="AK332" s="2">
        <v>0.47069444444444447</v>
      </c>
      <c r="AL332" t="s">
        <v>34</v>
      </c>
      <c r="AM332" t="s">
        <v>34</v>
      </c>
      <c r="AN332" t="s">
        <v>35</v>
      </c>
      <c r="AO332" t="s">
        <v>27</v>
      </c>
    </row>
    <row r="333" spans="1:41" x14ac:dyDescent="0.25">
      <c r="A333" t="s">
        <v>27</v>
      </c>
      <c r="B333">
        <v>2290052</v>
      </c>
      <c r="C333" t="s">
        <v>28</v>
      </c>
      <c r="G333" t="s">
        <v>29</v>
      </c>
      <c r="I333">
        <v>12616</v>
      </c>
      <c r="J333" t="s">
        <v>30</v>
      </c>
      <c r="K333" t="s">
        <v>41</v>
      </c>
      <c r="L333">
        <f>VLOOKUP($K333,Key!$A$1:$D$105,2,FALSE)</f>
        <v>43.042490000000001</v>
      </c>
      <c r="M333">
        <f>VLOOKUP($K333,Key!$A$1:$D$105,3,FALSE)</f>
        <v>-87.909959999999998</v>
      </c>
      <c r="N333" t="str">
        <f>VLOOKUP($K333,Key!$A$1:$D$105,4,FALSE)</f>
        <v>Milwaukee</v>
      </c>
      <c r="O333" t="s">
        <v>57</v>
      </c>
      <c r="P333">
        <f>VLOOKUP($O333,Key!$A$1:$D$105,2,FALSE)</f>
        <v>43.045712999999999</v>
      </c>
      <c r="Q333">
        <f>VLOOKUP($O333,Key!$A$1:$D$105,3,FALSE)</f>
        <v>-87.899756999999994</v>
      </c>
      <c r="R333" t="str">
        <f>VLOOKUP($O333,Key!$A$1:$D$105,4,FALSE)</f>
        <v>Milwaukee</v>
      </c>
      <c r="S333">
        <v>108</v>
      </c>
      <c r="T333">
        <v>0</v>
      </c>
      <c r="U333">
        <v>0</v>
      </c>
      <c r="V333" t="s">
        <v>33</v>
      </c>
      <c r="W333">
        <v>16</v>
      </c>
      <c r="X333">
        <v>15.2</v>
      </c>
      <c r="Y333">
        <v>640</v>
      </c>
      <c r="Z333" s="6">
        <v>-1</v>
      </c>
      <c r="AA333" s="1">
        <v>43476</v>
      </c>
      <c r="AB333" s="7">
        <f t="shared" si="30"/>
        <v>43466</v>
      </c>
      <c r="AC333" s="7">
        <f t="shared" si="31"/>
        <v>43476</v>
      </c>
      <c r="AD333" s="7" t="str">
        <f t="shared" si="32"/>
        <v>Friday</v>
      </c>
      <c r="AE333" s="2">
        <v>0.39165509259259257</v>
      </c>
      <c r="AF333" s="6">
        <v>1</v>
      </c>
      <c r="AG333" s="1">
        <v>43476</v>
      </c>
      <c r="AH333" s="7">
        <f t="shared" si="33"/>
        <v>43466</v>
      </c>
      <c r="AI333" s="7">
        <f t="shared" si="34"/>
        <v>43476</v>
      </c>
      <c r="AJ333" s="7" t="str">
        <f t="shared" si="35"/>
        <v>Friday</v>
      </c>
      <c r="AK333" s="2">
        <v>0.46664351851851849</v>
      </c>
      <c r="AL333" t="s">
        <v>34</v>
      </c>
      <c r="AM333" t="s">
        <v>34</v>
      </c>
      <c r="AN333" t="s">
        <v>35</v>
      </c>
      <c r="AO333" t="s">
        <v>27</v>
      </c>
    </row>
    <row r="334" spans="1:41" x14ac:dyDescent="0.25">
      <c r="A334" t="s">
        <v>27</v>
      </c>
      <c r="B334">
        <v>2290052</v>
      </c>
      <c r="C334" t="s">
        <v>28</v>
      </c>
      <c r="G334" t="s">
        <v>29</v>
      </c>
      <c r="I334">
        <v>12586</v>
      </c>
      <c r="J334" t="s">
        <v>30</v>
      </c>
      <c r="K334" t="s">
        <v>41</v>
      </c>
      <c r="L334">
        <f>VLOOKUP($K334,Key!$A$1:$D$105,2,FALSE)</f>
        <v>43.042490000000001</v>
      </c>
      <c r="M334">
        <f>VLOOKUP($K334,Key!$A$1:$D$105,3,FALSE)</f>
        <v>-87.909959999999998</v>
      </c>
      <c r="N334" t="str">
        <f>VLOOKUP($K334,Key!$A$1:$D$105,4,FALSE)</f>
        <v>Milwaukee</v>
      </c>
      <c r="O334" t="s">
        <v>57</v>
      </c>
      <c r="P334">
        <f>VLOOKUP($O334,Key!$A$1:$D$105,2,FALSE)</f>
        <v>43.045712999999999</v>
      </c>
      <c r="Q334">
        <f>VLOOKUP($O334,Key!$A$1:$D$105,3,FALSE)</f>
        <v>-87.899756999999994</v>
      </c>
      <c r="R334" t="str">
        <f>VLOOKUP($O334,Key!$A$1:$D$105,4,FALSE)</f>
        <v>Milwaukee</v>
      </c>
      <c r="S334">
        <v>107</v>
      </c>
      <c r="T334">
        <v>0</v>
      </c>
      <c r="U334">
        <v>0</v>
      </c>
      <c r="V334" t="s">
        <v>33</v>
      </c>
      <c r="W334">
        <v>16</v>
      </c>
      <c r="X334">
        <v>15.2</v>
      </c>
      <c r="Y334">
        <v>640</v>
      </c>
      <c r="Z334" s="4">
        <v>-1</v>
      </c>
      <c r="AA334" s="1">
        <v>43476</v>
      </c>
      <c r="AB334" s="8">
        <f t="shared" si="30"/>
        <v>43466</v>
      </c>
      <c r="AC334" s="8">
        <f t="shared" si="31"/>
        <v>43476</v>
      </c>
      <c r="AD334" s="8" t="str">
        <f t="shared" si="32"/>
        <v>Friday</v>
      </c>
      <c r="AE334" s="2">
        <v>0.39173611111111112</v>
      </c>
      <c r="AF334" s="4">
        <v>1</v>
      </c>
      <c r="AG334" s="1">
        <v>43476</v>
      </c>
      <c r="AH334" s="8">
        <f t="shared" si="33"/>
        <v>43466</v>
      </c>
      <c r="AI334" s="8">
        <f t="shared" si="34"/>
        <v>43476</v>
      </c>
      <c r="AJ334" s="8" t="str">
        <f t="shared" si="35"/>
        <v>Friday</v>
      </c>
      <c r="AK334" s="2">
        <v>0.46620370370370368</v>
      </c>
      <c r="AL334" t="s">
        <v>34</v>
      </c>
      <c r="AM334" t="s">
        <v>34</v>
      </c>
      <c r="AN334" t="s">
        <v>35</v>
      </c>
      <c r="AO334" t="s">
        <v>27</v>
      </c>
    </row>
    <row r="335" spans="1:41" x14ac:dyDescent="0.25">
      <c r="A335" t="s">
        <v>27</v>
      </c>
      <c r="B335">
        <v>2290052</v>
      </c>
      <c r="C335" t="s">
        <v>28</v>
      </c>
      <c r="G335" t="s">
        <v>29</v>
      </c>
      <c r="I335">
        <v>5497</v>
      </c>
      <c r="J335" t="s">
        <v>30</v>
      </c>
      <c r="K335" t="s">
        <v>74</v>
      </c>
      <c r="L335">
        <f>VLOOKUP($K335,Key!$A$1:$D$105,2,FALSE)</f>
        <v>43.042639999999999</v>
      </c>
      <c r="M335">
        <f>VLOOKUP($K335,Key!$A$1:$D$105,3,FALSE)</f>
        <v>-87.905680000000004</v>
      </c>
      <c r="N335" t="str">
        <f>VLOOKUP($K335,Key!$A$1:$D$105,4,FALSE)</f>
        <v>Milwaukee</v>
      </c>
      <c r="O335" t="s">
        <v>74</v>
      </c>
      <c r="P335">
        <f>VLOOKUP($O335,Key!$A$1:$D$105,2,FALSE)</f>
        <v>43.042639999999999</v>
      </c>
      <c r="Q335">
        <f>VLOOKUP($O335,Key!$A$1:$D$105,3,FALSE)</f>
        <v>-87.905680000000004</v>
      </c>
      <c r="R335" t="str">
        <f>VLOOKUP($O335,Key!$A$1:$D$105,4,FALSE)</f>
        <v>Milwaukee</v>
      </c>
      <c r="S335">
        <v>1</v>
      </c>
      <c r="T335">
        <v>0</v>
      </c>
      <c r="U335">
        <v>0</v>
      </c>
      <c r="V335" t="s">
        <v>33</v>
      </c>
      <c r="W335">
        <v>0</v>
      </c>
      <c r="X335">
        <v>0</v>
      </c>
      <c r="Y335">
        <v>0</v>
      </c>
      <c r="Z335" s="6">
        <v>-1</v>
      </c>
      <c r="AA335" s="1">
        <v>43476</v>
      </c>
      <c r="AB335" s="7">
        <f t="shared" si="30"/>
        <v>43466</v>
      </c>
      <c r="AC335" s="7">
        <f t="shared" si="31"/>
        <v>43476</v>
      </c>
      <c r="AD335" s="7" t="str">
        <f t="shared" si="32"/>
        <v>Friday</v>
      </c>
      <c r="AE335" s="2">
        <v>0.38255787037037042</v>
      </c>
      <c r="AF335" s="6">
        <v>1</v>
      </c>
      <c r="AG335" s="1">
        <v>43476</v>
      </c>
      <c r="AH335" s="7">
        <f t="shared" si="33"/>
        <v>43466</v>
      </c>
      <c r="AI335" s="7">
        <f t="shared" si="34"/>
        <v>43476</v>
      </c>
      <c r="AJ335" s="7" t="str">
        <f t="shared" si="35"/>
        <v>Friday</v>
      </c>
      <c r="AK335" s="2">
        <v>0.38263888888888892</v>
      </c>
      <c r="AL335" t="s">
        <v>33</v>
      </c>
      <c r="AM335" t="s">
        <v>34</v>
      </c>
      <c r="AN335" t="s">
        <v>44</v>
      </c>
      <c r="AO335" t="s">
        <v>27</v>
      </c>
    </row>
    <row r="336" spans="1:41" x14ac:dyDescent="0.25">
      <c r="A336" t="s">
        <v>27</v>
      </c>
      <c r="B336">
        <v>2290052</v>
      </c>
      <c r="C336" t="s">
        <v>28</v>
      </c>
      <c r="G336" t="s">
        <v>29</v>
      </c>
      <c r="I336">
        <v>11068</v>
      </c>
      <c r="J336" t="s">
        <v>30</v>
      </c>
      <c r="K336" t="s">
        <v>36</v>
      </c>
      <c r="L336">
        <f>VLOOKUP($K336,Key!$A$1:$D$105,2,FALSE)</f>
        <v>43.03886</v>
      </c>
      <c r="M336">
        <f>VLOOKUP($K336,Key!$A$1:$D$105,3,FALSE)</f>
        <v>-87.902720000000002</v>
      </c>
      <c r="N336" t="str">
        <f>VLOOKUP($K336,Key!$A$1:$D$105,4,FALSE)</f>
        <v>Milwaukee</v>
      </c>
      <c r="O336" t="s">
        <v>79</v>
      </c>
      <c r="P336">
        <f>VLOOKUP($O336,Key!$A$1:$D$105,2,FALSE)</f>
        <v>43.078530000000001</v>
      </c>
      <c r="Q336">
        <f>VLOOKUP($O336,Key!$A$1:$D$105,3,FALSE)</f>
        <v>-87.882620000000003</v>
      </c>
      <c r="R336" t="str">
        <f>VLOOKUP($O336,Key!$A$1:$D$105,4,FALSE)</f>
        <v>Milwaukee</v>
      </c>
      <c r="S336">
        <v>37</v>
      </c>
      <c r="T336">
        <v>0</v>
      </c>
      <c r="U336">
        <v>0</v>
      </c>
      <c r="V336" t="s">
        <v>33</v>
      </c>
      <c r="W336">
        <v>5</v>
      </c>
      <c r="X336">
        <v>4.8</v>
      </c>
      <c r="Y336">
        <v>200</v>
      </c>
      <c r="Z336" s="4">
        <v>-1</v>
      </c>
      <c r="AA336" s="1">
        <v>43475</v>
      </c>
      <c r="AB336" s="8">
        <f t="shared" si="30"/>
        <v>43466</v>
      </c>
      <c r="AC336" s="8">
        <f t="shared" si="31"/>
        <v>43475</v>
      </c>
      <c r="AD336" s="8" t="str">
        <f t="shared" si="32"/>
        <v>Thursday</v>
      </c>
      <c r="AE336" s="2">
        <v>0.37481481481481477</v>
      </c>
      <c r="AF336" s="4">
        <v>1</v>
      </c>
      <c r="AG336" s="1">
        <v>43475</v>
      </c>
      <c r="AH336" s="8">
        <f t="shared" si="33"/>
        <v>43466</v>
      </c>
      <c r="AI336" s="8">
        <f t="shared" si="34"/>
        <v>43475</v>
      </c>
      <c r="AJ336" s="8" t="str">
        <f t="shared" si="35"/>
        <v>Thursday</v>
      </c>
      <c r="AK336" s="2">
        <v>0.40055555555555555</v>
      </c>
      <c r="AL336" t="s">
        <v>34</v>
      </c>
      <c r="AM336" t="s">
        <v>34</v>
      </c>
      <c r="AN336" t="s">
        <v>35</v>
      </c>
      <c r="AO336" t="s">
        <v>27</v>
      </c>
    </row>
    <row r="337" spans="1:41" x14ac:dyDescent="0.25">
      <c r="A337" t="s">
        <v>27</v>
      </c>
      <c r="B337">
        <v>2290052</v>
      </c>
      <c r="C337" t="s">
        <v>28</v>
      </c>
      <c r="G337" t="s">
        <v>29</v>
      </c>
      <c r="I337">
        <v>5440</v>
      </c>
      <c r="J337" t="s">
        <v>30</v>
      </c>
      <c r="K337" t="s">
        <v>36</v>
      </c>
      <c r="L337">
        <f>VLOOKUP($K337,Key!$A$1:$D$105,2,FALSE)</f>
        <v>43.03886</v>
      </c>
      <c r="M337">
        <f>VLOOKUP($K337,Key!$A$1:$D$105,3,FALSE)</f>
        <v>-87.902720000000002</v>
      </c>
      <c r="N337" t="str">
        <f>VLOOKUP($K337,Key!$A$1:$D$105,4,FALSE)</f>
        <v>Milwaukee</v>
      </c>
      <c r="O337" t="s">
        <v>36</v>
      </c>
      <c r="P337">
        <f>VLOOKUP($O337,Key!$A$1:$D$105,2,FALSE)</f>
        <v>43.03886</v>
      </c>
      <c r="Q337">
        <f>VLOOKUP($O337,Key!$A$1:$D$105,3,FALSE)</f>
        <v>-87.902720000000002</v>
      </c>
      <c r="R337" t="str">
        <f>VLOOKUP($O337,Key!$A$1:$D$105,4,FALSE)</f>
        <v>Milwaukee</v>
      </c>
      <c r="S337">
        <v>0</v>
      </c>
      <c r="T337">
        <v>0</v>
      </c>
      <c r="U337">
        <v>0</v>
      </c>
      <c r="V337" t="s">
        <v>33</v>
      </c>
      <c r="W337">
        <v>0</v>
      </c>
      <c r="X337">
        <v>0</v>
      </c>
      <c r="Y337">
        <v>0</v>
      </c>
      <c r="Z337" s="6">
        <v>-1</v>
      </c>
      <c r="AA337" s="1">
        <v>43475</v>
      </c>
      <c r="AB337" s="7">
        <f t="shared" si="30"/>
        <v>43466</v>
      </c>
      <c r="AC337" s="7">
        <f t="shared" si="31"/>
        <v>43475</v>
      </c>
      <c r="AD337" s="7" t="str">
        <f t="shared" si="32"/>
        <v>Thursday</v>
      </c>
      <c r="AE337" s="2">
        <v>0.37486111111111109</v>
      </c>
      <c r="AF337" s="6">
        <v>1</v>
      </c>
      <c r="AG337" s="1">
        <v>43475</v>
      </c>
      <c r="AH337" s="7">
        <f t="shared" si="33"/>
        <v>43466</v>
      </c>
      <c r="AI337" s="7">
        <f t="shared" si="34"/>
        <v>43475</v>
      </c>
      <c r="AJ337" s="7" t="str">
        <f t="shared" si="35"/>
        <v>Thursday</v>
      </c>
      <c r="AK337" s="2">
        <v>0.37486111111111109</v>
      </c>
      <c r="AL337" t="s">
        <v>33</v>
      </c>
      <c r="AM337" t="s">
        <v>34</v>
      </c>
      <c r="AN337" t="s">
        <v>44</v>
      </c>
      <c r="AO337" t="s">
        <v>27</v>
      </c>
    </row>
    <row r="338" spans="1:41" x14ac:dyDescent="0.25">
      <c r="A338" t="s">
        <v>27</v>
      </c>
      <c r="B338">
        <v>2290052</v>
      </c>
      <c r="C338" t="s">
        <v>28</v>
      </c>
      <c r="G338" t="s">
        <v>29</v>
      </c>
      <c r="I338">
        <v>5440</v>
      </c>
      <c r="J338" t="s">
        <v>30</v>
      </c>
      <c r="K338" t="s">
        <v>36</v>
      </c>
      <c r="L338">
        <f>VLOOKUP($K338,Key!$A$1:$D$105,2,FALSE)</f>
        <v>43.03886</v>
      </c>
      <c r="M338">
        <f>VLOOKUP($K338,Key!$A$1:$D$105,3,FALSE)</f>
        <v>-87.902720000000002</v>
      </c>
      <c r="N338" t="str">
        <f>VLOOKUP($K338,Key!$A$1:$D$105,4,FALSE)</f>
        <v>Milwaukee</v>
      </c>
      <c r="O338" t="s">
        <v>46</v>
      </c>
      <c r="P338">
        <f>VLOOKUP($O338,Key!$A$1:$D$105,2,FALSE)</f>
        <v>43.049909999999997</v>
      </c>
      <c r="Q338">
        <f>VLOOKUP($O338,Key!$A$1:$D$105,3,FALSE)</f>
        <v>-87.914237</v>
      </c>
      <c r="R338" t="str">
        <f>VLOOKUP($O338,Key!$A$1:$D$105,4,FALSE)</f>
        <v>Milwaukee</v>
      </c>
      <c r="S338">
        <v>316</v>
      </c>
      <c r="T338">
        <v>0</v>
      </c>
      <c r="U338">
        <v>0</v>
      </c>
      <c r="V338" t="s">
        <v>33</v>
      </c>
      <c r="W338">
        <v>18</v>
      </c>
      <c r="X338">
        <v>17.100000000000001</v>
      </c>
      <c r="Y338">
        <v>720</v>
      </c>
      <c r="Z338" s="4">
        <v>-1</v>
      </c>
      <c r="AA338" s="1">
        <v>43475</v>
      </c>
      <c r="AB338" s="8">
        <f t="shared" si="30"/>
        <v>43466</v>
      </c>
      <c r="AC338" s="8">
        <f t="shared" si="31"/>
        <v>43475</v>
      </c>
      <c r="AD338" s="8" t="str">
        <f t="shared" si="32"/>
        <v>Thursday</v>
      </c>
      <c r="AE338" s="2">
        <v>0.37497685185185187</v>
      </c>
      <c r="AF338" s="4">
        <v>1</v>
      </c>
      <c r="AG338" s="1">
        <v>43475</v>
      </c>
      <c r="AH338" s="8">
        <f t="shared" si="33"/>
        <v>43466</v>
      </c>
      <c r="AI338" s="8">
        <f t="shared" si="34"/>
        <v>43475</v>
      </c>
      <c r="AJ338" s="8" t="str">
        <f t="shared" si="35"/>
        <v>Thursday</v>
      </c>
      <c r="AK338" s="2">
        <v>0.59394675925925922</v>
      </c>
      <c r="AL338" t="s">
        <v>34</v>
      </c>
      <c r="AM338" t="s">
        <v>34</v>
      </c>
      <c r="AN338" t="s">
        <v>35</v>
      </c>
      <c r="AO338" t="s">
        <v>27</v>
      </c>
    </row>
    <row r="339" spans="1:41" x14ac:dyDescent="0.25">
      <c r="A339" t="s">
        <v>27</v>
      </c>
      <c r="B339">
        <v>2290052</v>
      </c>
      <c r="C339" t="s">
        <v>28</v>
      </c>
      <c r="G339" t="s">
        <v>29</v>
      </c>
      <c r="I339">
        <v>135</v>
      </c>
      <c r="J339" t="s">
        <v>30</v>
      </c>
      <c r="K339" t="s">
        <v>36</v>
      </c>
      <c r="L339">
        <f>VLOOKUP($K339,Key!$A$1:$D$105,2,FALSE)</f>
        <v>43.03886</v>
      </c>
      <c r="M339">
        <f>VLOOKUP($K339,Key!$A$1:$D$105,3,FALSE)</f>
        <v>-87.902720000000002</v>
      </c>
      <c r="N339" t="str">
        <f>VLOOKUP($K339,Key!$A$1:$D$105,4,FALSE)</f>
        <v>Milwaukee</v>
      </c>
      <c r="O339" t="s">
        <v>57</v>
      </c>
      <c r="P339">
        <f>VLOOKUP($O339,Key!$A$1:$D$105,2,FALSE)</f>
        <v>43.045712999999999</v>
      </c>
      <c r="Q339">
        <f>VLOOKUP($O339,Key!$A$1:$D$105,3,FALSE)</f>
        <v>-87.899756999999994</v>
      </c>
      <c r="R339" t="str">
        <f>VLOOKUP($O339,Key!$A$1:$D$105,4,FALSE)</f>
        <v>Milwaukee</v>
      </c>
      <c r="S339">
        <v>184</v>
      </c>
      <c r="T339">
        <v>0</v>
      </c>
      <c r="U339">
        <v>0</v>
      </c>
      <c r="V339" t="s">
        <v>33</v>
      </c>
      <c r="W339">
        <v>18</v>
      </c>
      <c r="X339">
        <v>17.100000000000001</v>
      </c>
      <c r="Y339">
        <v>720</v>
      </c>
      <c r="Z339" s="6">
        <v>-1</v>
      </c>
      <c r="AA339" s="1">
        <v>43475</v>
      </c>
      <c r="AB339" s="7">
        <f t="shared" si="30"/>
        <v>43466</v>
      </c>
      <c r="AC339" s="7">
        <f t="shared" si="31"/>
        <v>43475</v>
      </c>
      <c r="AD339" s="7" t="str">
        <f t="shared" si="32"/>
        <v>Thursday</v>
      </c>
      <c r="AE339" s="2">
        <v>0.53373842592592591</v>
      </c>
      <c r="AF339" s="6">
        <v>1</v>
      </c>
      <c r="AG339" s="1">
        <v>43475</v>
      </c>
      <c r="AH339" s="7">
        <f t="shared" si="33"/>
        <v>43466</v>
      </c>
      <c r="AI339" s="7">
        <f t="shared" si="34"/>
        <v>43475</v>
      </c>
      <c r="AJ339" s="7" t="str">
        <f t="shared" si="35"/>
        <v>Thursday</v>
      </c>
      <c r="AK339" s="2">
        <v>0.66165509259259259</v>
      </c>
      <c r="AL339" t="s">
        <v>34</v>
      </c>
      <c r="AM339" t="s">
        <v>34</v>
      </c>
      <c r="AN339" t="s">
        <v>35</v>
      </c>
      <c r="AO339" t="s">
        <v>27</v>
      </c>
    </row>
    <row r="340" spans="1:41" x14ac:dyDescent="0.25">
      <c r="A340" t="s">
        <v>27</v>
      </c>
      <c r="B340">
        <v>2290052</v>
      </c>
      <c r="C340" t="s">
        <v>28</v>
      </c>
      <c r="G340" t="s">
        <v>29</v>
      </c>
      <c r="I340">
        <v>198</v>
      </c>
      <c r="J340" t="s">
        <v>30</v>
      </c>
      <c r="K340" t="s">
        <v>36</v>
      </c>
      <c r="L340">
        <f>VLOOKUP($K340,Key!$A$1:$D$105,2,FALSE)</f>
        <v>43.03886</v>
      </c>
      <c r="M340">
        <f>VLOOKUP($K340,Key!$A$1:$D$105,3,FALSE)</f>
        <v>-87.902720000000002</v>
      </c>
      <c r="N340" t="str">
        <f>VLOOKUP($K340,Key!$A$1:$D$105,4,FALSE)</f>
        <v>Milwaukee</v>
      </c>
      <c r="O340" t="s">
        <v>57</v>
      </c>
      <c r="P340">
        <f>VLOOKUP($O340,Key!$A$1:$D$105,2,FALSE)</f>
        <v>43.045712999999999</v>
      </c>
      <c r="Q340">
        <f>VLOOKUP($O340,Key!$A$1:$D$105,3,FALSE)</f>
        <v>-87.899756999999994</v>
      </c>
      <c r="R340" t="str">
        <f>VLOOKUP($O340,Key!$A$1:$D$105,4,FALSE)</f>
        <v>Milwaukee</v>
      </c>
      <c r="S340">
        <v>183</v>
      </c>
      <c r="T340">
        <v>0</v>
      </c>
      <c r="U340">
        <v>0</v>
      </c>
      <c r="V340" t="s">
        <v>33</v>
      </c>
      <c r="W340">
        <v>18</v>
      </c>
      <c r="X340">
        <v>17.100000000000001</v>
      </c>
      <c r="Y340">
        <v>720</v>
      </c>
      <c r="Z340" s="4">
        <v>-1</v>
      </c>
      <c r="AA340" s="1">
        <v>43475</v>
      </c>
      <c r="AB340" s="8">
        <f t="shared" si="30"/>
        <v>43466</v>
      </c>
      <c r="AC340" s="8">
        <f t="shared" si="31"/>
        <v>43475</v>
      </c>
      <c r="AD340" s="8" t="str">
        <f t="shared" si="32"/>
        <v>Thursday</v>
      </c>
      <c r="AE340" s="2">
        <v>0.53403935185185192</v>
      </c>
      <c r="AF340" s="4">
        <v>1</v>
      </c>
      <c r="AG340" s="1">
        <v>43475</v>
      </c>
      <c r="AH340" s="8">
        <f t="shared" si="33"/>
        <v>43466</v>
      </c>
      <c r="AI340" s="8">
        <f t="shared" si="34"/>
        <v>43475</v>
      </c>
      <c r="AJ340" s="8" t="str">
        <f t="shared" si="35"/>
        <v>Thursday</v>
      </c>
      <c r="AK340" s="2">
        <v>0.66119212962962959</v>
      </c>
      <c r="AL340" t="s">
        <v>34</v>
      </c>
      <c r="AM340" t="s">
        <v>34</v>
      </c>
      <c r="AN340" t="s">
        <v>35</v>
      </c>
      <c r="AO340" t="s">
        <v>27</v>
      </c>
    </row>
    <row r="341" spans="1:41" x14ac:dyDescent="0.25">
      <c r="A341" t="s">
        <v>27</v>
      </c>
      <c r="B341">
        <v>2290052</v>
      </c>
      <c r="C341" t="s">
        <v>28</v>
      </c>
      <c r="G341" t="s">
        <v>29</v>
      </c>
      <c r="I341">
        <v>11166</v>
      </c>
      <c r="J341" t="s">
        <v>30</v>
      </c>
      <c r="K341" t="s">
        <v>36</v>
      </c>
      <c r="L341">
        <f>VLOOKUP($K341,Key!$A$1:$D$105,2,FALSE)</f>
        <v>43.03886</v>
      </c>
      <c r="M341">
        <f>VLOOKUP($K341,Key!$A$1:$D$105,3,FALSE)</f>
        <v>-87.902720000000002</v>
      </c>
      <c r="N341" t="str">
        <f>VLOOKUP($K341,Key!$A$1:$D$105,4,FALSE)</f>
        <v>Milwaukee</v>
      </c>
      <c r="O341" t="s">
        <v>57</v>
      </c>
      <c r="P341">
        <f>VLOOKUP($O341,Key!$A$1:$D$105,2,FALSE)</f>
        <v>43.045712999999999</v>
      </c>
      <c r="Q341">
        <f>VLOOKUP($O341,Key!$A$1:$D$105,3,FALSE)</f>
        <v>-87.899756999999994</v>
      </c>
      <c r="R341" t="str">
        <f>VLOOKUP($O341,Key!$A$1:$D$105,4,FALSE)</f>
        <v>Milwaukee</v>
      </c>
      <c r="S341">
        <v>177</v>
      </c>
      <c r="T341">
        <v>0</v>
      </c>
      <c r="U341">
        <v>0</v>
      </c>
      <c r="V341" t="s">
        <v>33</v>
      </c>
      <c r="W341">
        <v>18</v>
      </c>
      <c r="X341">
        <v>17.100000000000001</v>
      </c>
      <c r="Y341">
        <v>720</v>
      </c>
      <c r="Z341" s="6">
        <v>-1</v>
      </c>
      <c r="AA341" s="1">
        <v>43475</v>
      </c>
      <c r="AB341" s="7">
        <f t="shared" si="30"/>
        <v>43466</v>
      </c>
      <c r="AC341" s="7">
        <f t="shared" si="31"/>
        <v>43475</v>
      </c>
      <c r="AD341" s="7" t="str">
        <f t="shared" si="32"/>
        <v>Thursday</v>
      </c>
      <c r="AE341" s="2">
        <v>0.53753472222222221</v>
      </c>
      <c r="AF341" s="6">
        <v>1</v>
      </c>
      <c r="AG341" s="1">
        <v>43475</v>
      </c>
      <c r="AH341" s="7">
        <f t="shared" si="33"/>
        <v>43466</v>
      </c>
      <c r="AI341" s="7">
        <f t="shared" si="34"/>
        <v>43475</v>
      </c>
      <c r="AJ341" s="7" t="str">
        <f t="shared" si="35"/>
        <v>Thursday</v>
      </c>
      <c r="AK341" s="2">
        <v>0.66076388888888882</v>
      </c>
      <c r="AL341" t="s">
        <v>34</v>
      </c>
      <c r="AM341" t="s">
        <v>34</v>
      </c>
      <c r="AN341" t="s">
        <v>35</v>
      </c>
      <c r="AO341" t="s">
        <v>27</v>
      </c>
    </row>
    <row r="342" spans="1:41" x14ac:dyDescent="0.25">
      <c r="A342" t="s">
        <v>27</v>
      </c>
      <c r="B342">
        <v>2290052</v>
      </c>
      <c r="C342" t="s">
        <v>28</v>
      </c>
      <c r="G342" t="s">
        <v>29</v>
      </c>
      <c r="I342">
        <v>12670</v>
      </c>
      <c r="J342" t="s">
        <v>30</v>
      </c>
      <c r="K342" t="s">
        <v>32</v>
      </c>
      <c r="L342">
        <f>VLOOKUP($K342,Key!$A$1:$D$105,2,FALSE)</f>
        <v>43.040349999999997</v>
      </c>
      <c r="M342">
        <f>VLOOKUP($K342,Key!$A$1:$D$105,3,FALSE)</f>
        <v>-87.920760000000001</v>
      </c>
      <c r="N342" t="str">
        <f>VLOOKUP($K342,Key!$A$1:$D$105,4,FALSE)</f>
        <v>Milwaukee</v>
      </c>
      <c r="O342" t="s">
        <v>46</v>
      </c>
      <c r="P342">
        <f>VLOOKUP($O342,Key!$A$1:$D$105,2,FALSE)</f>
        <v>43.049909999999997</v>
      </c>
      <c r="Q342">
        <f>VLOOKUP($O342,Key!$A$1:$D$105,3,FALSE)</f>
        <v>-87.914237</v>
      </c>
      <c r="R342" t="str">
        <f>VLOOKUP($O342,Key!$A$1:$D$105,4,FALSE)</f>
        <v>Milwaukee</v>
      </c>
      <c r="S342">
        <v>1277</v>
      </c>
      <c r="T342">
        <v>0</v>
      </c>
      <c r="U342">
        <v>0</v>
      </c>
      <c r="V342" t="s">
        <v>33</v>
      </c>
      <c r="W342">
        <v>18</v>
      </c>
      <c r="X342">
        <v>17.100000000000001</v>
      </c>
      <c r="Y342">
        <v>720</v>
      </c>
      <c r="Z342" s="4">
        <v>-1</v>
      </c>
      <c r="AA342" s="1">
        <v>43475</v>
      </c>
      <c r="AB342" s="8">
        <f t="shared" si="30"/>
        <v>43466</v>
      </c>
      <c r="AC342" s="8">
        <f t="shared" si="31"/>
        <v>43475</v>
      </c>
      <c r="AD342" s="8" t="str">
        <f t="shared" si="32"/>
        <v>Thursday</v>
      </c>
      <c r="AE342" s="2">
        <v>0.55043981481481474</v>
      </c>
      <c r="AF342" s="4">
        <v>1</v>
      </c>
      <c r="AG342" s="1">
        <v>43476</v>
      </c>
      <c r="AH342" s="8">
        <f t="shared" si="33"/>
        <v>43466</v>
      </c>
      <c r="AI342" s="8">
        <f t="shared" si="34"/>
        <v>43476</v>
      </c>
      <c r="AJ342" s="8" t="str">
        <f t="shared" si="35"/>
        <v>Friday</v>
      </c>
      <c r="AK342" s="2">
        <v>0.43737268518518518</v>
      </c>
      <c r="AL342" t="s">
        <v>34</v>
      </c>
      <c r="AM342" t="s">
        <v>34</v>
      </c>
      <c r="AN342" t="s">
        <v>35</v>
      </c>
      <c r="AO342" t="s">
        <v>27</v>
      </c>
    </row>
    <row r="343" spans="1:41" x14ac:dyDescent="0.25">
      <c r="A343" t="s">
        <v>27</v>
      </c>
      <c r="B343">
        <v>2290052</v>
      </c>
      <c r="C343" t="s">
        <v>28</v>
      </c>
      <c r="G343" t="s">
        <v>29</v>
      </c>
      <c r="I343">
        <v>5565</v>
      </c>
      <c r="J343" t="s">
        <v>30</v>
      </c>
      <c r="K343" t="s">
        <v>32</v>
      </c>
      <c r="L343">
        <f>VLOOKUP($K343,Key!$A$1:$D$105,2,FALSE)</f>
        <v>43.040349999999997</v>
      </c>
      <c r="M343">
        <f>VLOOKUP($K343,Key!$A$1:$D$105,3,FALSE)</f>
        <v>-87.920760000000001</v>
      </c>
      <c r="N343" t="str">
        <f>VLOOKUP($K343,Key!$A$1:$D$105,4,FALSE)</f>
        <v>Milwaukee</v>
      </c>
      <c r="O343" t="s">
        <v>46</v>
      </c>
      <c r="P343">
        <f>VLOOKUP($O343,Key!$A$1:$D$105,2,FALSE)</f>
        <v>43.049909999999997</v>
      </c>
      <c r="Q343">
        <f>VLOOKUP($O343,Key!$A$1:$D$105,3,FALSE)</f>
        <v>-87.914237</v>
      </c>
      <c r="R343" t="str">
        <f>VLOOKUP($O343,Key!$A$1:$D$105,4,FALSE)</f>
        <v>Milwaukee</v>
      </c>
      <c r="S343">
        <v>1277</v>
      </c>
      <c r="T343">
        <v>0</v>
      </c>
      <c r="U343">
        <v>0</v>
      </c>
      <c r="V343" t="s">
        <v>33</v>
      </c>
      <c r="W343">
        <v>18</v>
      </c>
      <c r="X343">
        <v>17.100000000000001</v>
      </c>
      <c r="Y343">
        <v>720</v>
      </c>
      <c r="Z343" s="6">
        <v>-1</v>
      </c>
      <c r="AA343" s="1">
        <v>43475</v>
      </c>
      <c r="AB343" s="7">
        <f t="shared" si="30"/>
        <v>43466</v>
      </c>
      <c r="AC343" s="7">
        <f t="shared" si="31"/>
        <v>43475</v>
      </c>
      <c r="AD343" s="7" t="str">
        <f t="shared" si="32"/>
        <v>Thursday</v>
      </c>
      <c r="AE343" s="2">
        <v>0.55046296296296293</v>
      </c>
      <c r="AF343" s="6">
        <v>1</v>
      </c>
      <c r="AG343" s="1">
        <v>43476</v>
      </c>
      <c r="AH343" s="7">
        <f t="shared" si="33"/>
        <v>43466</v>
      </c>
      <c r="AI343" s="7">
        <f t="shared" si="34"/>
        <v>43476</v>
      </c>
      <c r="AJ343" s="7" t="str">
        <f t="shared" si="35"/>
        <v>Friday</v>
      </c>
      <c r="AK343" s="2">
        <v>0.4372800925925926</v>
      </c>
      <c r="AL343" t="s">
        <v>34</v>
      </c>
      <c r="AM343" t="s">
        <v>34</v>
      </c>
      <c r="AN343" t="s">
        <v>35</v>
      </c>
      <c r="AO343" t="s">
        <v>27</v>
      </c>
    </row>
    <row r="344" spans="1:41" x14ac:dyDescent="0.25">
      <c r="A344" t="s">
        <v>27</v>
      </c>
      <c r="B344">
        <v>2290052</v>
      </c>
      <c r="C344" t="s">
        <v>28</v>
      </c>
      <c r="G344" t="s">
        <v>29</v>
      </c>
      <c r="I344">
        <v>12473</v>
      </c>
      <c r="J344" t="s">
        <v>30</v>
      </c>
      <c r="K344" t="s">
        <v>71</v>
      </c>
      <c r="L344">
        <f>VLOOKUP($K344,Key!$A$1:$D$105,2,FALSE)</f>
        <v>43.074890000000003</v>
      </c>
      <c r="M344">
        <f>VLOOKUP($K344,Key!$A$1:$D$105,3,FALSE)</f>
        <v>-87.882810000000006</v>
      </c>
      <c r="N344" t="str">
        <f>VLOOKUP($K344,Key!$A$1:$D$105,4,FALSE)</f>
        <v>Milwaukee</v>
      </c>
      <c r="O344" t="s">
        <v>71</v>
      </c>
      <c r="P344">
        <f>VLOOKUP($O344,Key!$A$1:$D$105,2,FALSE)</f>
        <v>43.074890000000003</v>
      </c>
      <c r="Q344">
        <f>VLOOKUP($O344,Key!$A$1:$D$105,3,FALSE)</f>
        <v>-87.882810000000006</v>
      </c>
      <c r="R344" t="str">
        <f>VLOOKUP($O344,Key!$A$1:$D$105,4,FALSE)</f>
        <v>Milwaukee</v>
      </c>
      <c r="S344">
        <v>0</v>
      </c>
      <c r="T344">
        <v>0</v>
      </c>
      <c r="U344">
        <v>0</v>
      </c>
      <c r="V344" t="s">
        <v>33</v>
      </c>
      <c r="W344">
        <v>0</v>
      </c>
      <c r="X344">
        <v>0</v>
      </c>
      <c r="Y344">
        <v>0</v>
      </c>
      <c r="Z344" s="4">
        <v>-1</v>
      </c>
      <c r="AA344" s="1">
        <v>43475</v>
      </c>
      <c r="AB344" s="8">
        <f t="shared" si="30"/>
        <v>43466</v>
      </c>
      <c r="AC344" s="8">
        <f t="shared" si="31"/>
        <v>43475</v>
      </c>
      <c r="AD344" s="8" t="str">
        <f t="shared" si="32"/>
        <v>Thursday</v>
      </c>
      <c r="AE344" s="2">
        <v>0.40528935185185189</v>
      </c>
      <c r="AF344" s="4">
        <v>1</v>
      </c>
      <c r="AG344" s="1">
        <v>43475</v>
      </c>
      <c r="AH344" s="8">
        <f t="shared" si="33"/>
        <v>43466</v>
      </c>
      <c r="AI344" s="8">
        <f t="shared" si="34"/>
        <v>43475</v>
      </c>
      <c r="AJ344" s="8" t="str">
        <f t="shared" si="35"/>
        <v>Thursday</v>
      </c>
      <c r="AK344" s="2">
        <v>0.40537037037037038</v>
      </c>
      <c r="AL344" t="s">
        <v>33</v>
      </c>
      <c r="AM344" t="s">
        <v>34</v>
      </c>
      <c r="AN344" t="s">
        <v>44</v>
      </c>
      <c r="AO344" t="s">
        <v>27</v>
      </c>
    </row>
    <row r="345" spans="1:41" x14ac:dyDescent="0.25">
      <c r="A345" t="s">
        <v>27</v>
      </c>
      <c r="B345">
        <v>2290052</v>
      </c>
      <c r="C345" t="s">
        <v>28</v>
      </c>
      <c r="G345" t="s">
        <v>29</v>
      </c>
      <c r="I345">
        <v>5445</v>
      </c>
      <c r="J345" t="s">
        <v>30</v>
      </c>
      <c r="K345" t="s">
        <v>71</v>
      </c>
      <c r="L345">
        <f>VLOOKUP($K345,Key!$A$1:$D$105,2,FALSE)</f>
        <v>43.074890000000003</v>
      </c>
      <c r="M345">
        <f>VLOOKUP($K345,Key!$A$1:$D$105,3,FALSE)</f>
        <v>-87.882810000000006</v>
      </c>
      <c r="N345" t="str">
        <f>VLOOKUP($K345,Key!$A$1:$D$105,4,FALSE)</f>
        <v>Milwaukee</v>
      </c>
      <c r="O345" t="s">
        <v>71</v>
      </c>
      <c r="P345">
        <f>VLOOKUP($O345,Key!$A$1:$D$105,2,FALSE)</f>
        <v>43.074890000000003</v>
      </c>
      <c r="Q345">
        <f>VLOOKUP($O345,Key!$A$1:$D$105,3,FALSE)</f>
        <v>-87.882810000000006</v>
      </c>
      <c r="R345" t="str">
        <f>VLOOKUP($O345,Key!$A$1:$D$105,4,FALSE)</f>
        <v>Milwaukee</v>
      </c>
      <c r="S345">
        <v>0</v>
      </c>
      <c r="T345">
        <v>0</v>
      </c>
      <c r="U345">
        <v>0</v>
      </c>
      <c r="V345" t="s">
        <v>33</v>
      </c>
      <c r="W345">
        <v>0</v>
      </c>
      <c r="X345">
        <v>0</v>
      </c>
      <c r="Y345">
        <v>0</v>
      </c>
      <c r="Z345" s="6">
        <v>-1</v>
      </c>
      <c r="AA345" s="1">
        <v>43475</v>
      </c>
      <c r="AB345" s="7">
        <f t="shared" si="30"/>
        <v>43466</v>
      </c>
      <c r="AC345" s="7">
        <f t="shared" si="31"/>
        <v>43475</v>
      </c>
      <c r="AD345" s="7" t="str">
        <f t="shared" si="32"/>
        <v>Thursday</v>
      </c>
      <c r="AE345" s="2">
        <v>0.40543981481481484</v>
      </c>
      <c r="AF345" s="6">
        <v>1</v>
      </c>
      <c r="AG345" s="1">
        <v>43475</v>
      </c>
      <c r="AH345" s="7">
        <f t="shared" si="33"/>
        <v>43466</v>
      </c>
      <c r="AI345" s="7">
        <f t="shared" si="34"/>
        <v>43475</v>
      </c>
      <c r="AJ345" s="7" t="str">
        <f t="shared" si="35"/>
        <v>Thursday</v>
      </c>
      <c r="AK345" s="2">
        <v>0.40553240740740742</v>
      </c>
      <c r="AL345" t="s">
        <v>33</v>
      </c>
      <c r="AM345" t="s">
        <v>34</v>
      </c>
      <c r="AN345" t="s">
        <v>44</v>
      </c>
      <c r="AO345" t="s">
        <v>27</v>
      </c>
    </row>
    <row r="346" spans="1:41" x14ac:dyDescent="0.25">
      <c r="A346" t="s">
        <v>27</v>
      </c>
      <c r="B346">
        <v>2290052</v>
      </c>
      <c r="C346" t="s">
        <v>28</v>
      </c>
      <c r="G346" t="s">
        <v>29</v>
      </c>
      <c r="I346">
        <v>5421</v>
      </c>
      <c r="J346" t="s">
        <v>30</v>
      </c>
      <c r="K346" t="s">
        <v>71</v>
      </c>
      <c r="L346">
        <f>VLOOKUP($K346,Key!$A$1:$D$105,2,FALSE)</f>
        <v>43.074890000000003</v>
      </c>
      <c r="M346">
        <f>VLOOKUP($K346,Key!$A$1:$D$105,3,FALSE)</f>
        <v>-87.882810000000006</v>
      </c>
      <c r="N346" t="str">
        <f>VLOOKUP($K346,Key!$A$1:$D$105,4,FALSE)</f>
        <v>Milwaukee</v>
      </c>
      <c r="O346" t="s">
        <v>71</v>
      </c>
      <c r="P346">
        <f>VLOOKUP($O346,Key!$A$1:$D$105,2,FALSE)</f>
        <v>43.074890000000003</v>
      </c>
      <c r="Q346">
        <f>VLOOKUP($O346,Key!$A$1:$D$105,3,FALSE)</f>
        <v>-87.882810000000006</v>
      </c>
      <c r="R346" t="str">
        <f>VLOOKUP($O346,Key!$A$1:$D$105,4,FALSE)</f>
        <v>Milwaukee</v>
      </c>
      <c r="S346">
        <v>0</v>
      </c>
      <c r="T346">
        <v>0</v>
      </c>
      <c r="U346">
        <v>0</v>
      </c>
      <c r="V346" t="s">
        <v>33</v>
      </c>
      <c r="W346">
        <v>0</v>
      </c>
      <c r="X346">
        <v>0</v>
      </c>
      <c r="Y346">
        <v>0</v>
      </c>
      <c r="Z346" s="4">
        <v>-1</v>
      </c>
      <c r="AA346" s="1">
        <v>43475</v>
      </c>
      <c r="AB346" s="8">
        <f t="shared" si="30"/>
        <v>43466</v>
      </c>
      <c r="AC346" s="8">
        <f t="shared" si="31"/>
        <v>43475</v>
      </c>
      <c r="AD346" s="8" t="str">
        <f t="shared" si="32"/>
        <v>Thursday</v>
      </c>
      <c r="AE346" s="2">
        <v>0.4057175925925926</v>
      </c>
      <c r="AF346" s="4">
        <v>1</v>
      </c>
      <c r="AG346" s="1">
        <v>43475</v>
      </c>
      <c r="AH346" s="8">
        <f t="shared" si="33"/>
        <v>43466</v>
      </c>
      <c r="AI346" s="8">
        <f t="shared" si="34"/>
        <v>43475</v>
      </c>
      <c r="AJ346" s="8" t="str">
        <f t="shared" si="35"/>
        <v>Thursday</v>
      </c>
      <c r="AK346" s="2">
        <v>0.40583333333333332</v>
      </c>
      <c r="AL346" t="s">
        <v>33</v>
      </c>
      <c r="AM346" t="s">
        <v>34</v>
      </c>
      <c r="AN346" t="s">
        <v>44</v>
      </c>
      <c r="AO346" t="s">
        <v>27</v>
      </c>
    </row>
    <row r="347" spans="1:41" x14ac:dyDescent="0.25">
      <c r="A347" t="s">
        <v>27</v>
      </c>
      <c r="B347">
        <v>2290052</v>
      </c>
      <c r="C347" t="s">
        <v>28</v>
      </c>
      <c r="G347" t="s">
        <v>29</v>
      </c>
      <c r="I347">
        <v>12488</v>
      </c>
      <c r="J347" t="s">
        <v>30</v>
      </c>
      <c r="K347" t="s">
        <v>71</v>
      </c>
      <c r="L347">
        <f>VLOOKUP($K347,Key!$A$1:$D$105,2,FALSE)</f>
        <v>43.074890000000003</v>
      </c>
      <c r="M347">
        <f>VLOOKUP($K347,Key!$A$1:$D$105,3,FALSE)</f>
        <v>-87.882810000000006</v>
      </c>
      <c r="N347" t="str">
        <f>VLOOKUP($K347,Key!$A$1:$D$105,4,FALSE)</f>
        <v>Milwaukee</v>
      </c>
      <c r="O347" t="s">
        <v>46</v>
      </c>
      <c r="P347">
        <f>VLOOKUP($O347,Key!$A$1:$D$105,2,FALSE)</f>
        <v>43.049909999999997</v>
      </c>
      <c r="Q347">
        <f>VLOOKUP($O347,Key!$A$1:$D$105,3,FALSE)</f>
        <v>-87.914237</v>
      </c>
      <c r="R347" t="str">
        <f>VLOOKUP($O347,Key!$A$1:$D$105,4,FALSE)</f>
        <v>Milwaukee</v>
      </c>
      <c r="S347">
        <v>264</v>
      </c>
      <c r="T347">
        <v>0</v>
      </c>
      <c r="U347">
        <v>0</v>
      </c>
      <c r="V347" t="s">
        <v>33</v>
      </c>
      <c r="W347">
        <v>18</v>
      </c>
      <c r="X347">
        <v>17.100000000000001</v>
      </c>
      <c r="Y347">
        <v>720</v>
      </c>
      <c r="Z347" s="6">
        <v>-1</v>
      </c>
      <c r="AA347" s="1">
        <v>43475</v>
      </c>
      <c r="AB347" s="7">
        <f t="shared" si="30"/>
        <v>43466</v>
      </c>
      <c r="AC347" s="7">
        <f t="shared" si="31"/>
        <v>43475</v>
      </c>
      <c r="AD347" s="7" t="str">
        <f t="shared" si="32"/>
        <v>Thursday</v>
      </c>
      <c r="AE347" s="2">
        <v>0.41045138888888894</v>
      </c>
      <c r="AF347" s="6">
        <v>1</v>
      </c>
      <c r="AG347" s="1">
        <v>43475</v>
      </c>
      <c r="AH347" s="7">
        <f t="shared" si="33"/>
        <v>43466</v>
      </c>
      <c r="AI347" s="7">
        <f t="shared" si="34"/>
        <v>43475</v>
      </c>
      <c r="AJ347" s="7" t="str">
        <f t="shared" si="35"/>
        <v>Thursday</v>
      </c>
      <c r="AK347" s="2">
        <v>0.59415509259259258</v>
      </c>
      <c r="AL347" t="s">
        <v>34</v>
      </c>
      <c r="AM347" t="s">
        <v>34</v>
      </c>
      <c r="AN347" t="s">
        <v>35</v>
      </c>
      <c r="AO347" t="s">
        <v>27</v>
      </c>
    </row>
    <row r="348" spans="1:41" x14ac:dyDescent="0.25">
      <c r="A348" t="s">
        <v>27</v>
      </c>
      <c r="B348">
        <v>2290052</v>
      </c>
      <c r="C348" t="s">
        <v>28</v>
      </c>
      <c r="G348" t="s">
        <v>29</v>
      </c>
      <c r="I348">
        <v>11102</v>
      </c>
      <c r="J348" t="s">
        <v>30</v>
      </c>
      <c r="K348" t="s">
        <v>71</v>
      </c>
      <c r="L348">
        <f>VLOOKUP($K348,Key!$A$1:$D$105,2,FALSE)</f>
        <v>43.074890000000003</v>
      </c>
      <c r="M348">
        <f>VLOOKUP($K348,Key!$A$1:$D$105,3,FALSE)</f>
        <v>-87.882810000000006</v>
      </c>
      <c r="N348" t="str">
        <f>VLOOKUP($K348,Key!$A$1:$D$105,4,FALSE)</f>
        <v>Milwaukee</v>
      </c>
      <c r="O348" t="s">
        <v>46</v>
      </c>
      <c r="P348">
        <f>VLOOKUP($O348,Key!$A$1:$D$105,2,FALSE)</f>
        <v>43.049909999999997</v>
      </c>
      <c r="Q348">
        <f>VLOOKUP($O348,Key!$A$1:$D$105,3,FALSE)</f>
        <v>-87.914237</v>
      </c>
      <c r="R348" t="str">
        <f>VLOOKUP($O348,Key!$A$1:$D$105,4,FALSE)</f>
        <v>Milwaukee</v>
      </c>
      <c r="S348">
        <v>262</v>
      </c>
      <c r="T348">
        <v>0</v>
      </c>
      <c r="U348">
        <v>0</v>
      </c>
      <c r="V348" t="s">
        <v>33</v>
      </c>
      <c r="W348">
        <v>18</v>
      </c>
      <c r="X348">
        <v>17.100000000000001</v>
      </c>
      <c r="Y348">
        <v>720</v>
      </c>
      <c r="Z348" s="4">
        <v>-1</v>
      </c>
      <c r="AA348" s="1">
        <v>43475</v>
      </c>
      <c r="AB348" s="8">
        <f t="shared" si="30"/>
        <v>43466</v>
      </c>
      <c r="AC348" s="8">
        <f t="shared" si="31"/>
        <v>43475</v>
      </c>
      <c r="AD348" s="8" t="str">
        <f t="shared" si="32"/>
        <v>Thursday</v>
      </c>
      <c r="AE348" s="2">
        <v>0.41142361111111114</v>
      </c>
      <c r="AF348" s="4">
        <v>1</v>
      </c>
      <c r="AG348" s="1">
        <v>43475</v>
      </c>
      <c r="AH348" s="8">
        <f t="shared" si="33"/>
        <v>43466</v>
      </c>
      <c r="AI348" s="8">
        <f t="shared" si="34"/>
        <v>43475</v>
      </c>
      <c r="AJ348" s="8" t="str">
        <f t="shared" si="35"/>
        <v>Thursday</v>
      </c>
      <c r="AK348" s="2">
        <v>0.59347222222222229</v>
      </c>
      <c r="AL348" t="s">
        <v>34</v>
      </c>
      <c r="AM348" t="s">
        <v>34</v>
      </c>
      <c r="AN348" t="s">
        <v>35</v>
      </c>
      <c r="AO348" t="s">
        <v>27</v>
      </c>
    </row>
    <row r="349" spans="1:41" x14ac:dyDescent="0.25">
      <c r="A349" t="s">
        <v>27</v>
      </c>
      <c r="B349">
        <v>2290052</v>
      </c>
      <c r="C349" t="s">
        <v>28</v>
      </c>
      <c r="G349" t="s">
        <v>29</v>
      </c>
      <c r="I349">
        <v>5421</v>
      </c>
      <c r="J349" t="s">
        <v>30</v>
      </c>
      <c r="K349" t="s">
        <v>71</v>
      </c>
      <c r="L349">
        <f>VLOOKUP($K349,Key!$A$1:$D$105,2,FALSE)</f>
        <v>43.074890000000003</v>
      </c>
      <c r="M349">
        <f>VLOOKUP($K349,Key!$A$1:$D$105,3,FALSE)</f>
        <v>-87.882810000000006</v>
      </c>
      <c r="N349" t="str">
        <f>VLOOKUP($K349,Key!$A$1:$D$105,4,FALSE)</f>
        <v>Milwaukee</v>
      </c>
      <c r="O349" t="s">
        <v>46</v>
      </c>
      <c r="P349">
        <f>VLOOKUP($O349,Key!$A$1:$D$105,2,FALSE)</f>
        <v>43.049909999999997</v>
      </c>
      <c r="Q349">
        <f>VLOOKUP($O349,Key!$A$1:$D$105,3,FALSE)</f>
        <v>-87.914237</v>
      </c>
      <c r="R349" t="str">
        <f>VLOOKUP($O349,Key!$A$1:$D$105,4,FALSE)</f>
        <v>Milwaukee</v>
      </c>
      <c r="S349">
        <v>261</v>
      </c>
      <c r="T349">
        <v>0</v>
      </c>
      <c r="U349">
        <v>0</v>
      </c>
      <c r="V349" t="s">
        <v>33</v>
      </c>
      <c r="W349">
        <v>18</v>
      </c>
      <c r="X349">
        <v>17.100000000000001</v>
      </c>
      <c r="Y349">
        <v>720</v>
      </c>
      <c r="Z349" s="6">
        <v>-1</v>
      </c>
      <c r="AA349" s="1">
        <v>43475</v>
      </c>
      <c r="AB349" s="7">
        <f t="shared" si="30"/>
        <v>43466</v>
      </c>
      <c r="AC349" s="7">
        <f t="shared" si="31"/>
        <v>43475</v>
      </c>
      <c r="AD349" s="7" t="str">
        <f t="shared" si="32"/>
        <v>Thursday</v>
      </c>
      <c r="AE349" s="2">
        <v>0.41246527777777775</v>
      </c>
      <c r="AF349" s="6">
        <v>1</v>
      </c>
      <c r="AG349" s="1">
        <v>43475</v>
      </c>
      <c r="AH349" s="7">
        <f t="shared" si="33"/>
        <v>43466</v>
      </c>
      <c r="AI349" s="7">
        <f t="shared" si="34"/>
        <v>43475</v>
      </c>
      <c r="AJ349" s="7" t="str">
        <f t="shared" si="35"/>
        <v>Thursday</v>
      </c>
      <c r="AK349" s="2">
        <v>0.59326388888888892</v>
      </c>
      <c r="AL349" t="s">
        <v>34</v>
      </c>
      <c r="AM349" t="s">
        <v>34</v>
      </c>
      <c r="AN349" t="s">
        <v>35</v>
      </c>
      <c r="AO349" t="s">
        <v>27</v>
      </c>
    </row>
    <row r="350" spans="1:41" x14ac:dyDescent="0.25">
      <c r="A350" t="s">
        <v>27</v>
      </c>
      <c r="B350">
        <v>2290052</v>
      </c>
      <c r="C350" t="s">
        <v>28</v>
      </c>
      <c r="G350" t="s">
        <v>29</v>
      </c>
      <c r="I350">
        <v>5507</v>
      </c>
      <c r="J350" t="s">
        <v>30</v>
      </c>
      <c r="K350" t="s">
        <v>71</v>
      </c>
      <c r="L350">
        <f>VLOOKUP($K350,Key!$A$1:$D$105,2,FALSE)</f>
        <v>43.074890000000003</v>
      </c>
      <c r="M350">
        <f>VLOOKUP($K350,Key!$A$1:$D$105,3,FALSE)</f>
        <v>-87.882810000000006</v>
      </c>
      <c r="N350" t="str">
        <f>VLOOKUP($K350,Key!$A$1:$D$105,4,FALSE)</f>
        <v>Milwaukee</v>
      </c>
      <c r="O350" t="s">
        <v>46</v>
      </c>
      <c r="P350">
        <f>VLOOKUP($O350,Key!$A$1:$D$105,2,FALSE)</f>
        <v>43.049909999999997</v>
      </c>
      <c r="Q350">
        <f>VLOOKUP($O350,Key!$A$1:$D$105,3,FALSE)</f>
        <v>-87.914237</v>
      </c>
      <c r="R350" t="str">
        <f>VLOOKUP($O350,Key!$A$1:$D$105,4,FALSE)</f>
        <v>Milwaukee</v>
      </c>
      <c r="S350">
        <v>261</v>
      </c>
      <c r="T350">
        <v>0</v>
      </c>
      <c r="U350">
        <v>0</v>
      </c>
      <c r="V350" t="s">
        <v>33</v>
      </c>
      <c r="W350">
        <v>18</v>
      </c>
      <c r="X350">
        <v>17.100000000000001</v>
      </c>
      <c r="Y350">
        <v>720</v>
      </c>
      <c r="Z350" s="4">
        <v>-1</v>
      </c>
      <c r="AA350" s="1">
        <v>43475</v>
      </c>
      <c r="AB350" s="8">
        <f t="shared" si="30"/>
        <v>43466</v>
      </c>
      <c r="AC350" s="8">
        <f t="shared" si="31"/>
        <v>43475</v>
      </c>
      <c r="AD350" s="8" t="str">
        <f t="shared" si="32"/>
        <v>Thursday</v>
      </c>
      <c r="AE350" s="2">
        <v>0.41250000000000003</v>
      </c>
      <c r="AF350" s="4">
        <v>1</v>
      </c>
      <c r="AG350" s="1">
        <v>43475</v>
      </c>
      <c r="AH350" s="8">
        <f t="shared" si="33"/>
        <v>43466</v>
      </c>
      <c r="AI350" s="8">
        <f t="shared" si="34"/>
        <v>43475</v>
      </c>
      <c r="AJ350" s="8" t="str">
        <f t="shared" si="35"/>
        <v>Thursday</v>
      </c>
      <c r="AK350" s="2">
        <v>0.59386574074074072</v>
      </c>
      <c r="AL350" t="s">
        <v>34</v>
      </c>
      <c r="AM350" t="s">
        <v>34</v>
      </c>
      <c r="AN350" t="s">
        <v>35</v>
      </c>
      <c r="AO350" t="s">
        <v>27</v>
      </c>
    </row>
    <row r="351" spans="1:41" x14ac:dyDescent="0.25">
      <c r="A351" t="s">
        <v>27</v>
      </c>
      <c r="B351">
        <v>2290052</v>
      </c>
      <c r="C351" t="s">
        <v>28</v>
      </c>
      <c r="G351" t="s">
        <v>29</v>
      </c>
      <c r="I351">
        <v>5445</v>
      </c>
      <c r="J351" t="s">
        <v>30</v>
      </c>
      <c r="K351" t="s">
        <v>71</v>
      </c>
      <c r="L351">
        <f>VLOOKUP($K351,Key!$A$1:$D$105,2,FALSE)</f>
        <v>43.074890000000003</v>
      </c>
      <c r="M351">
        <f>VLOOKUP($K351,Key!$A$1:$D$105,3,FALSE)</f>
        <v>-87.882810000000006</v>
      </c>
      <c r="N351" t="str">
        <f>VLOOKUP($K351,Key!$A$1:$D$105,4,FALSE)</f>
        <v>Milwaukee</v>
      </c>
      <c r="O351" t="s">
        <v>46</v>
      </c>
      <c r="P351">
        <f>VLOOKUP($O351,Key!$A$1:$D$105,2,FALSE)</f>
        <v>43.049909999999997</v>
      </c>
      <c r="Q351">
        <f>VLOOKUP($O351,Key!$A$1:$D$105,3,FALSE)</f>
        <v>-87.914237</v>
      </c>
      <c r="R351" t="str">
        <f>VLOOKUP($O351,Key!$A$1:$D$105,4,FALSE)</f>
        <v>Milwaukee</v>
      </c>
      <c r="S351">
        <v>260</v>
      </c>
      <c r="T351">
        <v>0</v>
      </c>
      <c r="U351">
        <v>0</v>
      </c>
      <c r="V351" t="s">
        <v>33</v>
      </c>
      <c r="W351">
        <v>18</v>
      </c>
      <c r="X351">
        <v>17.100000000000001</v>
      </c>
      <c r="Y351">
        <v>720</v>
      </c>
      <c r="Z351" s="6">
        <v>-1</v>
      </c>
      <c r="AA351" s="1">
        <v>43475</v>
      </c>
      <c r="AB351" s="7">
        <f t="shared" si="30"/>
        <v>43466</v>
      </c>
      <c r="AC351" s="7">
        <f t="shared" si="31"/>
        <v>43475</v>
      </c>
      <c r="AD351" s="7" t="str">
        <f t="shared" si="32"/>
        <v>Thursday</v>
      </c>
      <c r="AE351" s="2">
        <v>0.41320601851851851</v>
      </c>
      <c r="AF351" s="6">
        <v>1</v>
      </c>
      <c r="AG351" s="1">
        <v>43475</v>
      </c>
      <c r="AH351" s="7">
        <f t="shared" si="33"/>
        <v>43466</v>
      </c>
      <c r="AI351" s="7">
        <f t="shared" si="34"/>
        <v>43475</v>
      </c>
      <c r="AJ351" s="7" t="str">
        <f t="shared" si="35"/>
        <v>Thursday</v>
      </c>
      <c r="AK351" s="2">
        <v>0.5940509259259259</v>
      </c>
      <c r="AL351" t="s">
        <v>34</v>
      </c>
      <c r="AM351" t="s">
        <v>34</v>
      </c>
      <c r="AN351" t="s">
        <v>35</v>
      </c>
      <c r="AO351" t="s">
        <v>27</v>
      </c>
    </row>
    <row r="352" spans="1:41" x14ac:dyDescent="0.25">
      <c r="A352" t="s">
        <v>27</v>
      </c>
      <c r="B352">
        <v>2290052</v>
      </c>
      <c r="C352" t="s">
        <v>28</v>
      </c>
      <c r="G352" t="s">
        <v>29</v>
      </c>
      <c r="I352">
        <v>12473</v>
      </c>
      <c r="J352" t="s">
        <v>30</v>
      </c>
      <c r="K352" t="s">
        <v>71</v>
      </c>
      <c r="L352">
        <f>VLOOKUP($K352,Key!$A$1:$D$105,2,FALSE)</f>
        <v>43.074890000000003</v>
      </c>
      <c r="M352">
        <f>VLOOKUP($K352,Key!$A$1:$D$105,3,FALSE)</f>
        <v>-87.882810000000006</v>
      </c>
      <c r="N352" t="str">
        <f>VLOOKUP($K352,Key!$A$1:$D$105,4,FALSE)</f>
        <v>Milwaukee</v>
      </c>
      <c r="O352" t="s">
        <v>46</v>
      </c>
      <c r="P352">
        <f>VLOOKUP($O352,Key!$A$1:$D$105,2,FALSE)</f>
        <v>43.049909999999997</v>
      </c>
      <c r="Q352">
        <f>VLOOKUP($O352,Key!$A$1:$D$105,3,FALSE)</f>
        <v>-87.914237</v>
      </c>
      <c r="R352" t="str">
        <f>VLOOKUP($O352,Key!$A$1:$D$105,4,FALSE)</f>
        <v>Milwaukee</v>
      </c>
      <c r="S352">
        <v>259</v>
      </c>
      <c r="T352">
        <v>0</v>
      </c>
      <c r="U352">
        <v>0</v>
      </c>
      <c r="V352" t="s">
        <v>33</v>
      </c>
      <c r="W352">
        <v>18</v>
      </c>
      <c r="X352">
        <v>17.100000000000001</v>
      </c>
      <c r="Y352">
        <v>720</v>
      </c>
      <c r="Z352" s="4">
        <v>-1</v>
      </c>
      <c r="AA352" s="1">
        <v>43475</v>
      </c>
      <c r="AB352" s="8">
        <f t="shared" si="30"/>
        <v>43466</v>
      </c>
      <c r="AC352" s="8">
        <f t="shared" si="31"/>
        <v>43475</v>
      </c>
      <c r="AD352" s="8" t="str">
        <f t="shared" si="32"/>
        <v>Thursday</v>
      </c>
      <c r="AE352" s="2">
        <v>0.4132291666666667</v>
      </c>
      <c r="AF352" s="4">
        <v>1</v>
      </c>
      <c r="AG352" s="1">
        <v>43475</v>
      </c>
      <c r="AH352" s="8">
        <f t="shared" si="33"/>
        <v>43466</v>
      </c>
      <c r="AI352" s="8">
        <f t="shared" si="34"/>
        <v>43475</v>
      </c>
      <c r="AJ352" s="8" t="str">
        <f t="shared" si="35"/>
        <v>Thursday</v>
      </c>
      <c r="AK352" s="2">
        <v>0.59372685185185181</v>
      </c>
      <c r="AL352" t="s">
        <v>34</v>
      </c>
      <c r="AM352" t="s">
        <v>34</v>
      </c>
      <c r="AN352" t="s">
        <v>35</v>
      </c>
      <c r="AO352" t="s">
        <v>27</v>
      </c>
    </row>
    <row r="353" spans="1:41" x14ac:dyDescent="0.25">
      <c r="A353" t="s">
        <v>27</v>
      </c>
      <c r="B353">
        <v>2290052</v>
      </c>
      <c r="C353" t="s">
        <v>28</v>
      </c>
      <c r="G353" t="s">
        <v>29</v>
      </c>
      <c r="I353">
        <v>5496</v>
      </c>
      <c r="J353" t="s">
        <v>30</v>
      </c>
      <c r="K353" t="s">
        <v>71</v>
      </c>
      <c r="L353">
        <f>VLOOKUP($K353,Key!$A$1:$D$105,2,FALSE)</f>
        <v>43.074890000000003</v>
      </c>
      <c r="M353">
        <f>VLOOKUP($K353,Key!$A$1:$D$105,3,FALSE)</f>
        <v>-87.882810000000006</v>
      </c>
      <c r="N353" t="str">
        <f>VLOOKUP($K353,Key!$A$1:$D$105,4,FALSE)</f>
        <v>Milwaukee</v>
      </c>
      <c r="O353" t="s">
        <v>46</v>
      </c>
      <c r="P353">
        <f>VLOOKUP($O353,Key!$A$1:$D$105,2,FALSE)</f>
        <v>43.049909999999997</v>
      </c>
      <c r="Q353">
        <f>VLOOKUP($O353,Key!$A$1:$D$105,3,FALSE)</f>
        <v>-87.914237</v>
      </c>
      <c r="R353" t="str">
        <f>VLOOKUP($O353,Key!$A$1:$D$105,4,FALSE)</f>
        <v>Milwaukee</v>
      </c>
      <c r="S353">
        <v>258</v>
      </c>
      <c r="T353">
        <v>0</v>
      </c>
      <c r="U353">
        <v>0</v>
      </c>
      <c r="V353" t="s">
        <v>33</v>
      </c>
      <c r="W353">
        <v>18</v>
      </c>
      <c r="X353">
        <v>17.100000000000001</v>
      </c>
      <c r="Y353">
        <v>720</v>
      </c>
      <c r="Z353" s="6">
        <v>-1</v>
      </c>
      <c r="AA353" s="1">
        <v>43475</v>
      </c>
      <c r="AB353" s="7">
        <f t="shared" si="30"/>
        <v>43466</v>
      </c>
      <c r="AC353" s="7">
        <f t="shared" si="31"/>
        <v>43475</v>
      </c>
      <c r="AD353" s="7" t="str">
        <f t="shared" si="32"/>
        <v>Thursday</v>
      </c>
      <c r="AE353" s="2">
        <v>0.41400462962962964</v>
      </c>
      <c r="AF353" s="6">
        <v>1</v>
      </c>
      <c r="AG353" s="1">
        <v>43475</v>
      </c>
      <c r="AH353" s="7">
        <f t="shared" si="33"/>
        <v>43466</v>
      </c>
      <c r="AI353" s="7">
        <f t="shared" si="34"/>
        <v>43475</v>
      </c>
      <c r="AJ353" s="7" t="str">
        <f t="shared" si="35"/>
        <v>Thursday</v>
      </c>
      <c r="AK353" s="2">
        <v>0.59315972222222224</v>
      </c>
      <c r="AL353" t="s">
        <v>34</v>
      </c>
      <c r="AM353" t="s">
        <v>34</v>
      </c>
      <c r="AN353" t="s">
        <v>35</v>
      </c>
      <c r="AO353" t="s">
        <v>27</v>
      </c>
    </row>
    <row r="354" spans="1:41" x14ac:dyDescent="0.25">
      <c r="A354" t="s">
        <v>27</v>
      </c>
      <c r="B354">
        <v>2290052</v>
      </c>
      <c r="C354" t="s">
        <v>28</v>
      </c>
      <c r="G354" t="s">
        <v>29</v>
      </c>
      <c r="I354">
        <v>5561</v>
      </c>
      <c r="J354" t="s">
        <v>30</v>
      </c>
      <c r="K354" t="s">
        <v>71</v>
      </c>
      <c r="L354">
        <f>VLOOKUP($K354,Key!$A$1:$D$105,2,FALSE)</f>
        <v>43.074890000000003</v>
      </c>
      <c r="M354">
        <f>VLOOKUP($K354,Key!$A$1:$D$105,3,FALSE)</f>
        <v>-87.882810000000006</v>
      </c>
      <c r="N354" t="str">
        <f>VLOOKUP($K354,Key!$A$1:$D$105,4,FALSE)</f>
        <v>Milwaukee</v>
      </c>
      <c r="O354" t="s">
        <v>46</v>
      </c>
      <c r="P354">
        <f>VLOOKUP($O354,Key!$A$1:$D$105,2,FALSE)</f>
        <v>43.049909999999997</v>
      </c>
      <c r="Q354">
        <f>VLOOKUP($O354,Key!$A$1:$D$105,3,FALSE)</f>
        <v>-87.914237</v>
      </c>
      <c r="R354" t="str">
        <f>VLOOKUP($O354,Key!$A$1:$D$105,4,FALSE)</f>
        <v>Milwaukee</v>
      </c>
      <c r="S354">
        <v>246</v>
      </c>
      <c r="T354">
        <v>0</v>
      </c>
      <c r="U354">
        <v>0</v>
      </c>
      <c r="V354" t="s">
        <v>33</v>
      </c>
      <c r="W354">
        <v>18</v>
      </c>
      <c r="X354">
        <v>17.100000000000001</v>
      </c>
      <c r="Y354">
        <v>720</v>
      </c>
      <c r="Z354" s="4">
        <v>-1</v>
      </c>
      <c r="AA354" s="1">
        <v>43475</v>
      </c>
      <c r="AB354" s="8">
        <f t="shared" si="30"/>
        <v>43466</v>
      </c>
      <c r="AC354" s="8">
        <f t="shared" si="31"/>
        <v>43475</v>
      </c>
      <c r="AD354" s="8" t="str">
        <f t="shared" si="32"/>
        <v>Thursday</v>
      </c>
      <c r="AE354" s="2">
        <v>0.42153935185185182</v>
      </c>
      <c r="AF354" s="4">
        <v>1</v>
      </c>
      <c r="AG354" s="1">
        <v>43475</v>
      </c>
      <c r="AH354" s="8">
        <f t="shared" si="33"/>
        <v>43466</v>
      </c>
      <c r="AI354" s="8">
        <f t="shared" si="34"/>
        <v>43475</v>
      </c>
      <c r="AJ354" s="8" t="str">
        <f t="shared" si="35"/>
        <v>Thursday</v>
      </c>
      <c r="AK354" s="2">
        <v>0.59280092592592593</v>
      </c>
      <c r="AL354" t="s">
        <v>34</v>
      </c>
      <c r="AM354" t="s">
        <v>34</v>
      </c>
      <c r="AN354" t="s">
        <v>35</v>
      </c>
      <c r="AO354" t="s">
        <v>27</v>
      </c>
    </row>
    <row r="355" spans="1:41" x14ac:dyDescent="0.25">
      <c r="A355" t="s">
        <v>27</v>
      </c>
      <c r="B355">
        <v>2290052</v>
      </c>
      <c r="C355" t="s">
        <v>28</v>
      </c>
      <c r="G355" t="s">
        <v>29</v>
      </c>
      <c r="I355">
        <v>8</v>
      </c>
      <c r="J355" t="s">
        <v>30</v>
      </c>
      <c r="K355" t="s">
        <v>54</v>
      </c>
      <c r="L355">
        <f>VLOOKUP($K355,Key!$A$1:$D$105,2,FALSE)</f>
        <v>43.004728999999998</v>
      </c>
      <c r="M355">
        <f>VLOOKUP($K355,Key!$A$1:$D$105,3,FALSE)</f>
        <v>-87.905463999999995</v>
      </c>
      <c r="N355" t="str">
        <f>VLOOKUP($K355,Key!$A$1:$D$105,4,FALSE)</f>
        <v>Milwaukee</v>
      </c>
      <c r="O355" t="s">
        <v>46</v>
      </c>
      <c r="P355">
        <f>VLOOKUP($O355,Key!$A$1:$D$105,2,FALSE)</f>
        <v>43.049909999999997</v>
      </c>
      <c r="Q355">
        <f>VLOOKUP($O355,Key!$A$1:$D$105,3,FALSE)</f>
        <v>-87.914237</v>
      </c>
      <c r="R355" t="str">
        <f>VLOOKUP($O355,Key!$A$1:$D$105,4,FALSE)</f>
        <v>Milwaukee</v>
      </c>
      <c r="S355">
        <v>1190</v>
      </c>
      <c r="T355">
        <v>0</v>
      </c>
      <c r="U355">
        <v>0</v>
      </c>
      <c r="V355" t="s">
        <v>33</v>
      </c>
      <c r="W355">
        <v>18</v>
      </c>
      <c r="X355">
        <v>17.100000000000001</v>
      </c>
      <c r="Y355">
        <v>720</v>
      </c>
      <c r="Z355" s="6">
        <v>-1</v>
      </c>
      <c r="AA355" s="1">
        <v>43472</v>
      </c>
      <c r="AB355" s="7">
        <f t="shared" si="30"/>
        <v>43466</v>
      </c>
      <c r="AC355" s="7">
        <f t="shared" si="31"/>
        <v>43472</v>
      </c>
      <c r="AD355" s="7" t="str">
        <f t="shared" si="32"/>
        <v>Monday</v>
      </c>
      <c r="AE355" s="2">
        <v>0.62075231481481474</v>
      </c>
      <c r="AF355" s="6">
        <v>1</v>
      </c>
      <c r="AG355" s="1">
        <v>43473</v>
      </c>
      <c r="AH355" s="7">
        <f t="shared" si="33"/>
        <v>43466</v>
      </c>
      <c r="AI355" s="7">
        <f t="shared" si="34"/>
        <v>43473</v>
      </c>
      <c r="AJ355" s="7" t="str">
        <f t="shared" si="35"/>
        <v>Tuesday</v>
      </c>
      <c r="AK355" s="2">
        <v>0.44658564814814811</v>
      </c>
      <c r="AL355" t="s">
        <v>34</v>
      </c>
      <c r="AM355" t="s">
        <v>34</v>
      </c>
      <c r="AN355" t="s">
        <v>35</v>
      </c>
      <c r="AO355" t="s">
        <v>27</v>
      </c>
    </row>
    <row r="356" spans="1:41" x14ac:dyDescent="0.25">
      <c r="A356" t="s">
        <v>27</v>
      </c>
      <c r="B356">
        <v>2290052</v>
      </c>
      <c r="C356" t="s">
        <v>28</v>
      </c>
      <c r="G356" t="s">
        <v>29</v>
      </c>
      <c r="I356">
        <v>12649</v>
      </c>
      <c r="J356" t="s">
        <v>30</v>
      </c>
      <c r="K356" t="s">
        <v>54</v>
      </c>
      <c r="L356">
        <f>VLOOKUP($K356,Key!$A$1:$D$105,2,FALSE)</f>
        <v>43.004728999999998</v>
      </c>
      <c r="M356">
        <f>VLOOKUP($K356,Key!$A$1:$D$105,3,FALSE)</f>
        <v>-87.905463999999995</v>
      </c>
      <c r="N356" t="str">
        <f>VLOOKUP($K356,Key!$A$1:$D$105,4,FALSE)</f>
        <v>Milwaukee</v>
      </c>
      <c r="O356" t="s">
        <v>46</v>
      </c>
      <c r="P356">
        <f>VLOOKUP($O356,Key!$A$1:$D$105,2,FALSE)</f>
        <v>43.049909999999997</v>
      </c>
      <c r="Q356">
        <f>VLOOKUP($O356,Key!$A$1:$D$105,3,FALSE)</f>
        <v>-87.914237</v>
      </c>
      <c r="R356" t="str">
        <f>VLOOKUP($O356,Key!$A$1:$D$105,4,FALSE)</f>
        <v>Milwaukee</v>
      </c>
      <c r="S356">
        <v>1189</v>
      </c>
      <c r="T356">
        <v>0</v>
      </c>
      <c r="U356">
        <v>0</v>
      </c>
      <c r="V356" t="s">
        <v>33</v>
      </c>
      <c r="W356">
        <v>18</v>
      </c>
      <c r="X356">
        <v>17.100000000000001</v>
      </c>
      <c r="Y356">
        <v>720</v>
      </c>
      <c r="Z356" s="4">
        <v>-1</v>
      </c>
      <c r="AA356" s="1">
        <v>43472</v>
      </c>
      <c r="AB356" s="8">
        <f t="shared" si="30"/>
        <v>43466</v>
      </c>
      <c r="AC356" s="8">
        <f t="shared" si="31"/>
        <v>43472</v>
      </c>
      <c r="AD356" s="8" t="str">
        <f t="shared" si="32"/>
        <v>Monday</v>
      </c>
      <c r="AE356" s="2">
        <v>0.6213657407407408</v>
      </c>
      <c r="AF356" s="4">
        <v>1</v>
      </c>
      <c r="AG356" s="1">
        <v>43473</v>
      </c>
      <c r="AH356" s="8">
        <f t="shared" si="33"/>
        <v>43466</v>
      </c>
      <c r="AI356" s="8">
        <f t="shared" si="34"/>
        <v>43473</v>
      </c>
      <c r="AJ356" s="8" t="str">
        <f t="shared" si="35"/>
        <v>Tuesday</v>
      </c>
      <c r="AK356" s="2">
        <v>0.44670138888888888</v>
      </c>
      <c r="AL356" t="s">
        <v>34</v>
      </c>
      <c r="AM356" t="s">
        <v>34</v>
      </c>
      <c r="AN356" t="s">
        <v>35</v>
      </c>
      <c r="AO356" t="s">
        <v>27</v>
      </c>
    </row>
    <row r="357" spans="1:41" x14ac:dyDescent="0.25">
      <c r="A357" t="s">
        <v>27</v>
      </c>
      <c r="B357">
        <v>2290052</v>
      </c>
      <c r="C357" t="s">
        <v>28</v>
      </c>
      <c r="G357" t="s">
        <v>29</v>
      </c>
      <c r="I357">
        <v>11086</v>
      </c>
      <c r="J357" t="s">
        <v>30</v>
      </c>
      <c r="K357" t="s">
        <v>54</v>
      </c>
      <c r="L357">
        <f>VLOOKUP($K357,Key!$A$1:$D$105,2,FALSE)</f>
        <v>43.004728999999998</v>
      </c>
      <c r="M357">
        <f>VLOOKUP($K357,Key!$A$1:$D$105,3,FALSE)</f>
        <v>-87.905463999999995</v>
      </c>
      <c r="N357" t="str">
        <f>VLOOKUP($K357,Key!$A$1:$D$105,4,FALSE)</f>
        <v>Milwaukee</v>
      </c>
      <c r="O357" t="s">
        <v>46</v>
      </c>
      <c r="P357">
        <f>VLOOKUP($O357,Key!$A$1:$D$105,2,FALSE)</f>
        <v>43.049909999999997</v>
      </c>
      <c r="Q357">
        <f>VLOOKUP($O357,Key!$A$1:$D$105,3,FALSE)</f>
        <v>-87.914237</v>
      </c>
      <c r="R357" t="str">
        <f>VLOOKUP($O357,Key!$A$1:$D$105,4,FALSE)</f>
        <v>Milwaukee</v>
      </c>
      <c r="S357">
        <v>1181</v>
      </c>
      <c r="T357">
        <v>0</v>
      </c>
      <c r="U357">
        <v>0</v>
      </c>
      <c r="V357" t="s">
        <v>33</v>
      </c>
      <c r="W357">
        <v>18</v>
      </c>
      <c r="X357">
        <v>17.100000000000001</v>
      </c>
      <c r="Y357">
        <v>720</v>
      </c>
      <c r="Z357" s="6">
        <v>-1</v>
      </c>
      <c r="AA357" s="1">
        <v>43472</v>
      </c>
      <c r="AB357" s="7">
        <f t="shared" si="30"/>
        <v>43466</v>
      </c>
      <c r="AC357" s="7">
        <f t="shared" si="31"/>
        <v>43472</v>
      </c>
      <c r="AD357" s="7" t="str">
        <f t="shared" si="32"/>
        <v>Monday</v>
      </c>
      <c r="AE357" s="2">
        <v>0.62697916666666664</v>
      </c>
      <c r="AF357" s="6">
        <v>1</v>
      </c>
      <c r="AG357" s="1">
        <v>43473</v>
      </c>
      <c r="AH357" s="7">
        <f t="shared" si="33"/>
        <v>43466</v>
      </c>
      <c r="AI357" s="7">
        <f t="shared" si="34"/>
        <v>43473</v>
      </c>
      <c r="AJ357" s="7" t="str">
        <f t="shared" si="35"/>
        <v>Tuesday</v>
      </c>
      <c r="AK357" s="2">
        <v>0.44681712962962966</v>
      </c>
      <c r="AL357" t="s">
        <v>34</v>
      </c>
      <c r="AM357" t="s">
        <v>34</v>
      </c>
      <c r="AN357" t="s">
        <v>35</v>
      </c>
      <c r="AO357" t="s">
        <v>27</v>
      </c>
    </row>
    <row r="358" spans="1:41" x14ac:dyDescent="0.25">
      <c r="A358" t="s">
        <v>27</v>
      </c>
      <c r="B358">
        <v>2290052</v>
      </c>
      <c r="C358" t="s">
        <v>28</v>
      </c>
      <c r="G358" t="s">
        <v>29</v>
      </c>
      <c r="I358">
        <v>143</v>
      </c>
      <c r="J358" t="s">
        <v>30</v>
      </c>
      <c r="K358" t="s">
        <v>54</v>
      </c>
      <c r="L358">
        <f>VLOOKUP($K358,Key!$A$1:$D$105,2,FALSE)</f>
        <v>43.004728999999998</v>
      </c>
      <c r="M358">
        <f>VLOOKUP($K358,Key!$A$1:$D$105,3,FALSE)</f>
        <v>-87.905463999999995</v>
      </c>
      <c r="N358" t="str">
        <f>VLOOKUP($K358,Key!$A$1:$D$105,4,FALSE)</f>
        <v>Milwaukee</v>
      </c>
      <c r="O358" t="s">
        <v>46</v>
      </c>
      <c r="P358">
        <f>VLOOKUP($O358,Key!$A$1:$D$105,2,FALSE)</f>
        <v>43.049909999999997</v>
      </c>
      <c r="Q358">
        <f>VLOOKUP($O358,Key!$A$1:$D$105,3,FALSE)</f>
        <v>-87.914237</v>
      </c>
      <c r="R358" t="str">
        <f>VLOOKUP($O358,Key!$A$1:$D$105,4,FALSE)</f>
        <v>Milwaukee</v>
      </c>
      <c r="S358">
        <v>1180</v>
      </c>
      <c r="T358">
        <v>0</v>
      </c>
      <c r="U358">
        <v>0</v>
      </c>
      <c r="V358" t="s">
        <v>33</v>
      </c>
      <c r="W358">
        <v>18</v>
      </c>
      <c r="X358">
        <v>17.100000000000001</v>
      </c>
      <c r="Y358">
        <v>720</v>
      </c>
      <c r="Z358" s="4">
        <v>-1</v>
      </c>
      <c r="AA358" s="1">
        <v>43472</v>
      </c>
      <c r="AB358" s="8">
        <f t="shared" si="30"/>
        <v>43466</v>
      </c>
      <c r="AC358" s="8">
        <f t="shared" si="31"/>
        <v>43472</v>
      </c>
      <c r="AD358" s="8" t="str">
        <f t="shared" si="32"/>
        <v>Monday</v>
      </c>
      <c r="AE358" s="2">
        <v>0.62831018518518522</v>
      </c>
      <c r="AF358" s="4">
        <v>1</v>
      </c>
      <c r="AG358" s="1">
        <v>43473</v>
      </c>
      <c r="AH358" s="8">
        <f t="shared" si="33"/>
        <v>43466</v>
      </c>
      <c r="AI358" s="8">
        <f t="shared" si="34"/>
        <v>43473</v>
      </c>
      <c r="AJ358" s="8" t="str">
        <f t="shared" si="35"/>
        <v>Tuesday</v>
      </c>
      <c r="AK358" s="2">
        <v>0.44775462962962959</v>
      </c>
      <c r="AL358" t="s">
        <v>34</v>
      </c>
      <c r="AM358" t="s">
        <v>34</v>
      </c>
      <c r="AN358" t="s">
        <v>35</v>
      </c>
      <c r="AO358" t="s">
        <v>27</v>
      </c>
    </row>
    <row r="359" spans="1:41" x14ac:dyDescent="0.25">
      <c r="A359" t="s">
        <v>27</v>
      </c>
      <c r="B359">
        <v>2290052</v>
      </c>
      <c r="C359" t="s">
        <v>28</v>
      </c>
      <c r="G359" t="s">
        <v>29</v>
      </c>
      <c r="I359">
        <v>11146</v>
      </c>
      <c r="J359" t="s">
        <v>30</v>
      </c>
      <c r="K359" t="s">
        <v>54</v>
      </c>
      <c r="L359">
        <f>VLOOKUP($K359,Key!$A$1:$D$105,2,FALSE)</f>
        <v>43.004728999999998</v>
      </c>
      <c r="M359">
        <f>VLOOKUP($K359,Key!$A$1:$D$105,3,FALSE)</f>
        <v>-87.905463999999995</v>
      </c>
      <c r="N359" t="str">
        <f>VLOOKUP($K359,Key!$A$1:$D$105,4,FALSE)</f>
        <v>Milwaukee</v>
      </c>
      <c r="O359" t="s">
        <v>46</v>
      </c>
      <c r="P359">
        <f>VLOOKUP($O359,Key!$A$1:$D$105,2,FALSE)</f>
        <v>43.049909999999997</v>
      </c>
      <c r="Q359">
        <f>VLOOKUP($O359,Key!$A$1:$D$105,3,FALSE)</f>
        <v>-87.914237</v>
      </c>
      <c r="R359" t="str">
        <f>VLOOKUP($O359,Key!$A$1:$D$105,4,FALSE)</f>
        <v>Milwaukee</v>
      </c>
      <c r="S359">
        <v>1176</v>
      </c>
      <c r="T359">
        <v>0</v>
      </c>
      <c r="U359">
        <v>0</v>
      </c>
      <c r="V359" t="s">
        <v>33</v>
      </c>
      <c r="W359">
        <v>18</v>
      </c>
      <c r="X359">
        <v>17.100000000000001</v>
      </c>
      <c r="Y359">
        <v>720</v>
      </c>
      <c r="Z359" s="6">
        <v>-1</v>
      </c>
      <c r="AA359" s="1">
        <v>43472</v>
      </c>
      <c r="AB359" s="7">
        <f t="shared" si="30"/>
        <v>43466</v>
      </c>
      <c r="AC359" s="7">
        <f t="shared" si="31"/>
        <v>43472</v>
      </c>
      <c r="AD359" s="7" t="str">
        <f t="shared" si="32"/>
        <v>Monday</v>
      </c>
      <c r="AE359" s="2">
        <v>0.63025462962962964</v>
      </c>
      <c r="AF359" s="6">
        <v>1</v>
      </c>
      <c r="AG359" s="1">
        <v>43473</v>
      </c>
      <c r="AH359" s="7">
        <f t="shared" si="33"/>
        <v>43466</v>
      </c>
      <c r="AI359" s="7">
        <f t="shared" si="34"/>
        <v>43473</v>
      </c>
      <c r="AJ359" s="7" t="str">
        <f t="shared" si="35"/>
        <v>Tuesday</v>
      </c>
      <c r="AK359" s="2">
        <v>0.44709490740740737</v>
      </c>
      <c r="AL359" t="s">
        <v>34</v>
      </c>
      <c r="AM359" t="s">
        <v>34</v>
      </c>
      <c r="AN359" t="s">
        <v>35</v>
      </c>
      <c r="AO359" t="s">
        <v>27</v>
      </c>
    </row>
    <row r="360" spans="1:41" x14ac:dyDescent="0.25">
      <c r="A360" t="s">
        <v>27</v>
      </c>
      <c r="B360">
        <v>2290052</v>
      </c>
      <c r="C360" t="s">
        <v>28</v>
      </c>
      <c r="G360" t="s">
        <v>29</v>
      </c>
      <c r="I360">
        <v>5547</v>
      </c>
      <c r="J360" t="s">
        <v>30</v>
      </c>
      <c r="K360" t="s">
        <v>54</v>
      </c>
      <c r="L360">
        <f>VLOOKUP($K360,Key!$A$1:$D$105,2,FALSE)</f>
        <v>43.004728999999998</v>
      </c>
      <c r="M360">
        <f>VLOOKUP($K360,Key!$A$1:$D$105,3,FALSE)</f>
        <v>-87.905463999999995</v>
      </c>
      <c r="N360" t="str">
        <f>VLOOKUP($K360,Key!$A$1:$D$105,4,FALSE)</f>
        <v>Milwaukee</v>
      </c>
      <c r="O360" t="s">
        <v>46</v>
      </c>
      <c r="P360">
        <f>VLOOKUP($O360,Key!$A$1:$D$105,2,FALSE)</f>
        <v>43.049909999999997</v>
      </c>
      <c r="Q360">
        <f>VLOOKUP($O360,Key!$A$1:$D$105,3,FALSE)</f>
        <v>-87.914237</v>
      </c>
      <c r="R360" t="str">
        <f>VLOOKUP($O360,Key!$A$1:$D$105,4,FALSE)</f>
        <v>Milwaukee</v>
      </c>
      <c r="S360">
        <v>1176</v>
      </c>
      <c r="T360">
        <v>0</v>
      </c>
      <c r="U360">
        <v>0</v>
      </c>
      <c r="V360" t="s">
        <v>33</v>
      </c>
      <c r="W360">
        <v>18</v>
      </c>
      <c r="X360">
        <v>17.100000000000001</v>
      </c>
      <c r="Y360">
        <v>720</v>
      </c>
      <c r="Z360" s="4">
        <v>-1</v>
      </c>
      <c r="AA360" s="1">
        <v>43472</v>
      </c>
      <c r="AB360" s="8">
        <f t="shared" si="30"/>
        <v>43466</v>
      </c>
      <c r="AC360" s="8">
        <f t="shared" si="31"/>
        <v>43472</v>
      </c>
      <c r="AD360" s="8" t="str">
        <f t="shared" si="32"/>
        <v>Monday</v>
      </c>
      <c r="AE360" s="2">
        <v>0.63092592592592589</v>
      </c>
      <c r="AF360" s="4">
        <v>1</v>
      </c>
      <c r="AG360" s="1">
        <v>43473</v>
      </c>
      <c r="AH360" s="8">
        <f t="shared" si="33"/>
        <v>43466</v>
      </c>
      <c r="AI360" s="8">
        <f t="shared" si="34"/>
        <v>43473</v>
      </c>
      <c r="AJ360" s="8" t="str">
        <f t="shared" si="35"/>
        <v>Tuesday</v>
      </c>
      <c r="AK360" s="2">
        <v>0.44737268518518519</v>
      </c>
      <c r="AL360" t="s">
        <v>34</v>
      </c>
      <c r="AM360" t="s">
        <v>34</v>
      </c>
      <c r="AN360" t="s">
        <v>35</v>
      </c>
      <c r="AO360" t="s">
        <v>27</v>
      </c>
    </row>
    <row r="361" spans="1:41" x14ac:dyDescent="0.25">
      <c r="A361" t="s">
        <v>27</v>
      </c>
      <c r="B361">
        <v>2290052</v>
      </c>
      <c r="C361" t="s">
        <v>28</v>
      </c>
      <c r="G361" t="s">
        <v>29</v>
      </c>
      <c r="I361">
        <v>12667</v>
      </c>
      <c r="J361" t="s">
        <v>30</v>
      </c>
      <c r="K361" t="s">
        <v>54</v>
      </c>
      <c r="L361">
        <f>VLOOKUP($K361,Key!$A$1:$D$105,2,FALSE)</f>
        <v>43.004728999999998</v>
      </c>
      <c r="M361">
        <f>VLOOKUP($K361,Key!$A$1:$D$105,3,FALSE)</f>
        <v>-87.905463999999995</v>
      </c>
      <c r="N361" t="str">
        <f>VLOOKUP($K361,Key!$A$1:$D$105,4,FALSE)</f>
        <v>Milwaukee</v>
      </c>
      <c r="O361" t="s">
        <v>46</v>
      </c>
      <c r="P361">
        <f>VLOOKUP($O361,Key!$A$1:$D$105,2,FALSE)</f>
        <v>43.049909999999997</v>
      </c>
      <c r="Q361">
        <f>VLOOKUP($O361,Key!$A$1:$D$105,3,FALSE)</f>
        <v>-87.914237</v>
      </c>
      <c r="R361" t="str">
        <f>VLOOKUP($O361,Key!$A$1:$D$105,4,FALSE)</f>
        <v>Milwaukee</v>
      </c>
      <c r="S361">
        <v>1174</v>
      </c>
      <c r="T361">
        <v>0</v>
      </c>
      <c r="U361">
        <v>0</v>
      </c>
      <c r="V361" t="s">
        <v>33</v>
      </c>
      <c r="W361">
        <v>18</v>
      </c>
      <c r="X361">
        <v>17.100000000000001</v>
      </c>
      <c r="Y361">
        <v>720</v>
      </c>
      <c r="Z361" s="6">
        <v>-1</v>
      </c>
      <c r="AA361" s="1">
        <v>43472</v>
      </c>
      <c r="AB361" s="7">
        <f t="shared" si="30"/>
        <v>43466</v>
      </c>
      <c r="AC361" s="7">
        <f t="shared" si="31"/>
        <v>43472</v>
      </c>
      <c r="AD361" s="7" t="str">
        <f t="shared" si="32"/>
        <v>Monday</v>
      </c>
      <c r="AE361" s="2">
        <v>0.63224537037037043</v>
      </c>
      <c r="AF361" s="6">
        <v>1</v>
      </c>
      <c r="AG361" s="1">
        <v>43473</v>
      </c>
      <c r="AH361" s="7">
        <f t="shared" si="33"/>
        <v>43466</v>
      </c>
      <c r="AI361" s="7">
        <f t="shared" si="34"/>
        <v>43473</v>
      </c>
      <c r="AJ361" s="7" t="str">
        <f t="shared" si="35"/>
        <v>Tuesday</v>
      </c>
      <c r="AK361" s="2">
        <v>0.44765046296296296</v>
      </c>
      <c r="AL361" t="s">
        <v>34</v>
      </c>
      <c r="AM361" t="s">
        <v>34</v>
      </c>
      <c r="AN361" t="s">
        <v>35</v>
      </c>
      <c r="AO361" t="s">
        <v>27</v>
      </c>
    </row>
    <row r="362" spans="1:41" x14ac:dyDescent="0.25">
      <c r="A362" t="s">
        <v>27</v>
      </c>
      <c r="B362">
        <v>2290052</v>
      </c>
      <c r="C362" t="s">
        <v>28</v>
      </c>
      <c r="G362" t="s">
        <v>29</v>
      </c>
      <c r="I362">
        <v>5424</v>
      </c>
      <c r="J362" t="s">
        <v>30</v>
      </c>
      <c r="K362" t="s">
        <v>54</v>
      </c>
      <c r="L362">
        <f>VLOOKUP($K362,Key!$A$1:$D$105,2,FALSE)</f>
        <v>43.004728999999998</v>
      </c>
      <c r="M362">
        <f>VLOOKUP($K362,Key!$A$1:$D$105,3,FALSE)</f>
        <v>-87.905463999999995</v>
      </c>
      <c r="N362" t="str">
        <f>VLOOKUP($K362,Key!$A$1:$D$105,4,FALSE)</f>
        <v>Milwaukee</v>
      </c>
      <c r="O362" t="s">
        <v>46</v>
      </c>
      <c r="P362">
        <f>VLOOKUP($O362,Key!$A$1:$D$105,2,FALSE)</f>
        <v>43.049909999999997</v>
      </c>
      <c r="Q362">
        <f>VLOOKUP($O362,Key!$A$1:$D$105,3,FALSE)</f>
        <v>-87.914237</v>
      </c>
      <c r="R362" t="str">
        <f>VLOOKUP($O362,Key!$A$1:$D$105,4,FALSE)</f>
        <v>Milwaukee</v>
      </c>
      <c r="S362">
        <v>1174</v>
      </c>
      <c r="T362">
        <v>0</v>
      </c>
      <c r="U362">
        <v>0</v>
      </c>
      <c r="V362" t="s">
        <v>33</v>
      </c>
      <c r="W362">
        <v>18</v>
      </c>
      <c r="X362">
        <v>17.100000000000001</v>
      </c>
      <c r="Y362">
        <v>720</v>
      </c>
      <c r="Z362" s="4">
        <v>-1</v>
      </c>
      <c r="AA362" s="1">
        <v>43472</v>
      </c>
      <c r="AB362" s="8">
        <f t="shared" si="30"/>
        <v>43466</v>
      </c>
      <c r="AC362" s="8">
        <f t="shared" si="31"/>
        <v>43472</v>
      </c>
      <c r="AD362" s="8" t="str">
        <f t="shared" si="32"/>
        <v>Monday</v>
      </c>
      <c r="AE362" s="2">
        <v>0.63225694444444447</v>
      </c>
      <c r="AF362" s="4">
        <v>1</v>
      </c>
      <c r="AG362" s="1">
        <v>43473</v>
      </c>
      <c r="AH362" s="8">
        <f t="shared" si="33"/>
        <v>43466</v>
      </c>
      <c r="AI362" s="8">
        <f t="shared" si="34"/>
        <v>43473</v>
      </c>
      <c r="AJ362" s="8" t="str">
        <f t="shared" si="35"/>
        <v>Tuesday</v>
      </c>
      <c r="AK362" s="2">
        <v>0.44752314814814814</v>
      </c>
      <c r="AL362" t="s">
        <v>34</v>
      </c>
      <c r="AM362" t="s">
        <v>34</v>
      </c>
      <c r="AN362" t="s">
        <v>35</v>
      </c>
      <c r="AO362" t="s">
        <v>27</v>
      </c>
    </row>
    <row r="363" spans="1:41" x14ac:dyDescent="0.25">
      <c r="A363" t="s">
        <v>27</v>
      </c>
      <c r="B363">
        <v>2290052</v>
      </c>
      <c r="C363" t="s">
        <v>28</v>
      </c>
      <c r="G363" t="s">
        <v>29</v>
      </c>
      <c r="I363">
        <v>12591</v>
      </c>
      <c r="J363" t="s">
        <v>30</v>
      </c>
      <c r="K363" t="s">
        <v>97</v>
      </c>
      <c r="L363">
        <f>VLOOKUP($K363,Key!$A$1:$D$105,2,FALSE)</f>
        <v>43.069021999999997</v>
      </c>
      <c r="M363">
        <f>VLOOKUP($K363,Key!$A$1:$D$105,3,FALSE)</f>
        <v>-87.887940999999998</v>
      </c>
      <c r="N363" t="str">
        <f>VLOOKUP($K363,Key!$A$1:$D$105,4,FALSE)</f>
        <v>Milwaukee</v>
      </c>
      <c r="O363" t="s">
        <v>58</v>
      </c>
      <c r="P363">
        <f>VLOOKUP($O363,Key!$A$1:$D$105,2,FALSE)</f>
        <v>43.052460000000004</v>
      </c>
      <c r="Q363">
        <f>VLOOKUP($O363,Key!$A$1:$D$105,3,FALSE)</f>
        <v>-87.891000000000005</v>
      </c>
      <c r="R363" t="str">
        <f>VLOOKUP($O363,Key!$A$1:$D$105,4,FALSE)</f>
        <v>Milwaukee</v>
      </c>
      <c r="S363">
        <v>159</v>
      </c>
      <c r="T363">
        <v>0</v>
      </c>
      <c r="U363">
        <v>0</v>
      </c>
      <c r="V363" t="s">
        <v>33</v>
      </c>
      <c r="W363">
        <v>18</v>
      </c>
      <c r="X363">
        <v>17.100000000000001</v>
      </c>
      <c r="Y363">
        <v>720</v>
      </c>
      <c r="Z363" s="6">
        <v>-1</v>
      </c>
      <c r="AA363" s="1">
        <v>43472</v>
      </c>
      <c r="AB363" s="7">
        <f t="shared" si="30"/>
        <v>43466</v>
      </c>
      <c r="AC363" s="7">
        <f t="shared" si="31"/>
        <v>43472</v>
      </c>
      <c r="AD363" s="7" t="str">
        <f t="shared" si="32"/>
        <v>Monday</v>
      </c>
      <c r="AE363" s="2">
        <v>0.40608796296296296</v>
      </c>
      <c r="AF363" s="6">
        <v>1</v>
      </c>
      <c r="AG363" s="1">
        <v>43472</v>
      </c>
      <c r="AH363" s="7">
        <f t="shared" si="33"/>
        <v>43466</v>
      </c>
      <c r="AI363" s="7">
        <f t="shared" si="34"/>
        <v>43472</v>
      </c>
      <c r="AJ363" s="7" t="str">
        <f t="shared" si="35"/>
        <v>Monday</v>
      </c>
      <c r="AK363" s="2">
        <v>0.51628472222222221</v>
      </c>
      <c r="AL363" t="s">
        <v>34</v>
      </c>
      <c r="AM363" t="s">
        <v>34</v>
      </c>
      <c r="AN363" t="s">
        <v>35</v>
      </c>
      <c r="AO363" t="s">
        <v>27</v>
      </c>
    </row>
    <row r="364" spans="1:41" x14ac:dyDescent="0.25">
      <c r="A364" t="s">
        <v>27</v>
      </c>
      <c r="B364">
        <v>2290052</v>
      </c>
      <c r="C364" t="s">
        <v>28</v>
      </c>
      <c r="G364" t="s">
        <v>29</v>
      </c>
      <c r="I364">
        <v>5436</v>
      </c>
      <c r="J364" t="s">
        <v>30</v>
      </c>
      <c r="K364" t="s">
        <v>97</v>
      </c>
      <c r="L364">
        <f>VLOOKUP($K364,Key!$A$1:$D$105,2,FALSE)</f>
        <v>43.069021999999997</v>
      </c>
      <c r="M364">
        <f>VLOOKUP($K364,Key!$A$1:$D$105,3,FALSE)</f>
        <v>-87.887940999999998</v>
      </c>
      <c r="N364" t="str">
        <f>VLOOKUP($K364,Key!$A$1:$D$105,4,FALSE)</f>
        <v>Milwaukee</v>
      </c>
      <c r="O364" t="s">
        <v>97</v>
      </c>
      <c r="P364">
        <f>VLOOKUP($O364,Key!$A$1:$D$105,2,FALSE)</f>
        <v>43.069021999999997</v>
      </c>
      <c r="Q364">
        <f>VLOOKUP($O364,Key!$A$1:$D$105,3,FALSE)</f>
        <v>-87.887940999999998</v>
      </c>
      <c r="R364" t="str">
        <f>VLOOKUP($O364,Key!$A$1:$D$105,4,FALSE)</f>
        <v>Milwaukee</v>
      </c>
      <c r="S364">
        <v>0</v>
      </c>
      <c r="T364">
        <v>0</v>
      </c>
      <c r="U364">
        <v>0</v>
      </c>
      <c r="V364" t="s">
        <v>33</v>
      </c>
      <c r="W364">
        <v>0</v>
      </c>
      <c r="X364">
        <v>0</v>
      </c>
      <c r="Y364">
        <v>0</v>
      </c>
      <c r="Z364" s="4">
        <v>-1</v>
      </c>
      <c r="AA364" s="1">
        <v>43472</v>
      </c>
      <c r="AB364" s="8">
        <f t="shared" si="30"/>
        <v>43466</v>
      </c>
      <c r="AC364" s="8">
        <f t="shared" si="31"/>
        <v>43472</v>
      </c>
      <c r="AD364" s="8" t="str">
        <f t="shared" si="32"/>
        <v>Monday</v>
      </c>
      <c r="AE364" s="2">
        <v>0.40749999999999997</v>
      </c>
      <c r="AF364" s="4">
        <v>1</v>
      </c>
      <c r="AG364" s="1">
        <v>43472</v>
      </c>
      <c r="AH364" s="8">
        <f t="shared" si="33"/>
        <v>43466</v>
      </c>
      <c r="AI364" s="8">
        <f t="shared" si="34"/>
        <v>43472</v>
      </c>
      <c r="AJ364" s="8" t="str">
        <f t="shared" si="35"/>
        <v>Monday</v>
      </c>
      <c r="AK364" s="2">
        <v>0.40752314814814811</v>
      </c>
      <c r="AL364" t="s">
        <v>33</v>
      </c>
      <c r="AM364" t="s">
        <v>34</v>
      </c>
      <c r="AN364" t="s">
        <v>44</v>
      </c>
      <c r="AO364" t="s">
        <v>27</v>
      </c>
    </row>
    <row r="365" spans="1:41" x14ac:dyDescent="0.25">
      <c r="A365" t="s">
        <v>27</v>
      </c>
      <c r="B365">
        <v>2290052</v>
      </c>
      <c r="C365" t="s">
        <v>28</v>
      </c>
      <c r="G365" t="s">
        <v>29</v>
      </c>
      <c r="I365">
        <v>5436</v>
      </c>
      <c r="J365" t="s">
        <v>30</v>
      </c>
      <c r="K365" t="s">
        <v>97</v>
      </c>
      <c r="L365">
        <f>VLOOKUP($K365,Key!$A$1:$D$105,2,FALSE)</f>
        <v>43.069021999999997</v>
      </c>
      <c r="M365">
        <f>VLOOKUP($K365,Key!$A$1:$D$105,3,FALSE)</f>
        <v>-87.887940999999998</v>
      </c>
      <c r="N365" t="str">
        <f>VLOOKUP($K365,Key!$A$1:$D$105,4,FALSE)</f>
        <v>Milwaukee</v>
      </c>
      <c r="O365" t="s">
        <v>97</v>
      </c>
      <c r="P365">
        <f>VLOOKUP($O365,Key!$A$1:$D$105,2,FALSE)</f>
        <v>43.069021999999997</v>
      </c>
      <c r="Q365">
        <f>VLOOKUP($O365,Key!$A$1:$D$105,3,FALSE)</f>
        <v>-87.887940999999998</v>
      </c>
      <c r="R365" t="str">
        <f>VLOOKUP($O365,Key!$A$1:$D$105,4,FALSE)</f>
        <v>Milwaukee</v>
      </c>
      <c r="S365">
        <v>1</v>
      </c>
      <c r="T365">
        <v>0</v>
      </c>
      <c r="U365">
        <v>0</v>
      </c>
      <c r="V365" t="s">
        <v>33</v>
      </c>
      <c r="W365">
        <v>0.2</v>
      </c>
      <c r="X365">
        <v>0.1</v>
      </c>
      <c r="Y365">
        <v>6</v>
      </c>
      <c r="Z365" s="6">
        <v>-1</v>
      </c>
      <c r="AA365" s="1">
        <v>43472</v>
      </c>
      <c r="AB365" s="7">
        <f t="shared" si="30"/>
        <v>43466</v>
      </c>
      <c r="AC365" s="7">
        <f t="shared" si="31"/>
        <v>43472</v>
      </c>
      <c r="AD365" s="7" t="str">
        <f t="shared" si="32"/>
        <v>Monday</v>
      </c>
      <c r="AE365" s="2">
        <v>0.40758101851851852</v>
      </c>
      <c r="AF365" s="6">
        <v>1</v>
      </c>
      <c r="AG365" s="1">
        <v>43472</v>
      </c>
      <c r="AH365" s="7">
        <f t="shared" si="33"/>
        <v>43466</v>
      </c>
      <c r="AI365" s="7">
        <f t="shared" si="34"/>
        <v>43472</v>
      </c>
      <c r="AJ365" s="7" t="str">
        <f t="shared" si="35"/>
        <v>Monday</v>
      </c>
      <c r="AK365" s="2">
        <v>0.40763888888888888</v>
      </c>
      <c r="AL365" t="s">
        <v>33</v>
      </c>
      <c r="AM365" t="s">
        <v>34</v>
      </c>
      <c r="AN365" t="s">
        <v>44</v>
      </c>
      <c r="AO365" t="s">
        <v>27</v>
      </c>
    </row>
    <row r="366" spans="1:41" x14ac:dyDescent="0.25">
      <c r="A366" t="s">
        <v>27</v>
      </c>
      <c r="B366">
        <v>2290052</v>
      </c>
      <c r="C366" t="s">
        <v>28</v>
      </c>
      <c r="G366" t="s">
        <v>29</v>
      </c>
      <c r="I366">
        <v>5436</v>
      </c>
      <c r="J366" t="s">
        <v>30</v>
      </c>
      <c r="K366" t="s">
        <v>97</v>
      </c>
      <c r="L366">
        <f>VLOOKUP($K366,Key!$A$1:$D$105,2,FALSE)</f>
        <v>43.069021999999997</v>
      </c>
      <c r="M366">
        <f>VLOOKUP($K366,Key!$A$1:$D$105,3,FALSE)</f>
        <v>-87.887940999999998</v>
      </c>
      <c r="N366" t="str">
        <f>VLOOKUP($K366,Key!$A$1:$D$105,4,FALSE)</f>
        <v>Milwaukee</v>
      </c>
      <c r="O366" t="s">
        <v>97</v>
      </c>
      <c r="P366">
        <f>VLOOKUP($O366,Key!$A$1:$D$105,2,FALSE)</f>
        <v>43.069021999999997</v>
      </c>
      <c r="Q366">
        <f>VLOOKUP($O366,Key!$A$1:$D$105,3,FALSE)</f>
        <v>-87.887940999999998</v>
      </c>
      <c r="R366" t="str">
        <f>VLOOKUP($O366,Key!$A$1:$D$105,4,FALSE)</f>
        <v>Milwaukee</v>
      </c>
      <c r="S366">
        <v>0</v>
      </c>
      <c r="T366">
        <v>0</v>
      </c>
      <c r="U366">
        <v>0</v>
      </c>
      <c r="V366" t="s">
        <v>33</v>
      </c>
      <c r="W366">
        <v>0</v>
      </c>
      <c r="X366">
        <v>0</v>
      </c>
      <c r="Y366">
        <v>0</v>
      </c>
      <c r="Z366" s="4">
        <v>-1</v>
      </c>
      <c r="AA366" s="1">
        <v>43472</v>
      </c>
      <c r="AB366" s="8">
        <f t="shared" si="30"/>
        <v>43466</v>
      </c>
      <c r="AC366" s="8">
        <f t="shared" si="31"/>
        <v>43472</v>
      </c>
      <c r="AD366" s="8" t="str">
        <f t="shared" si="32"/>
        <v>Monday</v>
      </c>
      <c r="AE366" s="2">
        <v>0.40763888888888888</v>
      </c>
      <c r="AF366" s="4">
        <v>1</v>
      </c>
      <c r="AG366" s="1">
        <v>43472</v>
      </c>
      <c r="AH366" s="8">
        <f t="shared" si="33"/>
        <v>43466</v>
      </c>
      <c r="AI366" s="8">
        <f t="shared" si="34"/>
        <v>43472</v>
      </c>
      <c r="AJ366" s="8" t="str">
        <f t="shared" si="35"/>
        <v>Monday</v>
      </c>
      <c r="AK366" s="2">
        <v>0.40765046296296298</v>
      </c>
      <c r="AL366" t="s">
        <v>33</v>
      </c>
      <c r="AM366" t="s">
        <v>34</v>
      </c>
      <c r="AN366" t="s">
        <v>44</v>
      </c>
      <c r="AO366" t="s">
        <v>27</v>
      </c>
    </row>
    <row r="367" spans="1:41" x14ac:dyDescent="0.25">
      <c r="A367" t="s">
        <v>27</v>
      </c>
      <c r="B367">
        <v>2290052</v>
      </c>
      <c r="C367" t="s">
        <v>28</v>
      </c>
      <c r="G367" t="s">
        <v>29</v>
      </c>
      <c r="I367">
        <v>5565</v>
      </c>
      <c r="J367" t="s">
        <v>30</v>
      </c>
      <c r="K367" t="s">
        <v>97</v>
      </c>
      <c r="L367">
        <f>VLOOKUP($K367,Key!$A$1:$D$105,2,FALSE)</f>
        <v>43.069021999999997</v>
      </c>
      <c r="M367">
        <f>VLOOKUP($K367,Key!$A$1:$D$105,3,FALSE)</f>
        <v>-87.887940999999998</v>
      </c>
      <c r="N367" t="str">
        <f>VLOOKUP($K367,Key!$A$1:$D$105,4,FALSE)</f>
        <v>Milwaukee</v>
      </c>
      <c r="O367" t="s">
        <v>97</v>
      </c>
      <c r="P367">
        <f>VLOOKUP($O367,Key!$A$1:$D$105,2,FALSE)</f>
        <v>43.069021999999997</v>
      </c>
      <c r="Q367">
        <f>VLOOKUP($O367,Key!$A$1:$D$105,3,FALSE)</f>
        <v>-87.887940999999998</v>
      </c>
      <c r="R367" t="str">
        <f>VLOOKUP($O367,Key!$A$1:$D$105,4,FALSE)</f>
        <v>Milwaukee</v>
      </c>
      <c r="S367">
        <v>0</v>
      </c>
      <c r="T367">
        <v>0</v>
      </c>
      <c r="U367">
        <v>0</v>
      </c>
      <c r="V367" t="s">
        <v>33</v>
      </c>
      <c r="W367">
        <v>0</v>
      </c>
      <c r="X367">
        <v>0</v>
      </c>
      <c r="Y367">
        <v>0</v>
      </c>
      <c r="Z367" s="6">
        <v>-1</v>
      </c>
      <c r="AA367" s="1">
        <v>43472</v>
      </c>
      <c r="AB367" s="7">
        <f t="shared" si="30"/>
        <v>43466</v>
      </c>
      <c r="AC367" s="7">
        <f t="shared" si="31"/>
        <v>43472</v>
      </c>
      <c r="AD367" s="7" t="str">
        <f t="shared" si="32"/>
        <v>Monday</v>
      </c>
      <c r="AE367" s="2">
        <v>0.40785879629629629</v>
      </c>
      <c r="AF367" s="6">
        <v>1</v>
      </c>
      <c r="AG367" s="1">
        <v>43472</v>
      </c>
      <c r="AH367" s="7">
        <f t="shared" si="33"/>
        <v>43466</v>
      </c>
      <c r="AI367" s="7">
        <f t="shared" si="34"/>
        <v>43472</v>
      </c>
      <c r="AJ367" s="7" t="str">
        <f t="shared" si="35"/>
        <v>Monday</v>
      </c>
      <c r="AK367" s="2">
        <v>0.40787037037037038</v>
      </c>
      <c r="AL367" t="s">
        <v>33</v>
      </c>
      <c r="AM367" t="s">
        <v>34</v>
      </c>
      <c r="AN367" t="s">
        <v>44</v>
      </c>
      <c r="AO367" t="s">
        <v>27</v>
      </c>
    </row>
    <row r="368" spans="1:41" x14ac:dyDescent="0.25">
      <c r="A368" t="s">
        <v>27</v>
      </c>
      <c r="B368">
        <v>2290052</v>
      </c>
      <c r="C368" t="s">
        <v>28</v>
      </c>
      <c r="G368" t="s">
        <v>29</v>
      </c>
      <c r="I368">
        <v>5565</v>
      </c>
      <c r="J368" t="s">
        <v>30</v>
      </c>
      <c r="K368" t="s">
        <v>97</v>
      </c>
      <c r="L368">
        <f>VLOOKUP($K368,Key!$A$1:$D$105,2,FALSE)</f>
        <v>43.069021999999997</v>
      </c>
      <c r="M368">
        <f>VLOOKUP($K368,Key!$A$1:$D$105,3,FALSE)</f>
        <v>-87.887940999999998</v>
      </c>
      <c r="N368" t="str">
        <f>VLOOKUP($K368,Key!$A$1:$D$105,4,FALSE)</f>
        <v>Milwaukee</v>
      </c>
      <c r="O368" t="s">
        <v>92</v>
      </c>
      <c r="P368">
        <f>VLOOKUP($O368,Key!$A$1:$D$105,2,FALSE)</f>
        <v>43.053040000000003</v>
      </c>
      <c r="Q368">
        <f>VLOOKUP($O368,Key!$A$1:$D$105,3,FALSE)</f>
        <v>-87.897660000000002</v>
      </c>
      <c r="R368" t="str">
        <f>VLOOKUP($O368,Key!$A$1:$D$105,4,FALSE)</f>
        <v>Milwaukee</v>
      </c>
      <c r="S368">
        <v>150</v>
      </c>
      <c r="T368">
        <v>0</v>
      </c>
      <c r="U368">
        <v>0</v>
      </c>
      <c r="V368" t="s">
        <v>33</v>
      </c>
      <c r="W368">
        <v>18</v>
      </c>
      <c r="X368">
        <v>17.100000000000001</v>
      </c>
      <c r="Y368">
        <v>720</v>
      </c>
      <c r="Z368" s="4">
        <v>-1</v>
      </c>
      <c r="AA368" s="1">
        <v>43472</v>
      </c>
      <c r="AB368" s="8">
        <f t="shared" si="30"/>
        <v>43466</v>
      </c>
      <c r="AC368" s="8">
        <f t="shared" si="31"/>
        <v>43472</v>
      </c>
      <c r="AD368" s="8" t="str">
        <f t="shared" si="32"/>
        <v>Monday</v>
      </c>
      <c r="AE368" s="2">
        <v>0.40787037037037038</v>
      </c>
      <c r="AF368" s="4">
        <v>1</v>
      </c>
      <c r="AG368" s="1">
        <v>43472</v>
      </c>
      <c r="AH368" s="8">
        <f t="shared" si="33"/>
        <v>43466</v>
      </c>
      <c r="AI368" s="8">
        <f t="shared" si="34"/>
        <v>43472</v>
      </c>
      <c r="AJ368" s="8" t="str">
        <f t="shared" si="35"/>
        <v>Monday</v>
      </c>
      <c r="AK368" s="2">
        <v>0.51186342592592593</v>
      </c>
      <c r="AL368" t="s">
        <v>34</v>
      </c>
      <c r="AM368" t="s">
        <v>34</v>
      </c>
      <c r="AN368" t="s">
        <v>35</v>
      </c>
      <c r="AO368" t="s">
        <v>27</v>
      </c>
    </row>
    <row r="369" spans="1:41" x14ac:dyDescent="0.25">
      <c r="A369" t="s">
        <v>27</v>
      </c>
      <c r="B369">
        <v>2290052</v>
      </c>
      <c r="C369" t="s">
        <v>28</v>
      </c>
      <c r="G369" t="s">
        <v>29</v>
      </c>
      <c r="I369">
        <v>997</v>
      </c>
      <c r="J369" t="s">
        <v>30</v>
      </c>
      <c r="K369" t="s">
        <v>32</v>
      </c>
      <c r="L369">
        <f>VLOOKUP($K369,Key!$A$1:$D$105,2,FALSE)</f>
        <v>43.040349999999997</v>
      </c>
      <c r="M369">
        <f>VLOOKUP($K369,Key!$A$1:$D$105,3,FALSE)</f>
        <v>-87.920760000000001</v>
      </c>
      <c r="N369" t="str">
        <f>VLOOKUP($K369,Key!$A$1:$D$105,4,FALSE)</f>
        <v>Milwaukee</v>
      </c>
      <c r="O369" t="s">
        <v>46</v>
      </c>
      <c r="P369">
        <f>VLOOKUP($O369,Key!$A$1:$D$105,2,FALSE)</f>
        <v>43.049909999999997</v>
      </c>
      <c r="Q369">
        <f>VLOOKUP($O369,Key!$A$1:$D$105,3,FALSE)</f>
        <v>-87.914237</v>
      </c>
      <c r="R369" t="str">
        <f>VLOOKUP($O369,Key!$A$1:$D$105,4,FALSE)</f>
        <v>Milwaukee</v>
      </c>
      <c r="S369">
        <v>23</v>
      </c>
      <c r="T369">
        <v>0</v>
      </c>
      <c r="U369">
        <v>0</v>
      </c>
      <c r="V369" t="s">
        <v>33</v>
      </c>
      <c r="W369">
        <v>3</v>
      </c>
      <c r="X369">
        <v>2.9</v>
      </c>
      <c r="Y369">
        <v>120</v>
      </c>
      <c r="Z369" s="6">
        <v>-1</v>
      </c>
      <c r="AA369" s="1">
        <v>43479</v>
      </c>
      <c r="AB369" s="7">
        <f t="shared" si="30"/>
        <v>43466</v>
      </c>
      <c r="AC369" s="7">
        <f t="shared" si="31"/>
        <v>43479</v>
      </c>
      <c r="AD369" s="7" t="str">
        <f t="shared" si="32"/>
        <v>Monday</v>
      </c>
      <c r="AE369" s="2">
        <v>0.609837962962963</v>
      </c>
      <c r="AF369" s="6">
        <v>1</v>
      </c>
      <c r="AG369" s="1">
        <v>43479</v>
      </c>
      <c r="AH369" s="7">
        <f t="shared" si="33"/>
        <v>43466</v>
      </c>
      <c r="AI369" s="7">
        <f t="shared" si="34"/>
        <v>43479</v>
      </c>
      <c r="AJ369" s="7" t="str">
        <f t="shared" si="35"/>
        <v>Monday</v>
      </c>
      <c r="AK369" s="2">
        <v>0.62607638888888884</v>
      </c>
      <c r="AL369" t="s">
        <v>33</v>
      </c>
      <c r="AM369" t="s">
        <v>34</v>
      </c>
      <c r="AN369" t="s">
        <v>35</v>
      </c>
      <c r="AO369" t="s">
        <v>27</v>
      </c>
    </row>
    <row r="370" spans="1:41" x14ac:dyDescent="0.25">
      <c r="A370" t="s">
        <v>27</v>
      </c>
      <c r="B370">
        <v>2290052</v>
      </c>
      <c r="C370" t="s">
        <v>28</v>
      </c>
      <c r="G370" t="s">
        <v>29</v>
      </c>
      <c r="I370">
        <v>280</v>
      </c>
      <c r="J370" t="s">
        <v>30</v>
      </c>
      <c r="K370" t="s">
        <v>32</v>
      </c>
      <c r="L370">
        <f>VLOOKUP($K370,Key!$A$1:$D$105,2,FALSE)</f>
        <v>43.040349999999997</v>
      </c>
      <c r="M370">
        <f>VLOOKUP($K370,Key!$A$1:$D$105,3,FALSE)</f>
        <v>-87.920760000000001</v>
      </c>
      <c r="N370" t="str">
        <f>VLOOKUP($K370,Key!$A$1:$D$105,4,FALSE)</f>
        <v>Milwaukee</v>
      </c>
      <c r="O370" t="s">
        <v>46</v>
      </c>
      <c r="P370">
        <f>VLOOKUP($O370,Key!$A$1:$D$105,2,FALSE)</f>
        <v>43.049909999999997</v>
      </c>
      <c r="Q370">
        <f>VLOOKUP($O370,Key!$A$1:$D$105,3,FALSE)</f>
        <v>-87.914237</v>
      </c>
      <c r="R370" t="str">
        <f>VLOOKUP($O370,Key!$A$1:$D$105,4,FALSE)</f>
        <v>Milwaukee</v>
      </c>
      <c r="S370">
        <v>225</v>
      </c>
      <c r="T370">
        <v>0</v>
      </c>
      <c r="U370">
        <v>0</v>
      </c>
      <c r="V370" t="s">
        <v>33</v>
      </c>
      <c r="W370">
        <v>18</v>
      </c>
      <c r="X370">
        <v>17.100000000000001</v>
      </c>
      <c r="Y370">
        <v>720</v>
      </c>
      <c r="Z370" s="4">
        <v>-1</v>
      </c>
      <c r="AA370" s="1">
        <v>43479</v>
      </c>
      <c r="AB370" s="8">
        <f t="shared" si="30"/>
        <v>43466</v>
      </c>
      <c r="AC370" s="8">
        <f t="shared" si="31"/>
        <v>43479</v>
      </c>
      <c r="AD370" s="8" t="str">
        <f t="shared" si="32"/>
        <v>Monday</v>
      </c>
      <c r="AE370" s="2">
        <v>0.47063657407407405</v>
      </c>
      <c r="AF370" s="4">
        <v>1</v>
      </c>
      <c r="AG370" s="1">
        <v>43479</v>
      </c>
      <c r="AH370" s="8">
        <f t="shared" si="33"/>
        <v>43466</v>
      </c>
      <c r="AI370" s="8">
        <f t="shared" si="34"/>
        <v>43479</v>
      </c>
      <c r="AJ370" s="8" t="str">
        <f t="shared" si="35"/>
        <v>Monday</v>
      </c>
      <c r="AK370" s="2">
        <v>0.62663194444444448</v>
      </c>
      <c r="AL370" t="s">
        <v>34</v>
      </c>
      <c r="AM370" t="s">
        <v>34</v>
      </c>
      <c r="AN370" t="s">
        <v>35</v>
      </c>
      <c r="AO370" t="s">
        <v>27</v>
      </c>
    </row>
    <row r="371" spans="1:41" x14ac:dyDescent="0.25">
      <c r="A371" t="s">
        <v>27</v>
      </c>
      <c r="B371">
        <v>2290052</v>
      </c>
      <c r="C371" t="s">
        <v>28</v>
      </c>
      <c r="G371" t="s">
        <v>29</v>
      </c>
      <c r="I371">
        <v>12545</v>
      </c>
      <c r="J371" t="s">
        <v>30</v>
      </c>
      <c r="K371" t="s">
        <v>32</v>
      </c>
      <c r="L371">
        <f>VLOOKUP($K371,Key!$A$1:$D$105,2,FALSE)</f>
        <v>43.040349999999997</v>
      </c>
      <c r="M371">
        <f>VLOOKUP($K371,Key!$A$1:$D$105,3,FALSE)</f>
        <v>-87.920760000000001</v>
      </c>
      <c r="N371" t="str">
        <f>VLOOKUP($K371,Key!$A$1:$D$105,4,FALSE)</f>
        <v>Milwaukee</v>
      </c>
      <c r="O371" t="s">
        <v>46</v>
      </c>
      <c r="P371">
        <f>VLOOKUP($O371,Key!$A$1:$D$105,2,FALSE)</f>
        <v>43.049909999999997</v>
      </c>
      <c r="Q371">
        <f>VLOOKUP($O371,Key!$A$1:$D$105,3,FALSE)</f>
        <v>-87.914237</v>
      </c>
      <c r="R371" t="str">
        <f>VLOOKUP($O371,Key!$A$1:$D$105,4,FALSE)</f>
        <v>Milwaukee</v>
      </c>
      <c r="S371">
        <v>225</v>
      </c>
      <c r="T371">
        <v>0</v>
      </c>
      <c r="U371">
        <v>0</v>
      </c>
      <c r="V371" t="s">
        <v>33</v>
      </c>
      <c r="W371">
        <v>18</v>
      </c>
      <c r="X371">
        <v>17.100000000000001</v>
      </c>
      <c r="Y371">
        <v>720</v>
      </c>
      <c r="Z371" s="6">
        <v>-1</v>
      </c>
      <c r="AA371" s="1">
        <v>43479</v>
      </c>
      <c r="AB371" s="7">
        <f t="shared" si="30"/>
        <v>43466</v>
      </c>
      <c r="AC371" s="7">
        <f t="shared" si="31"/>
        <v>43479</v>
      </c>
      <c r="AD371" s="7" t="str">
        <f t="shared" si="32"/>
        <v>Monday</v>
      </c>
      <c r="AE371" s="2">
        <v>0.47067129629629628</v>
      </c>
      <c r="AF371" s="6">
        <v>1</v>
      </c>
      <c r="AG371" s="1">
        <v>43479</v>
      </c>
      <c r="AH371" s="7">
        <f t="shared" si="33"/>
        <v>43466</v>
      </c>
      <c r="AI371" s="7">
        <f t="shared" si="34"/>
        <v>43479</v>
      </c>
      <c r="AJ371" s="7" t="str">
        <f t="shared" si="35"/>
        <v>Monday</v>
      </c>
      <c r="AK371" s="2">
        <v>0.62673611111111105</v>
      </c>
      <c r="AL371" t="s">
        <v>34</v>
      </c>
      <c r="AM371" t="s">
        <v>34</v>
      </c>
      <c r="AN371" t="s">
        <v>35</v>
      </c>
      <c r="AO371" t="s">
        <v>27</v>
      </c>
    </row>
    <row r="372" spans="1:41" x14ac:dyDescent="0.25">
      <c r="A372" t="s">
        <v>27</v>
      </c>
      <c r="B372">
        <v>2290052</v>
      </c>
      <c r="C372" t="s">
        <v>28</v>
      </c>
      <c r="G372" t="s">
        <v>29</v>
      </c>
      <c r="I372">
        <v>344</v>
      </c>
      <c r="J372" t="s">
        <v>30</v>
      </c>
      <c r="K372" t="s">
        <v>69</v>
      </c>
      <c r="L372">
        <f>VLOOKUP($K372,Key!$A$1:$D$105,2,FALSE)</f>
        <v>43.081940000000003</v>
      </c>
      <c r="M372">
        <f>VLOOKUP($K372,Key!$A$1:$D$105,3,FALSE)</f>
        <v>-87.888090000000005</v>
      </c>
      <c r="N372" t="str">
        <f>VLOOKUP($K372,Key!$A$1:$D$105,4,FALSE)</f>
        <v>Shorewood</v>
      </c>
      <c r="O372" t="s">
        <v>69</v>
      </c>
      <c r="P372">
        <f>VLOOKUP($O372,Key!$A$1:$D$105,2,FALSE)</f>
        <v>43.081940000000003</v>
      </c>
      <c r="Q372">
        <f>VLOOKUP($O372,Key!$A$1:$D$105,3,FALSE)</f>
        <v>-87.888090000000005</v>
      </c>
      <c r="R372" t="str">
        <f>VLOOKUP($O372,Key!$A$1:$D$105,4,FALSE)</f>
        <v>Shorewood</v>
      </c>
      <c r="S372">
        <v>0</v>
      </c>
      <c r="T372">
        <v>0</v>
      </c>
      <c r="U372">
        <v>0</v>
      </c>
      <c r="V372" t="s">
        <v>33</v>
      </c>
      <c r="W372">
        <v>0</v>
      </c>
      <c r="X372">
        <v>0</v>
      </c>
      <c r="Y372">
        <v>0</v>
      </c>
      <c r="Z372" s="4">
        <v>-1</v>
      </c>
      <c r="AA372" s="1">
        <v>43479</v>
      </c>
      <c r="AB372" s="8">
        <f t="shared" si="30"/>
        <v>43466</v>
      </c>
      <c r="AC372" s="8">
        <f t="shared" si="31"/>
        <v>43479</v>
      </c>
      <c r="AD372" s="8" t="str">
        <f t="shared" si="32"/>
        <v>Monday</v>
      </c>
      <c r="AE372" s="2">
        <v>0.40562499999999996</v>
      </c>
      <c r="AF372" s="4">
        <v>1</v>
      </c>
      <c r="AG372" s="1">
        <v>43479</v>
      </c>
      <c r="AH372" s="8">
        <f t="shared" si="33"/>
        <v>43466</v>
      </c>
      <c r="AI372" s="8">
        <f t="shared" si="34"/>
        <v>43479</v>
      </c>
      <c r="AJ372" s="8" t="str">
        <f t="shared" si="35"/>
        <v>Monday</v>
      </c>
      <c r="AK372" s="2">
        <v>0.40583333333333332</v>
      </c>
      <c r="AL372" t="s">
        <v>33</v>
      </c>
      <c r="AM372" t="s">
        <v>34</v>
      </c>
      <c r="AN372" t="s">
        <v>44</v>
      </c>
      <c r="AO372" t="s">
        <v>27</v>
      </c>
    </row>
    <row r="373" spans="1:41" x14ac:dyDescent="0.25">
      <c r="A373" t="s">
        <v>27</v>
      </c>
      <c r="B373">
        <v>2290052</v>
      </c>
      <c r="C373" t="s">
        <v>28</v>
      </c>
      <c r="G373" t="s">
        <v>29</v>
      </c>
      <c r="I373">
        <v>12660</v>
      </c>
      <c r="J373" t="s">
        <v>30</v>
      </c>
      <c r="K373" t="s">
        <v>69</v>
      </c>
      <c r="L373">
        <f>VLOOKUP($K373,Key!$A$1:$D$105,2,FALSE)</f>
        <v>43.081940000000003</v>
      </c>
      <c r="M373">
        <f>VLOOKUP($K373,Key!$A$1:$D$105,3,FALSE)</f>
        <v>-87.888090000000005</v>
      </c>
      <c r="N373" t="str">
        <f>VLOOKUP($K373,Key!$A$1:$D$105,4,FALSE)</f>
        <v>Shorewood</v>
      </c>
      <c r="O373" t="s">
        <v>46</v>
      </c>
      <c r="P373">
        <f>VLOOKUP($O373,Key!$A$1:$D$105,2,FALSE)</f>
        <v>43.049909999999997</v>
      </c>
      <c r="Q373">
        <f>VLOOKUP($O373,Key!$A$1:$D$105,3,FALSE)</f>
        <v>-87.914237</v>
      </c>
      <c r="R373" t="str">
        <f>VLOOKUP($O373,Key!$A$1:$D$105,4,FALSE)</f>
        <v>Milwaukee</v>
      </c>
      <c r="S373">
        <v>317</v>
      </c>
      <c r="T373">
        <v>0</v>
      </c>
      <c r="U373">
        <v>0</v>
      </c>
      <c r="V373" t="s">
        <v>33</v>
      </c>
      <c r="W373">
        <v>18</v>
      </c>
      <c r="X373">
        <v>17.100000000000001</v>
      </c>
      <c r="Y373">
        <v>720</v>
      </c>
      <c r="Z373" s="6">
        <v>-1</v>
      </c>
      <c r="AA373" s="1">
        <v>43479</v>
      </c>
      <c r="AB373" s="7">
        <f t="shared" si="30"/>
        <v>43466</v>
      </c>
      <c r="AC373" s="7">
        <f t="shared" si="31"/>
        <v>43479</v>
      </c>
      <c r="AD373" s="7" t="str">
        <f t="shared" si="32"/>
        <v>Monday</v>
      </c>
      <c r="AE373" s="2">
        <v>0.40565972222222224</v>
      </c>
      <c r="AF373" s="6">
        <v>1</v>
      </c>
      <c r="AG373" s="1">
        <v>43479</v>
      </c>
      <c r="AH373" s="7">
        <f t="shared" si="33"/>
        <v>43466</v>
      </c>
      <c r="AI373" s="7">
        <f t="shared" si="34"/>
        <v>43479</v>
      </c>
      <c r="AJ373" s="7" t="str">
        <f t="shared" si="35"/>
        <v>Monday</v>
      </c>
      <c r="AK373" s="2">
        <v>0.62616898148148148</v>
      </c>
      <c r="AL373" t="s">
        <v>34</v>
      </c>
      <c r="AM373" t="s">
        <v>34</v>
      </c>
      <c r="AN373" t="s">
        <v>35</v>
      </c>
      <c r="AO373" t="s">
        <v>27</v>
      </c>
    </row>
    <row r="374" spans="1:41" x14ac:dyDescent="0.25">
      <c r="A374" t="s">
        <v>27</v>
      </c>
      <c r="B374">
        <v>2290052</v>
      </c>
      <c r="C374" t="s">
        <v>28</v>
      </c>
      <c r="G374" t="s">
        <v>29</v>
      </c>
      <c r="I374">
        <v>209</v>
      </c>
      <c r="J374" t="s">
        <v>30</v>
      </c>
      <c r="K374" t="s">
        <v>69</v>
      </c>
      <c r="L374">
        <f>VLOOKUP($K374,Key!$A$1:$D$105,2,FALSE)</f>
        <v>43.081940000000003</v>
      </c>
      <c r="M374">
        <f>VLOOKUP($K374,Key!$A$1:$D$105,3,FALSE)</f>
        <v>-87.888090000000005</v>
      </c>
      <c r="N374" t="str">
        <f>VLOOKUP($K374,Key!$A$1:$D$105,4,FALSE)</f>
        <v>Shorewood</v>
      </c>
      <c r="O374" t="s">
        <v>46</v>
      </c>
      <c r="P374">
        <f>VLOOKUP($O374,Key!$A$1:$D$105,2,FALSE)</f>
        <v>43.049909999999997</v>
      </c>
      <c r="Q374">
        <f>VLOOKUP($O374,Key!$A$1:$D$105,3,FALSE)</f>
        <v>-87.914237</v>
      </c>
      <c r="R374" t="str">
        <f>VLOOKUP($O374,Key!$A$1:$D$105,4,FALSE)</f>
        <v>Milwaukee</v>
      </c>
      <c r="S374">
        <v>315</v>
      </c>
      <c r="T374">
        <v>0</v>
      </c>
      <c r="U374">
        <v>0</v>
      </c>
      <c r="V374" t="s">
        <v>33</v>
      </c>
      <c r="W374">
        <v>18</v>
      </c>
      <c r="X374">
        <v>17.100000000000001</v>
      </c>
      <c r="Y374">
        <v>720</v>
      </c>
      <c r="Z374" s="4">
        <v>-1</v>
      </c>
      <c r="AA374" s="1">
        <v>43479</v>
      </c>
      <c r="AB374" s="8">
        <f t="shared" si="30"/>
        <v>43466</v>
      </c>
      <c r="AC374" s="8">
        <f t="shared" si="31"/>
        <v>43479</v>
      </c>
      <c r="AD374" s="8" t="str">
        <f t="shared" si="32"/>
        <v>Monday</v>
      </c>
      <c r="AE374" s="2">
        <v>0.40782407407407412</v>
      </c>
      <c r="AF374" s="4">
        <v>1</v>
      </c>
      <c r="AG374" s="1">
        <v>43479</v>
      </c>
      <c r="AH374" s="8">
        <f t="shared" si="33"/>
        <v>43466</v>
      </c>
      <c r="AI374" s="8">
        <f t="shared" si="34"/>
        <v>43479</v>
      </c>
      <c r="AJ374" s="8" t="str">
        <f t="shared" si="35"/>
        <v>Monday</v>
      </c>
      <c r="AK374" s="2">
        <v>0.62642361111111111</v>
      </c>
      <c r="AL374" t="s">
        <v>34</v>
      </c>
      <c r="AM374" t="s">
        <v>34</v>
      </c>
      <c r="AN374" t="s">
        <v>35</v>
      </c>
      <c r="AO374" t="s">
        <v>27</v>
      </c>
    </row>
    <row r="375" spans="1:41" x14ac:dyDescent="0.25">
      <c r="A375" t="s">
        <v>27</v>
      </c>
      <c r="B375">
        <v>2290052</v>
      </c>
      <c r="C375" t="s">
        <v>28</v>
      </c>
      <c r="G375" t="s">
        <v>29</v>
      </c>
      <c r="I375">
        <v>11068</v>
      </c>
      <c r="J375" t="s">
        <v>30</v>
      </c>
      <c r="K375" t="s">
        <v>69</v>
      </c>
      <c r="L375">
        <f>VLOOKUP($K375,Key!$A$1:$D$105,2,FALSE)</f>
        <v>43.081940000000003</v>
      </c>
      <c r="M375">
        <f>VLOOKUP($K375,Key!$A$1:$D$105,3,FALSE)</f>
        <v>-87.888090000000005</v>
      </c>
      <c r="N375" t="str">
        <f>VLOOKUP($K375,Key!$A$1:$D$105,4,FALSE)</f>
        <v>Shorewood</v>
      </c>
      <c r="O375" t="s">
        <v>46</v>
      </c>
      <c r="P375">
        <f>VLOOKUP($O375,Key!$A$1:$D$105,2,FALSE)</f>
        <v>43.049909999999997</v>
      </c>
      <c r="Q375">
        <f>VLOOKUP($O375,Key!$A$1:$D$105,3,FALSE)</f>
        <v>-87.914237</v>
      </c>
      <c r="R375" t="str">
        <f>VLOOKUP($O375,Key!$A$1:$D$105,4,FALSE)</f>
        <v>Milwaukee</v>
      </c>
      <c r="S375">
        <v>314</v>
      </c>
      <c r="T375">
        <v>0</v>
      </c>
      <c r="U375">
        <v>0</v>
      </c>
      <c r="V375" t="s">
        <v>33</v>
      </c>
      <c r="W375">
        <v>18</v>
      </c>
      <c r="X375">
        <v>17.100000000000001</v>
      </c>
      <c r="Y375">
        <v>720</v>
      </c>
      <c r="Z375" s="6">
        <v>-1</v>
      </c>
      <c r="AA375" s="1">
        <v>43479</v>
      </c>
      <c r="AB375" s="7">
        <f t="shared" si="30"/>
        <v>43466</v>
      </c>
      <c r="AC375" s="7">
        <f t="shared" si="31"/>
        <v>43479</v>
      </c>
      <c r="AD375" s="7" t="str">
        <f t="shared" si="32"/>
        <v>Monday</v>
      </c>
      <c r="AE375" s="2">
        <v>0.40842592592592591</v>
      </c>
      <c r="AF375" s="6">
        <v>1</v>
      </c>
      <c r="AG375" s="1">
        <v>43479</v>
      </c>
      <c r="AH375" s="7">
        <f t="shared" si="33"/>
        <v>43466</v>
      </c>
      <c r="AI375" s="7">
        <f t="shared" si="34"/>
        <v>43479</v>
      </c>
      <c r="AJ375" s="7" t="str">
        <f t="shared" si="35"/>
        <v>Monday</v>
      </c>
      <c r="AK375" s="2">
        <v>0.62653935185185183</v>
      </c>
      <c r="AL375" t="s">
        <v>34</v>
      </c>
      <c r="AM375" t="s">
        <v>34</v>
      </c>
      <c r="AN375" t="s">
        <v>35</v>
      </c>
      <c r="AO375" t="s">
        <v>27</v>
      </c>
    </row>
    <row r="376" spans="1:41" x14ac:dyDescent="0.25">
      <c r="A376" t="s">
        <v>27</v>
      </c>
      <c r="B376">
        <v>2290052</v>
      </c>
      <c r="C376" t="s">
        <v>28</v>
      </c>
      <c r="G376" t="s">
        <v>29</v>
      </c>
      <c r="I376">
        <v>5506</v>
      </c>
      <c r="J376" t="s">
        <v>30</v>
      </c>
      <c r="K376" t="s">
        <v>102</v>
      </c>
      <c r="L376">
        <f>VLOOKUP($K376,Key!$A$1:$D$105,2,FALSE)</f>
        <v>43.058010000000003</v>
      </c>
      <c r="M376">
        <f>VLOOKUP($K376,Key!$A$1:$D$105,3,FALSE)</f>
        <v>-87.877300000000005</v>
      </c>
      <c r="N376" t="str">
        <f>VLOOKUP($K376,Key!$A$1:$D$105,4,FALSE)</f>
        <v>Milwaukee</v>
      </c>
      <c r="O376" t="s">
        <v>102</v>
      </c>
      <c r="P376">
        <f>VLOOKUP($O376,Key!$A$1:$D$105,2,FALSE)</f>
        <v>43.058010000000003</v>
      </c>
      <c r="Q376">
        <f>VLOOKUP($O376,Key!$A$1:$D$105,3,FALSE)</f>
        <v>-87.877300000000005</v>
      </c>
      <c r="R376" t="str">
        <f>VLOOKUP($O376,Key!$A$1:$D$105,4,FALSE)</f>
        <v>Milwaukee</v>
      </c>
      <c r="S376">
        <v>0</v>
      </c>
      <c r="T376">
        <v>0</v>
      </c>
      <c r="U376">
        <v>0</v>
      </c>
      <c r="V376" t="s">
        <v>33</v>
      </c>
      <c r="W376">
        <v>0</v>
      </c>
      <c r="X376">
        <v>0</v>
      </c>
      <c r="Y376">
        <v>0</v>
      </c>
      <c r="Z376" s="4">
        <v>-1</v>
      </c>
      <c r="AA376" s="1">
        <v>43476</v>
      </c>
      <c r="AB376" s="8">
        <f t="shared" si="30"/>
        <v>43466</v>
      </c>
      <c r="AC376" s="8">
        <f t="shared" si="31"/>
        <v>43476</v>
      </c>
      <c r="AD376" s="8" t="str">
        <f t="shared" si="32"/>
        <v>Friday</v>
      </c>
      <c r="AE376" s="2">
        <v>0.58392361111111113</v>
      </c>
      <c r="AF376" s="4">
        <v>1</v>
      </c>
      <c r="AG376" s="1">
        <v>43476</v>
      </c>
      <c r="AH376" s="8">
        <f t="shared" si="33"/>
        <v>43466</v>
      </c>
      <c r="AI376" s="8">
        <f t="shared" si="34"/>
        <v>43476</v>
      </c>
      <c r="AJ376" s="8" t="str">
        <f t="shared" si="35"/>
        <v>Friday</v>
      </c>
      <c r="AK376" s="2">
        <v>0.58400462962962962</v>
      </c>
      <c r="AL376" t="s">
        <v>33</v>
      </c>
      <c r="AM376" t="s">
        <v>34</v>
      </c>
      <c r="AN376" t="s">
        <v>44</v>
      </c>
      <c r="AO376" t="s">
        <v>27</v>
      </c>
    </row>
    <row r="377" spans="1:41" x14ac:dyDescent="0.25">
      <c r="A377" t="s">
        <v>27</v>
      </c>
      <c r="B377">
        <v>2290052</v>
      </c>
      <c r="C377" t="s">
        <v>28</v>
      </c>
      <c r="G377" t="s">
        <v>29</v>
      </c>
      <c r="I377">
        <v>183</v>
      </c>
      <c r="J377" t="s">
        <v>30</v>
      </c>
      <c r="K377" t="s">
        <v>102</v>
      </c>
      <c r="L377">
        <f>VLOOKUP($K377,Key!$A$1:$D$105,2,FALSE)</f>
        <v>43.058010000000003</v>
      </c>
      <c r="M377">
        <f>VLOOKUP($K377,Key!$A$1:$D$105,3,FALSE)</f>
        <v>-87.877300000000005</v>
      </c>
      <c r="N377" t="str">
        <f>VLOOKUP($K377,Key!$A$1:$D$105,4,FALSE)</f>
        <v>Milwaukee</v>
      </c>
      <c r="O377" t="s">
        <v>46</v>
      </c>
      <c r="P377">
        <f>VLOOKUP($O377,Key!$A$1:$D$105,2,FALSE)</f>
        <v>43.049909999999997</v>
      </c>
      <c r="Q377">
        <f>VLOOKUP($O377,Key!$A$1:$D$105,3,FALSE)</f>
        <v>-87.914237</v>
      </c>
      <c r="R377" t="str">
        <f>VLOOKUP($O377,Key!$A$1:$D$105,4,FALSE)</f>
        <v>Milwaukee</v>
      </c>
      <c r="S377">
        <v>4385</v>
      </c>
      <c r="T377">
        <v>0</v>
      </c>
      <c r="U377">
        <v>0</v>
      </c>
      <c r="V377" t="s">
        <v>33</v>
      </c>
      <c r="W377">
        <v>18</v>
      </c>
      <c r="X377">
        <v>17.100000000000001</v>
      </c>
      <c r="Y377">
        <v>720</v>
      </c>
      <c r="Z377" s="6">
        <v>-1</v>
      </c>
      <c r="AA377" s="1">
        <v>43476</v>
      </c>
      <c r="AB377" s="7">
        <f t="shared" si="30"/>
        <v>43466</v>
      </c>
      <c r="AC377" s="7">
        <f t="shared" si="31"/>
        <v>43476</v>
      </c>
      <c r="AD377" s="7" t="str">
        <f t="shared" si="32"/>
        <v>Friday</v>
      </c>
      <c r="AE377" s="2">
        <v>0.58597222222222223</v>
      </c>
      <c r="AF377" s="6">
        <v>1</v>
      </c>
      <c r="AG377" s="1">
        <v>43479</v>
      </c>
      <c r="AH377" s="7">
        <f t="shared" si="33"/>
        <v>43466</v>
      </c>
      <c r="AI377" s="7">
        <f t="shared" si="34"/>
        <v>43479</v>
      </c>
      <c r="AJ377" s="7" t="str">
        <f t="shared" si="35"/>
        <v>Monday</v>
      </c>
      <c r="AK377" s="2">
        <v>0.63087962962962962</v>
      </c>
      <c r="AL377" t="s">
        <v>34</v>
      </c>
      <c r="AM377" t="s">
        <v>34</v>
      </c>
      <c r="AN377" t="s">
        <v>35</v>
      </c>
      <c r="AO377" t="s">
        <v>27</v>
      </c>
    </row>
    <row r="378" spans="1:41" x14ac:dyDescent="0.25">
      <c r="A378" t="s">
        <v>27</v>
      </c>
      <c r="B378">
        <v>2290052</v>
      </c>
      <c r="C378" t="s">
        <v>28</v>
      </c>
      <c r="G378" t="s">
        <v>29</v>
      </c>
      <c r="I378">
        <v>12607</v>
      </c>
      <c r="J378" t="s">
        <v>30</v>
      </c>
      <c r="K378" t="s">
        <v>102</v>
      </c>
      <c r="L378">
        <f>VLOOKUP($K378,Key!$A$1:$D$105,2,FALSE)</f>
        <v>43.058010000000003</v>
      </c>
      <c r="M378">
        <f>VLOOKUP($K378,Key!$A$1:$D$105,3,FALSE)</f>
        <v>-87.877300000000005</v>
      </c>
      <c r="N378" t="str">
        <f>VLOOKUP($K378,Key!$A$1:$D$105,4,FALSE)</f>
        <v>Milwaukee</v>
      </c>
      <c r="O378" t="s">
        <v>57</v>
      </c>
      <c r="P378">
        <f>VLOOKUP($O378,Key!$A$1:$D$105,2,FALSE)</f>
        <v>43.045712999999999</v>
      </c>
      <c r="Q378">
        <f>VLOOKUP($O378,Key!$A$1:$D$105,3,FALSE)</f>
        <v>-87.899756999999994</v>
      </c>
      <c r="R378" t="str">
        <f>VLOOKUP($O378,Key!$A$1:$D$105,4,FALSE)</f>
        <v>Milwaukee</v>
      </c>
      <c r="S378">
        <v>4280</v>
      </c>
      <c r="T378">
        <v>0</v>
      </c>
      <c r="U378">
        <v>0</v>
      </c>
      <c r="V378" t="s">
        <v>33</v>
      </c>
      <c r="W378">
        <v>18</v>
      </c>
      <c r="X378">
        <v>17.100000000000001</v>
      </c>
      <c r="Y378">
        <v>720</v>
      </c>
      <c r="Z378" s="4">
        <v>-1</v>
      </c>
      <c r="AA378" s="1">
        <v>43476</v>
      </c>
      <c r="AB378" s="8">
        <f t="shared" si="30"/>
        <v>43466</v>
      </c>
      <c r="AC378" s="8">
        <f t="shared" si="31"/>
        <v>43476</v>
      </c>
      <c r="AD378" s="8" t="str">
        <f t="shared" si="32"/>
        <v>Friday</v>
      </c>
      <c r="AE378" s="2">
        <v>0.58620370370370367</v>
      </c>
      <c r="AF378" s="4">
        <v>1</v>
      </c>
      <c r="AG378" s="1">
        <v>43479</v>
      </c>
      <c r="AH378" s="8">
        <f t="shared" si="33"/>
        <v>43466</v>
      </c>
      <c r="AI378" s="8">
        <f t="shared" si="34"/>
        <v>43479</v>
      </c>
      <c r="AJ378" s="8" t="str">
        <f t="shared" si="35"/>
        <v>Monday</v>
      </c>
      <c r="AK378" s="2">
        <v>0.5590046296296296</v>
      </c>
      <c r="AL378" t="s">
        <v>34</v>
      </c>
      <c r="AM378" t="s">
        <v>34</v>
      </c>
      <c r="AN378" t="s">
        <v>35</v>
      </c>
      <c r="AO378" t="s">
        <v>27</v>
      </c>
    </row>
    <row r="379" spans="1:41" x14ac:dyDescent="0.25">
      <c r="A379" t="s">
        <v>27</v>
      </c>
      <c r="B379">
        <v>2290052</v>
      </c>
      <c r="C379" t="s">
        <v>28</v>
      </c>
      <c r="G379" t="s">
        <v>29</v>
      </c>
      <c r="I379">
        <v>5457</v>
      </c>
      <c r="J379" t="s">
        <v>30</v>
      </c>
      <c r="K379" t="s">
        <v>102</v>
      </c>
      <c r="L379">
        <f>VLOOKUP($K379,Key!$A$1:$D$105,2,FALSE)</f>
        <v>43.058010000000003</v>
      </c>
      <c r="M379">
        <f>VLOOKUP($K379,Key!$A$1:$D$105,3,FALSE)</f>
        <v>-87.877300000000005</v>
      </c>
      <c r="N379" t="str">
        <f>VLOOKUP($K379,Key!$A$1:$D$105,4,FALSE)</f>
        <v>Milwaukee</v>
      </c>
      <c r="O379" t="s">
        <v>46</v>
      </c>
      <c r="P379">
        <f>VLOOKUP($O379,Key!$A$1:$D$105,2,FALSE)</f>
        <v>43.049909999999997</v>
      </c>
      <c r="Q379">
        <f>VLOOKUP($O379,Key!$A$1:$D$105,3,FALSE)</f>
        <v>-87.914237</v>
      </c>
      <c r="R379" t="str">
        <f>VLOOKUP($O379,Key!$A$1:$D$105,4,FALSE)</f>
        <v>Milwaukee</v>
      </c>
      <c r="S379">
        <v>4384</v>
      </c>
      <c r="T379">
        <v>0</v>
      </c>
      <c r="U379">
        <v>0</v>
      </c>
      <c r="V379" t="s">
        <v>33</v>
      </c>
      <c r="W379">
        <v>18</v>
      </c>
      <c r="X379">
        <v>17.100000000000001</v>
      </c>
      <c r="Y379">
        <v>720</v>
      </c>
      <c r="Z379" s="6">
        <v>-1</v>
      </c>
      <c r="AA379" s="1">
        <v>43476</v>
      </c>
      <c r="AB379" s="7">
        <f t="shared" si="30"/>
        <v>43466</v>
      </c>
      <c r="AC379" s="7">
        <f t="shared" si="31"/>
        <v>43476</v>
      </c>
      <c r="AD379" s="7" t="str">
        <f t="shared" si="32"/>
        <v>Friday</v>
      </c>
      <c r="AE379" s="2">
        <v>0.5863194444444445</v>
      </c>
      <c r="AF379" s="6">
        <v>1</v>
      </c>
      <c r="AG379" s="1">
        <v>43479</v>
      </c>
      <c r="AH379" s="7">
        <f t="shared" si="33"/>
        <v>43466</v>
      </c>
      <c r="AI379" s="7">
        <f t="shared" si="34"/>
        <v>43479</v>
      </c>
      <c r="AJ379" s="7" t="str">
        <f t="shared" si="35"/>
        <v>Monday</v>
      </c>
      <c r="AK379" s="2">
        <v>0.6307638888888889</v>
      </c>
      <c r="AL379" t="s">
        <v>34</v>
      </c>
      <c r="AM379" t="s">
        <v>34</v>
      </c>
      <c r="AN379" t="s">
        <v>35</v>
      </c>
      <c r="AO379" t="s">
        <v>27</v>
      </c>
    </row>
    <row r="380" spans="1:41" x14ac:dyDescent="0.25">
      <c r="A380" t="s">
        <v>27</v>
      </c>
      <c r="B380">
        <v>2290052</v>
      </c>
      <c r="C380" t="s">
        <v>28</v>
      </c>
      <c r="G380" t="s">
        <v>29</v>
      </c>
      <c r="I380">
        <v>5435</v>
      </c>
      <c r="J380" t="s">
        <v>30</v>
      </c>
      <c r="K380" t="s">
        <v>102</v>
      </c>
      <c r="L380">
        <f>VLOOKUP($K380,Key!$A$1:$D$105,2,FALSE)</f>
        <v>43.058010000000003</v>
      </c>
      <c r="M380">
        <f>VLOOKUP($K380,Key!$A$1:$D$105,3,FALSE)</f>
        <v>-87.877300000000005</v>
      </c>
      <c r="N380" t="str">
        <f>VLOOKUP($K380,Key!$A$1:$D$105,4,FALSE)</f>
        <v>Milwaukee</v>
      </c>
      <c r="O380" t="s">
        <v>46</v>
      </c>
      <c r="P380">
        <f>VLOOKUP($O380,Key!$A$1:$D$105,2,FALSE)</f>
        <v>43.049909999999997</v>
      </c>
      <c r="Q380">
        <f>VLOOKUP($O380,Key!$A$1:$D$105,3,FALSE)</f>
        <v>-87.914237</v>
      </c>
      <c r="R380" t="str">
        <f>VLOOKUP($O380,Key!$A$1:$D$105,4,FALSE)</f>
        <v>Milwaukee</v>
      </c>
      <c r="S380">
        <v>4382</v>
      </c>
      <c r="T380">
        <v>0</v>
      </c>
      <c r="U380">
        <v>0</v>
      </c>
      <c r="V380" t="s">
        <v>33</v>
      </c>
      <c r="W380">
        <v>18</v>
      </c>
      <c r="X380">
        <v>17.100000000000001</v>
      </c>
      <c r="Y380">
        <v>720</v>
      </c>
      <c r="Z380" s="4">
        <v>-1</v>
      </c>
      <c r="AA380" s="1">
        <v>43476</v>
      </c>
      <c r="AB380" s="8">
        <f t="shared" si="30"/>
        <v>43466</v>
      </c>
      <c r="AC380" s="8">
        <f t="shared" si="31"/>
        <v>43476</v>
      </c>
      <c r="AD380" s="8" t="str">
        <f t="shared" si="32"/>
        <v>Friday</v>
      </c>
      <c r="AE380" s="2">
        <v>0.58693287037037034</v>
      </c>
      <c r="AF380" s="4">
        <v>1</v>
      </c>
      <c r="AG380" s="1">
        <v>43479</v>
      </c>
      <c r="AH380" s="8">
        <f t="shared" si="33"/>
        <v>43466</v>
      </c>
      <c r="AI380" s="8">
        <f t="shared" si="34"/>
        <v>43479</v>
      </c>
      <c r="AJ380" s="8" t="str">
        <f t="shared" si="35"/>
        <v>Monday</v>
      </c>
      <c r="AK380" s="2">
        <v>0.63053240740740735</v>
      </c>
      <c r="AL380" t="s">
        <v>34</v>
      </c>
      <c r="AM380" t="s">
        <v>34</v>
      </c>
      <c r="AN380" t="s">
        <v>35</v>
      </c>
      <c r="AO380" t="s">
        <v>27</v>
      </c>
    </row>
    <row r="381" spans="1:41" x14ac:dyDescent="0.25">
      <c r="A381" t="s">
        <v>27</v>
      </c>
      <c r="B381">
        <v>2290052</v>
      </c>
      <c r="C381" t="s">
        <v>28</v>
      </c>
      <c r="G381" t="s">
        <v>29</v>
      </c>
      <c r="I381">
        <v>11148</v>
      </c>
      <c r="J381" t="s">
        <v>30</v>
      </c>
      <c r="K381" t="s">
        <v>102</v>
      </c>
      <c r="L381">
        <f>VLOOKUP($K381,Key!$A$1:$D$105,2,FALSE)</f>
        <v>43.058010000000003</v>
      </c>
      <c r="M381">
        <f>VLOOKUP($K381,Key!$A$1:$D$105,3,FALSE)</f>
        <v>-87.877300000000005</v>
      </c>
      <c r="N381" t="str">
        <f>VLOOKUP($K381,Key!$A$1:$D$105,4,FALSE)</f>
        <v>Milwaukee</v>
      </c>
      <c r="O381" t="s">
        <v>79</v>
      </c>
      <c r="P381">
        <f>VLOOKUP($O381,Key!$A$1:$D$105,2,FALSE)</f>
        <v>43.078530000000001</v>
      </c>
      <c r="Q381">
        <f>VLOOKUP($O381,Key!$A$1:$D$105,3,FALSE)</f>
        <v>-87.882620000000003</v>
      </c>
      <c r="R381" t="str">
        <f>VLOOKUP($O381,Key!$A$1:$D$105,4,FALSE)</f>
        <v>Milwaukee</v>
      </c>
      <c r="S381">
        <v>4304</v>
      </c>
      <c r="T381">
        <v>0</v>
      </c>
      <c r="U381">
        <v>0</v>
      </c>
      <c r="V381" t="s">
        <v>33</v>
      </c>
      <c r="W381">
        <v>18</v>
      </c>
      <c r="X381">
        <v>17.100000000000001</v>
      </c>
      <c r="Y381">
        <v>720</v>
      </c>
      <c r="Z381" s="6">
        <v>-1</v>
      </c>
      <c r="AA381" s="1">
        <v>43476</v>
      </c>
      <c r="AB381" s="7">
        <f t="shared" si="30"/>
        <v>43466</v>
      </c>
      <c r="AC381" s="7">
        <f t="shared" si="31"/>
        <v>43476</v>
      </c>
      <c r="AD381" s="7" t="str">
        <f t="shared" si="32"/>
        <v>Friday</v>
      </c>
      <c r="AE381" s="2">
        <v>0.58741898148148153</v>
      </c>
      <c r="AF381" s="6">
        <v>1</v>
      </c>
      <c r="AG381" s="1">
        <v>43479</v>
      </c>
      <c r="AH381" s="7">
        <f t="shared" si="33"/>
        <v>43466</v>
      </c>
      <c r="AI381" s="7">
        <f t="shared" si="34"/>
        <v>43479</v>
      </c>
      <c r="AJ381" s="7" t="str">
        <f t="shared" si="35"/>
        <v>Monday</v>
      </c>
      <c r="AK381" s="2">
        <v>0.57623842592592589</v>
      </c>
      <c r="AL381" t="s">
        <v>34</v>
      </c>
      <c r="AM381" t="s">
        <v>34</v>
      </c>
      <c r="AN381" t="s">
        <v>35</v>
      </c>
      <c r="AO381" t="s">
        <v>27</v>
      </c>
    </row>
    <row r="382" spans="1:41" x14ac:dyDescent="0.25">
      <c r="A382" t="s">
        <v>27</v>
      </c>
      <c r="B382">
        <v>2290052</v>
      </c>
      <c r="C382" t="s">
        <v>28</v>
      </c>
      <c r="G382" t="s">
        <v>29</v>
      </c>
      <c r="I382">
        <v>12470</v>
      </c>
      <c r="J382" t="s">
        <v>30</v>
      </c>
      <c r="K382" t="s">
        <v>102</v>
      </c>
      <c r="L382">
        <f>VLOOKUP($K382,Key!$A$1:$D$105,2,FALSE)</f>
        <v>43.058010000000003</v>
      </c>
      <c r="M382">
        <f>VLOOKUP($K382,Key!$A$1:$D$105,3,FALSE)</f>
        <v>-87.877300000000005</v>
      </c>
      <c r="N382" t="str">
        <f>VLOOKUP($K382,Key!$A$1:$D$105,4,FALSE)</f>
        <v>Milwaukee</v>
      </c>
      <c r="O382" t="s">
        <v>46</v>
      </c>
      <c r="P382">
        <f>VLOOKUP($O382,Key!$A$1:$D$105,2,FALSE)</f>
        <v>43.049909999999997</v>
      </c>
      <c r="Q382">
        <f>VLOOKUP($O382,Key!$A$1:$D$105,3,FALSE)</f>
        <v>-87.914237</v>
      </c>
      <c r="R382" t="str">
        <f>VLOOKUP($O382,Key!$A$1:$D$105,4,FALSE)</f>
        <v>Milwaukee</v>
      </c>
      <c r="S382">
        <v>4382</v>
      </c>
      <c r="T382">
        <v>0</v>
      </c>
      <c r="U382">
        <v>0</v>
      </c>
      <c r="V382" t="s">
        <v>33</v>
      </c>
      <c r="W382">
        <v>18</v>
      </c>
      <c r="X382">
        <v>17.100000000000001</v>
      </c>
      <c r="Y382">
        <v>720</v>
      </c>
      <c r="Z382" s="4">
        <v>-1</v>
      </c>
      <c r="AA382" s="1">
        <v>43476</v>
      </c>
      <c r="AB382" s="8">
        <f t="shared" si="30"/>
        <v>43466</v>
      </c>
      <c r="AC382" s="8">
        <f t="shared" si="31"/>
        <v>43476</v>
      </c>
      <c r="AD382" s="8" t="str">
        <f t="shared" si="32"/>
        <v>Friday</v>
      </c>
      <c r="AE382" s="2">
        <v>0.58743055555555557</v>
      </c>
      <c r="AF382" s="4">
        <v>1</v>
      </c>
      <c r="AG382" s="1">
        <v>43479</v>
      </c>
      <c r="AH382" s="8">
        <f t="shared" si="33"/>
        <v>43466</v>
      </c>
      <c r="AI382" s="8">
        <f t="shared" si="34"/>
        <v>43479</v>
      </c>
      <c r="AJ382" s="8" t="str">
        <f t="shared" si="35"/>
        <v>Monday</v>
      </c>
      <c r="AK382" s="2">
        <v>0.63039351851851855</v>
      </c>
      <c r="AL382" t="s">
        <v>34</v>
      </c>
      <c r="AM382" t="s">
        <v>34</v>
      </c>
      <c r="AN382" t="s">
        <v>35</v>
      </c>
      <c r="AO382" t="s">
        <v>27</v>
      </c>
    </row>
    <row r="383" spans="1:41" x14ac:dyDescent="0.25">
      <c r="A383" t="s">
        <v>27</v>
      </c>
      <c r="B383">
        <v>2290052</v>
      </c>
      <c r="C383" t="s">
        <v>28</v>
      </c>
      <c r="G383" t="s">
        <v>29</v>
      </c>
      <c r="I383">
        <v>5475</v>
      </c>
      <c r="J383" t="s">
        <v>30</v>
      </c>
      <c r="K383" t="s">
        <v>102</v>
      </c>
      <c r="L383">
        <f>VLOOKUP($K383,Key!$A$1:$D$105,2,FALSE)</f>
        <v>43.058010000000003</v>
      </c>
      <c r="M383">
        <f>VLOOKUP($K383,Key!$A$1:$D$105,3,FALSE)</f>
        <v>-87.877300000000005</v>
      </c>
      <c r="N383" t="str">
        <f>VLOOKUP($K383,Key!$A$1:$D$105,4,FALSE)</f>
        <v>Milwaukee</v>
      </c>
      <c r="O383" t="s">
        <v>102</v>
      </c>
      <c r="P383">
        <f>VLOOKUP($O383,Key!$A$1:$D$105,2,FALSE)</f>
        <v>43.058010000000003</v>
      </c>
      <c r="Q383">
        <f>VLOOKUP($O383,Key!$A$1:$D$105,3,FALSE)</f>
        <v>-87.877300000000005</v>
      </c>
      <c r="R383" t="str">
        <f>VLOOKUP($O383,Key!$A$1:$D$105,4,FALSE)</f>
        <v>Milwaukee</v>
      </c>
      <c r="S383">
        <v>0</v>
      </c>
      <c r="T383">
        <v>0</v>
      </c>
      <c r="U383">
        <v>0</v>
      </c>
      <c r="V383" t="s">
        <v>33</v>
      </c>
      <c r="W383">
        <v>0</v>
      </c>
      <c r="X383">
        <v>0</v>
      </c>
      <c r="Y383">
        <v>0</v>
      </c>
      <c r="Z383" s="6">
        <v>-1</v>
      </c>
      <c r="AA383" s="1">
        <v>43476</v>
      </c>
      <c r="AB383" s="7">
        <f t="shared" si="30"/>
        <v>43466</v>
      </c>
      <c r="AC383" s="7">
        <f t="shared" si="31"/>
        <v>43476</v>
      </c>
      <c r="AD383" s="7" t="str">
        <f t="shared" si="32"/>
        <v>Friday</v>
      </c>
      <c r="AE383" s="2">
        <v>0.58846064814814814</v>
      </c>
      <c r="AF383" s="6">
        <v>1</v>
      </c>
      <c r="AG383" s="1">
        <v>43476</v>
      </c>
      <c r="AH383" s="7">
        <f t="shared" si="33"/>
        <v>43466</v>
      </c>
      <c r="AI383" s="7">
        <f t="shared" si="34"/>
        <v>43476</v>
      </c>
      <c r="AJ383" s="7" t="str">
        <f t="shared" si="35"/>
        <v>Friday</v>
      </c>
      <c r="AK383" s="2">
        <v>0.58865740740740746</v>
      </c>
      <c r="AL383" t="s">
        <v>33</v>
      </c>
      <c r="AM383" t="s">
        <v>34</v>
      </c>
      <c r="AN383" t="s">
        <v>44</v>
      </c>
      <c r="AO383" t="s">
        <v>27</v>
      </c>
    </row>
    <row r="384" spans="1:41" x14ac:dyDescent="0.25">
      <c r="A384" t="s">
        <v>27</v>
      </c>
      <c r="B384">
        <v>2290052</v>
      </c>
      <c r="C384" t="s">
        <v>28</v>
      </c>
      <c r="G384" t="s">
        <v>29</v>
      </c>
      <c r="I384">
        <v>11083</v>
      </c>
      <c r="J384" t="s">
        <v>30</v>
      </c>
      <c r="K384" t="s">
        <v>43</v>
      </c>
      <c r="L384">
        <f>VLOOKUP($K384,Key!$A$1:$D$105,2,FALSE)</f>
        <v>43.038580000000003</v>
      </c>
      <c r="M384">
        <f>VLOOKUP($K384,Key!$A$1:$D$105,3,FALSE)</f>
        <v>-87.90934</v>
      </c>
      <c r="N384" t="str">
        <f>VLOOKUP($K384,Key!$A$1:$D$105,4,FALSE)</f>
        <v>Milwaukee</v>
      </c>
      <c r="O384" t="s">
        <v>43</v>
      </c>
      <c r="P384">
        <f>VLOOKUP($O384,Key!$A$1:$D$105,2,FALSE)</f>
        <v>43.038580000000003</v>
      </c>
      <c r="Q384">
        <f>VLOOKUP($O384,Key!$A$1:$D$105,3,FALSE)</f>
        <v>-87.90934</v>
      </c>
      <c r="R384" t="str">
        <f>VLOOKUP($O384,Key!$A$1:$D$105,4,FALSE)</f>
        <v>Milwaukee</v>
      </c>
      <c r="S384">
        <v>0</v>
      </c>
      <c r="T384">
        <v>0</v>
      </c>
      <c r="U384">
        <v>0</v>
      </c>
      <c r="V384" t="s">
        <v>33</v>
      </c>
      <c r="W384">
        <v>0</v>
      </c>
      <c r="X384">
        <v>0</v>
      </c>
      <c r="Y384">
        <v>0</v>
      </c>
      <c r="Z384" s="4">
        <v>-1</v>
      </c>
      <c r="AA384" s="1">
        <v>43480</v>
      </c>
      <c r="AB384" s="8">
        <f t="shared" si="30"/>
        <v>43466</v>
      </c>
      <c r="AC384" s="8">
        <f t="shared" si="31"/>
        <v>43480</v>
      </c>
      <c r="AD384" s="8" t="str">
        <f t="shared" si="32"/>
        <v>Tuesday</v>
      </c>
      <c r="AE384" s="2">
        <v>0.43630787037037039</v>
      </c>
      <c r="AF384" s="4">
        <v>1</v>
      </c>
      <c r="AG384" s="1">
        <v>43480</v>
      </c>
      <c r="AH384" s="8">
        <f t="shared" si="33"/>
        <v>43466</v>
      </c>
      <c r="AI384" s="8">
        <f t="shared" si="34"/>
        <v>43480</v>
      </c>
      <c r="AJ384" s="8" t="str">
        <f t="shared" si="35"/>
        <v>Tuesday</v>
      </c>
      <c r="AK384" s="2">
        <v>0.4365856481481481</v>
      </c>
      <c r="AL384" t="s">
        <v>33</v>
      </c>
      <c r="AM384" t="s">
        <v>34</v>
      </c>
      <c r="AN384" t="s">
        <v>44</v>
      </c>
      <c r="AO384" t="s">
        <v>27</v>
      </c>
    </row>
    <row r="385" spans="1:41" x14ac:dyDescent="0.25">
      <c r="A385" t="s">
        <v>27</v>
      </c>
      <c r="B385">
        <v>2290052</v>
      </c>
      <c r="C385" t="s">
        <v>28</v>
      </c>
      <c r="G385" t="s">
        <v>29</v>
      </c>
      <c r="I385">
        <v>199</v>
      </c>
      <c r="J385" t="s">
        <v>30</v>
      </c>
      <c r="K385" t="s">
        <v>43</v>
      </c>
      <c r="L385">
        <f>VLOOKUP($K385,Key!$A$1:$D$105,2,FALSE)</f>
        <v>43.038580000000003</v>
      </c>
      <c r="M385">
        <f>VLOOKUP($K385,Key!$A$1:$D$105,3,FALSE)</f>
        <v>-87.90934</v>
      </c>
      <c r="N385" t="str">
        <f>VLOOKUP($K385,Key!$A$1:$D$105,4,FALSE)</f>
        <v>Milwaukee</v>
      </c>
      <c r="O385" t="s">
        <v>57</v>
      </c>
      <c r="P385">
        <f>VLOOKUP($O385,Key!$A$1:$D$105,2,FALSE)</f>
        <v>43.045712999999999</v>
      </c>
      <c r="Q385">
        <f>VLOOKUP($O385,Key!$A$1:$D$105,3,FALSE)</f>
        <v>-87.899756999999994</v>
      </c>
      <c r="R385" t="str">
        <f>VLOOKUP($O385,Key!$A$1:$D$105,4,FALSE)</f>
        <v>Milwaukee</v>
      </c>
      <c r="S385">
        <v>11</v>
      </c>
      <c r="T385">
        <v>0</v>
      </c>
      <c r="U385">
        <v>0</v>
      </c>
      <c r="V385" t="s">
        <v>33</v>
      </c>
      <c r="W385">
        <v>1</v>
      </c>
      <c r="X385">
        <v>1</v>
      </c>
      <c r="Y385">
        <v>40</v>
      </c>
      <c r="Z385" s="6">
        <v>-1</v>
      </c>
      <c r="AA385" s="1">
        <v>43480</v>
      </c>
      <c r="AB385" s="7">
        <f t="shared" si="30"/>
        <v>43466</v>
      </c>
      <c r="AC385" s="7">
        <f t="shared" si="31"/>
        <v>43480</v>
      </c>
      <c r="AD385" s="7" t="str">
        <f t="shared" si="32"/>
        <v>Tuesday</v>
      </c>
      <c r="AE385" s="2">
        <v>0.43637731481481484</v>
      </c>
      <c r="AF385" s="6">
        <v>1</v>
      </c>
      <c r="AG385" s="1">
        <v>43480</v>
      </c>
      <c r="AH385" s="7">
        <f t="shared" si="33"/>
        <v>43466</v>
      </c>
      <c r="AI385" s="7">
        <f t="shared" si="34"/>
        <v>43480</v>
      </c>
      <c r="AJ385" s="7" t="str">
        <f t="shared" si="35"/>
        <v>Tuesday</v>
      </c>
      <c r="AK385" s="2">
        <v>0.44391203703703702</v>
      </c>
      <c r="AL385" t="s">
        <v>33</v>
      </c>
      <c r="AM385" t="s">
        <v>34</v>
      </c>
      <c r="AN385" t="s">
        <v>35</v>
      </c>
      <c r="AO385" t="s">
        <v>27</v>
      </c>
    </row>
    <row r="386" spans="1:41" x14ac:dyDescent="0.25">
      <c r="A386" t="s">
        <v>27</v>
      </c>
      <c r="B386">
        <v>2290052</v>
      </c>
      <c r="C386" t="s">
        <v>28</v>
      </c>
      <c r="G386" t="s">
        <v>29</v>
      </c>
      <c r="I386">
        <v>5476</v>
      </c>
      <c r="J386" t="s">
        <v>30</v>
      </c>
      <c r="K386" t="s">
        <v>36</v>
      </c>
      <c r="L386">
        <f>VLOOKUP($K386,Key!$A$1:$D$105,2,FALSE)</f>
        <v>43.03886</v>
      </c>
      <c r="M386">
        <f>VLOOKUP($K386,Key!$A$1:$D$105,3,FALSE)</f>
        <v>-87.902720000000002</v>
      </c>
      <c r="N386" t="str">
        <f>VLOOKUP($K386,Key!$A$1:$D$105,4,FALSE)</f>
        <v>Milwaukee</v>
      </c>
      <c r="O386" t="s">
        <v>57</v>
      </c>
      <c r="P386">
        <f>VLOOKUP($O386,Key!$A$1:$D$105,2,FALSE)</f>
        <v>43.045712999999999</v>
      </c>
      <c r="Q386">
        <f>VLOOKUP($O386,Key!$A$1:$D$105,3,FALSE)</f>
        <v>-87.899756999999994</v>
      </c>
      <c r="R386" t="str">
        <f>VLOOKUP($O386,Key!$A$1:$D$105,4,FALSE)</f>
        <v>Milwaukee</v>
      </c>
      <c r="S386">
        <v>6</v>
      </c>
      <c r="T386">
        <v>0</v>
      </c>
      <c r="U386">
        <v>0</v>
      </c>
      <c r="V386" t="s">
        <v>33</v>
      </c>
      <c r="W386">
        <v>0</v>
      </c>
      <c r="X386">
        <v>0</v>
      </c>
      <c r="Y386">
        <v>0</v>
      </c>
      <c r="Z386" s="4">
        <v>-1</v>
      </c>
      <c r="AA386" s="1">
        <v>43480</v>
      </c>
      <c r="AB386" s="8">
        <f t="shared" ref="AB386:AB449" si="36">DATE(YEAR(AA386), MONTH(AA386), 1)</f>
        <v>43466</v>
      </c>
      <c r="AC386" s="8">
        <f t="shared" ref="AC386:AC449" si="37">AA386</f>
        <v>43480</v>
      </c>
      <c r="AD386" s="8" t="str">
        <f t="shared" ref="AD386:AD449" si="38">TEXT(AC386,"dddd")</f>
        <v>Tuesday</v>
      </c>
      <c r="AE386" s="2">
        <v>0.43986111111111109</v>
      </c>
      <c r="AF386" s="4">
        <v>1</v>
      </c>
      <c r="AG386" s="1">
        <v>43480</v>
      </c>
      <c r="AH386" s="8">
        <f t="shared" ref="AH386:AH449" si="39">DATE(YEAR(AG386), MONTH(AG386), 1)</f>
        <v>43466</v>
      </c>
      <c r="AI386" s="8">
        <f t="shared" ref="AI386:AI449" si="40">AG386</f>
        <v>43480</v>
      </c>
      <c r="AJ386" s="8" t="str">
        <f t="shared" ref="AJ386:AJ449" si="41">TEXT(AI386,"dddd")</f>
        <v>Tuesday</v>
      </c>
      <c r="AK386" s="2">
        <v>0.44385416666666666</v>
      </c>
      <c r="AL386" t="s">
        <v>33</v>
      </c>
      <c r="AM386" t="s">
        <v>34</v>
      </c>
      <c r="AN386" t="s">
        <v>35</v>
      </c>
      <c r="AO386" t="s">
        <v>27</v>
      </c>
    </row>
    <row r="387" spans="1:41" x14ac:dyDescent="0.25">
      <c r="A387" t="s">
        <v>27</v>
      </c>
      <c r="B387">
        <v>2290052</v>
      </c>
      <c r="C387" t="s">
        <v>28</v>
      </c>
      <c r="G387" t="s">
        <v>29</v>
      </c>
      <c r="I387">
        <v>11129</v>
      </c>
      <c r="J387" t="s">
        <v>30</v>
      </c>
      <c r="K387" t="s">
        <v>69</v>
      </c>
      <c r="L387">
        <f>VLOOKUP($K387,Key!$A$1:$D$105,2,FALSE)</f>
        <v>43.081940000000003</v>
      </c>
      <c r="M387">
        <f>VLOOKUP($K387,Key!$A$1:$D$105,3,FALSE)</f>
        <v>-87.888090000000005</v>
      </c>
      <c r="N387" t="str">
        <f>VLOOKUP($K387,Key!$A$1:$D$105,4,FALSE)</f>
        <v>Shorewood</v>
      </c>
      <c r="O387" t="s">
        <v>71</v>
      </c>
      <c r="P387">
        <f>VLOOKUP($O387,Key!$A$1:$D$105,2,FALSE)</f>
        <v>43.074890000000003</v>
      </c>
      <c r="Q387">
        <f>VLOOKUP($O387,Key!$A$1:$D$105,3,FALSE)</f>
        <v>-87.882810000000006</v>
      </c>
      <c r="R387" t="str">
        <f>VLOOKUP($O387,Key!$A$1:$D$105,4,FALSE)</f>
        <v>Milwaukee</v>
      </c>
      <c r="S387">
        <v>7</v>
      </c>
      <c r="T387">
        <v>0</v>
      </c>
      <c r="U387">
        <v>0</v>
      </c>
      <c r="V387" t="s">
        <v>33</v>
      </c>
      <c r="W387">
        <v>1</v>
      </c>
      <c r="X387">
        <v>1</v>
      </c>
      <c r="Y387">
        <v>40</v>
      </c>
      <c r="Z387" s="6">
        <v>-1</v>
      </c>
      <c r="AA387" s="1">
        <v>43480</v>
      </c>
      <c r="AB387" s="7">
        <f t="shared" si="36"/>
        <v>43466</v>
      </c>
      <c r="AC387" s="7">
        <f t="shared" si="37"/>
        <v>43480</v>
      </c>
      <c r="AD387" s="7" t="str">
        <f t="shared" si="38"/>
        <v>Tuesday</v>
      </c>
      <c r="AE387" s="2">
        <v>0.6253819444444445</v>
      </c>
      <c r="AF387" s="6">
        <v>1</v>
      </c>
      <c r="AG387" s="1">
        <v>43480</v>
      </c>
      <c r="AH387" s="7">
        <f t="shared" si="39"/>
        <v>43466</v>
      </c>
      <c r="AI387" s="7">
        <f t="shared" si="40"/>
        <v>43480</v>
      </c>
      <c r="AJ387" s="7" t="str">
        <f t="shared" si="41"/>
        <v>Tuesday</v>
      </c>
      <c r="AK387" s="2">
        <v>0.63053240740740735</v>
      </c>
      <c r="AL387" t="s">
        <v>33</v>
      </c>
      <c r="AM387" t="s">
        <v>34</v>
      </c>
      <c r="AN387" t="s">
        <v>35</v>
      </c>
      <c r="AO387" t="s">
        <v>27</v>
      </c>
    </row>
    <row r="388" spans="1:41" x14ac:dyDescent="0.25">
      <c r="A388" t="s">
        <v>27</v>
      </c>
      <c r="B388">
        <v>2290052</v>
      </c>
      <c r="C388" t="s">
        <v>28</v>
      </c>
      <c r="G388" t="s">
        <v>29</v>
      </c>
      <c r="I388">
        <v>12680</v>
      </c>
      <c r="J388" t="s">
        <v>30</v>
      </c>
      <c r="K388" t="s">
        <v>115</v>
      </c>
      <c r="L388">
        <f>VLOOKUP($K388,Key!$A$1:$D$105,2,FALSE)</f>
        <v>43.058619999999998</v>
      </c>
      <c r="M388">
        <f>VLOOKUP($K388,Key!$A$1:$D$105,3,FALSE)</f>
        <v>-87.885319999999993</v>
      </c>
      <c r="N388" t="str">
        <f>VLOOKUP($K388,Key!$A$1:$D$105,4,FALSE)</f>
        <v>Milwaukee</v>
      </c>
      <c r="O388" t="s">
        <v>109</v>
      </c>
      <c r="P388">
        <f>VLOOKUP($O388,Key!$A$1:$D$105,2,FALSE)</f>
        <v>43.031480000000002</v>
      </c>
      <c r="Q388">
        <f>VLOOKUP($O388,Key!$A$1:$D$105,3,FALSE)</f>
        <v>-87.908169999999998</v>
      </c>
      <c r="R388" t="str">
        <f>VLOOKUP($O388,Key!$A$1:$D$105,4,FALSE)</f>
        <v>Milwaukee</v>
      </c>
      <c r="S388">
        <v>38</v>
      </c>
      <c r="T388">
        <v>0</v>
      </c>
      <c r="U388">
        <v>0</v>
      </c>
      <c r="V388" t="s">
        <v>33</v>
      </c>
      <c r="W388">
        <v>5</v>
      </c>
      <c r="X388">
        <v>4.8</v>
      </c>
      <c r="Y388">
        <v>200</v>
      </c>
      <c r="Z388" s="4">
        <v>-1</v>
      </c>
      <c r="AA388" s="1">
        <v>43481</v>
      </c>
      <c r="AB388" s="8">
        <f t="shared" si="36"/>
        <v>43466</v>
      </c>
      <c r="AC388" s="8">
        <f t="shared" si="37"/>
        <v>43481</v>
      </c>
      <c r="AD388" s="8" t="str">
        <f t="shared" si="38"/>
        <v>Wednesday</v>
      </c>
      <c r="AE388" s="2">
        <v>0.4289930555555555</v>
      </c>
      <c r="AF388" s="4">
        <v>1</v>
      </c>
      <c r="AG388" s="1">
        <v>43481</v>
      </c>
      <c r="AH388" s="8">
        <f t="shared" si="39"/>
        <v>43466</v>
      </c>
      <c r="AI388" s="8">
        <f t="shared" si="40"/>
        <v>43481</v>
      </c>
      <c r="AJ388" s="8" t="str">
        <f t="shared" si="41"/>
        <v>Wednesday</v>
      </c>
      <c r="AK388" s="2">
        <v>0.45491898148148152</v>
      </c>
      <c r="AL388" t="s">
        <v>34</v>
      </c>
      <c r="AM388" t="s">
        <v>34</v>
      </c>
      <c r="AN388" t="s">
        <v>35</v>
      </c>
      <c r="AO388" t="s">
        <v>27</v>
      </c>
    </row>
    <row r="389" spans="1:41" x14ac:dyDescent="0.25">
      <c r="A389" t="s">
        <v>27</v>
      </c>
      <c r="B389">
        <v>2290052</v>
      </c>
      <c r="C389" t="s">
        <v>28</v>
      </c>
      <c r="G389" t="s">
        <v>29</v>
      </c>
      <c r="I389">
        <v>5442</v>
      </c>
      <c r="J389" t="s">
        <v>30</v>
      </c>
      <c r="K389" t="s">
        <v>115</v>
      </c>
      <c r="L389">
        <f>VLOOKUP($K389,Key!$A$1:$D$105,2,FALSE)</f>
        <v>43.058619999999998</v>
      </c>
      <c r="M389">
        <f>VLOOKUP($K389,Key!$A$1:$D$105,3,FALSE)</f>
        <v>-87.885319999999993</v>
      </c>
      <c r="N389" t="str">
        <f>VLOOKUP($K389,Key!$A$1:$D$105,4,FALSE)</f>
        <v>Milwaukee</v>
      </c>
      <c r="O389" t="s">
        <v>109</v>
      </c>
      <c r="P389">
        <f>VLOOKUP($O389,Key!$A$1:$D$105,2,FALSE)</f>
        <v>43.031480000000002</v>
      </c>
      <c r="Q389">
        <f>VLOOKUP($O389,Key!$A$1:$D$105,3,FALSE)</f>
        <v>-87.908169999999998</v>
      </c>
      <c r="R389" t="str">
        <f>VLOOKUP($O389,Key!$A$1:$D$105,4,FALSE)</f>
        <v>Milwaukee</v>
      </c>
      <c r="S389">
        <v>36</v>
      </c>
      <c r="T389">
        <v>0</v>
      </c>
      <c r="U389">
        <v>0</v>
      </c>
      <c r="V389" t="s">
        <v>33</v>
      </c>
      <c r="W389">
        <v>5</v>
      </c>
      <c r="X389">
        <v>4.8</v>
      </c>
      <c r="Y389">
        <v>200</v>
      </c>
      <c r="Z389" s="6">
        <v>-1</v>
      </c>
      <c r="AA389" s="1">
        <v>43481</v>
      </c>
      <c r="AB389" s="7">
        <f t="shared" si="36"/>
        <v>43466</v>
      </c>
      <c r="AC389" s="7">
        <f t="shared" si="37"/>
        <v>43481</v>
      </c>
      <c r="AD389" s="7" t="str">
        <f t="shared" si="38"/>
        <v>Wednesday</v>
      </c>
      <c r="AE389" s="2">
        <v>0.42902777777777779</v>
      </c>
      <c r="AF389" s="6">
        <v>1</v>
      </c>
      <c r="AG389" s="1">
        <v>43481</v>
      </c>
      <c r="AH389" s="7">
        <f t="shared" si="39"/>
        <v>43466</v>
      </c>
      <c r="AI389" s="7">
        <f t="shared" si="40"/>
        <v>43481</v>
      </c>
      <c r="AJ389" s="7" t="str">
        <f t="shared" si="41"/>
        <v>Wednesday</v>
      </c>
      <c r="AK389" s="2">
        <v>0.45376157407407408</v>
      </c>
      <c r="AL389" t="s">
        <v>34</v>
      </c>
      <c r="AM389" t="s">
        <v>34</v>
      </c>
      <c r="AN389" t="s">
        <v>35</v>
      </c>
      <c r="AO389" t="s">
        <v>27</v>
      </c>
    </row>
    <row r="390" spans="1:41" x14ac:dyDescent="0.25">
      <c r="A390" t="s">
        <v>27</v>
      </c>
      <c r="B390">
        <v>2290052</v>
      </c>
      <c r="C390" t="s">
        <v>28</v>
      </c>
      <c r="G390" t="s">
        <v>29</v>
      </c>
      <c r="I390">
        <v>12619</v>
      </c>
      <c r="J390" t="s">
        <v>30</v>
      </c>
      <c r="K390" t="s">
        <v>41</v>
      </c>
      <c r="L390">
        <f>VLOOKUP($K390,Key!$A$1:$D$105,2,FALSE)</f>
        <v>43.042490000000001</v>
      </c>
      <c r="M390">
        <f>VLOOKUP($K390,Key!$A$1:$D$105,3,FALSE)</f>
        <v>-87.909959999999998</v>
      </c>
      <c r="N390" t="str">
        <f>VLOOKUP($K390,Key!$A$1:$D$105,4,FALSE)</f>
        <v>Milwaukee</v>
      </c>
      <c r="O390" t="s">
        <v>109</v>
      </c>
      <c r="P390">
        <f>VLOOKUP($O390,Key!$A$1:$D$105,2,FALSE)</f>
        <v>43.031480000000002</v>
      </c>
      <c r="Q390">
        <f>VLOOKUP($O390,Key!$A$1:$D$105,3,FALSE)</f>
        <v>-87.908169999999998</v>
      </c>
      <c r="R390" t="str">
        <f>VLOOKUP($O390,Key!$A$1:$D$105,4,FALSE)</f>
        <v>Milwaukee</v>
      </c>
      <c r="S390">
        <v>20</v>
      </c>
      <c r="T390">
        <v>0</v>
      </c>
      <c r="U390">
        <v>0</v>
      </c>
      <c r="V390" t="s">
        <v>33</v>
      </c>
      <c r="W390">
        <v>3</v>
      </c>
      <c r="X390">
        <v>2.9</v>
      </c>
      <c r="Y390">
        <v>120</v>
      </c>
      <c r="Z390" s="4">
        <v>-1</v>
      </c>
      <c r="AA390" s="1">
        <v>43481</v>
      </c>
      <c r="AB390" s="8">
        <f t="shared" si="36"/>
        <v>43466</v>
      </c>
      <c r="AC390" s="8">
        <f t="shared" si="37"/>
        <v>43481</v>
      </c>
      <c r="AD390" s="8" t="str">
        <f t="shared" si="38"/>
        <v>Wednesday</v>
      </c>
      <c r="AE390" s="2">
        <v>0.43982638888888892</v>
      </c>
      <c r="AF390" s="4">
        <v>1</v>
      </c>
      <c r="AG390" s="1">
        <v>43481</v>
      </c>
      <c r="AH390" s="8">
        <f t="shared" si="39"/>
        <v>43466</v>
      </c>
      <c r="AI390" s="8">
        <f t="shared" si="40"/>
        <v>43481</v>
      </c>
      <c r="AJ390" s="8" t="str">
        <f t="shared" si="41"/>
        <v>Wednesday</v>
      </c>
      <c r="AK390" s="2">
        <v>0.45371527777777776</v>
      </c>
      <c r="AL390" t="s">
        <v>33</v>
      </c>
      <c r="AM390" t="s">
        <v>34</v>
      </c>
      <c r="AN390" t="s">
        <v>35</v>
      </c>
      <c r="AO390" t="s">
        <v>27</v>
      </c>
    </row>
    <row r="391" spans="1:41" x14ac:dyDescent="0.25">
      <c r="A391" t="s">
        <v>27</v>
      </c>
      <c r="B391">
        <v>2290052</v>
      </c>
      <c r="C391" t="s">
        <v>28</v>
      </c>
      <c r="G391" t="s">
        <v>29</v>
      </c>
      <c r="I391">
        <v>5417</v>
      </c>
      <c r="J391" t="s">
        <v>30</v>
      </c>
      <c r="K391" t="s">
        <v>41</v>
      </c>
      <c r="L391">
        <f>VLOOKUP($K391,Key!$A$1:$D$105,2,FALSE)</f>
        <v>43.042490000000001</v>
      </c>
      <c r="M391">
        <f>VLOOKUP($K391,Key!$A$1:$D$105,3,FALSE)</f>
        <v>-87.909959999999998</v>
      </c>
      <c r="N391" t="str">
        <f>VLOOKUP($K391,Key!$A$1:$D$105,4,FALSE)</f>
        <v>Milwaukee</v>
      </c>
      <c r="O391" t="s">
        <v>31</v>
      </c>
      <c r="P391">
        <f>VLOOKUP($O391,Key!$A$1:$D$105,2,FALSE)</f>
        <v>43.038719999999998</v>
      </c>
      <c r="Q391">
        <f>VLOOKUP($O391,Key!$A$1:$D$105,3,FALSE)</f>
        <v>-87.905339999999995</v>
      </c>
      <c r="R391" t="str">
        <f>VLOOKUP($O391,Key!$A$1:$D$105,4,FALSE)</f>
        <v>Milwaukee</v>
      </c>
      <c r="S391">
        <v>11</v>
      </c>
      <c r="T391">
        <v>0</v>
      </c>
      <c r="U391">
        <v>0</v>
      </c>
      <c r="V391" t="s">
        <v>33</v>
      </c>
      <c r="W391">
        <v>1</v>
      </c>
      <c r="X391">
        <v>1</v>
      </c>
      <c r="Y391">
        <v>40</v>
      </c>
      <c r="Z391" s="6">
        <v>-1</v>
      </c>
      <c r="AA391" s="1">
        <v>43481</v>
      </c>
      <c r="AB391" s="7">
        <f t="shared" si="36"/>
        <v>43466</v>
      </c>
      <c r="AC391" s="7">
        <f t="shared" si="37"/>
        <v>43481</v>
      </c>
      <c r="AD391" s="7" t="str">
        <f t="shared" si="38"/>
        <v>Wednesday</v>
      </c>
      <c r="AE391" s="2">
        <v>0.43987268518518513</v>
      </c>
      <c r="AF391" s="6">
        <v>1</v>
      </c>
      <c r="AG391" s="1">
        <v>43481</v>
      </c>
      <c r="AH391" s="7">
        <f t="shared" si="39"/>
        <v>43466</v>
      </c>
      <c r="AI391" s="7">
        <f t="shared" si="40"/>
        <v>43481</v>
      </c>
      <c r="AJ391" s="7" t="str">
        <f t="shared" si="41"/>
        <v>Wednesday</v>
      </c>
      <c r="AK391" s="2">
        <v>0.44747685185185188</v>
      </c>
      <c r="AL391" t="s">
        <v>33</v>
      </c>
      <c r="AM391" t="s">
        <v>34</v>
      </c>
      <c r="AN391" t="s">
        <v>35</v>
      </c>
      <c r="AO391" t="s">
        <v>27</v>
      </c>
    </row>
    <row r="392" spans="1:41" x14ac:dyDescent="0.25">
      <c r="A392" t="s">
        <v>27</v>
      </c>
      <c r="B392">
        <v>2290052</v>
      </c>
      <c r="C392" t="s">
        <v>28</v>
      </c>
      <c r="G392" t="s">
        <v>29</v>
      </c>
      <c r="I392">
        <v>12504</v>
      </c>
      <c r="J392" t="s">
        <v>30</v>
      </c>
      <c r="K392" t="s">
        <v>41</v>
      </c>
      <c r="L392">
        <f>VLOOKUP($K392,Key!$A$1:$D$105,2,FALSE)</f>
        <v>43.042490000000001</v>
      </c>
      <c r="M392">
        <f>VLOOKUP($K392,Key!$A$1:$D$105,3,FALSE)</f>
        <v>-87.909959999999998</v>
      </c>
      <c r="N392" t="str">
        <f>VLOOKUP($K392,Key!$A$1:$D$105,4,FALSE)</f>
        <v>Milwaukee</v>
      </c>
      <c r="O392" t="s">
        <v>31</v>
      </c>
      <c r="P392">
        <f>VLOOKUP($O392,Key!$A$1:$D$105,2,FALSE)</f>
        <v>43.038719999999998</v>
      </c>
      <c r="Q392">
        <f>VLOOKUP($O392,Key!$A$1:$D$105,3,FALSE)</f>
        <v>-87.905339999999995</v>
      </c>
      <c r="R392" t="str">
        <f>VLOOKUP($O392,Key!$A$1:$D$105,4,FALSE)</f>
        <v>Milwaukee</v>
      </c>
      <c r="S392">
        <v>7</v>
      </c>
      <c r="T392">
        <v>0</v>
      </c>
      <c r="U392">
        <v>0</v>
      </c>
      <c r="V392" t="s">
        <v>33</v>
      </c>
      <c r="W392">
        <v>1</v>
      </c>
      <c r="X392">
        <v>1</v>
      </c>
      <c r="Y392">
        <v>40</v>
      </c>
      <c r="Z392" s="4">
        <v>-1</v>
      </c>
      <c r="AA392" s="1">
        <v>43481</v>
      </c>
      <c r="AB392" s="8">
        <f t="shared" si="36"/>
        <v>43466</v>
      </c>
      <c r="AC392" s="8">
        <f t="shared" si="37"/>
        <v>43481</v>
      </c>
      <c r="AD392" s="8" t="str">
        <f t="shared" si="38"/>
        <v>Wednesday</v>
      </c>
      <c r="AE392" s="2">
        <v>0.44168981481481479</v>
      </c>
      <c r="AF392" s="4">
        <v>1</v>
      </c>
      <c r="AG392" s="1">
        <v>43481</v>
      </c>
      <c r="AH392" s="8">
        <f t="shared" si="39"/>
        <v>43466</v>
      </c>
      <c r="AI392" s="8">
        <f t="shared" si="40"/>
        <v>43481</v>
      </c>
      <c r="AJ392" s="8" t="str">
        <f t="shared" si="41"/>
        <v>Wednesday</v>
      </c>
      <c r="AK392" s="2">
        <v>0.4470601851851852</v>
      </c>
      <c r="AL392" t="s">
        <v>33</v>
      </c>
      <c r="AM392" t="s">
        <v>34</v>
      </c>
      <c r="AN392" t="s">
        <v>35</v>
      </c>
      <c r="AO392" t="s">
        <v>27</v>
      </c>
    </row>
    <row r="393" spans="1:41" x14ac:dyDescent="0.25">
      <c r="A393" t="s">
        <v>27</v>
      </c>
      <c r="B393">
        <v>2290052</v>
      </c>
      <c r="C393" t="s">
        <v>28</v>
      </c>
      <c r="G393" t="s">
        <v>29</v>
      </c>
      <c r="I393">
        <v>5425</v>
      </c>
      <c r="J393" t="s">
        <v>30</v>
      </c>
      <c r="K393" t="s">
        <v>90</v>
      </c>
      <c r="L393">
        <f>VLOOKUP($K393,Key!$A$1:$D$105,2,FALSE)</f>
        <v>43.036900000000003</v>
      </c>
      <c r="M393">
        <f>VLOOKUP($K393,Key!$A$1:$D$105,3,FALSE)</f>
        <v>-87.89667</v>
      </c>
      <c r="N393" t="str">
        <f>VLOOKUP($K393,Key!$A$1:$D$105,4,FALSE)</f>
        <v>Milwaukee</v>
      </c>
      <c r="O393" t="s">
        <v>46</v>
      </c>
      <c r="P393">
        <f>VLOOKUP($O393,Key!$A$1:$D$105,2,FALSE)</f>
        <v>43.049909999999997</v>
      </c>
      <c r="Q393">
        <f>VLOOKUP($O393,Key!$A$1:$D$105,3,FALSE)</f>
        <v>-87.914237</v>
      </c>
      <c r="R393" t="str">
        <f>VLOOKUP($O393,Key!$A$1:$D$105,4,FALSE)</f>
        <v>Milwaukee</v>
      </c>
      <c r="S393">
        <v>115</v>
      </c>
      <c r="T393">
        <v>0</v>
      </c>
      <c r="U393">
        <v>0</v>
      </c>
      <c r="V393" t="s">
        <v>33</v>
      </c>
      <c r="W393">
        <v>17</v>
      </c>
      <c r="X393">
        <v>16.2</v>
      </c>
      <c r="Y393">
        <v>680</v>
      </c>
      <c r="Z393" s="6">
        <v>-1</v>
      </c>
      <c r="AA393" s="1">
        <v>43481</v>
      </c>
      <c r="AB393" s="7">
        <f t="shared" si="36"/>
        <v>43466</v>
      </c>
      <c r="AC393" s="7">
        <f t="shared" si="37"/>
        <v>43481</v>
      </c>
      <c r="AD393" s="7" t="str">
        <f t="shared" si="38"/>
        <v>Wednesday</v>
      </c>
      <c r="AE393" s="2">
        <v>0.5404282407407407</v>
      </c>
      <c r="AF393" s="6">
        <v>1</v>
      </c>
      <c r="AG393" s="1">
        <v>43481</v>
      </c>
      <c r="AH393" s="7">
        <f t="shared" si="39"/>
        <v>43466</v>
      </c>
      <c r="AI393" s="7">
        <f t="shared" si="40"/>
        <v>43481</v>
      </c>
      <c r="AJ393" s="7" t="str">
        <f t="shared" si="41"/>
        <v>Wednesday</v>
      </c>
      <c r="AK393" s="2">
        <v>0.62037037037037035</v>
      </c>
      <c r="AL393" t="s">
        <v>34</v>
      </c>
      <c r="AM393" t="s">
        <v>34</v>
      </c>
      <c r="AN393" t="s">
        <v>35</v>
      </c>
      <c r="AO393" t="s">
        <v>27</v>
      </c>
    </row>
    <row r="394" spans="1:41" x14ac:dyDescent="0.25">
      <c r="A394" t="s">
        <v>27</v>
      </c>
      <c r="B394">
        <v>2290052</v>
      </c>
      <c r="C394" t="s">
        <v>28</v>
      </c>
      <c r="G394" t="s">
        <v>29</v>
      </c>
      <c r="I394">
        <v>12630</v>
      </c>
      <c r="J394" t="s">
        <v>30</v>
      </c>
      <c r="K394" t="s">
        <v>90</v>
      </c>
      <c r="L394">
        <f>VLOOKUP($K394,Key!$A$1:$D$105,2,FALSE)</f>
        <v>43.036900000000003</v>
      </c>
      <c r="M394">
        <f>VLOOKUP($K394,Key!$A$1:$D$105,3,FALSE)</f>
        <v>-87.89667</v>
      </c>
      <c r="N394" t="str">
        <f>VLOOKUP($K394,Key!$A$1:$D$105,4,FALSE)</f>
        <v>Milwaukee</v>
      </c>
      <c r="O394" t="s">
        <v>46</v>
      </c>
      <c r="P394">
        <f>VLOOKUP($O394,Key!$A$1:$D$105,2,FALSE)</f>
        <v>43.049909999999997</v>
      </c>
      <c r="Q394">
        <f>VLOOKUP($O394,Key!$A$1:$D$105,3,FALSE)</f>
        <v>-87.914237</v>
      </c>
      <c r="R394" t="str">
        <f>VLOOKUP($O394,Key!$A$1:$D$105,4,FALSE)</f>
        <v>Milwaukee</v>
      </c>
      <c r="S394">
        <v>115</v>
      </c>
      <c r="T394">
        <v>0</v>
      </c>
      <c r="U394">
        <v>0</v>
      </c>
      <c r="V394" t="s">
        <v>33</v>
      </c>
      <c r="W394">
        <v>17</v>
      </c>
      <c r="X394">
        <v>16.2</v>
      </c>
      <c r="Y394">
        <v>680</v>
      </c>
      <c r="Z394" s="4">
        <v>-1</v>
      </c>
      <c r="AA394" s="1">
        <v>43481</v>
      </c>
      <c r="AB394" s="8">
        <f t="shared" si="36"/>
        <v>43466</v>
      </c>
      <c r="AC394" s="8">
        <f t="shared" si="37"/>
        <v>43481</v>
      </c>
      <c r="AD394" s="8" t="str">
        <f t="shared" si="38"/>
        <v>Wednesday</v>
      </c>
      <c r="AE394" s="2">
        <v>0.54046296296296303</v>
      </c>
      <c r="AF394" s="4">
        <v>1</v>
      </c>
      <c r="AG394" s="1">
        <v>43481</v>
      </c>
      <c r="AH394" s="8">
        <f t="shared" si="39"/>
        <v>43466</v>
      </c>
      <c r="AI394" s="8">
        <f t="shared" si="40"/>
        <v>43481</v>
      </c>
      <c r="AJ394" s="8" t="str">
        <f t="shared" si="41"/>
        <v>Wednesday</v>
      </c>
      <c r="AK394" s="2">
        <v>0.62019675925925932</v>
      </c>
      <c r="AL394" t="s">
        <v>34</v>
      </c>
      <c r="AM394" t="s">
        <v>34</v>
      </c>
      <c r="AN394" t="s">
        <v>35</v>
      </c>
      <c r="AO394" t="s">
        <v>27</v>
      </c>
    </row>
    <row r="395" spans="1:41" x14ac:dyDescent="0.25">
      <c r="A395" t="s">
        <v>27</v>
      </c>
      <c r="B395">
        <v>2290052</v>
      </c>
      <c r="C395" t="s">
        <v>28</v>
      </c>
      <c r="G395" t="s">
        <v>29</v>
      </c>
      <c r="I395">
        <v>12535</v>
      </c>
      <c r="J395" t="s">
        <v>30</v>
      </c>
      <c r="K395" t="s">
        <v>90</v>
      </c>
      <c r="L395">
        <f>VLOOKUP($K395,Key!$A$1:$D$105,2,FALSE)</f>
        <v>43.036900000000003</v>
      </c>
      <c r="M395">
        <f>VLOOKUP($K395,Key!$A$1:$D$105,3,FALSE)</f>
        <v>-87.89667</v>
      </c>
      <c r="N395" t="str">
        <f>VLOOKUP($K395,Key!$A$1:$D$105,4,FALSE)</f>
        <v>Milwaukee</v>
      </c>
      <c r="O395" t="s">
        <v>46</v>
      </c>
      <c r="P395">
        <f>VLOOKUP($O395,Key!$A$1:$D$105,2,FALSE)</f>
        <v>43.049909999999997</v>
      </c>
      <c r="Q395">
        <f>VLOOKUP($O395,Key!$A$1:$D$105,3,FALSE)</f>
        <v>-87.914237</v>
      </c>
      <c r="R395" t="str">
        <f>VLOOKUP($O395,Key!$A$1:$D$105,4,FALSE)</f>
        <v>Milwaukee</v>
      </c>
      <c r="S395">
        <v>114</v>
      </c>
      <c r="T395">
        <v>0</v>
      </c>
      <c r="U395">
        <v>0</v>
      </c>
      <c r="V395" t="s">
        <v>33</v>
      </c>
      <c r="W395">
        <v>17</v>
      </c>
      <c r="X395">
        <v>16.2</v>
      </c>
      <c r="Y395">
        <v>680</v>
      </c>
      <c r="Z395" s="6">
        <v>-1</v>
      </c>
      <c r="AA395" s="1">
        <v>43481</v>
      </c>
      <c r="AB395" s="7">
        <f t="shared" si="36"/>
        <v>43466</v>
      </c>
      <c r="AC395" s="7">
        <f t="shared" si="37"/>
        <v>43481</v>
      </c>
      <c r="AD395" s="7" t="str">
        <f t="shared" si="38"/>
        <v>Wednesday</v>
      </c>
      <c r="AE395" s="2">
        <v>0.54163194444444451</v>
      </c>
      <c r="AF395" s="6">
        <v>1</v>
      </c>
      <c r="AG395" s="1">
        <v>43481</v>
      </c>
      <c r="AH395" s="7">
        <f t="shared" si="39"/>
        <v>43466</v>
      </c>
      <c r="AI395" s="7">
        <f t="shared" si="40"/>
        <v>43481</v>
      </c>
      <c r="AJ395" s="7" t="str">
        <f t="shared" si="41"/>
        <v>Wednesday</v>
      </c>
      <c r="AK395" s="2">
        <v>0.62050925925925926</v>
      </c>
      <c r="AL395" t="s">
        <v>34</v>
      </c>
      <c r="AM395" t="s">
        <v>34</v>
      </c>
      <c r="AN395" t="s">
        <v>35</v>
      </c>
      <c r="AO395" t="s">
        <v>27</v>
      </c>
    </row>
    <row r="396" spans="1:41" x14ac:dyDescent="0.25">
      <c r="A396" t="s">
        <v>27</v>
      </c>
      <c r="B396">
        <v>2290052</v>
      </c>
      <c r="C396" t="s">
        <v>28</v>
      </c>
      <c r="G396" t="s">
        <v>29</v>
      </c>
      <c r="I396">
        <v>5588</v>
      </c>
      <c r="J396" t="s">
        <v>30</v>
      </c>
      <c r="K396" t="s">
        <v>90</v>
      </c>
      <c r="L396">
        <f>VLOOKUP($K396,Key!$A$1:$D$105,2,FALSE)</f>
        <v>43.036900000000003</v>
      </c>
      <c r="M396">
        <f>VLOOKUP($K396,Key!$A$1:$D$105,3,FALSE)</f>
        <v>-87.89667</v>
      </c>
      <c r="N396" t="str">
        <f>VLOOKUP($K396,Key!$A$1:$D$105,4,FALSE)</f>
        <v>Milwaukee</v>
      </c>
      <c r="O396" t="s">
        <v>46</v>
      </c>
      <c r="P396">
        <f>VLOOKUP($O396,Key!$A$1:$D$105,2,FALSE)</f>
        <v>43.049909999999997</v>
      </c>
      <c r="Q396">
        <f>VLOOKUP($O396,Key!$A$1:$D$105,3,FALSE)</f>
        <v>-87.914237</v>
      </c>
      <c r="R396" t="str">
        <f>VLOOKUP($O396,Key!$A$1:$D$105,4,FALSE)</f>
        <v>Milwaukee</v>
      </c>
      <c r="S396">
        <v>113</v>
      </c>
      <c r="T396">
        <v>0</v>
      </c>
      <c r="U396">
        <v>0</v>
      </c>
      <c r="V396" t="s">
        <v>33</v>
      </c>
      <c r="W396">
        <v>16</v>
      </c>
      <c r="X396">
        <v>15.2</v>
      </c>
      <c r="Y396">
        <v>640</v>
      </c>
      <c r="Z396" s="4">
        <v>-1</v>
      </c>
      <c r="AA396" s="1">
        <v>43481</v>
      </c>
      <c r="AB396" s="8">
        <f t="shared" si="36"/>
        <v>43466</v>
      </c>
      <c r="AC396" s="8">
        <f t="shared" si="37"/>
        <v>43481</v>
      </c>
      <c r="AD396" s="8" t="str">
        <f t="shared" si="38"/>
        <v>Wednesday</v>
      </c>
      <c r="AE396" s="2">
        <v>0.54164351851851855</v>
      </c>
      <c r="AF396" s="4">
        <v>1</v>
      </c>
      <c r="AG396" s="1">
        <v>43481</v>
      </c>
      <c r="AH396" s="8">
        <f t="shared" si="39"/>
        <v>43466</v>
      </c>
      <c r="AI396" s="8">
        <f t="shared" si="40"/>
        <v>43481</v>
      </c>
      <c r="AJ396" s="8" t="str">
        <f t="shared" si="41"/>
        <v>Wednesday</v>
      </c>
      <c r="AK396" s="2">
        <v>0.62009259259259253</v>
      </c>
      <c r="AL396" t="s">
        <v>34</v>
      </c>
      <c r="AM396" t="s">
        <v>34</v>
      </c>
      <c r="AN396" t="s">
        <v>35</v>
      </c>
      <c r="AO396" t="s">
        <v>27</v>
      </c>
    </row>
    <row r="397" spans="1:41" x14ac:dyDescent="0.25">
      <c r="A397" t="s">
        <v>27</v>
      </c>
      <c r="B397">
        <v>2290052</v>
      </c>
      <c r="C397" t="s">
        <v>28</v>
      </c>
      <c r="G397" t="s">
        <v>29</v>
      </c>
      <c r="I397">
        <v>11156</v>
      </c>
      <c r="J397" t="s">
        <v>30</v>
      </c>
      <c r="K397" t="s">
        <v>90</v>
      </c>
      <c r="L397">
        <f>VLOOKUP($K397,Key!$A$1:$D$105,2,FALSE)</f>
        <v>43.036900000000003</v>
      </c>
      <c r="M397">
        <f>VLOOKUP($K397,Key!$A$1:$D$105,3,FALSE)</f>
        <v>-87.89667</v>
      </c>
      <c r="N397" t="str">
        <f>VLOOKUP($K397,Key!$A$1:$D$105,4,FALSE)</f>
        <v>Milwaukee</v>
      </c>
      <c r="O397" t="s">
        <v>90</v>
      </c>
      <c r="P397">
        <f>VLOOKUP($O397,Key!$A$1:$D$105,2,FALSE)</f>
        <v>43.036900000000003</v>
      </c>
      <c r="Q397">
        <f>VLOOKUP($O397,Key!$A$1:$D$105,3,FALSE)</f>
        <v>-87.89667</v>
      </c>
      <c r="R397" t="str">
        <f>VLOOKUP($O397,Key!$A$1:$D$105,4,FALSE)</f>
        <v>Milwaukee</v>
      </c>
      <c r="S397">
        <v>1</v>
      </c>
      <c r="T397">
        <v>0</v>
      </c>
      <c r="U397">
        <v>0</v>
      </c>
      <c r="V397" t="s">
        <v>33</v>
      </c>
      <c r="W397">
        <v>0</v>
      </c>
      <c r="X397">
        <v>0</v>
      </c>
      <c r="Y397">
        <v>0</v>
      </c>
      <c r="Z397" s="6">
        <v>-1</v>
      </c>
      <c r="AA397" s="1">
        <v>43481</v>
      </c>
      <c r="AB397" s="7">
        <f t="shared" si="36"/>
        <v>43466</v>
      </c>
      <c r="AC397" s="7">
        <f t="shared" si="37"/>
        <v>43481</v>
      </c>
      <c r="AD397" s="7" t="str">
        <f t="shared" si="38"/>
        <v>Wednesday</v>
      </c>
      <c r="AE397" s="2">
        <v>0.54292824074074075</v>
      </c>
      <c r="AF397" s="6">
        <v>1</v>
      </c>
      <c r="AG397" s="1">
        <v>43481</v>
      </c>
      <c r="AH397" s="7">
        <f t="shared" si="39"/>
        <v>43466</v>
      </c>
      <c r="AI397" s="7">
        <f t="shared" si="40"/>
        <v>43481</v>
      </c>
      <c r="AJ397" s="7" t="str">
        <f t="shared" si="41"/>
        <v>Wednesday</v>
      </c>
      <c r="AK397" s="2">
        <v>0.54305555555555551</v>
      </c>
      <c r="AL397" t="s">
        <v>33</v>
      </c>
      <c r="AM397" t="s">
        <v>34</v>
      </c>
      <c r="AN397" t="s">
        <v>44</v>
      </c>
      <c r="AO397" t="s">
        <v>27</v>
      </c>
    </row>
    <row r="398" spans="1:41" x14ac:dyDescent="0.25">
      <c r="A398" t="s">
        <v>27</v>
      </c>
      <c r="B398">
        <v>2290052</v>
      </c>
      <c r="C398" t="s">
        <v>28</v>
      </c>
      <c r="G398" t="s">
        <v>29</v>
      </c>
      <c r="I398">
        <v>11104</v>
      </c>
      <c r="J398" t="s">
        <v>30</v>
      </c>
      <c r="K398" t="s">
        <v>90</v>
      </c>
      <c r="L398">
        <f>VLOOKUP($K398,Key!$A$1:$D$105,2,FALSE)</f>
        <v>43.036900000000003</v>
      </c>
      <c r="M398">
        <f>VLOOKUP($K398,Key!$A$1:$D$105,3,FALSE)</f>
        <v>-87.89667</v>
      </c>
      <c r="N398" t="str">
        <f>VLOOKUP($K398,Key!$A$1:$D$105,4,FALSE)</f>
        <v>Milwaukee</v>
      </c>
      <c r="O398" t="s">
        <v>46</v>
      </c>
      <c r="P398">
        <f>VLOOKUP($O398,Key!$A$1:$D$105,2,FALSE)</f>
        <v>43.049909999999997</v>
      </c>
      <c r="Q398">
        <f>VLOOKUP($O398,Key!$A$1:$D$105,3,FALSE)</f>
        <v>-87.914237</v>
      </c>
      <c r="R398" t="str">
        <f>VLOOKUP($O398,Key!$A$1:$D$105,4,FALSE)</f>
        <v>Milwaukee</v>
      </c>
      <c r="S398">
        <v>111</v>
      </c>
      <c r="T398">
        <v>0</v>
      </c>
      <c r="U398">
        <v>0</v>
      </c>
      <c r="V398" t="s">
        <v>33</v>
      </c>
      <c r="W398">
        <v>16</v>
      </c>
      <c r="X398">
        <v>15.2</v>
      </c>
      <c r="Y398">
        <v>640</v>
      </c>
      <c r="Z398" s="4">
        <v>-1</v>
      </c>
      <c r="AA398" s="1">
        <v>43481</v>
      </c>
      <c r="AB398" s="8">
        <f t="shared" si="36"/>
        <v>43466</v>
      </c>
      <c r="AC398" s="8">
        <f t="shared" si="37"/>
        <v>43481</v>
      </c>
      <c r="AD398" s="8" t="str">
        <f t="shared" si="38"/>
        <v>Wednesday</v>
      </c>
      <c r="AE398" s="2">
        <v>0.54364583333333327</v>
      </c>
      <c r="AF398" s="4">
        <v>1</v>
      </c>
      <c r="AG398" s="1">
        <v>43481</v>
      </c>
      <c r="AH398" s="8">
        <f t="shared" si="39"/>
        <v>43466</v>
      </c>
      <c r="AI398" s="8">
        <f t="shared" si="40"/>
        <v>43481</v>
      </c>
      <c r="AJ398" s="8" t="str">
        <f t="shared" si="41"/>
        <v>Wednesday</v>
      </c>
      <c r="AK398" s="2">
        <v>0.6206828703703704</v>
      </c>
      <c r="AL398" t="s">
        <v>34</v>
      </c>
      <c r="AM398" t="s">
        <v>34</v>
      </c>
      <c r="AN398" t="s">
        <v>35</v>
      </c>
      <c r="AO398" t="s">
        <v>27</v>
      </c>
    </row>
    <row r="399" spans="1:41" x14ac:dyDescent="0.25">
      <c r="A399" t="s">
        <v>27</v>
      </c>
      <c r="B399">
        <v>2290052</v>
      </c>
      <c r="C399" t="s">
        <v>28</v>
      </c>
      <c r="G399" t="s">
        <v>29</v>
      </c>
      <c r="I399">
        <v>11130</v>
      </c>
      <c r="J399" t="s">
        <v>30</v>
      </c>
      <c r="K399" t="s">
        <v>54</v>
      </c>
      <c r="L399">
        <f>VLOOKUP($K399,Key!$A$1:$D$105,2,FALSE)</f>
        <v>43.004728999999998</v>
      </c>
      <c r="M399">
        <f>VLOOKUP($K399,Key!$A$1:$D$105,3,FALSE)</f>
        <v>-87.905463999999995</v>
      </c>
      <c r="N399" t="str">
        <f>VLOOKUP($K399,Key!$A$1:$D$105,4,FALSE)</f>
        <v>Milwaukee</v>
      </c>
      <c r="O399" t="s">
        <v>46</v>
      </c>
      <c r="P399">
        <f>VLOOKUP($O399,Key!$A$1:$D$105,2,FALSE)</f>
        <v>43.049909999999997</v>
      </c>
      <c r="Q399">
        <f>VLOOKUP($O399,Key!$A$1:$D$105,3,FALSE)</f>
        <v>-87.914237</v>
      </c>
      <c r="R399" t="str">
        <f>VLOOKUP($O399,Key!$A$1:$D$105,4,FALSE)</f>
        <v>Milwaukee</v>
      </c>
      <c r="S399">
        <v>87</v>
      </c>
      <c r="T399">
        <v>0</v>
      </c>
      <c r="U399">
        <v>0</v>
      </c>
      <c r="V399" t="s">
        <v>33</v>
      </c>
      <c r="W399">
        <v>13</v>
      </c>
      <c r="X399">
        <v>12.4</v>
      </c>
      <c r="Y399">
        <v>520</v>
      </c>
      <c r="Z399" s="6">
        <v>-1</v>
      </c>
      <c r="AA399" s="1">
        <v>43481</v>
      </c>
      <c r="AB399" s="7">
        <f t="shared" si="36"/>
        <v>43466</v>
      </c>
      <c r="AC399" s="7">
        <f t="shared" si="37"/>
        <v>43481</v>
      </c>
      <c r="AD399" s="7" t="str">
        <f t="shared" si="38"/>
        <v>Wednesday</v>
      </c>
      <c r="AE399" s="2">
        <v>0.56032407407407414</v>
      </c>
      <c r="AF399" s="6">
        <v>1</v>
      </c>
      <c r="AG399" s="1">
        <v>43481</v>
      </c>
      <c r="AH399" s="7">
        <f t="shared" si="39"/>
        <v>43466</v>
      </c>
      <c r="AI399" s="7">
        <f t="shared" si="40"/>
        <v>43481</v>
      </c>
      <c r="AJ399" s="7" t="str">
        <f t="shared" si="41"/>
        <v>Wednesday</v>
      </c>
      <c r="AK399" s="2">
        <v>0.62078703703703708</v>
      </c>
      <c r="AL399" t="s">
        <v>34</v>
      </c>
      <c r="AM399" t="s">
        <v>34</v>
      </c>
      <c r="AN399" t="s">
        <v>35</v>
      </c>
      <c r="AO399" t="s">
        <v>27</v>
      </c>
    </row>
    <row r="400" spans="1:41" x14ac:dyDescent="0.25">
      <c r="A400" t="s">
        <v>27</v>
      </c>
      <c r="B400">
        <v>2290052</v>
      </c>
      <c r="C400" t="s">
        <v>28</v>
      </c>
      <c r="G400" t="s">
        <v>29</v>
      </c>
      <c r="I400">
        <v>11141</v>
      </c>
      <c r="J400" t="s">
        <v>30</v>
      </c>
      <c r="K400" t="s">
        <v>54</v>
      </c>
      <c r="L400">
        <f>VLOOKUP($K400,Key!$A$1:$D$105,2,FALSE)</f>
        <v>43.004728999999998</v>
      </c>
      <c r="M400">
        <f>VLOOKUP($K400,Key!$A$1:$D$105,3,FALSE)</f>
        <v>-87.905463999999995</v>
      </c>
      <c r="N400" t="str">
        <f>VLOOKUP($K400,Key!$A$1:$D$105,4,FALSE)</f>
        <v>Milwaukee</v>
      </c>
      <c r="O400" t="s">
        <v>46</v>
      </c>
      <c r="P400">
        <f>VLOOKUP($O400,Key!$A$1:$D$105,2,FALSE)</f>
        <v>43.049909999999997</v>
      </c>
      <c r="Q400">
        <f>VLOOKUP($O400,Key!$A$1:$D$105,3,FALSE)</f>
        <v>-87.914237</v>
      </c>
      <c r="R400" t="str">
        <f>VLOOKUP($O400,Key!$A$1:$D$105,4,FALSE)</f>
        <v>Milwaukee</v>
      </c>
      <c r="S400">
        <v>86</v>
      </c>
      <c r="T400">
        <v>0</v>
      </c>
      <c r="U400">
        <v>0</v>
      </c>
      <c r="V400" t="s">
        <v>33</v>
      </c>
      <c r="W400">
        <v>12</v>
      </c>
      <c r="X400">
        <v>11.4</v>
      </c>
      <c r="Y400">
        <v>480</v>
      </c>
      <c r="Z400" s="4">
        <v>-1</v>
      </c>
      <c r="AA400" s="1">
        <v>43481</v>
      </c>
      <c r="AB400" s="8">
        <f t="shared" si="36"/>
        <v>43466</v>
      </c>
      <c r="AC400" s="8">
        <f t="shared" si="37"/>
        <v>43481</v>
      </c>
      <c r="AD400" s="8" t="str">
        <f t="shared" si="38"/>
        <v>Wednesday</v>
      </c>
      <c r="AE400" s="2">
        <v>0.56034722222222222</v>
      </c>
      <c r="AF400" s="4">
        <v>1</v>
      </c>
      <c r="AG400" s="1">
        <v>43481</v>
      </c>
      <c r="AH400" s="8">
        <f t="shared" si="39"/>
        <v>43466</v>
      </c>
      <c r="AI400" s="8">
        <f t="shared" si="40"/>
        <v>43481</v>
      </c>
      <c r="AJ400" s="8" t="str">
        <f t="shared" si="41"/>
        <v>Wednesday</v>
      </c>
      <c r="AK400" s="2">
        <v>0.61997685185185192</v>
      </c>
      <c r="AL400" t="s">
        <v>34</v>
      </c>
      <c r="AM400" t="s">
        <v>34</v>
      </c>
      <c r="AN400" t="s">
        <v>35</v>
      </c>
      <c r="AO400" t="s">
        <v>27</v>
      </c>
    </row>
    <row r="401" spans="1:41" x14ac:dyDescent="0.25">
      <c r="A401" t="s">
        <v>27</v>
      </c>
      <c r="B401">
        <v>2290052</v>
      </c>
      <c r="C401" t="s">
        <v>28</v>
      </c>
      <c r="G401" t="s">
        <v>29</v>
      </c>
      <c r="I401">
        <v>11076</v>
      </c>
      <c r="J401" t="s">
        <v>30</v>
      </c>
      <c r="K401" t="s">
        <v>54</v>
      </c>
      <c r="L401">
        <f>VLOOKUP($K401,Key!$A$1:$D$105,2,FALSE)</f>
        <v>43.004728999999998</v>
      </c>
      <c r="M401">
        <f>VLOOKUP($K401,Key!$A$1:$D$105,3,FALSE)</f>
        <v>-87.905463999999995</v>
      </c>
      <c r="N401" t="str">
        <f>VLOOKUP($K401,Key!$A$1:$D$105,4,FALSE)</f>
        <v>Milwaukee</v>
      </c>
      <c r="O401" t="s">
        <v>46</v>
      </c>
      <c r="P401">
        <f>VLOOKUP($O401,Key!$A$1:$D$105,2,FALSE)</f>
        <v>43.049909999999997</v>
      </c>
      <c r="Q401">
        <f>VLOOKUP($O401,Key!$A$1:$D$105,3,FALSE)</f>
        <v>-87.914237</v>
      </c>
      <c r="R401" t="str">
        <f>VLOOKUP($O401,Key!$A$1:$D$105,4,FALSE)</f>
        <v>Milwaukee</v>
      </c>
      <c r="S401">
        <v>84</v>
      </c>
      <c r="T401">
        <v>0</v>
      </c>
      <c r="U401">
        <v>0</v>
      </c>
      <c r="V401" t="s">
        <v>33</v>
      </c>
      <c r="W401">
        <v>12</v>
      </c>
      <c r="X401">
        <v>11.4</v>
      </c>
      <c r="Y401">
        <v>480</v>
      </c>
      <c r="Z401" s="6">
        <v>-1</v>
      </c>
      <c r="AA401" s="1">
        <v>43481</v>
      </c>
      <c r="AB401" s="7">
        <f t="shared" si="36"/>
        <v>43466</v>
      </c>
      <c r="AC401" s="7">
        <f t="shared" si="37"/>
        <v>43481</v>
      </c>
      <c r="AD401" s="7" t="str">
        <f t="shared" si="38"/>
        <v>Wednesday</v>
      </c>
      <c r="AE401" s="2">
        <v>0.56135416666666671</v>
      </c>
      <c r="AF401" s="6">
        <v>1</v>
      </c>
      <c r="AG401" s="1">
        <v>43481</v>
      </c>
      <c r="AH401" s="7">
        <f t="shared" si="39"/>
        <v>43466</v>
      </c>
      <c r="AI401" s="7">
        <f t="shared" si="40"/>
        <v>43481</v>
      </c>
      <c r="AJ401" s="7" t="str">
        <f t="shared" si="41"/>
        <v>Wednesday</v>
      </c>
      <c r="AK401" s="2">
        <v>0.61988425925925927</v>
      </c>
      <c r="AL401" t="s">
        <v>34</v>
      </c>
      <c r="AM401" t="s">
        <v>34</v>
      </c>
      <c r="AN401" t="s">
        <v>35</v>
      </c>
      <c r="AO401" t="s">
        <v>27</v>
      </c>
    </row>
    <row r="402" spans="1:41" x14ac:dyDescent="0.25">
      <c r="A402" t="s">
        <v>27</v>
      </c>
      <c r="B402">
        <v>2290052</v>
      </c>
      <c r="C402" t="s">
        <v>28</v>
      </c>
      <c r="G402" t="s">
        <v>29</v>
      </c>
      <c r="I402">
        <v>12631</v>
      </c>
      <c r="J402" t="s">
        <v>30</v>
      </c>
      <c r="K402" t="s">
        <v>54</v>
      </c>
      <c r="L402">
        <f>VLOOKUP($K402,Key!$A$1:$D$105,2,FALSE)</f>
        <v>43.004728999999998</v>
      </c>
      <c r="M402">
        <f>VLOOKUP($K402,Key!$A$1:$D$105,3,FALSE)</f>
        <v>-87.905463999999995</v>
      </c>
      <c r="N402" t="str">
        <f>VLOOKUP($K402,Key!$A$1:$D$105,4,FALSE)</f>
        <v>Milwaukee</v>
      </c>
      <c r="O402" t="s">
        <v>46</v>
      </c>
      <c r="P402">
        <f>VLOOKUP($O402,Key!$A$1:$D$105,2,FALSE)</f>
        <v>43.049909999999997</v>
      </c>
      <c r="Q402">
        <f>VLOOKUP($O402,Key!$A$1:$D$105,3,FALSE)</f>
        <v>-87.914237</v>
      </c>
      <c r="R402" t="str">
        <f>VLOOKUP($O402,Key!$A$1:$D$105,4,FALSE)</f>
        <v>Milwaukee</v>
      </c>
      <c r="S402">
        <v>84</v>
      </c>
      <c r="T402">
        <v>0</v>
      </c>
      <c r="U402">
        <v>0</v>
      </c>
      <c r="V402" t="s">
        <v>33</v>
      </c>
      <c r="W402">
        <v>12</v>
      </c>
      <c r="X402">
        <v>11.4</v>
      </c>
      <c r="Y402">
        <v>480</v>
      </c>
      <c r="Z402" s="4">
        <v>-1</v>
      </c>
      <c r="AA402" s="1">
        <v>43481</v>
      </c>
      <c r="AB402" s="8">
        <f t="shared" si="36"/>
        <v>43466</v>
      </c>
      <c r="AC402" s="8">
        <f t="shared" si="37"/>
        <v>43481</v>
      </c>
      <c r="AD402" s="8" t="str">
        <f t="shared" si="38"/>
        <v>Wednesday</v>
      </c>
      <c r="AE402" s="2">
        <v>0.5615162037037037</v>
      </c>
      <c r="AF402" s="4">
        <v>1</v>
      </c>
      <c r="AG402" s="1">
        <v>43481</v>
      </c>
      <c r="AH402" s="8">
        <f t="shared" si="39"/>
        <v>43466</v>
      </c>
      <c r="AI402" s="8">
        <f t="shared" si="40"/>
        <v>43481</v>
      </c>
      <c r="AJ402" s="8" t="str">
        <f t="shared" si="41"/>
        <v>Wednesday</v>
      </c>
      <c r="AK402" s="2">
        <v>0.61972222222222217</v>
      </c>
      <c r="AL402" t="s">
        <v>34</v>
      </c>
      <c r="AM402" t="s">
        <v>34</v>
      </c>
      <c r="AN402" t="s">
        <v>35</v>
      </c>
      <c r="AO402" t="s">
        <v>27</v>
      </c>
    </row>
    <row r="403" spans="1:41" x14ac:dyDescent="0.25">
      <c r="A403" t="s">
        <v>27</v>
      </c>
      <c r="B403">
        <v>2290052</v>
      </c>
      <c r="C403" t="s">
        <v>28</v>
      </c>
      <c r="G403" t="s">
        <v>29</v>
      </c>
      <c r="I403">
        <v>11166</v>
      </c>
      <c r="J403" t="s">
        <v>30</v>
      </c>
      <c r="K403" t="s">
        <v>54</v>
      </c>
      <c r="L403">
        <f>VLOOKUP($K403,Key!$A$1:$D$105,2,FALSE)</f>
        <v>43.004728999999998</v>
      </c>
      <c r="M403">
        <f>VLOOKUP($K403,Key!$A$1:$D$105,3,FALSE)</f>
        <v>-87.905463999999995</v>
      </c>
      <c r="N403" t="str">
        <f>VLOOKUP($K403,Key!$A$1:$D$105,4,FALSE)</f>
        <v>Milwaukee</v>
      </c>
      <c r="O403" t="s">
        <v>46</v>
      </c>
      <c r="P403">
        <f>VLOOKUP($O403,Key!$A$1:$D$105,2,FALSE)</f>
        <v>43.049909999999997</v>
      </c>
      <c r="Q403">
        <f>VLOOKUP($O403,Key!$A$1:$D$105,3,FALSE)</f>
        <v>-87.914237</v>
      </c>
      <c r="R403" t="str">
        <f>VLOOKUP($O403,Key!$A$1:$D$105,4,FALSE)</f>
        <v>Milwaukee</v>
      </c>
      <c r="S403">
        <v>82</v>
      </c>
      <c r="T403">
        <v>0</v>
      </c>
      <c r="U403">
        <v>0</v>
      </c>
      <c r="V403" t="s">
        <v>33</v>
      </c>
      <c r="W403">
        <v>12</v>
      </c>
      <c r="X403">
        <v>11.4</v>
      </c>
      <c r="Y403">
        <v>480</v>
      </c>
      <c r="Z403" s="6">
        <v>-1</v>
      </c>
      <c r="AA403" s="1">
        <v>43481</v>
      </c>
      <c r="AB403" s="7">
        <f t="shared" si="36"/>
        <v>43466</v>
      </c>
      <c r="AC403" s="7">
        <f t="shared" si="37"/>
        <v>43481</v>
      </c>
      <c r="AD403" s="7" t="str">
        <f t="shared" si="38"/>
        <v>Wednesday</v>
      </c>
      <c r="AE403" s="2">
        <v>0.5625</v>
      </c>
      <c r="AF403" s="6">
        <v>1</v>
      </c>
      <c r="AG403" s="1">
        <v>43481</v>
      </c>
      <c r="AH403" s="7">
        <f t="shared" si="39"/>
        <v>43466</v>
      </c>
      <c r="AI403" s="7">
        <f t="shared" si="40"/>
        <v>43481</v>
      </c>
      <c r="AJ403" s="7" t="str">
        <f t="shared" si="41"/>
        <v>Wednesday</v>
      </c>
      <c r="AK403" s="2">
        <v>0.61960648148148145</v>
      </c>
      <c r="AL403" t="s">
        <v>34</v>
      </c>
      <c r="AM403" t="s">
        <v>34</v>
      </c>
      <c r="AN403" t="s">
        <v>35</v>
      </c>
      <c r="AO403" t="s">
        <v>27</v>
      </c>
    </row>
    <row r="404" spans="1:41" x14ac:dyDescent="0.25">
      <c r="A404" t="s">
        <v>27</v>
      </c>
      <c r="B404">
        <v>2290052</v>
      </c>
      <c r="C404" t="s">
        <v>28</v>
      </c>
      <c r="G404" t="s">
        <v>29</v>
      </c>
      <c r="I404">
        <v>5508</v>
      </c>
      <c r="J404" t="s">
        <v>30</v>
      </c>
      <c r="K404" t="s">
        <v>54</v>
      </c>
      <c r="L404">
        <f>VLOOKUP($K404,Key!$A$1:$D$105,2,FALSE)</f>
        <v>43.004728999999998</v>
      </c>
      <c r="M404">
        <f>VLOOKUP($K404,Key!$A$1:$D$105,3,FALSE)</f>
        <v>-87.905463999999995</v>
      </c>
      <c r="N404" t="str">
        <f>VLOOKUP($K404,Key!$A$1:$D$105,4,FALSE)</f>
        <v>Milwaukee</v>
      </c>
      <c r="O404" t="s">
        <v>46</v>
      </c>
      <c r="P404">
        <f>VLOOKUP($O404,Key!$A$1:$D$105,2,FALSE)</f>
        <v>43.049909999999997</v>
      </c>
      <c r="Q404">
        <f>VLOOKUP($O404,Key!$A$1:$D$105,3,FALSE)</f>
        <v>-87.914237</v>
      </c>
      <c r="R404" t="str">
        <f>VLOOKUP($O404,Key!$A$1:$D$105,4,FALSE)</f>
        <v>Milwaukee</v>
      </c>
      <c r="S404">
        <v>82</v>
      </c>
      <c r="T404">
        <v>0</v>
      </c>
      <c r="U404">
        <v>0</v>
      </c>
      <c r="V404" t="s">
        <v>33</v>
      </c>
      <c r="W404">
        <v>12</v>
      </c>
      <c r="X404">
        <v>11.4</v>
      </c>
      <c r="Y404">
        <v>480</v>
      </c>
      <c r="Z404" s="4">
        <v>-1</v>
      </c>
      <c r="AA404" s="1">
        <v>43481</v>
      </c>
      <c r="AB404" s="8">
        <f t="shared" si="36"/>
        <v>43466</v>
      </c>
      <c r="AC404" s="8">
        <f t="shared" si="37"/>
        <v>43481</v>
      </c>
      <c r="AD404" s="8" t="str">
        <f t="shared" si="38"/>
        <v>Wednesday</v>
      </c>
      <c r="AE404" s="2">
        <v>0.56252314814814819</v>
      </c>
      <c r="AF404" s="4">
        <v>1</v>
      </c>
      <c r="AG404" s="1">
        <v>43481</v>
      </c>
      <c r="AH404" s="8">
        <f t="shared" si="39"/>
        <v>43466</v>
      </c>
      <c r="AI404" s="8">
        <f t="shared" si="40"/>
        <v>43481</v>
      </c>
      <c r="AJ404" s="8" t="str">
        <f t="shared" si="41"/>
        <v>Wednesday</v>
      </c>
      <c r="AK404" s="2">
        <v>0.61951388888888892</v>
      </c>
      <c r="AL404" t="s">
        <v>34</v>
      </c>
      <c r="AM404" t="s">
        <v>34</v>
      </c>
      <c r="AN404" t="s">
        <v>35</v>
      </c>
      <c r="AO404" t="s">
        <v>27</v>
      </c>
    </row>
    <row r="405" spans="1:41" x14ac:dyDescent="0.25">
      <c r="A405" t="s">
        <v>27</v>
      </c>
      <c r="B405">
        <v>2290052</v>
      </c>
      <c r="C405" t="s">
        <v>28</v>
      </c>
      <c r="G405" t="s">
        <v>29</v>
      </c>
      <c r="I405">
        <v>11079</v>
      </c>
      <c r="J405" t="s">
        <v>30</v>
      </c>
      <c r="K405" t="s">
        <v>54</v>
      </c>
      <c r="L405">
        <f>VLOOKUP($K405,Key!$A$1:$D$105,2,FALSE)</f>
        <v>43.004728999999998</v>
      </c>
      <c r="M405">
        <f>VLOOKUP($K405,Key!$A$1:$D$105,3,FALSE)</f>
        <v>-87.905463999999995</v>
      </c>
      <c r="N405" t="str">
        <f>VLOOKUP($K405,Key!$A$1:$D$105,4,FALSE)</f>
        <v>Milwaukee</v>
      </c>
      <c r="O405" t="s">
        <v>46</v>
      </c>
      <c r="P405">
        <f>VLOOKUP($O405,Key!$A$1:$D$105,2,FALSE)</f>
        <v>43.049909999999997</v>
      </c>
      <c r="Q405">
        <f>VLOOKUP($O405,Key!$A$1:$D$105,3,FALSE)</f>
        <v>-87.914237</v>
      </c>
      <c r="R405" t="str">
        <f>VLOOKUP($O405,Key!$A$1:$D$105,4,FALSE)</f>
        <v>Milwaukee</v>
      </c>
      <c r="S405">
        <v>78</v>
      </c>
      <c r="T405">
        <v>0</v>
      </c>
      <c r="U405">
        <v>0</v>
      </c>
      <c r="V405" t="s">
        <v>33</v>
      </c>
      <c r="W405">
        <v>11</v>
      </c>
      <c r="X405">
        <v>10.5</v>
      </c>
      <c r="Y405">
        <v>440</v>
      </c>
      <c r="Z405" s="6">
        <v>-1</v>
      </c>
      <c r="AA405" s="1">
        <v>43481</v>
      </c>
      <c r="AB405" s="7">
        <f t="shared" si="36"/>
        <v>43466</v>
      </c>
      <c r="AC405" s="7">
        <f t="shared" si="37"/>
        <v>43481</v>
      </c>
      <c r="AD405" s="7" t="str">
        <f t="shared" si="38"/>
        <v>Wednesday</v>
      </c>
      <c r="AE405" s="2">
        <v>0.56494212962962964</v>
      </c>
      <c r="AF405" s="6">
        <v>1</v>
      </c>
      <c r="AG405" s="1">
        <v>43481</v>
      </c>
      <c r="AH405" s="7">
        <f t="shared" si="39"/>
        <v>43466</v>
      </c>
      <c r="AI405" s="7">
        <f t="shared" si="40"/>
        <v>43481</v>
      </c>
      <c r="AJ405" s="7" t="str">
        <f t="shared" si="41"/>
        <v>Wednesday</v>
      </c>
      <c r="AK405" s="2">
        <v>0.61940972222222224</v>
      </c>
      <c r="AL405" t="s">
        <v>34</v>
      </c>
      <c r="AM405" t="s">
        <v>34</v>
      </c>
      <c r="AN405" t="s">
        <v>35</v>
      </c>
      <c r="AO405" t="s">
        <v>27</v>
      </c>
    </row>
    <row r="406" spans="1:41" x14ac:dyDescent="0.25">
      <c r="A406" t="s">
        <v>27</v>
      </c>
      <c r="B406">
        <v>2290052</v>
      </c>
      <c r="C406" t="s">
        <v>28</v>
      </c>
      <c r="G406" t="s">
        <v>29</v>
      </c>
      <c r="I406">
        <v>11157</v>
      </c>
      <c r="J406" t="s">
        <v>30</v>
      </c>
      <c r="K406" t="s">
        <v>90</v>
      </c>
      <c r="L406">
        <f>VLOOKUP($K406,Key!$A$1:$D$105,2,FALSE)</f>
        <v>43.036900000000003</v>
      </c>
      <c r="M406">
        <f>VLOOKUP($K406,Key!$A$1:$D$105,3,FALSE)</f>
        <v>-87.89667</v>
      </c>
      <c r="N406" t="str">
        <f>VLOOKUP($K406,Key!$A$1:$D$105,4,FALSE)</f>
        <v>Milwaukee</v>
      </c>
      <c r="O406" t="s">
        <v>46</v>
      </c>
      <c r="P406">
        <f>VLOOKUP($O406,Key!$A$1:$D$105,2,FALSE)</f>
        <v>43.049909999999997</v>
      </c>
      <c r="Q406">
        <f>VLOOKUP($O406,Key!$A$1:$D$105,3,FALSE)</f>
        <v>-87.914237</v>
      </c>
      <c r="R406" t="str">
        <f>VLOOKUP($O406,Key!$A$1:$D$105,4,FALSE)</f>
        <v>Milwaukee</v>
      </c>
      <c r="S406">
        <v>118</v>
      </c>
      <c r="T406">
        <v>0</v>
      </c>
      <c r="U406">
        <v>0</v>
      </c>
      <c r="V406" t="s">
        <v>33</v>
      </c>
      <c r="W406">
        <v>17</v>
      </c>
      <c r="X406">
        <v>16.2</v>
      </c>
      <c r="Y406">
        <v>680</v>
      </c>
      <c r="Z406" s="4">
        <v>-1</v>
      </c>
      <c r="AA406" s="1">
        <v>43481</v>
      </c>
      <c r="AB406" s="8">
        <f t="shared" si="36"/>
        <v>43466</v>
      </c>
      <c r="AC406" s="8">
        <f t="shared" si="37"/>
        <v>43481</v>
      </c>
      <c r="AD406" s="8" t="str">
        <f t="shared" si="38"/>
        <v>Wednesday</v>
      </c>
      <c r="AE406" s="2">
        <v>0.53943287037037035</v>
      </c>
      <c r="AF406" s="4">
        <v>1</v>
      </c>
      <c r="AG406" s="1">
        <v>43481</v>
      </c>
      <c r="AH406" s="8">
        <f t="shared" si="39"/>
        <v>43466</v>
      </c>
      <c r="AI406" s="8">
        <f t="shared" si="40"/>
        <v>43481</v>
      </c>
      <c r="AJ406" s="8" t="str">
        <f t="shared" si="41"/>
        <v>Wednesday</v>
      </c>
      <c r="AK406" s="2">
        <v>0.62106481481481479</v>
      </c>
      <c r="AL406" t="s">
        <v>34</v>
      </c>
      <c r="AM406" t="s">
        <v>34</v>
      </c>
      <c r="AN406" t="s">
        <v>35</v>
      </c>
      <c r="AO406" t="s">
        <v>27</v>
      </c>
    </row>
    <row r="407" spans="1:41" x14ac:dyDescent="0.25">
      <c r="A407" t="s">
        <v>27</v>
      </c>
      <c r="B407">
        <v>2290052</v>
      </c>
      <c r="C407" t="s">
        <v>28</v>
      </c>
      <c r="G407" t="s">
        <v>29</v>
      </c>
      <c r="I407">
        <v>5441</v>
      </c>
      <c r="J407" t="s">
        <v>30</v>
      </c>
      <c r="K407" t="s">
        <v>115</v>
      </c>
      <c r="L407">
        <f>VLOOKUP($K407,Key!$A$1:$D$105,2,FALSE)</f>
        <v>43.058619999999998</v>
      </c>
      <c r="M407">
        <f>VLOOKUP($K407,Key!$A$1:$D$105,3,FALSE)</f>
        <v>-87.885319999999993</v>
      </c>
      <c r="N407" t="str">
        <f>VLOOKUP($K407,Key!$A$1:$D$105,4,FALSE)</f>
        <v>Milwaukee</v>
      </c>
      <c r="O407" t="s">
        <v>61</v>
      </c>
      <c r="P407">
        <f>VLOOKUP($O407,Key!$A$1:$D$105,2,FALSE)</f>
        <v>43.026229999999998</v>
      </c>
      <c r="Q407">
        <f>VLOOKUP($O407,Key!$A$1:$D$105,3,FALSE)</f>
        <v>-87.912809999999993</v>
      </c>
      <c r="R407" t="str">
        <f>VLOOKUP($O407,Key!$A$1:$D$105,4,FALSE)</f>
        <v>Milwaukee</v>
      </c>
      <c r="S407">
        <v>8501</v>
      </c>
      <c r="T407">
        <v>0</v>
      </c>
      <c r="U407">
        <v>0</v>
      </c>
      <c r="V407" t="s">
        <v>33</v>
      </c>
      <c r="W407">
        <v>18</v>
      </c>
      <c r="X407">
        <v>17.100000000000001</v>
      </c>
      <c r="Y407">
        <v>720</v>
      </c>
      <c r="Z407" s="6">
        <v>-1</v>
      </c>
      <c r="AA407" s="1">
        <v>43483</v>
      </c>
      <c r="AB407" s="7">
        <f t="shared" si="36"/>
        <v>43466</v>
      </c>
      <c r="AC407" s="7">
        <f t="shared" si="37"/>
        <v>43483</v>
      </c>
      <c r="AD407" s="7" t="str">
        <f t="shared" si="38"/>
        <v>Friday</v>
      </c>
      <c r="AE407" s="2">
        <v>0.50057870370370372</v>
      </c>
      <c r="AF407" s="6">
        <v>1</v>
      </c>
      <c r="AG407" s="1">
        <v>43489</v>
      </c>
      <c r="AH407" s="7">
        <f t="shared" si="39"/>
        <v>43466</v>
      </c>
      <c r="AI407" s="7">
        <f t="shared" si="40"/>
        <v>43489</v>
      </c>
      <c r="AJ407" s="7" t="str">
        <f t="shared" si="41"/>
        <v>Thursday</v>
      </c>
      <c r="AK407" s="2">
        <v>0.40365740740740735</v>
      </c>
      <c r="AL407" t="s">
        <v>34</v>
      </c>
      <c r="AM407" t="s">
        <v>34</v>
      </c>
      <c r="AN407" t="s">
        <v>35</v>
      </c>
      <c r="AO407" t="s">
        <v>27</v>
      </c>
    </row>
    <row r="408" spans="1:41" x14ac:dyDescent="0.25">
      <c r="A408" t="s">
        <v>27</v>
      </c>
      <c r="B408">
        <v>2290052</v>
      </c>
      <c r="C408" t="s">
        <v>28</v>
      </c>
      <c r="G408" t="s">
        <v>29</v>
      </c>
      <c r="I408">
        <v>12610</v>
      </c>
      <c r="J408" t="s">
        <v>30</v>
      </c>
      <c r="K408" t="s">
        <v>102</v>
      </c>
      <c r="L408">
        <f>VLOOKUP($K408,Key!$A$1:$D$105,2,FALSE)</f>
        <v>43.058010000000003</v>
      </c>
      <c r="M408">
        <f>VLOOKUP($K408,Key!$A$1:$D$105,3,FALSE)</f>
        <v>-87.877300000000005</v>
      </c>
      <c r="N408" t="str">
        <f>VLOOKUP($K408,Key!$A$1:$D$105,4,FALSE)</f>
        <v>Milwaukee</v>
      </c>
      <c r="O408" t="s">
        <v>52</v>
      </c>
      <c r="P408">
        <f>VLOOKUP($O408,Key!$A$1:$D$105,2,FALSE)</f>
        <v>43.037300000000002</v>
      </c>
      <c r="Q408">
        <f>VLOOKUP($O408,Key!$A$1:$D$105,3,FALSE)</f>
        <v>-87.915800000000004</v>
      </c>
      <c r="R408" t="str">
        <f>VLOOKUP($O408,Key!$A$1:$D$105,4,FALSE)</f>
        <v>Milwaukee</v>
      </c>
      <c r="S408">
        <v>15506</v>
      </c>
      <c r="T408">
        <v>0</v>
      </c>
      <c r="U408">
        <v>0</v>
      </c>
      <c r="V408" t="s">
        <v>33</v>
      </c>
      <c r="W408">
        <v>18</v>
      </c>
      <c r="X408">
        <v>17.100000000000001</v>
      </c>
      <c r="Y408">
        <v>720</v>
      </c>
      <c r="Z408" s="4">
        <v>-1</v>
      </c>
      <c r="AA408" s="1">
        <v>43483</v>
      </c>
      <c r="AB408" s="8">
        <f t="shared" si="36"/>
        <v>43466</v>
      </c>
      <c r="AC408" s="8">
        <f t="shared" si="37"/>
        <v>43483</v>
      </c>
      <c r="AD408" s="8" t="str">
        <f t="shared" si="38"/>
        <v>Friday</v>
      </c>
      <c r="AE408" s="2">
        <v>0.59225694444444443</v>
      </c>
      <c r="AF408" s="4">
        <v>1</v>
      </c>
      <c r="AG408" s="1">
        <v>43494</v>
      </c>
      <c r="AH408" s="8">
        <f t="shared" si="39"/>
        <v>43466</v>
      </c>
      <c r="AI408" s="8">
        <f t="shared" si="40"/>
        <v>43494</v>
      </c>
      <c r="AJ408" s="8" t="str">
        <f t="shared" si="41"/>
        <v>Tuesday</v>
      </c>
      <c r="AK408" s="2">
        <v>0.36025462962962962</v>
      </c>
      <c r="AL408" t="s">
        <v>34</v>
      </c>
      <c r="AM408" t="s">
        <v>34</v>
      </c>
      <c r="AN408" t="s">
        <v>35</v>
      </c>
      <c r="AO408" t="s">
        <v>27</v>
      </c>
    </row>
    <row r="409" spans="1:41" x14ac:dyDescent="0.25">
      <c r="A409" t="s">
        <v>27</v>
      </c>
      <c r="B409">
        <v>2290052</v>
      </c>
      <c r="C409" t="s">
        <v>28</v>
      </c>
      <c r="G409" t="s">
        <v>29</v>
      </c>
      <c r="I409">
        <v>5423</v>
      </c>
      <c r="J409" t="s">
        <v>30</v>
      </c>
      <c r="K409" t="s">
        <v>36</v>
      </c>
      <c r="L409">
        <f>VLOOKUP($K409,Key!$A$1:$D$105,2,FALSE)</f>
        <v>43.03886</v>
      </c>
      <c r="M409">
        <f>VLOOKUP($K409,Key!$A$1:$D$105,3,FALSE)</f>
        <v>-87.902720000000002</v>
      </c>
      <c r="N409" t="str">
        <f>VLOOKUP($K409,Key!$A$1:$D$105,4,FALSE)</f>
        <v>Milwaukee</v>
      </c>
      <c r="O409" t="s">
        <v>57</v>
      </c>
      <c r="P409">
        <f>VLOOKUP($O409,Key!$A$1:$D$105,2,FALSE)</f>
        <v>43.045712999999999</v>
      </c>
      <c r="Q409">
        <f>VLOOKUP($O409,Key!$A$1:$D$105,3,FALSE)</f>
        <v>-87.899756999999994</v>
      </c>
      <c r="R409" t="str">
        <f>VLOOKUP($O409,Key!$A$1:$D$105,4,FALSE)</f>
        <v>Milwaukee</v>
      </c>
      <c r="S409">
        <v>9</v>
      </c>
      <c r="T409">
        <v>0</v>
      </c>
      <c r="U409">
        <v>0</v>
      </c>
      <c r="V409" t="s">
        <v>33</v>
      </c>
      <c r="W409">
        <v>1</v>
      </c>
      <c r="X409">
        <v>1</v>
      </c>
      <c r="Y409">
        <v>40</v>
      </c>
      <c r="Z409" s="6">
        <v>-1</v>
      </c>
      <c r="AA409" s="1">
        <v>43482</v>
      </c>
      <c r="AB409" s="7">
        <f t="shared" si="36"/>
        <v>43466</v>
      </c>
      <c r="AC409" s="7">
        <f t="shared" si="37"/>
        <v>43482</v>
      </c>
      <c r="AD409" s="7" t="str">
        <f t="shared" si="38"/>
        <v>Thursday</v>
      </c>
      <c r="AE409" s="2">
        <v>0.39810185185185182</v>
      </c>
      <c r="AF409" s="6">
        <v>1</v>
      </c>
      <c r="AG409" s="1">
        <v>43482</v>
      </c>
      <c r="AH409" s="7">
        <f t="shared" si="39"/>
        <v>43466</v>
      </c>
      <c r="AI409" s="7">
        <f t="shared" si="40"/>
        <v>43482</v>
      </c>
      <c r="AJ409" s="7" t="str">
        <f t="shared" si="41"/>
        <v>Thursday</v>
      </c>
      <c r="AK409" s="2">
        <v>0.40454861111111112</v>
      </c>
      <c r="AL409" t="s">
        <v>33</v>
      </c>
      <c r="AM409" t="s">
        <v>34</v>
      </c>
      <c r="AN409" t="s">
        <v>35</v>
      </c>
      <c r="AO409" t="s">
        <v>27</v>
      </c>
    </row>
    <row r="410" spans="1:41" x14ac:dyDescent="0.25">
      <c r="A410" t="s">
        <v>27</v>
      </c>
      <c r="B410">
        <v>2290052</v>
      </c>
      <c r="C410" t="s">
        <v>28</v>
      </c>
      <c r="G410" t="s">
        <v>29</v>
      </c>
      <c r="I410">
        <v>12559</v>
      </c>
      <c r="J410" t="s">
        <v>30</v>
      </c>
      <c r="K410" t="s">
        <v>36</v>
      </c>
      <c r="L410">
        <f>VLOOKUP($K410,Key!$A$1:$D$105,2,FALSE)</f>
        <v>43.03886</v>
      </c>
      <c r="M410">
        <f>VLOOKUP($K410,Key!$A$1:$D$105,3,FALSE)</f>
        <v>-87.902720000000002</v>
      </c>
      <c r="N410" t="str">
        <f>VLOOKUP($K410,Key!$A$1:$D$105,4,FALSE)</f>
        <v>Milwaukee</v>
      </c>
      <c r="O410" t="s">
        <v>57</v>
      </c>
      <c r="P410">
        <f>VLOOKUP($O410,Key!$A$1:$D$105,2,FALSE)</f>
        <v>43.045712999999999</v>
      </c>
      <c r="Q410">
        <f>VLOOKUP($O410,Key!$A$1:$D$105,3,FALSE)</f>
        <v>-87.899756999999994</v>
      </c>
      <c r="R410" t="str">
        <f>VLOOKUP($O410,Key!$A$1:$D$105,4,FALSE)</f>
        <v>Milwaukee</v>
      </c>
      <c r="S410">
        <v>9</v>
      </c>
      <c r="T410">
        <v>0</v>
      </c>
      <c r="U410">
        <v>0</v>
      </c>
      <c r="V410" t="s">
        <v>33</v>
      </c>
      <c r="W410">
        <v>1</v>
      </c>
      <c r="X410">
        <v>1</v>
      </c>
      <c r="Y410">
        <v>40</v>
      </c>
      <c r="Z410" s="4">
        <v>-1</v>
      </c>
      <c r="AA410" s="1">
        <v>43482</v>
      </c>
      <c r="AB410" s="8">
        <f t="shared" si="36"/>
        <v>43466</v>
      </c>
      <c r="AC410" s="8">
        <f t="shared" si="37"/>
        <v>43482</v>
      </c>
      <c r="AD410" s="8" t="str">
        <f t="shared" si="38"/>
        <v>Thursday</v>
      </c>
      <c r="AE410" s="2">
        <v>0.39814814814814814</v>
      </c>
      <c r="AF410" s="4">
        <v>1</v>
      </c>
      <c r="AG410" s="1">
        <v>43482</v>
      </c>
      <c r="AH410" s="8">
        <f t="shared" si="39"/>
        <v>43466</v>
      </c>
      <c r="AI410" s="8">
        <f t="shared" si="40"/>
        <v>43482</v>
      </c>
      <c r="AJ410" s="8" t="str">
        <f t="shared" si="41"/>
        <v>Thursday</v>
      </c>
      <c r="AK410" s="2">
        <v>0.40424768518518522</v>
      </c>
      <c r="AL410" t="s">
        <v>33</v>
      </c>
      <c r="AM410" t="s">
        <v>34</v>
      </c>
      <c r="AN410" t="s">
        <v>35</v>
      </c>
      <c r="AO410" t="s">
        <v>27</v>
      </c>
    </row>
    <row r="411" spans="1:41" x14ac:dyDescent="0.25">
      <c r="A411" t="s">
        <v>27</v>
      </c>
      <c r="B411">
        <v>2290052</v>
      </c>
      <c r="C411" t="s">
        <v>28</v>
      </c>
      <c r="G411" t="s">
        <v>29</v>
      </c>
      <c r="I411">
        <v>12464</v>
      </c>
      <c r="J411" t="s">
        <v>30</v>
      </c>
      <c r="K411" t="s">
        <v>41</v>
      </c>
      <c r="L411">
        <f>VLOOKUP($K411,Key!$A$1:$D$105,2,FALSE)</f>
        <v>43.042490000000001</v>
      </c>
      <c r="M411">
        <f>VLOOKUP($K411,Key!$A$1:$D$105,3,FALSE)</f>
        <v>-87.909959999999998</v>
      </c>
      <c r="N411" t="str">
        <f>VLOOKUP($K411,Key!$A$1:$D$105,4,FALSE)</f>
        <v>Milwaukee</v>
      </c>
      <c r="O411" t="s">
        <v>118</v>
      </c>
      <c r="P411">
        <f>VLOOKUP($O411,Key!$A$1:$D$105,2,FALSE)</f>
        <v>43.056539999999998</v>
      </c>
      <c r="Q411">
        <f>VLOOKUP($O411,Key!$A$1:$D$105,3,FALSE)</f>
        <v>-87.914370000000005</v>
      </c>
      <c r="R411" t="str">
        <f>VLOOKUP($O411,Key!$A$1:$D$105,4,FALSE)</f>
        <v>Milwaukee</v>
      </c>
      <c r="S411">
        <v>60</v>
      </c>
      <c r="T411">
        <v>0</v>
      </c>
      <c r="U411">
        <v>0</v>
      </c>
      <c r="V411" t="s">
        <v>33</v>
      </c>
      <c r="W411">
        <v>9</v>
      </c>
      <c r="X411">
        <v>8.6</v>
      </c>
      <c r="Y411">
        <v>360</v>
      </c>
      <c r="Z411" s="6">
        <v>-1</v>
      </c>
      <c r="AA411" s="1">
        <v>43482</v>
      </c>
      <c r="AB411" s="7">
        <f t="shared" si="36"/>
        <v>43466</v>
      </c>
      <c r="AC411" s="7">
        <f t="shared" si="37"/>
        <v>43482</v>
      </c>
      <c r="AD411" s="7" t="str">
        <f t="shared" si="38"/>
        <v>Thursday</v>
      </c>
      <c r="AE411" s="2">
        <v>0.60410879629629632</v>
      </c>
      <c r="AF411" s="6">
        <v>1</v>
      </c>
      <c r="AG411" s="1">
        <v>43482</v>
      </c>
      <c r="AH411" s="7">
        <f t="shared" si="39"/>
        <v>43466</v>
      </c>
      <c r="AI411" s="7">
        <f t="shared" si="40"/>
        <v>43482</v>
      </c>
      <c r="AJ411" s="7" t="str">
        <f t="shared" si="41"/>
        <v>Thursday</v>
      </c>
      <c r="AK411" s="2">
        <v>0.64569444444444446</v>
      </c>
      <c r="AL411" t="s">
        <v>34</v>
      </c>
      <c r="AM411" t="s">
        <v>34</v>
      </c>
      <c r="AN411" t="s">
        <v>35</v>
      </c>
      <c r="AO411" t="s">
        <v>27</v>
      </c>
    </row>
    <row r="412" spans="1:41" x14ac:dyDescent="0.25">
      <c r="A412" t="s">
        <v>27</v>
      </c>
      <c r="B412">
        <v>2290052</v>
      </c>
      <c r="C412" t="s">
        <v>28</v>
      </c>
      <c r="G412" t="s">
        <v>29</v>
      </c>
      <c r="I412">
        <v>5431</v>
      </c>
      <c r="J412" t="s">
        <v>30</v>
      </c>
      <c r="K412" t="s">
        <v>41</v>
      </c>
      <c r="L412">
        <f>VLOOKUP($K412,Key!$A$1:$D$105,2,FALSE)</f>
        <v>43.042490000000001</v>
      </c>
      <c r="M412">
        <f>VLOOKUP($K412,Key!$A$1:$D$105,3,FALSE)</f>
        <v>-87.909959999999998</v>
      </c>
      <c r="N412" t="str">
        <f>VLOOKUP($K412,Key!$A$1:$D$105,4,FALSE)</f>
        <v>Milwaukee</v>
      </c>
      <c r="O412" t="s">
        <v>118</v>
      </c>
      <c r="P412">
        <f>VLOOKUP($O412,Key!$A$1:$D$105,2,FALSE)</f>
        <v>43.056539999999998</v>
      </c>
      <c r="Q412">
        <f>VLOOKUP($O412,Key!$A$1:$D$105,3,FALSE)</f>
        <v>-87.914370000000005</v>
      </c>
      <c r="R412" t="str">
        <f>VLOOKUP($O412,Key!$A$1:$D$105,4,FALSE)</f>
        <v>Milwaukee</v>
      </c>
      <c r="S412">
        <v>59</v>
      </c>
      <c r="T412">
        <v>0</v>
      </c>
      <c r="U412">
        <v>0</v>
      </c>
      <c r="V412" t="s">
        <v>33</v>
      </c>
      <c r="W412">
        <v>8</v>
      </c>
      <c r="X412">
        <v>7.6</v>
      </c>
      <c r="Y412">
        <v>320</v>
      </c>
      <c r="Z412" s="4">
        <v>-1</v>
      </c>
      <c r="AA412" s="1">
        <v>43482</v>
      </c>
      <c r="AB412" s="8">
        <f t="shared" si="36"/>
        <v>43466</v>
      </c>
      <c r="AC412" s="8">
        <f t="shared" si="37"/>
        <v>43482</v>
      </c>
      <c r="AD412" s="8" t="str">
        <f t="shared" si="38"/>
        <v>Thursday</v>
      </c>
      <c r="AE412" s="2">
        <v>0.60479166666666673</v>
      </c>
      <c r="AF412" s="4">
        <v>1</v>
      </c>
      <c r="AG412" s="1">
        <v>43482</v>
      </c>
      <c r="AH412" s="8">
        <f t="shared" si="39"/>
        <v>43466</v>
      </c>
      <c r="AI412" s="8">
        <f t="shared" si="40"/>
        <v>43482</v>
      </c>
      <c r="AJ412" s="8" t="str">
        <f t="shared" si="41"/>
        <v>Thursday</v>
      </c>
      <c r="AK412" s="2">
        <v>0.64526620370370369</v>
      </c>
      <c r="AL412" t="s">
        <v>34</v>
      </c>
      <c r="AM412" t="s">
        <v>34</v>
      </c>
      <c r="AN412" t="s">
        <v>35</v>
      </c>
      <c r="AO412" t="s">
        <v>27</v>
      </c>
    </row>
    <row r="413" spans="1:41" x14ac:dyDescent="0.25">
      <c r="A413" t="s">
        <v>27</v>
      </c>
      <c r="B413">
        <v>2290052</v>
      </c>
      <c r="C413" t="s">
        <v>28</v>
      </c>
      <c r="G413" t="s">
        <v>29</v>
      </c>
      <c r="I413">
        <v>12616</v>
      </c>
      <c r="J413" t="s">
        <v>30</v>
      </c>
      <c r="K413" t="s">
        <v>41</v>
      </c>
      <c r="L413">
        <f>VLOOKUP($K413,Key!$A$1:$D$105,2,FALSE)</f>
        <v>43.042490000000001</v>
      </c>
      <c r="M413">
        <f>VLOOKUP($K413,Key!$A$1:$D$105,3,FALSE)</f>
        <v>-87.909959999999998</v>
      </c>
      <c r="N413" t="str">
        <f>VLOOKUP($K413,Key!$A$1:$D$105,4,FALSE)</f>
        <v>Milwaukee</v>
      </c>
      <c r="O413" t="s">
        <v>60</v>
      </c>
      <c r="P413">
        <f>VLOOKUP($O413,Key!$A$1:$D$105,2,FALSE)</f>
        <v>43.04824</v>
      </c>
      <c r="Q413">
        <f>VLOOKUP($O413,Key!$A$1:$D$105,3,FALSE)</f>
        <v>-87.904970000000006</v>
      </c>
      <c r="R413" t="str">
        <f>VLOOKUP($O413,Key!$A$1:$D$105,4,FALSE)</f>
        <v>Milwaukee</v>
      </c>
      <c r="S413">
        <v>16</v>
      </c>
      <c r="T413">
        <v>0</v>
      </c>
      <c r="U413">
        <v>0</v>
      </c>
      <c r="V413" t="s">
        <v>33</v>
      </c>
      <c r="W413">
        <v>2</v>
      </c>
      <c r="X413">
        <v>1.9</v>
      </c>
      <c r="Y413">
        <v>80</v>
      </c>
      <c r="Z413" s="6">
        <v>-1</v>
      </c>
      <c r="AA413" s="1">
        <v>43482</v>
      </c>
      <c r="AB413" s="7">
        <f t="shared" si="36"/>
        <v>43466</v>
      </c>
      <c r="AC413" s="7">
        <f t="shared" si="37"/>
        <v>43482</v>
      </c>
      <c r="AD413" s="7" t="str">
        <f t="shared" si="38"/>
        <v>Thursday</v>
      </c>
      <c r="AE413" s="2">
        <v>0.60482638888888884</v>
      </c>
      <c r="AF413" s="6">
        <v>1</v>
      </c>
      <c r="AG413" s="1">
        <v>43482</v>
      </c>
      <c r="AH413" s="7">
        <f t="shared" si="39"/>
        <v>43466</v>
      </c>
      <c r="AI413" s="7">
        <f t="shared" si="40"/>
        <v>43482</v>
      </c>
      <c r="AJ413" s="7" t="str">
        <f t="shared" si="41"/>
        <v>Thursday</v>
      </c>
      <c r="AK413" s="2">
        <v>0.61554398148148148</v>
      </c>
      <c r="AL413" t="s">
        <v>33</v>
      </c>
      <c r="AM413" t="s">
        <v>34</v>
      </c>
      <c r="AN413" t="s">
        <v>35</v>
      </c>
      <c r="AO413" t="s">
        <v>27</v>
      </c>
    </row>
    <row r="414" spans="1:41" x14ac:dyDescent="0.25">
      <c r="A414" t="s">
        <v>27</v>
      </c>
      <c r="B414">
        <v>2290052</v>
      </c>
      <c r="C414" t="s">
        <v>28</v>
      </c>
      <c r="G414" t="s">
        <v>29</v>
      </c>
      <c r="I414">
        <v>12671</v>
      </c>
      <c r="J414" t="s">
        <v>30</v>
      </c>
      <c r="K414" t="s">
        <v>41</v>
      </c>
      <c r="L414">
        <f>VLOOKUP($K414,Key!$A$1:$D$105,2,FALSE)</f>
        <v>43.042490000000001</v>
      </c>
      <c r="M414">
        <f>VLOOKUP($K414,Key!$A$1:$D$105,3,FALSE)</f>
        <v>-87.909959999999998</v>
      </c>
      <c r="N414" t="str">
        <f>VLOOKUP($K414,Key!$A$1:$D$105,4,FALSE)</f>
        <v>Milwaukee</v>
      </c>
      <c r="O414" t="s">
        <v>100</v>
      </c>
      <c r="P414">
        <f>VLOOKUP($O414,Key!$A$1:$D$105,2,FALSE)</f>
        <v>43.04562</v>
      </c>
      <c r="Q414">
        <f>VLOOKUP($O414,Key!$A$1:$D$105,3,FALSE)</f>
        <v>-87.923900000000003</v>
      </c>
      <c r="R414" t="str">
        <f>VLOOKUP($O414,Key!$A$1:$D$105,4,FALSE)</f>
        <v>Milwaukee</v>
      </c>
      <c r="S414">
        <v>15</v>
      </c>
      <c r="T414">
        <v>0</v>
      </c>
      <c r="U414">
        <v>0</v>
      </c>
      <c r="V414" t="s">
        <v>33</v>
      </c>
      <c r="W414">
        <v>2</v>
      </c>
      <c r="X414">
        <v>1.9</v>
      </c>
      <c r="Y414">
        <v>80</v>
      </c>
      <c r="Z414" s="4">
        <v>-1</v>
      </c>
      <c r="AA414" s="1">
        <v>43483</v>
      </c>
      <c r="AB414" s="8">
        <f t="shared" si="36"/>
        <v>43466</v>
      </c>
      <c r="AC414" s="8">
        <f t="shared" si="37"/>
        <v>43483</v>
      </c>
      <c r="AD414" s="8" t="str">
        <f t="shared" si="38"/>
        <v>Friday</v>
      </c>
      <c r="AE414" s="2">
        <v>0.38127314814814817</v>
      </c>
      <c r="AF414" s="4">
        <v>1</v>
      </c>
      <c r="AG414" s="1">
        <v>43483</v>
      </c>
      <c r="AH414" s="8">
        <f t="shared" si="39"/>
        <v>43466</v>
      </c>
      <c r="AI414" s="8">
        <f t="shared" si="40"/>
        <v>43483</v>
      </c>
      <c r="AJ414" s="8" t="str">
        <f t="shared" si="41"/>
        <v>Friday</v>
      </c>
      <c r="AK414" s="2">
        <v>0.39201388888888888</v>
      </c>
      <c r="AL414" t="s">
        <v>33</v>
      </c>
      <c r="AM414" t="s">
        <v>34</v>
      </c>
      <c r="AN414" t="s">
        <v>35</v>
      </c>
      <c r="AO414" t="s">
        <v>27</v>
      </c>
    </row>
    <row r="415" spans="1:41" x14ac:dyDescent="0.25">
      <c r="A415" t="s">
        <v>27</v>
      </c>
      <c r="B415">
        <v>2290052</v>
      </c>
      <c r="C415" t="s">
        <v>28</v>
      </c>
      <c r="G415" t="s">
        <v>29</v>
      </c>
      <c r="I415">
        <v>11159</v>
      </c>
      <c r="J415" t="s">
        <v>30</v>
      </c>
      <c r="K415" t="s">
        <v>41</v>
      </c>
      <c r="L415">
        <f>VLOOKUP($K415,Key!$A$1:$D$105,2,FALSE)</f>
        <v>43.042490000000001</v>
      </c>
      <c r="M415">
        <f>VLOOKUP($K415,Key!$A$1:$D$105,3,FALSE)</f>
        <v>-87.909959999999998</v>
      </c>
      <c r="N415" t="str">
        <f>VLOOKUP($K415,Key!$A$1:$D$105,4,FALSE)</f>
        <v>Milwaukee</v>
      </c>
      <c r="O415" t="s">
        <v>100</v>
      </c>
      <c r="P415">
        <f>VLOOKUP($O415,Key!$A$1:$D$105,2,FALSE)</f>
        <v>43.04562</v>
      </c>
      <c r="Q415">
        <f>VLOOKUP($O415,Key!$A$1:$D$105,3,FALSE)</f>
        <v>-87.923900000000003</v>
      </c>
      <c r="R415" t="str">
        <f>VLOOKUP($O415,Key!$A$1:$D$105,4,FALSE)</f>
        <v>Milwaukee</v>
      </c>
      <c r="S415">
        <v>11</v>
      </c>
      <c r="T415">
        <v>0</v>
      </c>
      <c r="U415">
        <v>0</v>
      </c>
      <c r="V415" t="s">
        <v>33</v>
      </c>
      <c r="W415">
        <v>1</v>
      </c>
      <c r="X415">
        <v>1</v>
      </c>
      <c r="Y415">
        <v>40</v>
      </c>
      <c r="Z415" s="6">
        <v>-1</v>
      </c>
      <c r="AA415" s="1">
        <v>43483</v>
      </c>
      <c r="AB415" s="7">
        <f t="shared" si="36"/>
        <v>43466</v>
      </c>
      <c r="AC415" s="7">
        <f t="shared" si="37"/>
        <v>43483</v>
      </c>
      <c r="AD415" s="7" t="str">
        <f t="shared" si="38"/>
        <v>Friday</v>
      </c>
      <c r="AE415" s="2">
        <v>0.38269675925925922</v>
      </c>
      <c r="AF415" s="6">
        <v>1</v>
      </c>
      <c r="AG415" s="1">
        <v>43483</v>
      </c>
      <c r="AH415" s="7">
        <f t="shared" si="39"/>
        <v>43466</v>
      </c>
      <c r="AI415" s="7">
        <f t="shared" si="40"/>
        <v>43483</v>
      </c>
      <c r="AJ415" s="7" t="str">
        <f t="shared" si="41"/>
        <v>Friday</v>
      </c>
      <c r="AK415" s="2">
        <v>0.39077546296296295</v>
      </c>
      <c r="AL415" t="s">
        <v>33</v>
      </c>
      <c r="AM415" t="s">
        <v>34</v>
      </c>
      <c r="AN415" t="s">
        <v>35</v>
      </c>
      <c r="AO415" t="s">
        <v>27</v>
      </c>
    </row>
    <row r="416" spans="1:41" x14ac:dyDescent="0.25">
      <c r="A416" t="s">
        <v>27</v>
      </c>
      <c r="B416">
        <v>2290052</v>
      </c>
      <c r="C416" t="s">
        <v>28</v>
      </c>
      <c r="G416" t="s">
        <v>29</v>
      </c>
      <c r="I416">
        <v>183</v>
      </c>
      <c r="J416" t="s">
        <v>30</v>
      </c>
      <c r="K416" t="s">
        <v>31</v>
      </c>
      <c r="L416">
        <f>VLOOKUP($K416,Key!$A$1:$D$105,2,FALSE)</f>
        <v>43.038719999999998</v>
      </c>
      <c r="M416">
        <f>VLOOKUP($K416,Key!$A$1:$D$105,3,FALSE)</f>
        <v>-87.905339999999995</v>
      </c>
      <c r="N416" t="str">
        <f>VLOOKUP($K416,Key!$A$1:$D$105,4,FALSE)</f>
        <v>Milwaukee</v>
      </c>
      <c r="O416" t="s">
        <v>31</v>
      </c>
      <c r="P416">
        <f>VLOOKUP($O416,Key!$A$1:$D$105,2,FALSE)</f>
        <v>43.038719999999998</v>
      </c>
      <c r="Q416">
        <f>VLOOKUP($O416,Key!$A$1:$D$105,3,FALSE)</f>
        <v>-87.905339999999995</v>
      </c>
      <c r="R416" t="str">
        <f>VLOOKUP($O416,Key!$A$1:$D$105,4,FALSE)</f>
        <v>Milwaukee</v>
      </c>
      <c r="S416">
        <v>0</v>
      </c>
      <c r="T416">
        <v>0</v>
      </c>
      <c r="U416">
        <v>0</v>
      </c>
      <c r="V416" t="s">
        <v>33</v>
      </c>
      <c r="W416">
        <v>0</v>
      </c>
      <c r="X416">
        <v>0</v>
      </c>
      <c r="Y416">
        <v>0</v>
      </c>
      <c r="Z416" s="4">
        <v>-1</v>
      </c>
      <c r="AA416" s="1">
        <v>43483</v>
      </c>
      <c r="AB416" s="8">
        <f t="shared" si="36"/>
        <v>43466</v>
      </c>
      <c r="AC416" s="8">
        <f t="shared" si="37"/>
        <v>43483</v>
      </c>
      <c r="AD416" s="8" t="str">
        <f t="shared" si="38"/>
        <v>Friday</v>
      </c>
      <c r="AE416" s="2">
        <v>0.44598379629629631</v>
      </c>
      <c r="AF416" s="4">
        <v>1</v>
      </c>
      <c r="AG416" s="1">
        <v>43483</v>
      </c>
      <c r="AH416" s="8">
        <f t="shared" si="39"/>
        <v>43466</v>
      </c>
      <c r="AI416" s="8">
        <f t="shared" si="40"/>
        <v>43483</v>
      </c>
      <c r="AJ416" s="8" t="str">
        <f t="shared" si="41"/>
        <v>Friday</v>
      </c>
      <c r="AK416" s="2">
        <v>0.44608796296296299</v>
      </c>
      <c r="AL416" t="s">
        <v>33</v>
      </c>
      <c r="AM416" t="s">
        <v>34</v>
      </c>
      <c r="AN416" t="s">
        <v>44</v>
      </c>
      <c r="AO416" t="s">
        <v>27</v>
      </c>
    </row>
    <row r="417" spans="1:41" x14ac:dyDescent="0.25">
      <c r="A417" t="s">
        <v>27</v>
      </c>
      <c r="B417">
        <v>2290052</v>
      </c>
      <c r="C417" t="s">
        <v>28</v>
      </c>
      <c r="G417" t="s">
        <v>29</v>
      </c>
      <c r="I417">
        <v>344</v>
      </c>
      <c r="J417" t="s">
        <v>30</v>
      </c>
      <c r="K417" t="s">
        <v>57</v>
      </c>
      <c r="L417">
        <f>VLOOKUP($K417,Key!$A$1:$D$105,2,FALSE)</f>
        <v>43.045712999999999</v>
      </c>
      <c r="M417">
        <f>VLOOKUP($K417,Key!$A$1:$D$105,3,FALSE)</f>
        <v>-87.899756999999994</v>
      </c>
      <c r="N417" t="str">
        <f>VLOOKUP($K417,Key!$A$1:$D$105,4,FALSE)</f>
        <v>Milwaukee</v>
      </c>
      <c r="O417" t="s">
        <v>57</v>
      </c>
      <c r="P417">
        <f>VLOOKUP($O417,Key!$A$1:$D$105,2,FALSE)</f>
        <v>43.045712999999999</v>
      </c>
      <c r="Q417">
        <f>VLOOKUP($O417,Key!$A$1:$D$105,3,FALSE)</f>
        <v>-87.899756999999994</v>
      </c>
      <c r="R417" t="str">
        <f>VLOOKUP($O417,Key!$A$1:$D$105,4,FALSE)</f>
        <v>Milwaukee</v>
      </c>
      <c r="S417">
        <v>0</v>
      </c>
      <c r="T417">
        <v>0</v>
      </c>
      <c r="U417">
        <v>0</v>
      </c>
      <c r="V417" t="s">
        <v>33</v>
      </c>
      <c r="W417">
        <v>0</v>
      </c>
      <c r="X417">
        <v>0</v>
      </c>
      <c r="Y417">
        <v>0</v>
      </c>
      <c r="Z417" s="6">
        <v>-1</v>
      </c>
      <c r="AA417" s="1">
        <v>43483</v>
      </c>
      <c r="AB417" s="7">
        <f t="shared" si="36"/>
        <v>43466</v>
      </c>
      <c r="AC417" s="7">
        <f t="shared" si="37"/>
        <v>43483</v>
      </c>
      <c r="AD417" s="7" t="str">
        <f t="shared" si="38"/>
        <v>Friday</v>
      </c>
      <c r="AE417" s="2">
        <v>0.45255787037037037</v>
      </c>
      <c r="AF417" s="6">
        <v>1</v>
      </c>
      <c r="AG417" s="1">
        <v>43483</v>
      </c>
      <c r="AH417" s="7">
        <f t="shared" si="39"/>
        <v>43466</v>
      </c>
      <c r="AI417" s="7">
        <f t="shared" si="40"/>
        <v>43483</v>
      </c>
      <c r="AJ417" s="7" t="str">
        <f t="shared" si="41"/>
        <v>Friday</v>
      </c>
      <c r="AK417" s="2">
        <v>0.45273148148148151</v>
      </c>
      <c r="AL417" t="s">
        <v>33</v>
      </c>
      <c r="AM417" t="s">
        <v>34</v>
      </c>
      <c r="AN417" t="s">
        <v>44</v>
      </c>
      <c r="AO417" t="s">
        <v>27</v>
      </c>
    </row>
    <row r="418" spans="1:41" x14ac:dyDescent="0.25">
      <c r="A418" t="s">
        <v>27</v>
      </c>
      <c r="B418">
        <v>2290052</v>
      </c>
      <c r="C418" t="s">
        <v>28</v>
      </c>
      <c r="G418" t="s">
        <v>29</v>
      </c>
      <c r="I418">
        <v>12464</v>
      </c>
      <c r="J418" t="s">
        <v>30</v>
      </c>
      <c r="K418" t="s">
        <v>118</v>
      </c>
      <c r="L418">
        <f>VLOOKUP($K418,Key!$A$1:$D$105,2,FALSE)</f>
        <v>43.056539999999998</v>
      </c>
      <c r="M418">
        <f>VLOOKUP($K418,Key!$A$1:$D$105,3,FALSE)</f>
        <v>-87.914370000000005</v>
      </c>
      <c r="N418" t="str">
        <f>VLOOKUP($K418,Key!$A$1:$D$105,4,FALSE)</f>
        <v>Milwaukee</v>
      </c>
      <c r="O418" t="s">
        <v>118</v>
      </c>
      <c r="P418">
        <f>VLOOKUP($O418,Key!$A$1:$D$105,2,FALSE)</f>
        <v>43.056539999999998</v>
      </c>
      <c r="Q418">
        <f>VLOOKUP($O418,Key!$A$1:$D$105,3,FALSE)</f>
        <v>-87.914370000000005</v>
      </c>
      <c r="R418" t="str">
        <f>VLOOKUP($O418,Key!$A$1:$D$105,4,FALSE)</f>
        <v>Milwaukee</v>
      </c>
      <c r="S418">
        <v>1</v>
      </c>
      <c r="T418">
        <v>0</v>
      </c>
      <c r="U418">
        <v>0</v>
      </c>
      <c r="V418" t="s">
        <v>33</v>
      </c>
      <c r="W418">
        <v>0</v>
      </c>
      <c r="X418">
        <v>0</v>
      </c>
      <c r="Y418">
        <v>0</v>
      </c>
      <c r="Z418" s="4">
        <v>-1</v>
      </c>
      <c r="AA418" s="1">
        <v>43486</v>
      </c>
      <c r="AB418" s="8">
        <f t="shared" si="36"/>
        <v>43466</v>
      </c>
      <c r="AC418" s="8">
        <f t="shared" si="37"/>
        <v>43486</v>
      </c>
      <c r="AD418" s="8" t="str">
        <f t="shared" si="38"/>
        <v>Monday</v>
      </c>
      <c r="AE418" s="2">
        <v>0.5680439814814815</v>
      </c>
      <c r="AF418" s="4">
        <v>1</v>
      </c>
      <c r="AG418" s="1">
        <v>43486</v>
      </c>
      <c r="AH418" s="8">
        <f t="shared" si="39"/>
        <v>43466</v>
      </c>
      <c r="AI418" s="8">
        <f t="shared" si="40"/>
        <v>43486</v>
      </c>
      <c r="AJ418" s="8" t="str">
        <f t="shared" si="41"/>
        <v>Monday</v>
      </c>
      <c r="AK418" s="2">
        <v>0.56846064814814812</v>
      </c>
      <c r="AL418" t="s">
        <v>33</v>
      </c>
      <c r="AM418" t="s">
        <v>34</v>
      </c>
      <c r="AN418" t="s">
        <v>44</v>
      </c>
      <c r="AO418" t="s">
        <v>27</v>
      </c>
    </row>
    <row r="419" spans="1:41" x14ac:dyDescent="0.25">
      <c r="A419" t="s">
        <v>27</v>
      </c>
      <c r="B419">
        <v>2290052</v>
      </c>
      <c r="C419" t="s">
        <v>28</v>
      </c>
      <c r="G419" t="s">
        <v>29</v>
      </c>
      <c r="I419">
        <v>12464</v>
      </c>
      <c r="J419" t="s">
        <v>30</v>
      </c>
      <c r="K419" t="s">
        <v>118</v>
      </c>
      <c r="L419">
        <f>VLOOKUP($K419,Key!$A$1:$D$105,2,FALSE)</f>
        <v>43.056539999999998</v>
      </c>
      <c r="M419">
        <f>VLOOKUP($K419,Key!$A$1:$D$105,3,FALSE)</f>
        <v>-87.914370000000005</v>
      </c>
      <c r="N419" t="str">
        <f>VLOOKUP($K419,Key!$A$1:$D$105,4,FALSE)</f>
        <v>Milwaukee</v>
      </c>
      <c r="O419" t="s">
        <v>118</v>
      </c>
      <c r="P419">
        <f>VLOOKUP($O419,Key!$A$1:$D$105,2,FALSE)</f>
        <v>43.056539999999998</v>
      </c>
      <c r="Q419">
        <f>VLOOKUP($O419,Key!$A$1:$D$105,3,FALSE)</f>
        <v>-87.914370000000005</v>
      </c>
      <c r="R419" t="str">
        <f>VLOOKUP($O419,Key!$A$1:$D$105,4,FALSE)</f>
        <v>Milwaukee</v>
      </c>
      <c r="S419">
        <v>0</v>
      </c>
      <c r="T419">
        <v>0</v>
      </c>
      <c r="U419">
        <v>0</v>
      </c>
      <c r="V419" t="s">
        <v>33</v>
      </c>
      <c r="W419">
        <v>0</v>
      </c>
      <c r="X419">
        <v>0</v>
      </c>
      <c r="Y419">
        <v>0</v>
      </c>
      <c r="Z419" s="6">
        <v>-1</v>
      </c>
      <c r="AA419" s="1">
        <v>43486</v>
      </c>
      <c r="AB419" s="7">
        <f t="shared" si="36"/>
        <v>43466</v>
      </c>
      <c r="AC419" s="7">
        <f t="shared" si="37"/>
        <v>43486</v>
      </c>
      <c r="AD419" s="7" t="str">
        <f t="shared" si="38"/>
        <v>Monday</v>
      </c>
      <c r="AE419" s="2">
        <v>0.5685069444444445</v>
      </c>
      <c r="AF419" s="6">
        <v>1</v>
      </c>
      <c r="AG419" s="1">
        <v>43486</v>
      </c>
      <c r="AH419" s="7">
        <f t="shared" si="39"/>
        <v>43466</v>
      </c>
      <c r="AI419" s="7">
        <f t="shared" si="40"/>
        <v>43486</v>
      </c>
      <c r="AJ419" s="7" t="str">
        <f t="shared" si="41"/>
        <v>Monday</v>
      </c>
      <c r="AK419" s="2">
        <v>0.56866898148148148</v>
      </c>
      <c r="AL419" t="s">
        <v>33</v>
      </c>
      <c r="AM419" t="s">
        <v>34</v>
      </c>
      <c r="AN419" t="s">
        <v>44</v>
      </c>
      <c r="AO419" t="s">
        <v>27</v>
      </c>
    </row>
    <row r="420" spans="1:41" x14ac:dyDescent="0.25">
      <c r="A420" t="s">
        <v>27</v>
      </c>
      <c r="B420">
        <v>2290052</v>
      </c>
      <c r="C420" t="s">
        <v>28</v>
      </c>
      <c r="G420" t="s">
        <v>29</v>
      </c>
      <c r="I420">
        <v>11072</v>
      </c>
      <c r="J420" t="s">
        <v>30</v>
      </c>
      <c r="K420" t="s">
        <v>118</v>
      </c>
      <c r="L420">
        <f>VLOOKUP($K420,Key!$A$1:$D$105,2,FALSE)</f>
        <v>43.056539999999998</v>
      </c>
      <c r="M420">
        <f>VLOOKUP($K420,Key!$A$1:$D$105,3,FALSE)</f>
        <v>-87.914370000000005</v>
      </c>
      <c r="N420" t="str">
        <f>VLOOKUP($K420,Key!$A$1:$D$105,4,FALSE)</f>
        <v>Milwaukee</v>
      </c>
      <c r="O420" t="s">
        <v>118</v>
      </c>
      <c r="P420">
        <f>VLOOKUP($O420,Key!$A$1:$D$105,2,FALSE)</f>
        <v>43.056539999999998</v>
      </c>
      <c r="Q420">
        <f>VLOOKUP($O420,Key!$A$1:$D$105,3,FALSE)</f>
        <v>-87.914370000000005</v>
      </c>
      <c r="R420" t="str">
        <f>VLOOKUP($O420,Key!$A$1:$D$105,4,FALSE)</f>
        <v>Milwaukee</v>
      </c>
      <c r="S420">
        <v>0</v>
      </c>
      <c r="T420">
        <v>0</v>
      </c>
      <c r="U420">
        <v>0</v>
      </c>
      <c r="V420" t="s">
        <v>33</v>
      </c>
      <c r="W420">
        <v>0</v>
      </c>
      <c r="X420">
        <v>0</v>
      </c>
      <c r="Y420">
        <v>0</v>
      </c>
      <c r="Z420" s="4">
        <v>-1</v>
      </c>
      <c r="AA420" s="1">
        <v>43486</v>
      </c>
      <c r="AB420" s="8">
        <f t="shared" si="36"/>
        <v>43466</v>
      </c>
      <c r="AC420" s="8">
        <f t="shared" si="37"/>
        <v>43486</v>
      </c>
      <c r="AD420" s="8" t="str">
        <f t="shared" si="38"/>
        <v>Monday</v>
      </c>
      <c r="AE420" s="2">
        <v>0.56876157407407402</v>
      </c>
      <c r="AF420" s="4">
        <v>1</v>
      </c>
      <c r="AG420" s="1">
        <v>43486</v>
      </c>
      <c r="AH420" s="8">
        <f t="shared" si="39"/>
        <v>43466</v>
      </c>
      <c r="AI420" s="8">
        <f t="shared" si="40"/>
        <v>43486</v>
      </c>
      <c r="AJ420" s="8" t="str">
        <f t="shared" si="41"/>
        <v>Monday</v>
      </c>
      <c r="AK420" s="2">
        <v>0.56899305555555557</v>
      </c>
      <c r="AL420" t="s">
        <v>33</v>
      </c>
      <c r="AM420" t="s">
        <v>34</v>
      </c>
      <c r="AN420" t="s">
        <v>44</v>
      </c>
      <c r="AO420" t="s">
        <v>27</v>
      </c>
    </row>
    <row r="421" spans="1:41" x14ac:dyDescent="0.25">
      <c r="A421" t="s">
        <v>27</v>
      </c>
      <c r="B421">
        <v>2290052</v>
      </c>
      <c r="C421" t="s">
        <v>28</v>
      </c>
      <c r="G421" t="s">
        <v>29</v>
      </c>
      <c r="I421">
        <v>12464</v>
      </c>
      <c r="J421" t="s">
        <v>30</v>
      </c>
      <c r="K421" t="s">
        <v>118</v>
      </c>
      <c r="L421">
        <f>VLOOKUP($K421,Key!$A$1:$D$105,2,FALSE)</f>
        <v>43.056539999999998</v>
      </c>
      <c r="M421">
        <f>VLOOKUP($K421,Key!$A$1:$D$105,3,FALSE)</f>
        <v>-87.914370000000005</v>
      </c>
      <c r="N421" t="str">
        <f>VLOOKUP($K421,Key!$A$1:$D$105,4,FALSE)</f>
        <v>Milwaukee</v>
      </c>
      <c r="O421" t="s">
        <v>118</v>
      </c>
      <c r="P421">
        <f>VLOOKUP($O421,Key!$A$1:$D$105,2,FALSE)</f>
        <v>43.056539999999998</v>
      </c>
      <c r="Q421">
        <f>VLOOKUP($O421,Key!$A$1:$D$105,3,FALSE)</f>
        <v>-87.914370000000005</v>
      </c>
      <c r="R421" t="str">
        <f>VLOOKUP($O421,Key!$A$1:$D$105,4,FALSE)</f>
        <v>Milwaukee</v>
      </c>
      <c r="S421">
        <v>0</v>
      </c>
      <c r="T421">
        <v>0</v>
      </c>
      <c r="U421">
        <v>0</v>
      </c>
      <c r="V421" t="s">
        <v>33</v>
      </c>
      <c r="W421">
        <v>0</v>
      </c>
      <c r="X421">
        <v>0</v>
      </c>
      <c r="Y421">
        <v>0</v>
      </c>
      <c r="Z421" s="6">
        <v>-1</v>
      </c>
      <c r="AA421" s="1">
        <v>43486</v>
      </c>
      <c r="AB421" s="7">
        <f t="shared" si="36"/>
        <v>43466</v>
      </c>
      <c r="AC421" s="7">
        <f t="shared" si="37"/>
        <v>43486</v>
      </c>
      <c r="AD421" s="7" t="str">
        <f t="shared" si="38"/>
        <v>Monday</v>
      </c>
      <c r="AE421" s="2">
        <v>0.55459490740740736</v>
      </c>
      <c r="AF421" s="6">
        <v>1</v>
      </c>
      <c r="AG421" s="1">
        <v>43486</v>
      </c>
      <c r="AH421" s="7">
        <f t="shared" si="39"/>
        <v>43466</v>
      </c>
      <c r="AI421" s="7">
        <f t="shared" si="40"/>
        <v>43486</v>
      </c>
      <c r="AJ421" s="7" t="str">
        <f t="shared" si="41"/>
        <v>Monday</v>
      </c>
      <c r="AK421" s="2">
        <v>0.5548495370370371</v>
      </c>
      <c r="AL421" t="s">
        <v>33</v>
      </c>
      <c r="AM421" t="s">
        <v>34</v>
      </c>
      <c r="AN421" t="s">
        <v>44</v>
      </c>
      <c r="AO421" t="s">
        <v>27</v>
      </c>
    </row>
    <row r="422" spans="1:41" x14ac:dyDescent="0.25">
      <c r="A422" t="s">
        <v>27</v>
      </c>
      <c r="B422">
        <v>2290052</v>
      </c>
      <c r="C422" t="s">
        <v>28</v>
      </c>
      <c r="G422" t="s">
        <v>29</v>
      </c>
      <c r="I422">
        <v>12630</v>
      </c>
      <c r="J422" t="s">
        <v>30</v>
      </c>
      <c r="K422" t="s">
        <v>118</v>
      </c>
      <c r="L422">
        <f>VLOOKUP($K422,Key!$A$1:$D$105,2,FALSE)</f>
        <v>43.056539999999998</v>
      </c>
      <c r="M422">
        <f>VLOOKUP($K422,Key!$A$1:$D$105,3,FALSE)</f>
        <v>-87.914370000000005</v>
      </c>
      <c r="N422" t="str">
        <f>VLOOKUP($K422,Key!$A$1:$D$105,4,FALSE)</f>
        <v>Milwaukee</v>
      </c>
      <c r="O422" t="s">
        <v>118</v>
      </c>
      <c r="P422">
        <f>VLOOKUP($O422,Key!$A$1:$D$105,2,FALSE)</f>
        <v>43.056539999999998</v>
      </c>
      <c r="Q422">
        <f>VLOOKUP($O422,Key!$A$1:$D$105,3,FALSE)</f>
        <v>-87.914370000000005</v>
      </c>
      <c r="R422" t="str">
        <f>VLOOKUP($O422,Key!$A$1:$D$105,4,FALSE)</f>
        <v>Milwaukee</v>
      </c>
      <c r="S422">
        <v>18</v>
      </c>
      <c r="T422">
        <v>0</v>
      </c>
      <c r="U422">
        <v>0</v>
      </c>
      <c r="V422" t="s">
        <v>33</v>
      </c>
      <c r="W422">
        <v>2</v>
      </c>
      <c r="X422">
        <v>1.9</v>
      </c>
      <c r="Y422">
        <v>80</v>
      </c>
      <c r="Z422" s="4">
        <v>-1</v>
      </c>
      <c r="AA422" s="1">
        <v>43486</v>
      </c>
      <c r="AB422" s="8">
        <f t="shared" si="36"/>
        <v>43466</v>
      </c>
      <c r="AC422" s="8">
        <f t="shared" si="37"/>
        <v>43486</v>
      </c>
      <c r="AD422" s="8" t="str">
        <f t="shared" si="38"/>
        <v>Monday</v>
      </c>
      <c r="AE422" s="2">
        <v>0.55538194444444444</v>
      </c>
      <c r="AF422" s="4">
        <v>1</v>
      </c>
      <c r="AG422" s="1">
        <v>43486</v>
      </c>
      <c r="AH422" s="8">
        <f t="shared" si="39"/>
        <v>43466</v>
      </c>
      <c r="AI422" s="8">
        <f t="shared" si="40"/>
        <v>43486</v>
      </c>
      <c r="AJ422" s="8" t="str">
        <f t="shared" si="41"/>
        <v>Monday</v>
      </c>
      <c r="AK422" s="2">
        <v>0.56790509259259259</v>
      </c>
      <c r="AL422" t="s">
        <v>33</v>
      </c>
      <c r="AM422" t="s">
        <v>34</v>
      </c>
      <c r="AN422" t="s">
        <v>44</v>
      </c>
      <c r="AO422" t="s">
        <v>27</v>
      </c>
    </row>
    <row r="423" spans="1:41" x14ac:dyDescent="0.25">
      <c r="A423" t="s">
        <v>27</v>
      </c>
      <c r="B423">
        <v>2290052</v>
      </c>
      <c r="C423" t="s">
        <v>28</v>
      </c>
      <c r="G423" t="s">
        <v>29</v>
      </c>
      <c r="I423">
        <v>5500</v>
      </c>
      <c r="J423" t="s">
        <v>30</v>
      </c>
      <c r="K423" t="s">
        <v>84</v>
      </c>
      <c r="L423">
        <f>VLOOKUP($K423,Key!$A$1:$D$105,2,FALSE)</f>
        <v>43.054830000000003</v>
      </c>
      <c r="M423">
        <f>VLOOKUP($K423,Key!$A$1:$D$105,3,FALSE)</f>
        <v>-87.91874</v>
      </c>
      <c r="N423" t="str">
        <f>VLOOKUP($K423,Key!$A$1:$D$105,4,FALSE)</f>
        <v>Milwaukee</v>
      </c>
      <c r="O423" t="s">
        <v>84</v>
      </c>
      <c r="P423">
        <f>VLOOKUP($O423,Key!$A$1:$D$105,2,FALSE)</f>
        <v>43.054830000000003</v>
      </c>
      <c r="Q423">
        <f>VLOOKUP($O423,Key!$A$1:$D$105,3,FALSE)</f>
        <v>-87.91874</v>
      </c>
      <c r="R423" t="str">
        <f>VLOOKUP($O423,Key!$A$1:$D$105,4,FALSE)</f>
        <v>Milwaukee</v>
      </c>
      <c r="S423">
        <v>0</v>
      </c>
      <c r="T423">
        <v>0</v>
      </c>
      <c r="U423">
        <v>0</v>
      </c>
      <c r="V423" t="s">
        <v>33</v>
      </c>
      <c r="W423">
        <v>0</v>
      </c>
      <c r="X423">
        <v>0</v>
      </c>
      <c r="Y423">
        <v>0</v>
      </c>
      <c r="Z423" s="6">
        <v>-1</v>
      </c>
      <c r="AA423" s="1">
        <v>43486</v>
      </c>
      <c r="AB423" s="7">
        <f t="shared" si="36"/>
        <v>43466</v>
      </c>
      <c r="AC423" s="7">
        <f t="shared" si="37"/>
        <v>43486</v>
      </c>
      <c r="AD423" s="7" t="str">
        <f t="shared" si="38"/>
        <v>Monday</v>
      </c>
      <c r="AE423" s="2">
        <v>0.54396990740740747</v>
      </c>
      <c r="AF423" s="6">
        <v>1</v>
      </c>
      <c r="AG423" s="1">
        <v>43486</v>
      </c>
      <c r="AH423" s="7">
        <f t="shared" si="39"/>
        <v>43466</v>
      </c>
      <c r="AI423" s="7">
        <f t="shared" si="40"/>
        <v>43486</v>
      </c>
      <c r="AJ423" s="7" t="str">
        <f t="shared" si="41"/>
        <v>Monday</v>
      </c>
      <c r="AK423" s="2">
        <v>0.54415509259259254</v>
      </c>
      <c r="AL423" t="s">
        <v>33</v>
      </c>
      <c r="AM423" t="s">
        <v>34</v>
      </c>
      <c r="AN423" t="s">
        <v>44</v>
      </c>
      <c r="AO423" t="s">
        <v>27</v>
      </c>
    </row>
    <row r="424" spans="1:41" x14ac:dyDescent="0.25">
      <c r="A424" t="s">
        <v>27</v>
      </c>
      <c r="B424">
        <v>2290052</v>
      </c>
      <c r="C424" t="s">
        <v>28</v>
      </c>
      <c r="G424" t="s">
        <v>29</v>
      </c>
      <c r="I424">
        <v>5421</v>
      </c>
      <c r="J424" t="s">
        <v>30</v>
      </c>
      <c r="K424" t="s">
        <v>102</v>
      </c>
      <c r="L424">
        <f>VLOOKUP($K424,Key!$A$1:$D$105,2,FALSE)</f>
        <v>43.058010000000003</v>
      </c>
      <c r="M424">
        <f>VLOOKUP($K424,Key!$A$1:$D$105,3,FALSE)</f>
        <v>-87.877300000000005</v>
      </c>
      <c r="N424" t="str">
        <f>VLOOKUP($K424,Key!$A$1:$D$105,4,FALSE)</f>
        <v>Milwaukee</v>
      </c>
      <c r="O424" t="s">
        <v>102</v>
      </c>
      <c r="P424">
        <f>VLOOKUP($O424,Key!$A$1:$D$105,2,FALSE)</f>
        <v>43.058010000000003</v>
      </c>
      <c r="Q424">
        <f>VLOOKUP($O424,Key!$A$1:$D$105,3,FALSE)</f>
        <v>-87.877300000000005</v>
      </c>
      <c r="R424" t="str">
        <f>VLOOKUP($O424,Key!$A$1:$D$105,4,FALSE)</f>
        <v>Milwaukee</v>
      </c>
      <c r="S424">
        <v>1</v>
      </c>
      <c r="T424">
        <v>0</v>
      </c>
      <c r="U424">
        <v>0</v>
      </c>
      <c r="V424" t="s">
        <v>33</v>
      </c>
      <c r="W424">
        <v>0</v>
      </c>
      <c r="X424">
        <v>0</v>
      </c>
      <c r="Y424">
        <v>0</v>
      </c>
      <c r="Z424" s="4">
        <v>-1</v>
      </c>
      <c r="AA424" s="1">
        <v>43487</v>
      </c>
      <c r="AB424" s="8">
        <f t="shared" si="36"/>
        <v>43466</v>
      </c>
      <c r="AC424" s="8">
        <f t="shared" si="37"/>
        <v>43487</v>
      </c>
      <c r="AD424" s="8" t="str">
        <f t="shared" si="38"/>
        <v>Tuesday</v>
      </c>
      <c r="AE424" s="2">
        <v>0.54563657407407407</v>
      </c>
      <c r="AF424" s="4">
        <v>1</v>
      </c>
      <c r="AG424" s="1">
        <v>43487</v>
      </c>
      <c r="AH424" s="8">
        <f t="shared" si="39"/>
        <v>43466</v>
      </c>
      <c r="AI424" s="8">
        <f t="shared" si="40"/>
        <v>43487</v>
      </c>
      <c r="AJ424" s="8" t="str">
        <f t="shared" si="41"/>
        <v>Tuesday</v>
      </c>
      <c r="AK424" s="2">
        <v>0.54586805555555562</v>
      </c>
      <c r="AL424" t="s">
        <v>33</v>
      </c>
      <c r="AM424" t="s">
        <v>34</v>
      </c>
      <c r="AN424" t="s">
        <v>44</v>
      </c>
      <c r="AO424" t="s">
        <v>27</v>
      </c>
    </row>
    <row r="425" spans="1:41" x14ac:dyDescent="0.25">
      <c r="A425" t="s">
        <v>27</v>
      </c>
      <c r="B425">
        <v>2290052</v>
      </c>
      <c r="C425" t="s">
        <v>28</v>
      </c>
      <c r="G425" t="s">
        <v>29</v>
      </c>
      <c r="I425">
        <v>5479</v>
      </c>
      <c r="J425" t="s">
        <v>30</v>
      </c>
      <c r="K425" t="s">
        <v>102</v>
      </c>
      <c r="L425">
        <f>VLOOKUP($K425,Key!$A$1:$D$105,2,FALSE)</f>
        <v>43.058010000000003</v>
      </c>
      <c r="M425">
        <f>VLOOKUP($K425,Key!$A$1:$D$105,3,FALSE)</f>
        <v>-87.877300000000005</v>
      </c>
      <c r="N425" t="str">
        <f>VLOOKUP($K425,Key!$A$1:$D$105,4,FALSE)</f>
        <v>Milwaukee</v>
      </c>
      <c r="O425" t="s">
        <v>102</v>
      </c>
      <c r="P425">
        <f>VLOOKUP($O425,Key!$A$1:$D$105,2,FALSE)</f>
        <v>43.058010000000003</v>
      </c>
      <c r="Q425">
        <f>VLOOKUP($O425,Key!$A$1:$D$105,3,FALSE)</f>
        <v>-87.877300000000005</v>
      </c>
      <c r="R425" t="str">
        <f>VLOOKUP($O425,Key!$A$1:$D$105,4,FALSE)</f>
        <v>Milwaukee</v>
      </c>
      <c r="S425">
        <v>1</v>
      </c>
      <c r="T425">
        <v>0</v>
      </c>
      <c r="U425">
        <v>0</v>
      </c>
      <c r="V425" t="s">
        <v>33</v>
      </c>
      <c r="W425">
        <v>0</v>
      </c>
      <c r="X425">
        <v>0</v>
      </c>
      <c r="Y425">
        <v>0</v>
      </c>
      <c r="Z425" s="6">
        <v>-1</v>
      </c>
      <c r="AA425" s="1">
        <v>43487</v>
      </c>
      <c r="AB425" s="7">
        <f t="shared" si="36"/>
        <v>43466</v>
      </c>
      <c r="AC425" s="7">
        <f t="shared" si="37"/>
        <v>43487</v>
      </c>
      <c r="AD425" s="7" t="str">
        <f t="shared" si="38"/>
        <v>Tuesday</v>
      </c>
      <c r="AE425" s="2">
        <v>0.54627314814814809</v>
      </c>
      <c r="AF425" s="6">
        <v>1</v>
      </c>
      <c r="AG425" s="1">
        <v>43487</v>
      </c>
      <c r="AH425" s="7">
        <f t="shared" si="39"/>
        <v>43466</v>
      </c>
      <c r="AI425" s="7">
        <f t="shared" si="40"/>
        <v>43487</v>
      </c>
      <c r="AJ425" s="7" t="str">
        <f t="shared" si="41"/>
        <v>Tuesday</v>
      </c>
      <c r="AK425" s="2">
        <v>0.54681712962962969</v>
      </c>
      <c r="AL425" t="s">
        <v>33</v>
      </c>
      <c r="AM425" t="s">
        <v>34</v>
      </c>
      <c r="AN425" t="s">
        <v>44</v>
      </c>
      <c r="AO425" t="s">
        <v>27</v>
      </c>
    </row>
    <row r="426" spans="1:41" x14ac:dyDescent="0.25">
      <c r="A426" t="s">
        <v>27</v>
      </c>
      <c r="B426">
        <v>2290052</v>
      </c>
      <c r="C426" t="s">
        <v>28</v>
      </c>
      <c r="G426" t="s">
        <v>29</v>
      </c>
      <c r="I426">
        <v>5510</v>
      </c>
      <c r="J426" t="s">
        <v>30</v>
      </c>
      <c r="K426" t="s">
        <v>102</v>
      </c>
      <c r="L426">
        <f>VLOOKUP($K426,Key!$A$1:$D$105,2,FALSE)</f>
        <v>43.058010000000003</v>
      </c>
      <c r="M426">
        <f>VLOOKUP($K426,Key!$A$1:$D$105,3,FALSE)</f>
        <v>-87.877300000000005</v>
      </c>
      <c r="N426" t="str">
        <f>VLOOKUP($K426,Key!$A$1:$D$105,4,FALSE)</f>
        <v>Milwaukee</v>
      </c>
      <c r="O426" t="s">
        <v>102</v>
      </c>
      <c r="P426">
        <f>VLOOKUP($O426,Key!$A$1:$D$105,2,FALSE)</f>
        <v>43.058010000000003</v>
      </c>
      <c r="Q426">
        <f>VLOOKUP($O426,Key!$A$1:$D$105,3,FALSE)</f>
        <v>-87.877300000000005</v>
      </c>
      <c r="R426" t="str">
        <f>VLOOKUP($O426,Key!$A$1:$D$105,4,FALSE)</f>
        <v>Milwaukee</v>
      </c>
      <c r="S426">
        <v>1</v>
      </c>
      <c r="T426">
        <v>0</v>
      </c>
      <c r="U426">
        <v>0</v>
      </c>
      <c r="V426" t="s">
        <v>33</v>
      </c>
      <c r="W426">
        <v>0</v>
      </c>
      <c r="X426">
        <v>0</v>
      </c>
      <c r="Y426">
        <v>0</v>
      </c>
      <c r="Z426" s="4">
        <v>-1</v>
      </c>
      <c r="AA426" s="1">
        <v>43487</v>
      </c>
      <c r="AB426" s="8">
        <f t="shared" si="36"/>
        <v>43466</v>
      </c>
      <c r="AC426" s="8">
        <f t="shared" si="37"/>
        <v>43487</v>
      </c>
      <c r="AD426" s="8" t="str">
        <f t="shared" si="38"/>
        <v>Tuesday</v>
      </c>
      <c r="AE426" s="2">
        <v>0.54708333333333337</v>
      </c>
      <c r="AF426" s="4">
        <v>1</v>
      </c>
      <c r="AG426" s="1">
        <v>43487</v>
      </c>
      <c r="AH426" s="8">
        <f t="shared" si="39"/>
        <v>43466</v>
      </c>
      <c r="AI426" s="8">
        <f t="shared" si="40"/>
        <v>43487</v>
      </c>
      <c r="AJ426" s="8" t="str">
        <f t="shared" si="41"/>
        <v>Tuesday</v>
      </c>
      <c r="AK426" s="2">
        <v>0.54749999999999999</v>
      </c>
      <c r="AL426" t="s">
        <v>33</v>
      </c>
      <c r="AM426" t="s">
        <v>34</v>
      </c>
      <c r="AN426" t="s">
        <v>44</v>
      </c>
      <c r="AO426" t="s">
        <v>27</v>
      </c>
    </row>
    <row r="427" spans="1:41" x14ac:dyDescent="0.25">
      <c r="A427" t="s">
        <v>27</v>
      </c>
      <c r="B427">
        <v>2290052</v>
      </c>
      <c r="C427" t="s">
        <v>28</v>
      </c>
      <c r="G427" t="s">
        <v>29</v>
      </c>
      <c r="I427">
        <v>5445</v>
      </c>
      <c r="J427" t="s">
        <v>30</v>
      </c>
      <c r="K427" t="s">
        <v>102</v>
      </c>
      <c r="L427">
        <f>VLOOKUP($K427,Key!$A$1:$D$105,2,FALSE)</f>
        <v>43.058010000000003</v>
      </c>
      <c r="M427">
        <f>VLOOKUP($K427,Key!$A$1:$D$105,3,FALSE)</f>
        <v>-87.877300000000005</v>
      </c>
      <c r="N427" t="str">
        <f>VLOOKUP($K427,Key!$A$1:$D$105,4,FALSE)</f>
        <v>Milwaukee</v>
      </c>
      <c r="O427" t="s">
        <v>102</v>
      </c>
      <c r="P427">
        <f>VLOOKUP($O427,Key!$A$1:$D$105,2,FALSE)</f>
        <v>43.058010000000003</v>
      </c>
      <c r="Q427">
        <f>VLOOKUP($O427,Key!$A$1:$D$105,3,FALSE)</f>
        <v>-87.877300000000005</v>
      </c>
      <c r="R427" t="str">
        <f>VLOOKUP($O427,Key!$A$1:$D$105,4,FALSE)</f>
        <v>Milwaukee</v>
      </c>
      <c r="S427">
        <v>1</v>
      </c>
      <c r="T427">
        <v>0</v>
      </c>
      <c r="U427">
        <v>0</v>
      </c>
      <c r="V427" t="s">
        <v>33</v>
      </c>
      <c r="W427">
        <v>0</v>
      </c>
      <c r="X427">
        <v>0</v>
      </c>
      <c r="Y427">
        <v>0</v>
      </c>
      <c r="Z427" s="6">
        <v>-1</v>
      </c>
      <c r="AA427" s="1">
        <v>43487</v>
      </c>
      <c r="AB427" s="7">
        <f t="shared" si="36"/>
        <v>43466</v>
      </c>
      <c r="AC427" s="7">
        <f t="shared" si="37"/>
        <v>43487</v>
      </c>
      <c r="AD427" s="7" t="str">
        <f t="shared" si="38"/>
        <v>Tuesday</v>
      </c>
      <c r="AE427" s="2">
        <v>0.54770833333333335</v>
      </c>
      <c r="AF427" s="6">
        <v>1</v>
      </c>
      <c r="AG427" s="1">
        <v>43487</v>
      </c>
      <c r="AH427" s="7">
        <f t="shared" si="39"/>
        <v>43466</v>
      </c>
      <c r="AI427" s="7">
        <f t="shared" si="40"/>
        <v>43487</v>
      </c>
      <c r="AJ427" s="7" t="str">
        <f t="shared" si="41"/>
        <v>Tuesday</v>
      </c>
      <c r="AK427" s="2">
        <v>0.5481597222222222</v>
      </c>
      <c r="AL427" t="s">
        <v>33</v>
      </c>
      <c r="AM427" t="s">
        <v>34</v>
      </c>
      <c r="AN427" t="s">
        <v>44</v>
      </c>
      <c r="AO427" t="s">
        <v>27</v>
      </c>
    </row>
    <row r="428" spans="1:41" x14ac:dyDescent="0.25">
      <c r="A428" t="s">
        <v>27</v>
      </c>
      <c r="B428">
        <v>2290052</v>
      </c>
      <c r="C428" t="s">
        <v>28</v>
      </c>
      <c r="G428" t="s">
        <v>29</v>
      </c>
      <c r="I428">
        <v>5440</v>
      </c>
      <c r="J428" t="s">
        <v>30</v>
      </c>
      <c r="K428" t="s">
        <v>102</v>
      </c>
      <c r="L428">
        <f>VLOOKUP($K428,Key!$A$1:$D$105,2,FALSE)</f>
        <v>43.058010000000003</v>
      </c>
      <c r="M428">
        <f>VLOOKUP($K428,Key!$A$1:$D$105,3,FALSE)</f>
        <v>-87.877300000000005</v>
      </c>
      <c r="N428" t="str">
        <f>VLOOKUP($K428,Key!$A$1:$D$105,4,FALSE)</f>
        <v>Milwaukee</v>
      </c>
      <c r="O428" t="s">
        <v>102</v>
      </c>
      <c r="P428">
        <f>VLOOKUP($O428,Key!$A$1:$D$105,2,FALSE)</f>
        <v>43.058010000000003</v>
      </c>
      <c r="Q428">
        <f>VLOOKUP($O428,Key!$A$1:$D$105,3,FALSE)</f>
        <v>-87.877300000000005</v>
      </c>
      <c r="R428" t="str">
        <f>VLOOKUP($O428,Key!$A$1:$D$105,4,FALSE)</f>
        <v>Milwaukee</v>
      </c>
      <c r="S428">
        <v>1</v>
      </c>
      <c r="T428">
        <v>0</v>
      </c>
      <c r="U428">
        <v>0</v>
      </c>
      <c r="V428" t="s">
        <v>33</v>
      </c>
      <c r="W428">
        <v>0</v>
      </c>
      <c r="X428">
        <v>0</v>
      </c>
      <c r="Y428">
        <v>0</v>
      </c>
      <c r="Z428" s="4">
        <v>-1</v>
      </c>
      <c r="AA428" s="1">
        <v>43487</v>
      </c>
      <c r="AB428" s="8">
        <f t="shared" si="36"/>
        <v>43466</v>
      </c>
      <c r="AC428" s="8">
        <f t="shared" si="37"/>
        <v>43487</v>
      </c>
      <c r="AD428" s="8" t="str">
        <f t="shared" si="38"/>
        <v>Tuesday</v>
      </c>
      <c r="AE428" s="2">
        <v>0.54849537037037044</v>
      </c>
      <c r="AF428" s="4">
        <v>1</v>
      </c>
      <c r="AG428" s="1">
        <v>43487</v>
      </c>
      <c r="AH428" s="8">
        <f t="shared" si="39"/>
        <v>43466</v>
      </c>
      <c r="AI428" s="8">
        <f t="shared" si="40"/>
        <v>43487</v>
      </c>
      <c r="AJ428" s="8" t="str">
        <f t="shared" si="41"/>
        <v>Tuesday</v>
      </c>
      <c r="AK428" s="2">
        <v>0.54903935185185182</v>
      </c>
      <c r="AL428" t="s">
        <v>33</v>
      </c>
      <c r="AM428" t="s">
        <v>34</v>
      </c>
      <c r="AN428" t="s">
        <v>44</v>
      </c>
      <c r="AO428" t="s">
        <v>27</v>
      </c>
    </row>
    <row r="429" spans="1:41" x14ac:dyDescent="0.25">
      <c r="A429" t="s">
        <v>27</v>
      </c>
      <c r="B429">
        <v>2290052</v>
      </c>
      <c r="C429" t="s">
        <v>28</v>
      </c>
      <c r="G429" t="s">
        <v>29</v>
      </c>
      <c r="I429">
        <v>5565</v>
      </c>
      <c r="J429" t="s">
        <v>30</v>
      </c>
      <c r="K429" t="s">
        <v>102</v>
      </c>
      <c r="L429">
        <f>VLOOKUP($K429,Key!$A$1:$D$105,2,FALSE)</f>
        <v>43.058010000000003</v>
      </c>
      <c r="M429">
        <f>VLOOKUP($K429,Key!$A$1:$D$105,3,FALSE)</f>
        <v>-87.877300000000005</v>
      </c>
      <c r="N429" t="str">
        <f>VLOOKUP($K429,Key!$A$1:$D$105,4,FALSE)</f>
        <v>Milwaukee</v>
      </c>
      <c r="O429" t="s">
        <v>102</v>
      </c>
      <c r="P429">
        <f>VLOOKUP($O429,Key!$A$1:$D$105,2,FALSE)</f>
        <v>43.058010000000003</v>
      </c>
      <c r="Q429">
        <f>VLOOKUP($O429,Key!$A$1:$D$105,3,FALSE)</f>
        <v>-87.877300000000005</v>
      </c>
      <c r="R429" t="str">
        <f>VLOOKUP($O429,Key!$A$1:$D$105,4,FALSE)</f>
        <v>Milwaukee</v>
      </c>
      <c r="S429">
        <v>0</v>
      </c>
      <c r="T429">
        <v>0</v>
      </c>
      <c r="U429">
        <v>0</v>
      </c>
      <c r="V429" t="s">
        <v>33</v>
      </c>
      <c r="W429">
        <v>0</v>
      </c>
      <c r="X429">
        <v>0</v>
      </c>
      <c r="Y429">
        <v>0</v>
      </c>
      <c r="Z429" s="6">
        <v>-1</v>
      </c>
      <c r="AA429" s="1">
        <v>43487</v>
      </c>
      <c r="AB429" s="7">
        <f t="shared" si="36"/>
        <v>43466</v>
      </c>
      <c r="AC429" s="7">
        <f t="shared" si="37"/>
        <v>43487</v>
      </c>
      <c r="AD429" s="7" t="str">
        <f t="shared" si="38"/>
        <v>Tuesday</v>
      </c>
      <c r="AE429" s="2">
        <v>0.54934027777777772</v>
      </c>
      <c r="AF429" s="6">
        <v>1</v>
      </c>
      <c r="AG429" s="1">
        <v>43487</v>
      </c>
      <c r="AH429" s="7">
        <f t="shared" si="39"/>
        <v>43466</v>
      </c>
      <c r="AI429" s="7">
        <f t="shared" si="40"/>
        <v>43487</v>
      </c>
      <c r="AJ429" s="7" t="str">
        <f t="shared" si="41"/>
        <v>Tuesday</v>
      </c>
      <c r="AK429" s="2">
        <v>0.54982638888888891</v>
      </c>
      <c r="AL429" t="s">
        <v>33</v>
      </c>
      <c r="AM429" t="s">
        <v>34</v>
      </c>
      <c r="AN429" t="s">
        <v>44</v>
      </c>
      <c r="AO429" t="s">
        <v>27</v>
      </c>
    </row>
    <row r="430" spans="1:41" x14ac:dyDescent="0.25">
      <c r="A430" t="s">
        <v>27</v>
      </c>
      <c r="B430">
        <v>2290052</v>
      </c>
      <c r="C430" t="s">
        <v>28</v>
      </c>
      <c r="G430" t="s">
        <v>29</v>
      </c>
      <c r="I430">
        <v>5507</v>
      </c>
      <c r="J430" t="s">
        <v>30</v>
      </c>
      <c r="K430" t="s">
        <v>102</v>
      </c>
      <c r="L430">
        <f>VLOOKUP($K430,Key!$A$1:$D$105,2,FALSE)</f>
        <v>43.058010000000003</v>
      </c>
      <c r="M430">
        <f>VLOOKUP($K430,Key!$A$1:$D$105,3,FALSE)</f>
        <v>-87.877300000000005</v>
      </c>
      <c r="N430" t="str">
        <f>VLOOKUP($K430,Key!$A$1:$D$105,4,FALSE)</f>
        <v>Milwaukee</v>
      </c>
      <c r="O430" t="s">
        <v>102</v>
      </c>
      <c r="P430">
        <f>VLOOKUP($O430,Key!$A$1:$D$105,2,FALSE)</f>
        <v>43.058010000000003</v>
      </c>
      <c r="Q430">
        <f>VLOOKUP($O430,Key!$A$1:$D$105,3,FALSE)</f>
        <v>-87.877300000000005</v>
      </c>
      <c r="R430" t="str">
        <f>VLOOKUP($O430,Key!$A$1:$D$105,4,FALSE)</f>
        <v>Milwaukee</v>
      </c>
      <c r="S430">
        <v>0</v>
      </c>
      <c r="T430">
        <v>0</v>
      </c>
      <c r="U430">
        <v>0</v>
      </c>
      <c r="V430" t="s">
        <v>33</v>
      </c>
      <c r="W430">
        <v>0</v>
      </c>
      <c r="X430">
        <v>0</v>
      </c>
      <c r="Y430">
        <v>0</v>
      </c>
      <c r="Z430" s="4">
        <v>-1</v>
      </c>
      <c r="AA430" s="1">
        <v>43487</v>
      </c>
      <c r="AB430" s="8">
        <f t="shared" si="36"/>
        <v>43466</v>
      </c>
      <c r="AC430" s="8">
        <f t="shared" si="37"/>
        <v>43487</v>
      </c>
      <c r="AD430" s="8" t="str">
        <f t="shared" si="38"/>
        <v>Tuesday</v>
      </c>
      <c r="AE430" s="2">
        <v>0.55005787037037035</v>
      </c>
      <c r="AF430" s="4">
        <v>1</v>
      </c>
      <c r="AG430" s="1">
        <v>43487</v>
      </c>
      <c r="AH430" s="8">
        <f t="shared" si="39"/>
        <v>43466</v>
      </c>
      <c r="AI430" s="8">
        <f t="shared" si="40"/>
        <v>43487</v>
      </c>
      <c r="AJ430" s="8" t="str">
        <f t="shared" si="41"/>
        <v>Tuesday</v>
      </c>
      <c r="AK430" s="2">
        <v>0.55046296296296293</v>
      </c>
      <c r="AL430" t="s">
        <v>33</v>
      </c>
      <c r="AM430" t="s">
        <v>34</v>
      </c>
      <c r="AN430" t="s">
        <v>44</v>
      </c>
      <c r="AO430" t="s">
        <v>27</v>
      </c>
    </row>
    <row r="431" spans="1:41" x14ac:dyDescent="0.25">
      <c r="A431" t="s">
        <v>27</v>
      </c>
      <c r="B431">
        <v>2290052</v>
      </c>
      <c r="C431" t="s">
        <v>28</v>
      </c>
      <c r="G431" t="s">
        <v>29</v>
      </c>
      <c r="I431">
        <v>5475</v>
      </c>
      <c r="J431" t="s">
        <v>30</v>
      </c>
      <c r="K431" t="s">
        <v>102</v>
      </c>
      <c r="L431">
        <f>VLOOKUP($K431,Key!$A$1:$D$105,2,FALSE)</f>
        <v>43.058010000000003</v>
      </c>
      <c r="M431">
        <f>VLOOKUP($K431,Key!$A$1:$D$105,3,FALSE)</f>
        <v>-87.877300000000005</v>
      </c>
      <c r="N431" t="str">
        <f>VLOOKUP($K431,Key!$A$1:$D$105,4,FALSE)</f>
        <v>Milwaukee</v>
      </c>
      <c r="O431" t="s">
        <v>102</v>
      </c>
      <c r="P431">
        <f>VLOOKUP($O431,Key!$A$1:$D$105,2,FALSE)</f>
        <v>43.058010000000003</v>
      </c>
      <c r="Q431">
        <f>VLOOKUP($O431,Key!$A$1:$D$105,3,FALSE)</f>
        <v>-87.877300000000005</v>
      </c>
      <c r="R431" t="str">
        <f>VLOOKUP($O431,Key!$A$1:$D$105,4,FALSE)</f>
        <v>Milwaukee</v>
      </c>
      <c r="S431">
        <v>0</v>
      </c>
      <c r="T431">
        <v>0</v>
      </c>
      <c r="U431">
        <v>0</v>
      </c>
      <c r="V431" t="s">
        <v>33</v>
      </c>
      <c r="W431">
        <v>0</v>
      </c>
      <c r="X431">
        <v>0</v>
      </c>
      <c r="Y431">
        <v>0</v>
      </c>
      <c r="Z431" s="6">
        <v>-1</v>
      </c>
      <c r="AA431" s="1">
        <v>43487</v>
      </c>
      <c r="AB431" s="7">
        <f t="shared" si="36"/>
        <v>43466</v>
      </c>
      <c r="AC431" s="7">
        <f t="shared" si="37"/>
        <v>43487</v>
      </c>
      <c r="AD431" s="7" t="str">
        <f t="shared" si="38"/>
        <v>Tuesday</v>
      </c>
      <c r="AE431" s="2">
        <v>0.55074074074074075</v>
      </c>
      <c r="AF431" s="6">
        <v>1</v>
      </c>
      <c r="AG431" s="1">
        <v>43487</v>
      </c>
      <c r="AH431" s="7">
        <f t="shared" si="39"/>
        <v>43466</v>
      </c>
      <c r="AI431" s="7">
        <f t="shared" si="40"/>
        <v>43487</v>
      </c>
      <c r="AJ431" s="7" t="str">
        <f t="shared" si="41"/>
        <v>Tuesday</v>
      </c>
      <c r="AK431" s="2">
        <v>0.55101851851851846</v>
      </c>
      <c r="AL431" t="s">
        <v>33</v>
      </c>
      <c r="AM431" t="s">
        <v>34</v>
      </c>
      <c r="AN431" t="s">
        <v>44</v>
      </c>
      <c r="AO431" t="s">
        <v>27</v>
      </c>
    </row>
    <row r="432" spans="1:41" x14ac:dyDescent="0.25">
      <c r="A432" t="s">
        <v>27</v>
      </c>
      <c r="B432">
        <v>2290052</v>
      </c>
      <c r="C432" t="s">
        <v>28</v>
      </c>
      <c r="G432" t="s">
        <v>29</v>
      </c>
      <c r="I432">
        <v>12698</v>
      </c>
      <c r="J432" t="s">
        <v>30</v>
      </c>
      <c r="K432" t="s">
        <v>102</v>
      </c>
      <c r="L432">
        <f>VLOOKUP($K432,Key!$A$1:$D$105,2,FALSE)</f>
        <v>43.058010000000003</v>
      </c>
      <c r="M432">
        <f>VLOOKUP($K432,Key!$A$1:$D$105,3,FALSE)</f>
        <v>-87.877300000000005</v>
      </c>
      <c r="N432" t="str">
        <f>VLOOKUP($K432,Key!$A$1:$D$105,4,FALSE)</f>
        <v>Milwaukee</v>
      </c>
      <c r="O432" t="s">
        <v>102</v>
      </c>
      <c r="P432">
        <f>VLOOKUP($O432,Key!$A$1:$D$105,2,FALSE)</f>
        <v>43.058010000000003</v>
      </c>
      <c r="Q432">
        <f>VLOOKUP($O432,Key!$A$1:$D$105,3,FALSE)</f>
        <v>-87.877300000000005</v>
      </c>
      <c r="R432" t="str">
        <f>VLOOKUP($O432,Key!$A$1:$D$105,4,FALSE)</f>
        <v>Milwaukee</v>
      </c>
      <c r="S432">
        <v>1</v>
      </c>
      <c r="T432">
        <v>0</v>
      </c>
      <c r="U432">
        <v>0</v>
      </c>
      <c r="V432" t="s">
        <v>33</v>
      </c>
      <c r="W432">
        <v>0</v>
      </c>
      <c r="X432">
        <v>0</v>
      </c>
      <c r="Y432">
        <v>0</v>
      </c>
      <c r="Z432" s="4">
        <v>-1</v>
      </c>
      <c r="AA432" s="1">
        <v>43487</v>
      </c>
      <c r="AB432" s="8">
        <f t="shared" si="36"/>
        <v>43466</v>
      </c>
      <c r="AC432" s="8">
        <f t="shared" si="37"/>
        <v>43487</v>
      </c>
      <c r="AD432" s="8" t="str">
        <f t="shared" si="38"/>
        <v>Tuesday</v>
      </c>
      <c r="AE432" s="2">
        <v>0.5511921296296296</v>
      </c>
      <c r="AF432" s="4">
        <v>1</v>
      </c>
      <c r="AG432" s="1">
        <v>43487</v>
      </c>
      <c r="AH432" s="8">
        <f t="shared" si="39"/>
        <v>43466</v>
      </c>
      <c r="AI432" s="8">
        <f t="shared" si="40"/>
        <v>43487</v>
      </c>
      <c r="AJ432" s="8" t="str">
        <f t="shared" si="41"/>
        <v>Tuesday</v>
      </c>
      <c r="AK432" s="2">
        <v>0.55155092592592592</v>
      </c>
      <c r="AL432" t="s">
        <v>33</v>
      </c>
      <c r="AM432" t="s">
        <v>34</v>
      </c>
      <c r="AN432" t="s">
        <v>44</v>
      </c>
      <c r="AO432" t="s">
        <v>27</v>
      </c>
    </row>
    <row r="433" spans="1:41" x14ac:dyDescent="0.25">
      <c r="A433" t="s">
        <v>27</v>
      </c>
      <c r="B433">
        <v>2290052</v>
      </c>
      <c r="C433" t="s">
        <v>28</v>
      </c>
      <c r="G433" t="s">
        <v>29</v>
      </c>
      <c r="I433">
        <v>12590</v>
      </c>
      <c r="J433" t="s">
        <v>30</v>
      </c>
      <c r="K433" t="s">
        <v>102</v>
      </c>
      <c r="L433">
        <f>VLOOKUP($K433,Key!$A$1:$D$105,2,FALSE)</f>
        <v>43.058010000000003</v>
      </c>
      <c r="M433">
        <f>VLOOKUP($K433,Key!$A$1:$D$105,3,FALSE)</f>
        <v>-87.877300000000005</v>
      </c>
      <c r="N433" t="str">
        <f>VLOOKUP($K433,Key!$A$1:$D$105,4,FALSE)</f>
        <v>Milwaukee</v>
      </c>
      <c r="O433" t="s">
        <v>102</v>
      </c>
      <c r="P433">
        <f>VLOOKUP($O433,Key!$A$1:$D$105,2,FALSE)</f>
        <v>43.058010000000003</v>
      </c>
      <c r="Q433">
        <f>VLOOKUP($O433,Key!$A$1:$D$105,3,FALSE)</f>
        <v>-87.877300000000005</v>
      </c>
      <c r="R433" t="str">
        <f>VLOOKUP($O433,Key!$A$1:$D$105,4,FALSE)</f>
        <v>Milwaukee</v>
      </c>
      <c r="S433">
        <v>26</v>
      </c>
      <c r="T433">
        <v>0</v>
      </c>
      <c r="U433">
        <v>0</v>
      </c>
      <c r="V433" t="s">
        <v>33</v>
      </c>
      <c r="W433">
        <v>3</v>
      </c>
      <c r="X433">
        <v>2.9</v>
      </c>
      <c r="Y433">
        <v>120</v>
      </c>
      <c r="Z433" s="6">
        <v>-1</v>
      </c>
      <c r="AA433" s="1">
        <v>43487</v>
      </c>
      <c r="AB433" s="7">
        <f t="shared" si="36"/>
        <v>43466</v>
      </c>
      <c r="AC433" s="7">
        <f t="shared" si="37"/>
        <v>43487</v>
      </c>
      <c r="AD433" s="7" t="str">
        <f t="shared" si="38"/>
        <v>Tuesday</v>
      </c>
      <c r="AE433" s="2">
        <v>0.5516550925925926</v>
      </c>
      <c r="AF433" s="6">
        <v>1</v>
      </c>
      <c r="AG433" s="1">
        <v>43487</v>
      </c>
      <c r="AH433" s="7">
        <f t="shared" si="39"/>
        <v>43466</v>
      </c>
      <c r="AI433" s="7">
        <f t="shared" si="40"/>
        <v>43487</v>
      </c>
      <c r="AJ433" s="7" t="str">
        <f t="shared" si="41"/>
        <v>Tuesday</v>
      </c>
      <c r="AK433" s="2">
        <v>0.569849537037037</v>
      </c>
      <c r="AL433" t="s">
        <v>33</v>
      </c>
      <c r="AM433" t="s">
        <v>34</v>
      </c>
      <c r="AN433" t="s">
        <v>44</v>
      </c>
      <c r="AO433" t="s">
        <v>27</v>
      </c>
    </row>
    <row r="434" spans="1:41" x14ac:dyDescent="0.25">
      <c r="A434" t="s">
        <v>27</v>
      </c>
      <c r="B434">
        <v>2290052</v>
      </c>
      <c r="C434" t="s">
        <v>28</v>
      </c>
      <c r="G434" t="s">
        <v>29</v>
      </c>
      <c r="I434">
        <v>5506</v>
      </c>
      <c r="J434" t="s">
        <v>30</v>
      </c>
      <c r="K434" t="s">
        <v>102</v>
      </c>
      <c r="L434">
        <f>VLOOKUP($K434,Key!$A$1:$D$105,2,FALSE)</f>
        <v>43.058010000000003</v>
      </c>
      <c r="M434">
        <f>VLOOKUP($K434,Key!$A$1:$D$105,3,FALSE)</f>
        <v>-87.877300000000005</v>
      </c>
      <c r="N434" t="str">
        <f>VLOOKUP($K434,Key!$A$1:$D$105,4,FALSE)</f>
        <v>Milwaukee</v>
      </c>
      <c r="O434" t="s">
        <v>102</v>
      </c>
      <c r="P434">
        <f>VLOOKUP($O434,Key!$A$1:$D$105,2,FALSE)</f>
        <v>43.058010000000003</v>
      </c>
      <c r="Q434">
        <f>VLOOKUP($O434,Key!$A$1:$D$105,3,FALSE)</f>
        <v>-87.877300000000005</v>
      </c>
      <c r="R434" t="str">
        <f>VLOOKUP($O434,Key!$A$1:$D$105,4,FALSE)</f>
        <v>Milwaukee</v>
      </c>
      <c r="S434">
        <v>25</v>
      </c>
      <c r="T434">
        <v>0</v>
      </c>
      <c r="U434">
        <v>0</v>
      </c>
      <c r="V434" t="s">
        <v>33</v>
      </c>
      <c r="W434">
        <v>3</v>
      </c>
      <c r="X434">
        <v>2.9</v>
      </c>
      <c r="Y434">
        <v>120</v>
      </c>
      <c r="Z434" s="4">
        <v>-1</v>
      </c>
      <c r="AA434" s="1">
        <v>43487</v>
      </c>
      <c r="AB434" s="8">
        <f t="shared" si="36"/>
        <v>43466</v>
      </c>
      <c r="AC434" s="8">
        <f t="shared" si="37"/>
        <v>43487</v>
      </c>
      <c r="AD434" s="8" t="str">
        <f t="shared" si="38"/>
        <v>Tuesday</v>
      </c>
      <c r="AE434" s="2">
        <v>0.55206018518518518</v>
      </c>
      <c r="AF434" s="4">
        <v>1</v>
      </c>
      <c r="AG434" s="1">
        <v>43487</v>
      </c>
      <c r="AH434" s="8">
        <f t="shared" si="39"/>
        <v>43466</v>
      </c>
      <c r="AI434" s="8">
        <f t="shared" si="40"/>
        <v>43487</v>
      </c>
      <c r="AJ434" s="8" t="str">
        <f t="shared" si="41"/>
        <v>Tuesday</v>
      </c>
      <c r="AK434" s="2">
        <v>0.56942129629629623</v>
      </c>
      <c r="AL434" t="s">
        <v>33</v>
      </c>
      <c r="AM434" t="s">
        <v>34</v>
      </c>
      <c r="AN434" t="s">
        <v>44</v>
      </c>
      <c r="AO434" t="s">
        <v>27</v>
      </c>
    </row>
    <row r="435" spans="1:41" x14ac:dyDescent="0.25">
      <c r="A435" t="s">
        <v>27</v>
      </c>
      <c r="B435">
        <v>2290052</v>
      </c>
      <c r="C435" t="s">
        <v>28</v>
      </c>
      <c r="G435" t="s">
        <v>29</v>
      </c>
      <c r="I435">
        <v>12677</v>
      </c>
      <c r="J435" t="s">
        <v>30</v>
      </c>
      <c r="K435" t="s">
        <v>77</v>
      </c>
      <c r="L435">
        <f>VLOOKUP($K435,Key!$A$1:$D$105,2,FALSE)</f>
        <v>43.052549999999997</v>
      </c>
      <c r="M435">
        <f>VLOOKUP($K435,Key!$A$1:$D$105,3,FALSE)</f>
        <v>-87.909329999999997</v>
      </c>
      <c r="N435" t="str">
        <f>VLOOKUP($K435,Key!$A$1:$D$105,4,FALSE)</f>
        <v>Milwaukee</v>
      </c>
      <c r="O435" t="s">
        <v>77</v>
      </c>
      <c r="P435">
        <f>VLOOKUP($O435,Key!$A$1:$D$105,2,FALSE)</f>
        <v>43.052549999999997</v>
      </c>
      <c r="Q435">
        <f>VLOOKUP($O435,Key!$A$1:$D$105,3,FALSE)</f>
        <v>-87.909329999999997</v>
      </c>
      <c r="R435" t="str">
        <f>VLOOKUP($O435,Key!$A$1:$D$105,4,FALSE)</f>
        <v>Milwaukee</v>
      </c>
      <c r="S435">
        <v>1</v>
      </c>
      <c r="T435">
        <v>0</v>
      </c>
      <c r="U435">
        <v>0</v>
      </c>
      <c r="V435" t="s">
        <v>33</v>
      </c>
      <c r="W435">
        <v>0</v>
      </c>
      <c r="X435">
        <v>0</v>
      </c>
      <c r="Y435">
        <v>0</v>
      </c>
      <c r="Z435" s="6">
        <v>-1</v>
      </c>
      <c r="AA435" s="1">
        <v>43487</v>
      </c>
      <c r="AB435" s="7">
        <f t="shared" si="36"/>
        <v>43466</v>
      </c>
      <c r="AC435" s="7">
        <f t="shared" si="37"/>
        <v>43487</v>
      </c>
      <c r="AD435" s="7" t="str">
        <f t="shared" si="38"/>
        <v>Tuesday</v>
      </c>
      <c r="AE435" s="2">
        <v>0.42972222222222217</v>
      </c>
      <c r="AF435" s="6">
        <v>1</v>
      </c>
      <c r="AG435" s="1">
        <v>43487</v>
      </c>
      <c r="AH435" s="7">
        <f t="shared" si="39"/>
        <v>43466</v>
      </c>
      <c r="AI435" s="7">
        <f t="shared" si="40"/>
        <v>43487</v>
      </c>
      <c r="AJ435" s="7" t="str">
        <f t="shared" si="41"/>
        <v>Tuesday</v>
      </c>
      <c r="AK435" s="2">
        <v>0.43031250000000004</v>
      </c>
      <c r="AL435" t="s">
        <v>33</v>
      </c>
      <c r="AM435" t="s">
        <v>34</v>
      </c>
      <c r="AN435" t="s">
        <v>44</v>
      </c>
      <c r="AO435" t="s">
        <v>27</v>
      </c>
    </row>
    <row r="436" spans="1:41" x14ac:dyDescent="0.25">
      <c r="A436" t="s">
        <v>27</v>
      </c>
      <c r="B436">
        <v>2290052</v>
      </c>
      <c r="C436" t="s">
        <v>28</v>
      </c>
      <c r="G436" t="s">
        <v>29</v>
      </c>
      <c r="I436">
        <v>12677</v>
      </c>
      <c r="J436" t="s">
        <v>30</v>
      </c>
      <c r="K436" t="s">
        <v>77</v>
      </c>
      <c r="L436">
        <f>VLOOKUP($K436,Key!$A$1:$D$105,2,FALSE)</f>
        <v>43.052549999999997</v>
      </c>
      <c r="M436">
        <f>VLOOKUP($K436,Key!$A$1:$D$105,3,FALSE)</f>
        <v>-87.909329999999997</v>
      </c>
      <c r="N436" t="str">
        <f>VLOOKUP($K436,Key!$A$1:$D$105,4,FALSE)</f>
        <v>Milwaukee</v>
      </c>
      <c r="O436" t="s">
        <v>77</v>
      </c>
      <c r="P436">
        <f>VLOOKUP($O436,Key!$A$1:$D$105,2,FALSE)</f>
        <v>43.052549999999997</v>
      </c>
      <c r="Q436">
        <f>VLOOKUP($O436,Key!$A$1:$D$105,3,FALSE)</f>
        <v>-87.909329999999997</v>
      </c>
      <c r="R436" t="str">
        <f>VLOOKUP($O436,Key!$A$1:$D$105,4,FALSE)</f>
        <v>Milwaukee</v>
      </c>
      <c r="S436">
        <v>0</v>
      </c>
      <c r="T436">
        <v>0</v>
      </c>
      <c r="U436">
        <v>0</v>
      </c>
      <c r="V436" t="s">
        <v>33</v>
      </c>
      <c r="W436">
        <v>0</v>
      </c>
      <c r="X436">
        <v>0</v>
      </c>
      <c r="Y436">
        <v>0</v>
      </c>
      <c r="Z436" s="4">
        <v>-1</v>
      </c>
      <c r="AA436" s="1">
        <v>43487</v>
      </c>
      <c r="AB436" s="8">
        <f t="shared" si="36"/>
        <v>43466</v>
      </c>
      <c r="AC436" s="8">
        <f t="shared" si="37"/>
        <v>43487</v>
      </c>
      <c r="AD436" s="8" t="str">
        <f t="shared" si="38"/>
        <v>Tuesday</v>
      </c>
      <c r="AE436" s="2">
        <v>0.43995370370370374</v>
      </c>
      <c r="AF436" s="4">
        <v>1</v>
      </c>
      <c r="AG436" s="1">
        <v>43487</v>
      </c>
      <c r="AH436" s="8">
        <f t="shared" si="39"/>
        <v>43466</v>
      </c>
      <c r="AI436" s="8">
        <f t="shared" si="40"/>
        <v>43487</v>
      </c>
      <c r="AJ436" s="8" t="str">
        <f t="shared" si="41"/>
        <v>Tuesday</v>
      </c>
      <c r="AK436" s="2">
        <v>0.44025462962962963</v>
      </c>
      <c r="AL436" t="s">
        <v>33</v>
      </c>
      <c r="AM436" t="s">
        <v>34</v>
      </c>
      <c r="AN436" t="s">
        <v>44</v>
      </c>
      <c r="AO436" t="s">
        <v>27</v>
      </c>
    </row>
    <row r="437" spans="1:41" x14ac:dyDescent="0.25">
      <c r="A437" t="s">
        <v>27</v>
      </c>
      <c r="B437">
        <v>2290052</v>
      </c>
      <c r="C437" t="s">
        <v>28</v>
      </c>
      <c r="G437" t="s">
        <v>29</v>
      </c>
      <c r="I437">
        <v>5418</v>
      </c>
      <c r="J437" t="s">
        <v>30</v>
      </c>
      <c r="K437" t="s">
        <v>77</v>
      </c>
      <c r="L437">
        <f>VLOOKUP($K437,Key!$A$1:$D$105,2,FALSE)</f>
        <v>43.052549999999997</v>
      </c>
      <c r="M437">
        <f>VLOOKUP($K437,Key!$A$1:$D$105,3,FALSE)</f>
        <v>-87.909329999999997</v>
      </c>
      <c r="N437" t="str">
        <f>VLOOKUP($K437,Key!$A$1:$D$105,4,FALSE)</f>
        <v>Milwaukee</v>
      </c>
      <c r="O437" t="s">
        <v>77</v>
      </c>
      <c r="P437">
        <f>VLOOKUP($O437,Key!$A$1:$D$105,2,FALSE)</f>
        <v>43.052549999999997</v>
      </c>
      <c r="Q437">
        <f>VLOOKUP($O437,Key!$A$1:$D$105,3,FALSE)</f>
        <v>-87.909329999999997</v>
      </c>
      <c r="R437" t="str">
        <f>VLOOKUP($O437,Key!$A$1:$D$105,4,FALSE)</f>
        <v>Milwaukee</v>
      </c>
      <c r="S437">
        <v>0</v>
      </c>
      <c r="T437">
        <v>0</v>
      </c>
      <c r="U437">
        <v>0</v>
      </c>
      <c r="V437" t="s">
        <v>33</v>
      </c>
      <c r="W437">
        <v>0</v>
      </c>
      <c r="X437">
        <v>0</v>
      </c>
      <c r="Y437">
        <v>0</v>
      </c>
      <c r="Z437" s="6">
        <v>-1</v>
      </c>
      <c r="AA437" s="1">
        <v>43487</v>
      </c>
      <c r="AB437" s="7">
        <f t="shared" si="36"/>
        <v>43466</v>
      </c>
      <c r="AC437" s="7">
        <f t="shared" si="37"/>
        <v>43487</v>
      </c>
      <c r="AD437" s="7" t="str">
        <f t="shared" si="38"/>
        <v>Tuesday</v>
      </c>
      <c r="AE437" s="2">
        <v>0.44032407407407409</v>
      </c>
      <c r="AF437" s="6">
        <v>1</v>
      </c>
      <c r="AG437" s="1">
        <v>43487</v>
      </c>
      <c r="AH437" s="7">
        <f t="shared" si="39"/>
        <v>43466</v>
      </c>
      <c r="AI437" s="7">
        <f t="shared" si="40"/>
        <v>43487</v>
      </c>
      <c r="AJ437" s="7" t="str">
        <f t="shared" si="41"/>
        <v>Tuesday</v>
      </c>
      <c r="AK437" s="2">
        <v>0.44072916666666667</v>
      </c>
      <c r="AL437" t="s">
        <v>33</v>
      </c>
      <c r="AM437" t="s">
        <v>34</v>
      </c>
      <c r="AN437" t="s">
        <v>44</v>
      </c>
      <c r="AO437" t="s">
        <v>27</v>
      </c>
    </row>
    <row r="438" spans="1:41" x14ac:dyDescent="0.25">
      <c r="A438" t="s">
        <v>27</v>
      </c>
      <c r="B438">
        <v>2290052</v>
      </c>
      <c r="C438" t="s">
        <v>28</v>
      </c>
      <c r="G438" t="s">
        <v>29</v>
      </c>
      <c r="I438">
        <v>5485</v>
      </c>
      <c r="J438" t="s">
        <v>30</v>
      </c>
      <c r="K438" t="s">
        <v>77</v>
      </c>
      <c r="L438">
        <f>VLOOKUP($K438,Key!$A$1:$D$105,2,FALSE)</f>
        <v>43.052549999999997</v>
      </c>
      <c r="M438">
        <f>VLOOKUP($K438,Key!$A$1:$D$105,3,FALSE)</f>
        <v>-87.909329999999997</v>
      </c>
      <c r="N438" t="str">
        <f>VLOOKUP($K438,Key!$A$1:$D$105,4,FALSE)</f>
        <v>Milwaukee</v>
      </c>
      <c r="O438" t="s">
        <v>77</v>
      </c>
      <c r="P438">
        <f>VLOOKUP($O438,Key!$A$1:$D$105,2,FALSE)</f>
        <v>43.052549999999997</v>
      </c>
      <c r="Q438">
        <f>VLOOKUP($O438,Key!$A$1:$D$105,3,FALSE)</f>
        <v>-87.909329999999997</v>
      </c>
      <c r="R438" t="str">
        <f>VLOOKUP($O438,Key!$A$1:$D$105,4,FALSE)</f>
        <v>Milwaukee</v>
      </c>
      <c r="S438">
        <v>0</v>
      </c>
      <c r="T438">
        <v>0</v>
      </c>
      <c r="U438">
        <v>0</v>
      </c>
      <c r="V438" t="s">
        <v>33</v>
      </c>
      <c r="W438">
        <v>0</v>
      </c>
      <c r="X438">
        <v>0</v>
      </c>
      <c r="Y438">
        <v>0</v>
      </c>
      <c r="Z438" s="4">
        <v>-1</v>
      </c>
      <c r="AA438" s="1">
        <v>43487</v>
      </c>
      <c r="AB438" s="8">
        <f t="shared" si="36"/>
        <v>43466</v>
      </c>
      <c r="AC438" s="8">
        <f t="shared" si="37"/>
        <v>43487</v>
      </c>
      <c r="AD438" s="8" t="str">
        <f t="shared" si="38"/>
        <v>Tuesday</v>
      </c>
      <c r="AE438" s="2">
        <v>0.44128472222222226</v>
      </c>
      <c r="AF438" s="4">
        <v>1</v>
      </c>
      <c r="AG438" s="1">
        <v>43487</v>
      </c>
      <c r="AH438" s="8">
        <f t="shared" si="39"/>
        <v>43466</v>
      </c>
      <c r="AI438" s="8">
        <f t="shared" si="40"/>
        <v>43487</v>
      </c>
      <c r="AJ438" s="8" t="str">
        <f t="shared" si="41"/>
        <v>Tuesday</v>
      </c>
      <c r="AK438" s="2">
        <v>0.44164351851851852</v>
      </c>
      <c r="AL438" t="s">
        <v>33</v>
      </c>
      <c r="AM438" t="s">
        <v>34</v>
      </c>
      <c r="AN438" t="s">
        <v>44</v>
      </c>
      <c r="AO438" t="s">
        <v>27</v>
      </c>
    </row>
    <row r="439" spans="1:41" x14ac:dyDescent="0.25">
      <c r="A439" t="s">
        <v>27</v>
      </c>
      <c r="B439">
        <v>2290052</v>
      </c>
      <c r="C439" t="s">
        <v>28</v>
      </c>
      <c r="G439" t="s">
        <v>29</v>
      </c>
      <c r="I439">
        <v>11054</v>
      </c>
      <c r="J439" t="s">
        <v>30</v>
      </c>
      <c r="K439" t="s">
        <v>77</v>
      </c>
      <c r="L439">
        <f>VLOOKUP($K439,Key!$A$1:$D$105,2,FALSE)</f>
        <v>43.052549999999997</v>
      </c>
      <c r="M439">
        <f>VLOOKUP($K439,Key!$A$1:$D$105,3,FALSE)</f>
        <v>-87.909329999999997</v>
      </c>
      <c r="N439" t="str">
        <f>VLOOKUP($K439,Key!$A$1:$D$105,4,FALSE)</f>
        <v>Milwaukee</v>
      </c>
      <c r="O439" t="s">
        <v>77</v>
      </c>
      <c r="P439">
        <f>VLOOKUP($O439,Key!$A$1:$D$105,2,FALSE)</f>
        <v>43.052549999999997</v>
      </c>
      <c r="Q439">
        <f>VLOOKUP($O439,Key!$A$1:$D$105,3,FALSE)</f>
        <v>-87.909329999999997</v>
      </c>
      <c r="R439" t="str">
        <f>VLOOKUP($O439,Key!$A$1:$D$105,4,FALSE)</f>
        <v>Milwaukee</v>
      </c>
      <c r="S439">
        <v>0</v>
      </c>
      <c r="T439">
        <v>0</v>
      </c>
      <c r="U439">
        <v>0</v>
      </c>
      <c r="V439" t="s">
        <v>33</v>
      </c>
      <c r="W439">
        <v>0</v>
      </c>
      <c r="X439">
        <v>0</v>
      </c>
      <c r="Y439">
        <v>0</v>
      </c>
      <c r="Z439" s="6">
        <v>-1</v>
      </c>
      <c r="AA439" s="1">
        <v>43487</v>
      </c>
      <c r="AB439" s="7">
        <f t="shared" si="36"/>
        <v>43466</v>
      </c>
      <c r="AC439" s="7">
        <f t="shared" si="37"/>
        <v>43487</v>
      </c>
      <c r="AD439" s="7" t="str">
        <f t="shared" si="38"/>
        <v>Tuesday</v>
      </c>
      <c r="AE439" s="2">
        <v>0.44170138888888894</v>
      </c>
      <c r="AF439" s="6">
        <v>1</v>
      </c>
      <c r="AG439" s="1">
        <v>43487</v>
      </c>
      <c r="AH439" s="7">
        <f t="shared" si="39"/>
        <v>43466</v>
      </c>
      <c r="AI439" s="7">
        <f t="shared" si="40"/>
        <v>43487</v>
      </c>
      <c r="AJ439" s="7" t="str">
        <f t="shared" si="41"/>
        <v>Tuesday</v>
      </c>
      <c r="AK439" s="2">
        <v>0.4419907407407408</v>
      </c>
      <c r="AL439" t="s">
        <v>33</v>
      </c>
      <c r="AM439" t="s">
        <v>34</v>
      </c>
      <c r="AN439" t="s">
        <v>44</v>
      </c>
      <c r="AO439" t="s">
        <v>27</v>
      </c>
    </row>
    <row r="440" spans="1:41" x14ac:dyDescent="0.25">
      <c r="A440" t="s">
        <v>27</v>
      </c>
      <c r="B440">
        <v>2290052</v>
      </c>
      <c r="C440" t="s">
        <v>28</v>
      </c>
      <c r="G440" t="s">
        <v>29</v>
      </c>
      <c r="I440">
        <v>168</v>
      </c>
      <c r="J440" t="s">
        <v>30</v>
      </c>
      <c r="K440" t="s">
        <v>77</v>
      </c>
      <c r="L440">
        <f>VLOOKUP($K440,Key!$A$1:$D$105,2,FALSE)</f>
        <v>43.052549999999997</v>
      </c>
      <c r="M440">
        <f>VLOOKUP($K440,Key!$A$1:$D$105,3,FALSE)</f>
        <v>-87.909329999999997</v>
      </c>
      <c r="N440" t="str">
        <f>VLOOKUP($K440,Key!$A$1:$D$105,4,FALSE)</f>
        <v>Milwaukee</v>
      </c>
      <c r="O440" t="s">
        <v>77</v>
      </c>
      <c r="P440">
        <f>VLOOKUP($O440,Key!$A$1:$D$105,2,FALSE)</f>
        <v>43.052549999999997</v>
      </c>
      <c r="Q440">
        <f>VLOOKUP($O440,Key!$A$1:$D$105,3,FALSE)</f>
        <v>-87.909329999999997</v>
      </c>
      <c r="R440" t="str">
        <f>VLOOKUP($O440,Key!$A$1:$D$105,4,FALSE)</f>
        <v>Milwaukee</v>
      </c>
      <c r="S440">
        <v>0</v>
      </c>
      <c r="T440">
        <v>0</v>
      </c>
      <c r="U440">
        <v>0</v>
      </c>
      <c r="V440" t="s">
        <v>33</v>
      </c>
      <c r="W440">
        <v>0</v>
      </c>
      <c r="X440">
        <v>0</v>
      </c>
      <c r="Y440">
        <v>0</v>
      </c>
      <c r="Z440" s="4">
        <v>-1</v>
      </c>
      <c r="AA440" s="1">
        <v>43487</v>
      </c>
      <c r="AB440" s="8">
        <f t="shared" si="36"/>
        <v>43466</v>
      </c>
      <c r="AC440" s="8">
        <f t="shared" si="37"/>
        <v>43487</v>
      </c>
      <c r="AD440" s="8" t="str">
        <f t="shared" si="38"/>
        <v>Tuesday</v>
      </c>
      <c r="AE440" s="2">
        <v>0.44196759259259261</v>
      </c>
      <c r="AF440" s="4">
        <v>1</v>
      </c>
      <c r="AG440" s="1">
        <v>43487</v>
      </c>
      <c r="AH440" s="8">
        <f t="shared" si="39"/>
        <v>43466</v>
      </c>
      <c r="AI440" s="8">
        <f t="shared" si="40"/>
        <v>43487</v>
      </c>
      <c r="AJ440" s="8" t="str">
        <f t="shared" si="41"/>
        <v>Tuesday</v>
      </c>
      <c r="AK440" s="2">
        <v>0.44223379629629633</v>
      </c>
      <c r="AL440" t="s">
        <v>33</v>
      </c>
      <c r="AM440" t="s">
        <v>34</v>
      </c>
      <c r="AN440" t="s">
        <v>44</v>
      </c>
      <c r="AO440" t="s">
        <v>27</v>
      </c>
    </row>
    <row r="441" spans="1:41" x14ac:dyDescent="0.25">
      <c r="A441" t="s">
        <v>27</v>
      </c>
      <c r="B441">
        <v>2290052</v>
      </c>
      <c r="C441" t="s">
        <v>28</v>
      </c>
      <c r="G441" t="s">
        <v>29</v>
      </c>
      <c r="I441">
        <v>5456</v>
      </c>
      <c r="J441" t="s">
        <v>30</v>
      </c>
      <c r="K441" t="s">
        <v>92</v>
      </c>
      <c r="L441">
        <f>VLOOKUP($K441,Key!$A$1:$D$105,2,FALSE)</f>
        <v>43.053040000000003</v>
      </c>
      <c r="M441">
        <f>VLOOKUP($K441,Key!$A$1:$D$105,3,FALSE)</f>
        <v>-87.897660000000002</v>
      </c>
      <c r="N441" t="str">
        <f>VLOOKUP($K441,Key!$A$1:$D$105,4,FALSE)</f>
        <v>Milwaukee</v>
      </c>
      <c r="O441" t="s">
        <v>92</v>
      </c>
      <c r="P441">
        <f>VLOOKUP($O441,Key!$A$1:$D$105,2,FALSE)</f>
        <v>43.053040000000003</v>
      </c>
      <c r="Q441">
        <f>VLOOKUP($O441,Key!$A$1:$D$105,3,FALSE)</f>
        <v>-87.897660000000002</v>
      </c>
      <c r="R441" t="str">
        <f>VLOOKUP($O441,Key!$A$1:$D$105,4,FALSE)</f>
        <v>Milwaukee</v>
      </c>
      <c r="S441">
        <v>1</v>
      </c>
      <c r="T441">
        <v>0</v>
      </c>
      <c r="U441">
        <v>0</v>
      </c>
      <c r="V441" t="s">
        <v>33</v>
      </c>
      <c r="W441">
        <v>0</v>
      </c>
      <c r="X441">
        <v>0</v>
      </c>
      <c r="Y441">
        <v>0</v>
      </c>
      <c r="Z441" s="6">
        <v>-1</v>
      </c>
      <c r="AA441" s="1">
        <v>43487</v>
      </c>
      <c r="AB441" s="7">
        <f t="shared" si="36"/>
        <v>43466</v>
      </c>
      <c r="AC441" s="7">
        <f t="shared" si="37"/>
        <v>43487</v>
      </c>
      <c r="AD441" s="7" t="str">
        <f t="shared" si="38"/>
        <v>Tuesday</v>
      </c>
      <c r="AE441" s="2">
        <v>0.46940972222222221</v>
      </c>
      <c r="AF441" s="6">
        <v>1</v>
      </c>
      <c r="AG441" s="1">
        <v>43487</v>
      </c>
      <c r="AH441" s="7">
        <f t="shared" si="39"/>
        <v>43466</v>
      </c>
      <c r="AI441" s="7">
        <f t="shared" si="40"/>
        <v>43487</v>
      </c>
      <c r="AJ441" s="7" t="str">
        <f t="shared" si="41"/>
        <v>Tuesday</v>
      </c>
      <c r="AK441" s="2">
        <v>0.46956018518518516</v>
      </c>
      <c r="AL441" t="s">
        <v>33</v>
      </c>
      <c r="AM441" t="s">
        <v>34</v>
      </c>
      <c r="AN441" t="s">
        <v>44</v>
      </c>
      <c r="AO441" t="s">
        <v>27</v>
      </c>
    </row>
    <row r="442" spans="1:41" x14ac:dyDescent="0.25">
      <c r="A442" t="s">
        <v>27</v>
      </c>
      <c r="B442">
        <v>2290052</v>
      </c>
      <c r="C442" t="s">
        <v>28</v>
      </c>
      <c r="G442" t="s">
        <v>29</v>
      </c>
      <c r="I442">
        <v>12528</v>
      </c>
      <c r="J442" t="s">
        <v>30</v>
      </c>
      <c r="K442" t="s">
        <v>92</v>
      </c>
      <c r="L442">
        <f>VLOOKUP($K442,Key!$A$1:$D$105,2,FALSE)</f>
        <v>43.053040000000003</v>
      </c>
      <c r="M442">
        <f>VLOOKUP($K442,Key!$A$1:$D$105,3,FALSE)</f>
        <v>-87.897660000000002</v>
      </c>
      <c r="N442" t="str">
        <f>VLOOKUP($K442,Key!$A$1:$D$105,4,FALSE)</f>
        <v>Milwaukee</v>
      </c>
      <c r="O442" t="s">
        <v>92</v>
      </c>
      <c r="P442">
        <f>VLOOKUP($O442,Key!$A$1:$D$105,2,FALSE)</f>
        <v>43.053040000000003</v>
      </c>
      <c r="Q442">
        <f>VLOOKUP($O442,Key!$A$1:$D$105,3,FALSE)</f>
        <v>-87.897660000000002</v>
      </c>
      <c r="R442" t="str">
        <f>VLOOKUP($O442,Key!$A$1:$D$105,4,FALSE)</f>
        <v>Milwaukee</v>
      </c>
      <c r="S442">
        <v>0</v>
      </c>
      <c r="T442">
        <v>0</v>
      </c>
      <c r="U442">
        <v>0</v>
      </c>
      <c r="V442" t="s">
        <v>33</v>
      </c>
      <c r="W442">
        <v>0</v>
      </c>
      <c r="X442">
        <v>0</v>
      </c>
      <c r="Y442">
        <v>0</v>
      </c>
      <c r="Z442" s="4">
        <v>-1</v>
      </c>
      <c r="AA442" s="1">
        <v>43487</v>
      </c>
      <c r="AB442" s="8">
        <f t="shared" si="36"/>
        <v>43466</v>
      </c>
      <c r="AC442" s="8">
        <f t="shared" si="37"/>
        <v>43487</v>
      </c>
      <c r="AD442" s="8" t="str">
        <f t="shared" si="38"/>
        <v>Tuesday</v>
      </c>
      <c r="AE442" s="2">
        <v>0.4696643518518519</v>
      </c>
      <c r="AF442" s="4">
        <v>1</v>
      </c>
      <c r="AG442" s="1">
        <v>43487</v>
      </c>
      <c r="AH442" s="8">
        <f t="shared" si="39"/>
        <v>43466</v>
      </c>
      <c r="AI442" s="8">
        <f t="shared" si="40"/>
        <v>43487</v>
      </c>
      <c r="AJ442" s="8" t="str">
        <f t="shared" si="41"/>
        <v>Tuesday</v>
      </c>
      <c r="AK442" s="2">
        <v>0.46979166666666666</v>
      </c>
      <c r="AL442" t="s">
        <v>33</v>
      </c>
      <c r="AM442" t="s">
        <v>34</v>
      </c>
      <c r="AN442" t="s">
        <v>44</v>
      </c>
      <c r="AO442" t="s">
        <v>27</v>
      </c>
    </row>
    <row r="443" spans="1:41" x14ac:dyDescent="0.25">
      <c r="A443" t="s">
        <v>27</v>
      </c>
      <c r="B443">
        <v>2290052</v>
      </c>
      <c r="C443" t="s">
        <v>28</v>
      </c>
      <c r="G443" t="s">
        <v>29</v>
      </c>
      <c r="I443">
        <v>12502</v>
      </c>
      <c r="J443" t="s">
        <v>30</v>
      </c>
      <c r="K443" t="s">
        <v>92</v>
      </c>
      <c r="L443">
        <f>VLOOKUP($K443,Key!$A$1:$D$105,2,FALSE)</f>
        <v>43.053040000000003</v>
      </c>
      <c r="M443">
        <f>VLOOKUP($K443,Key!$A$1:$D$105,3,FALSE)</f>
        <v>-87.897660000000002</v>
      </c>
      <c r="N443" t="str">
        <f>VLOOKUP($K443,Key!$A$1:$D$105,4,FALSE)</f>
        <v>Milwaukee</v>
      </c>
      <c r="O443" t="s">
        <v>92</v>
      </c>
      <c r="P443">
        <f>VLOOKUP($O443,Key!$A$1:$D$105,2,FALSE)</f>
        <v>43.053040000000003</v>
      </c>
      <c r="Q443">
        <f>VLOOKUP($O443,Key!$A$1:$D$105,3,FALSE)</f>
        <v>-87.897660000000002</v>
      </c>
      <c r="R443" t="str">
        <f>VLOOKUP($O443,Key!$A$1:$D$105,4,FALSE)</f>
        <v>Milwaukee</v>
      </c>
      <c r="S443">
        <v>0</v>
      </c>
      <c r="T443">
        <v>0</v>
      </c>
      <c r="U443">
        <v>0</v>
      </c>
      <c r="V443" t="s">
        <v>33</v>
      </c>
      <c r="W443">
        <v>0</v>
      </c>
      <c r="X443">
        <v>0</v>
      </c>
      <c r="Y443">
        <v>0</v>
      </c>
      <c r="Z443" s="6">
        <v>-1</v>
      </c>
      <c r="AA443" s="1">
        <v>43487</v>
      </c>
      <c r="AB443" s="7">
        <f t="shared" si="36"/>
        <v>43466</v>
      </c>
      <c r="AC443" s="7">
        <f t="shared" si="37"/>
        <v>43487</v>
      </c>
      <c r="AD443" s="7" t="str">
        <f t="shared" si="38"/>
        <v>Tuesday</v>
      </c>
      <c r="AE443" s="2">
        <v>0.4780787037037037</v>
      </c>
      <c r="AF443" s="6">
        <v>1</v>
      </c>
      <c r="AG443" s="1">
        <v>43487</v>
      </c>
      <c r="AH443" s="7">
        <f t="shared" si="39"/>
        <v>43466</v>
      </c>
      <c r="AI443" s="7">
        <f t="shared" si="40"/>
        <v>43487</v>
      </c>
      <c r="AJ443" s="7" t="str">
        <f t="shared" si="41"/>
        <v>Tuesday</v>
      </c>
      <c r="AK443" s="2">
        <v>0.47825231481481478</v>
      </c>
      <c r="AL443" t="s">
        <v>33</v>
      </c>
      <c r="AM443" t="s">
        <v>34</v>
      </c>
      <c r="AN443" t="s">
        <v>44</v>
      </c>
      <c r="AO443" t="s">
        <v>27</v>
      </c>
    </row>
    <row r="444" spans="1:41" x14ac:dyDescent="0.25">
      <c r="A444" t="s">
        <v>27</v>
      </c>
      <c r="B444">
        <v>2290052</v>
      </c>
      <c r="C444" t="s">
        <v>28</v>
      </c>
      <c r="G444" t="s">
        <v>29</v>
      </c>
      <c r="I444">
        <v>12566</v>
      </c>
      <c r="J444" t="s">
        <v>30</v>
      </c>
      <c r="K444" t="s">
        <v>92</v>
      </c>
      <c r="L444">
        <f>VLOOKUP($K444,Key!$A$1:$D$105,2,FALSE)</f>
        <v>43.053040000000003</v>
      </c>
      <c r="M444">
        <f>VLOOKUP($K444,Key!$A$1:$D$105,3,FALSE)</f>
        <v>-87.897660000000002</v>
      </c>
      <c r="N444" t="str">
        <f>VLOOKUP($K444,Key!$A$1:$D$105,4,FALSE)</f>
        <v>Milwaukee</v>
      </c>
      <c r="O444" t="s">
        <v>92</v>
      </c>
      <c r="P444">
        <f>VLOOKUP($O444,Key!$A$1:$D$105,2,FALSE)</f>
        <v>43.053040000000003</v>
      </c>
      <c r="Q444">
        <f>VLOOKUP($O444,Key!$A$1:$D$105,3,FALSE)</f>
        <v>-87.897660000000002</v>
      </c>
      <c r="R444" t="str">
        <f>VLOOKUP($O444,Key!$A$1:$D$105,4,FALSE)</f>
        <v>Milwaukee</v>
      </c>
      <c r="S444">
        <v>1</v>
      </c>
      <c r="T444">
        <v>0</v>
      </c>
      <c r="U444">
        <v>0</v>
      </c>
      <c r="V444" t="s">
        <v>33</v>
      </c>
      <c r="W444">
        <v>0</v>
      </c>
      <c r="X444">
        <v>0</v>
      </c>
      <c r="Y444">
        <v>0</v>
      </c>
      <c r="Z444" s="4">
        <v>-1</v>
      </c>
      <c r="AA444" s="1">
        <v>43487</v>
      </c>
      <c r="AB444" s="8">
        <f t="shared" si="36"/>
        <v>43466</v>
      </c>
      <c r="AC444" s="8">
        <f t="shared" si="37"/>
        <v>43487</v>
      </c>
      <c r="AD444" s="8" t="str">
        <f t="shared" si="38"/>
        <v>Tuesday</v>
      </c>
      <c r="AE444" s="2">
        <v>0.47841435185185183</v>
      </c>
      <c r="AF444" s="4">
        <v>1</v>
      </c>
      <c r="AG444" s="1">
        <v>43487</v>
      </c>
      <c r="AH444" s="8">
        <f t="shared" si="39"/>
        <v>43466</v>
      </c>
      <c r="AI444" s="8">
        <f t="shared" si="40"/>
        <v>43487</v>
      </c>
      <c r="AJ444" s="8" t="str">
        <f t="shared" si="41"/>
        <v>Tuesday</v>
      </c>
      <c r="AK444" s="2">
        <v>0.47862268518518519</v>
      </c>
      <c r="AL444" t="s">
        <v>33</v>
      </c>
      <c r="AM444" t="s">
        <v>34</v>
      </c>
      <c r="AN444" t="s">
        <v>44</v>
      </c>
      <c r="AO444" t="s">
        <v>27</v>
      </c>
    </row>
    <row r="445" spans="1:41" x14ac:dyDescent="0.25">
      <c r="A445" t="s">
        <v>27</v>
      </c>
      <c r="B445">
        <v>2290052</v>
      </c>
      <c r="C445" t="s">
        <v>28</v>
      </c>
      <c r="G445" t="s">
        <v>29</v>
      </c>
      <c r="I445">
        <v>5456</v>
      </c>
      <c r="J445" t="s">
        <v>30</v>
      </c>
      <c r="K445" t="s">
        <v>92</v>
      </c>
      <c r="L445">
        <f>VLOOKUP($K445,Key!$A$1:$D$105,2,FALSE)</f>
        <v>43.053040000000003</v>
      </c>
      <c r="M445">
        <f>VLOOKUP($K445,Key!$A$1:$D$105,3,FALSE)</f>
        <v>-87.897660000000002</v>
      </c>
      <c r="N445" t="str">
        <f>VLOOKUP($K445,Key!$A$1:$D$105,4,FALSE)</f>
        <v>Milwaukee</v>
      </c>
      <c r="O445" t="s">
        <v>92</v>
      </c>
      <c r="P445">
        <f>VLOOKUP($O445,Key!$A$1:$D$105,2,FALSE)</f>
        <v>43.053040000000003</v>
      </c>
      <c r="Q445">
        <f>VLOOKUP($O445,Key!$A$1:$D$105,3,FALSE)</f>
        <v>-87.897660000000002</v>
      </c>
      <c r="R445" t="str">
        <f>VLOOKUP($O445,Key!$A$1:$D$105,4,FALSE)</f>
        <v>Milwaukee</v>
      </c>
      <c r="S445">
        <v>0</v>
      </c>
      <c r="T445">
        <v>0</v>
      </c>
      <c r="U445">
        <v>0</v>
      </c>
      <c r="V445" t="s">
        <v>33</v>
      </c>
      <c r="W445">
        <v>0</v>
      </c>
      <c r="X445">
        <v>0</v>
      </c>
      <c r="Y445">
        <v>0</v>
      </c>
      <c r="Z445" s="6">
        <v>-1</v>
      </c>
      <c r="AA445" s="1">
        <v>43487</v>
      </c>
      <c r="AB445" s="7">
        <f t="shared" si="36"/>
        <v>43466</v>
      </c>
      <c r="AC445" s="7">
        <f t="shared" si="37"/>
        <v>43487</v>
      </c>
      <c r="AD445" s="7" t="str">
        <f t="shared" si="38"/>
        <v>Tuesday</v>
      </c>
      <c r="AE445" s="2">
        <v>0.48003472222222227</v>
      </c>
      <c r="AF445" s="6">
        <v>1</v>
      </c>
      <c r="AG445" s="1">
        <v>43487</v>
      </c>
      <c r="AH445" s="7">
        <f t="shared" si="39"/>
        <v>43466</v>
      </c>
      <c r="AI445" s="7">
        <f t="shared" si="40"/>
        <v>43487</v>
      </c>
      <c r="AJ445" s="7" t="str">
        <f t="shared" si="41"/>
        <v>Tuesday</v>
      </c>
      <c r="AK445" s="2">
        <v>0.48019675925925925</v>
      </c>
      <c r="AL445" t="s">
        <v>33</v>
      </c>
      <c r="AM445" t="s">
        <v>34</v>
      </c>
      <c r="AN445" t="s">
        <v>44</v>
      </c>
      <c r="AO445" t="s">
        <v>27</v>
      </c>
    </row>
    <row r="446" spans="1:41" x14ac:dyDescent="0.25">
      <c r="A446" t="s">
        <v>27</v>
      </c>
      <c r="B446">
        <v>2290052</v>
      </c>
      <c r="C446" t="s">
        <v>28</v>
      </c>
      <c r="G446" t="s">
        <v>29</v>
      </c>
      <c r="I446">
        <v>12528</v>
      </c>
      <c r="J446" t="s">
        <v>30</v>
      </c>
      <c r="K446" t="s">
        <v>92</v>
      </c>
      <c r="L446">
        <f>VLOOKUP($K446,Key!$A$1:$D$105,2,FALSE)</f>
        <v>43.053040000000003</v>
      </c>
      <c r="M446">
        <f>VLOOKUP($K446,Key!$A$1:$D$105,3,FALSE)</f>
        <v>-87.897660000000002</v>
      </c>
      <c r="N446" t="str">
        <f>VLOOKUP($K446,Key!$A$1:$D$105,4,FALSE)</f>
        <v>Milwaukee</v>
      </c>
      <c r="O446" t="s">
        <v>92</v>
      </c>
      <c r="P446">
        <f>VLOOKUP($O446,Key!$A$1:$D$105,2,FALSE)</f>
        <v>43.053040000000003</v>
      </c>
      <c r="Q446">
        <f>VLOOKUP($O446,Key!$A$1:$D$105,3,FALSE)</f>
        <v>-87.897660000000002</v>
      </c>
      <c r="R446" t="str">
        <f>VLOOKUP($O446,Key!$A$1:$D$105,4,FALSE)</f>
        <v>Milwaukee</v>
      </c>
      <c r="S446">
        <v>1</v>
      </c>
      <c r="T446">
        <v>0</v>
      </c>
      <c r="U446">
        <v>0</v>
      </c>
      <c r="V446" t="s">
        <v>33</v>
      </c>
      <c r="W446">
        <v>0</v>
      </c>
      <c r="X446">
        <v>0</v>
      </c>
      <c r="Y446">
        <v>0</v>
      </c>
      <c r="Z446" s="4">
        <v>-1</v>
      </c>
      <c r="AA446" s="1">
        <v>43487</v>
      </c>
      <c r="AB446" s="8">
        <f t="shared" si="36"/>
        <v>43466</v>
      </c>
      <c r="AC446" s="8">
        <f t="shared" si="37"/>
        <v>43487</v>
      </c>
      <c r="AD446" s="8" t="str">
        <f t="shared" si="38"/>
        <v>Tuesday</v>
      </c>
      <c r="AE446" s="2">
        <v>0.48041666666666666</v>
      </c>
      <c r="AF446" s="4">
        <v>1</v>
      </c>
      <c r="AG446" s="1">
        <v>43487</v>
      </c>
      <c r="AH446" s="8">
        <f t="shared" si="39"/>
        <v>43466</v>
      </c>
      <c r="AI446" s="8">
        <f t="shared" si="40"/>
        <v>43487</v>
      </c>
      <c r="AJ446" s="8" t="str">
        <f t="shared" si="41"/>
        <v>Tuesday</v>
      </c>
      <c r="AK446" s="2">
        <v>0.48064814814814816</v>
      </c>
      <c r="AL446" t="s">
        <v>33</v>
      </c>
      <c r="AM446" t="s">
        <v>34</v>
      </c>
      <c r="AN446" t="s">
        <v>44</v>
      </c>
      <c r="AO446" t="s">
        <v>27</v>
      </c>
    </row>
    <row r="447" spans="1:41" x14ac:dyDescent="0.25">
      <c r="A447" t="s">
        <v>27</v>
      </c>
      <c r="B447">
        <v>2290052</v>
      </c>
      <c r="C447" t="s">
        <v>28</v>
      </c>
      <c r="G447" t="s">
        <v>29</v>
      </c>
      <c r="I447">
        <v>12590</v>
      </c>
      <c r="J447" t="s">
        <v>30</v>
      </c>
      <c r="K447" t="s">
        <v>102</v>
      </c>
      <c r="L447">
        <f>VLOOKUP($K447,Key!$A$1:$D$105,2,FALSE)</f>
        <v>43.058010000000003</v>
      </c>
      <c r="M447">
        <f>VLOOKUP($K447,Key!$A$1:$D$105,3,FALSE)</f>
        <v>-87.877300000000005</v>
      </c>
      <c r="N447" t="str">
        <f>VLOOKUP($K447,Key!$A$1:$D$105,4,FALSE)</f>
        <v>Milwaukee</v>
      </c>
      <c r="O447" t="s">
        <v>102</v>
      </c>
      <c r="P447">
        <f>VLOOKUP($O447,Key!$A$1:$D$105,2,FALSE)</f>
        <v>43.058010000000003</v>
      </c>
      <c r="Q447">
        <f>VLOOKUP($O447,Key!$A$1:$D$105,3,FALSE)</f>
        <v>-87.877300000000005</v>
      </c>
      <c r="R447" t="str">
        <f>VLOOKUP($O447,Key!$A$1:$D$105,4,FALSE)</f>
        <v>Milwaukee</v>
      </c>
      <c r="S447">
        <v>0</v>
      </c>
      <c r="T447">
        <v>0</v>
      </c>
      <c r="U447">
        <v>0</v>
      </c>
      <c r="V447" t="s">
        <v>33</v>
      </c>
      <c r="W447">
        <v>0</v>
      </c>
      <c r="X447">
        <v>0</v>
      </c>
      <c r="Y447">
        <v>0</v>
      </c>
      <c r="Z447" s="6">
        <v>-1</v>
      </c>
      <c r="AA447" s="1">
        <v>43487</v>
      </c>
      <c r="AB447" s="7">
        <f t="shared" si="36"/>
        <v>43466</v>
      </c>
      <c r="AC447" s="7">
        <f t="shared" si="37"/>
        <v>43487</v>
      </c>
      <c r="AD447" s="7" t="str">
        <f t="shared" si="38"/>
        <v>Tuesday</v>
      </c>
      <c r="AE447" s="2">
        <v>0.52093749999999994</v>
      </c>
      <c r="AF447" s="6">
        <v>1</v>
      </c>
      <c r="AG447" s="1">
        <v>43487</v>
      </c>
      <c r="AH447" s="7">
        <f t="shared" si="39"/>
        <v>43466</v>
      </c>
      <c r="AI447" s="7">
        <f t="shared" si="40"/>
        <v>43487</v>
      </c>
      <c r="AJ447" s="7" t="str">
        <f t="shared" si="41"/>
        <v>Tuesday</v>
      </c>
      <c r="AK447" s="2">
        <v>0.52121527777777776</v>
      </c>
      <c r="AL447" t="s">
        <v>33</v>
      </c>
      <c r="AM447" t="s">
        <v>34</v>
      </c>
      <c r="AN447" t="s">
        <v>44</v>
      </c>
      <c r="AO447" t="s">
        <v>27</v>
      </c>
    </row>
    <row r="448" spans="1:41" x14ac:dyDescent="0.25">
      <c r="A448" t="s">
        <v>27</v>
      </c>
      <c r="B448">
        <v>2290052</v>
      </c>
      <c r="C448" t="s">
        <v>28</v>
      </c>
      <c r="G448" t="s">
        <v>29</v>
      </c>
      <c r="I448">
        <v>23</v>
      </c>
      <c r="J448" t="s">
        <v>30</v>
      </c>
      <c r="K448" t="s">
        <v>102</v>
      </c>
      <c r="L448">
        <f>VLOOKUP($K448,Key!$A$1:$D$105,2,FALSE)</f>
        <v>43.058010000000003</v>
      </c>
      <c r="M448">
        <f>VLOOKUP($K448,Key!$A$1:$D$105,3,FALSE)</f>
        <v>-87.877300000000005</v>
      </c>
      <c r="N448" t="str">
        <f>VLOOKUP($K448,Key!$A$1:$D$105,4,FALSE)</f>
        <v>Milwaukee</v>
      </c>
      <c r="O448" t="s">
        <v>102</v>
      </c>
      <c r="P448">
        <f>VLOOKUP($O448,Key!$A$1:$D$105,2,FALSE)</f>
        <v>43.058010000000003</v>
      </c>
      <c r="Q448">
        <f>VLOOKUP($O448,Key!$A$1:$D$105,3,FALSE)</f>
        <v>-87.877300000000005</v>
      </c>
      <c r="R448" t="str">
        <f>VLOOKUP($O448,Key!$A$1:$D$105,4,FALSE)</f>
        <v>Milwaukee</v>
      </c>
      <c r="S448">
        <v>35</v>
      </c>
      <c r="T448">
        <v>0</v>
      </c>
      <c r="U448">
        <v>0</v>
      </c>
      <c r="V448" t="s">
        <v>33</v>
      </c>
      <c r="W448">
        <v>5</v>
      </c>
      <c r="X448">
        <v>4.8</v>
      </c>
      <c r="Y448">
        <v>200</v>
      </c>
      <c r="Z448" s="4">
        <v>-1</v>
      </c>
      <c r="AA448" s="1">
        <v>43487</v>
      </c>
      <c r="AB448" s="8">
        <f t="shared" si="36"/>
        <v>43466</v>
      </c>
      <c r="AC448" s="8">
        <f t="shared" si="37"/>
        <v>43487</v>
      </c>
      <c r="AD448" s="8" t="str">
        <f t="shared" si="38"/>
        <v>Tuesday</v>
      </c>
      <c r="AE448" s="2">
        <v>0.52133101851851849</v>
      </c>
      <c r="AF448" s="4">
        <v>1</v>
      </c>
      <c r="AG448" s="1">
        <v>43487</v>
      </c>
      <c r="AH448" s="8">
        <f t="shared" si="39"/>
        <v>43466</v>
      </c>
      <c r="AI448" s="8">
        <f t="shared" si="40"/>
        <v>43487</v>
      </c>
      <c r="AJ448" s="8" t="str">
        <f t="shared" si="41"/>
        <v>Tuesday</v>
      </c>
      <c r="AK448" s="2">
        <v>0.54549768518518515</v>
      </c>
      <c r="AL448" t="s">
        <v>34</v>
      </c>
      <c r="AM448" t="s">
        <v>34</v>
      </c>
      <c r="AN448" t="s">
        <v>44</v>
      </c>
      <c r="AO448" t="s">
        <v>27</v>
      </c>
    </row>
    <row r="449" spans="1:41" x14ac:dyDescent="0.25">
      <c r="A449" t="s">
        <v>27</v>
      </c>
      <c r="B449">
        <v>2290052</v>
      </c>
      <c r="C449" t="s">
        <v>28</v>
      </c>
      <c r="G449" t="s">
        <v>29</v>
      </c>
      <c r="I449">
        <v>5470</v>
      </c>
      <c r="J449" t="s">
        <v>30</v>
      </c>
      <c r="K449" t="s">
        <v>81</v>
      </c>
      <c r="L449">
        <f>VLOOKUP($K449,Key!$A$1:$D$105,2,FALSE)</f>
        <v>43.049230000000001</v>
      </c>
      <c r="M449">
        <f>VLOOKUP($K449,Key!$A$1:$D$105,3,FALSE)</f>
        <v>-87.911940000000001</v>
      </c>
      <c r="N449" t="str">
        <f>VLOOKUP($K449,Key!$A$1:$D$105,4,FALSE)</f>
        <v>Milwaukee</v>
      </c>
      <c r="O449" t="s">
        <v>81</v>
      </c>
      <c r="P449">
        <f>VLOOKUP($O449,Key!$A$1:$D$105,2,FALSE)</f>
        <v>43.049230000000001</v>
      </c>
      <c r="Q449">
        <f>VLOOKUP($O449,Key!$A$1:$D$105,3,FALSE)</f>
        <v>-87.911940000000001</v>
      </c>
      <c r="R449" t="str">
        <f>VLOOKUP($O449,Key!$A$1:$D$105,4,FALSE)</f>
        <v>Milwaukee</v>
      </c>
      <c r="S449">
        <v>0</v>
      </c>
      <c r="T449">
        <v>0</v>
      </c>
      <c r="U449">
        <v>0</v>
      </c>
      <c r="V449" t="s">
        <v>33</v>
      </c>
      <c r="W449">
        <v>0</v>
      </c>
      <c r="X449">
        <v>0</v>
      </c>
      <c r="Y449">
        <v>0</v>
      </c>
      <c r="Z449" s="6">
        <v>-1</v>
      </c>
      <c r="AA449" s="1">
        <v>43486</v>
      </c>
      <c r="AB449" s="7">
        <f t="shared" si="36"/>
        <v>43466</v>
      </c>
      <c r="AC449" s="7">
        <f t="shared" si="37"/>
        <v>43486</v>
      </c>
      <c r="AD449" s="7" t="str">
        <f t="shared" si="38"/>
        <v>Monday</v>
      </c>
      <c r="AE449" s="2">
        <v>0.63570601851851849</v>
      </c>
      <c r="AF449" s="6">
        <v>1</v>
      </c>
      <c r="AG449" s="1">
        <v>43486</v>
      </c>
      <c r="AH449" s="7">
        <f t="shared" si="39"/>
        <v>43466</v>
      </c>
      <c r="AI449" s="7">
        <f t="shared" si="40"/>
        <v>43486</v>
      </c>
      <c r="AJ449" s="7" t="str">
        <f t="shared" si="41"/>
        <v>Monday</v>
      </c>
      <c r="AK449" s="2">
        <v>0.63597222222222227</v>
      </c>
      <c r="AL449" t="s">
        <v>33</v>
      </c>
      <c r="AM449" t="s">
        <v>34</v>
      </c>
      <c r="AN449" t="s">
        <v>44</v>
      </c>
      <c r="AO449" t="s">
        <v>27</v>
      </c>
    </row>
    <row r="450" spans="1:41" x14ac:dyDescent="0.25">
      <c r="A450" t="s">
        <v>27</v>
      </c>
      <c r="B450">
        <v>2290052</v>
      </c>
      <c r="C450" t="s">
        <v>28</v>
      </c>
      <c r="G450" t="s">
        <v>29</v>
      </c>
      <c r="I450">
        <v>5460</v>
      </c>
      <c r="J450" t="s">
        <v>30</v>
      </c>
      <c r="K450" t="s">
        <v>81</v>
      </c>
      <c r="L450">
        <f>VLOOKUP($K450,Key!$A$1:$D$105,2,FALSE)</f>
        <v>43.049230000000001</v>
      </c>
      <c r="M450">
        <f>VLOOKUP($K450,Key!$A$1:$D$105,3,FALSE)</f>
        <v>-87.911940000000001</v>
      </c>
      <c r="N450" t="str">
        <f>VLOOKUP($K450,Key!$A$1:$D$105,4,FALSE)</f>
        <v>Milwaukee</v>
      </c>
      <c r="O450" t="s">
        <v>81</v>
      </c>
      <c r="P450">
        <f>VLOOKUP($O450,Key!$A$1:$D$105,2,FALSE)</f>
        <v>43.049230000000001</v>
      </c>
      <c r="Q450">
        <f>VLOOKUP($O450,Key!$A$1:$D$105,3,FALSE)</f>
        <v>-87.911940000000001</v>
      </c>
      <c r="R450" t="str">
        <f>VLOOKUP($O450,Key!$A$1:$D$105,4,FALSE)</f>
        <v>Milwaukee</v>
      </c>
      <c r="S450">
        <v>10</v>
      </c>
      <c r="T450">
        <v>0</v>
      </c>
      <c r="U450">
        <v>0</v>
      </c>
      <c r="V450" t="s">
        <v>33</v>
      </c>
      <c r="W450">
        <v>1</v>
      </c>
      <c r="X450">
        <v>1</v>
      </c>
      <c r="Y450">
        <v>40</v>
      </c>
      <c r="Z450" s="4">
        <v>-1</v>
      </c>
      <c r="AA450" s="1">
        <v>43486</v>
      </c>
      <c r="AB450" s="8">
        <f t="shared" ref="AB450:AB513" si="42">DATE(YEAR(AA450), MONTH(AA450), 1)</f>
        <v>43466</v>
      </c>
      <c r="AC450" s="8">
        <f t="shared" ref="AC450:AC513" si="43">AA450</f>
        <v>43486</v>
      </c>
      <c r="AD450" s="8" t="str">
        <f t="shared" ref="AD450:AD513" si="44">TEXT(AC450,"dddd")</f>
        <v>Monday</v>
      </c>
      <c r="AE450" s="2">
        <v>0.63650462962962961</v>
      </c>
      <c r="AF450" s="4">
        <v>1</v>
      </c>
      <c r="AG450" s="1">
        <v>43486</v>
      </c>
      <c r="AH450" s="8">
        <f t="shared" ref="AH450:AH513" si="45">DATE(YEAR(AG450), MONTH(AG450), 1)</f>
        <v>43466</v>
      </c>
      <c r="AI450" s="8">
        <f t="shared" ref="AI450:AI513" si="46">AG450</f>
        <v>43486</v>
      </c>
      <c r="AJ450" s="8" t="str">
        <f t="shared" ref="AJ450:AJ513" si="47">TEXT(AI450,"dddd")</f>
        <v>Monday</v>
      </c>
      <c r="AK450" s="2">
        <v>0.64346064814814818</v>
      </c>
      <c r="AL450" t="s">
        <v>33</v>
      </c>
      <c r="AM450" t="s">
        <v>34</v>
      </c>
      <c r="AN450" t="s">
        <v>44</v>
      </c>
      <c r="AO450" t="s">
        <v>27</v>
      </c>
    </row>
    <row r="451" spans="1:41" x14ac:dyDescent="0.25">
      <c r="A451" t="s">
        <v>27</v>
      </c>
      <c r="B451">
        <v>2290052</v>
      </c>
      <c r="C451" t="s">
        <v>28</v>
      </c>
      <c r="G451" t="s">
        <v>29</v>
      </c>
      <c r="I451">
        <v>5458</v>
      </c>
      <c r="J451" t="s">
        <v>30</v>
      </c>
      <c r="K451" t="s">
        <v>81</v>
      </c>
      <c r="L451">
        <f>VLOOKUP($K451,Key!$A$1:$D$105,2,FALSE)</f>
        <v>43.049230000000001</v>
      </c>
      <c r="M451">
        <f>VLOOKUP($K451,Key!$A$1:$D$105,3,FALSE)</f>
        <v>-87.911940000000001</v>
      </c>
      <c r="N451" t="str">
        <f>VLOOKUP($K451,Key!$A$1:$D$105,4,FALSE)</f>
        <v>Milwaukee</v>
      </c>
      <c r="O451" t="s">
        <v>81</v>
      </c>
      <c r="P451">
        <f>VLOOKUP($O451,Key!$A$1:$D$105,2,FALSE)</f>
        <v>43.049230000000001</v>
      </c>
      <c r="Q451">
        <f>VLOOKUP($O451,Key!$A$1:$D$105,3,FALSE)</f>
        <v>-87.911940000000001</v>
      </c>
      <c r="R451" t="str">
        <f>VLOOKUP($O451,Key!$A$1:$D$105,4,FALSE)</f>
        <v>Milwaukee</v>
      </c>
      <c r="S451">
        <v>10</v>
      </c>
      <c r="T451">
        <v>0</v>
      </c>
      <c r="U451">
        <v>0</v>
      </c>
      <c r="V451" t="s">
        <v>33</v>
      </c>
      <c r="W451">
        <v>1</v>
      </c>
      <c r="X451">
        <v>1</v>
      </c>
      <c r="Y451">
        <v>40</v>
      </c>
      <c r="Z451" s="6">
        <v>-1</v>
      </c>
      <c r="AA451" s="1">
        <v>43486</v>
      </c>
      <c r="AB451" s="7">
        <f t="shared" si="42"/>
        <v>43466</v>
      </c>
      <c r="AC451" s="7">
        <f t="shared" si="43"/>
        <v>43486</v>
      </c>
      <c r="AD451" s="7" t="str">
        <f t="shared" si="44"/>
        <v>Monday</v>
      </c>
      <c r="AE451" s="2">
        <v>0.63679398148148147</v>
      </c>
      <c r="AF451" s="6">
        <v>1</v>
      </c>
      <c r="AG451" s="1">
        <v>43486</v>
      </c>
      <c r="AH451" s="7">
        <f t="shared" si="45"/>
        <v>43466</v>
      </c>
      <c r="AI451" s="7">
        <f t="shared" si="46"/>
        <v>43486</v>
      </c>
      <c r="AJ451" s="7" t="str">
        <f t="shared" si="47"/>
        <v>Monday</v>
      </c>
      <c r="AK451" s="2">
        <v>0.64317129629629632</v>
      </c>
      <c r="AL451" t="s">
        <v>33</v>
      </c>
      <c r="AM451" t="s">
        <v>34</v>
      </c>
      <c r="AN451" t="s">
        <v>44</v>
      </c>
      <c r="AO451" t="s">
        <v>27</v>
      </c>
    </row>
    <row r="452" spans="1:41" x14ac:dyDescent="0.25">
      <c r="A452" t="s">
        <v>27</v>
      </c>
      <c r="B452">
        <v>2290052</v>
      </c>
      <c r="C452" t="s">
        <v>28</v>
      </c>
      <c r="G452" t="s">
        <v>29</v>
      </c>
      <c r="I452">
        <v>5544</v>
      </c>
      <c r="J452" t="s">
        <v>30</v>
      </c>
      <c r="K452" t="s">
        <v>81</v>
      </c>
      <c r="L452">
        <f>VLOOKUP($K452,Key!$A$1:$D$105,2,FALSE)</f>
        <v>43.049230000000001</v>
      </c>
      <c r="M452">
        <f>VLOOKUP($K452,Key!$A$1:$D$105,3,FALSE)</f>
        <v>-87.911940000000001</v>
      </c>
      <c r="N452" t="str">
        <f>VLOOKUP($K452,Key!$A$1:$D$105,4,FALSE)</f>
        <v>Milwaukee</v>
      </c>
      <c r="O452" t="s">
        <v>81</v>
      </c>
      <c r="P452">
        <f>VLOOKUP($O452,Key!$A$1:$D$105,2,FALSE)</f>
        <v>43.049230000000001</v>
      </c>
      <c r="Q452">
        <f>VLOOKUP($O452,Key!$A$1:$D$105,3,FALSE)</f>
        <v>-87.911940000000001</v>
      </c>
      <c r="R452" t="str">
        <f>VLOOKUP($O452,Key!$A$1:$D$105,4,FALSE)</f>
        <v>Milwaukee</v>
      </c>
      <c r="S452">
        <v>0</v>
      </c>
      <c r="T452">
        <v>0</v>
      </c>
      <c r="U452">
        <v>0</v>
      </c>
      <c r="V452" t="s">
        <v>33</v>
      </c>
      <c r="W452">
        <v>0</v>
      </c>
      <c r="X452">
        <v>0</v>
      </c>
      <c r="Y452">
        <v>0</v>
      </c>
      <c r="Z452" s="4">
        <v>-1</v>
      </c>
      <c r="AA452" s="1">
        <v>43486</v>
      </c>
      <c r="AB452" s="8">
        <f t="shared" si="42"/>
        <v>43466</v>
      </c>
      <c r="AC452" s="8">
        <f t="shared" si="43"/>
        <v>43486</v>
      </c>
      <c r="AD452" s="8" t="str">
        <f t="shared" si="44"/>
        <v>Monday</v>
      </c>
      <c r="AE452" s="2">
        <v>0.64450231481481479</v>
      </c>
      <c r="AF452" s="4">
        <v>1</v>
      </c>
      <c r="AG452" s="1">
        <v>43486</v>
      </c>
      <c r="AH452" s="8">
        <f t="shared" si="45"/>
        <v>43466</v>
      </c>
      <c r="AI452" s="8">
        <f t="shared" si="46"/>
        <v>43486</v>
      </c>
      <c r="AJ452" s="8" t="str">
        <f t="shared" si="47"/>
        <v>Monday</v>
      </c>
      <c r="AK452" s="2">
        <v>0.64466435185185189</v>
      </c>
      <c r="AL452" t="s">
        <v>33</v>
      </c>
      <c r="AM452" t="s">
        <v>34</v>
      </c>
      <c r="AN452" t="s">
        <v>44</v>
      </c>
      <c r="AO452" t="s">
        <v>27</v>
      </c>
    </row>
    <row r="453" spans="1:41" x14ac:dyDescent="0.25">
      <c r="A453" t="s">
        <v>27</v>
      </c>
      <c r="B453">
        <v>2290052</v>
      </c>
      <c r="C453" t="s">
        <v>28</v>
      </c>
      <c r="G453" t="s">
        <v>29</v>
      </c>
      <c r="I453">
        <v>5470</v>
      </c>
      <c r="J453" t="s">
        <v>30</v>
      </c>
      <c r="K453" t="s">
        <v>81</v>
      </c>
      <c r="L453">
        <f>VLOOKUP($K453,Key!$A$1:$D$105,2,FALSE)</f>
        <v>43.049230000000001</v>
      </c>
      <c r="M453">
        <f>VLOOKUP($K453,Key!$A$1:$D$105,3,FALSE)</f>
        <v>-87.911940000000001</v>
      </c>
      <c r="N453" t="str">
        <f>VLOOKUP($K453,Key!$A$1:$D$105,4,FALSE)</f>
        <v>Milwaukee</v>
      </c>
      <c r="O453" t="s">
        <v>81</v>
      </c>
      <c r="P453">
        <f>VLOOKUP($O453,Key!$A$1:$D$105,2,FALSE)</f>
        <v>43.049230000000001</v>
      </c>
      <c r="Q453">
        <f>VLOOKUP($O453,Key!$A$1:$D$105,3,FALSE)</f>
        <v>-87.911940000000001</v>
      </c>
      <c r="R453" t="str">
        <f>VLOOKUP($O453,Key!$A$1:$D$105,4,FALSE)</f>
        <v>Milwaukee</v>
      </c>
      <c r="S453">
        <v>0</v>
      </c>
      <c r="T453">
        <v>0</v>
      </c>
      <c r="U453">
        <v>0</v>
      </c>
      <c r="V453" t="s">
        <v>33</v>
      </c>
      <c r="W453">
        <v>0</v>
      </c>
      <c r="X453">
        <v>0</v>
      </c>
      <c r="Y453">
        <v>0</v>
      </c>
      <c r="Z453" s="6">
        <v>-1</v>
      </c>
      <c r="AA453" s="1">
        <v>43486</v>
      </c>
      <c r="AB453" s="7">
        <f t="shared" si="42"/>
        <v>43466</v>
      </c>
      <c r="AC453" s="7">
        <f t="shared" si="43"/>
        <v>43486</v>
      </c>
      <c r="AD453" s="7" t="str">
        <f t="shared" si="44"/>
        <v>Monday</v>
      </c>
      <c r="AE453" s="2">
        <v>0.64478009259259261</v>
      </c>
      <c r="AF453" s="6">
        <v>1</v>
      </c>
      <c r="AG453" s="1">
        <v>43486</v>
      </c>
      <c r="AH453" s="7">
        <f t="shared" si="45"/>
        <v>43466</v>
      </c>
      <c r="AI453" s="7">
        <f t="shared" si="46"/>
        <v>43486</v>
      </c>
      <c r="AJ453" s="7" t="str">
        <f t="shared" si="47"/>
        <v>Monday</v>
      </c>
      <c r="AK453" s="2">
        <v>0.64495370370370375</v>
      </c>
      <c r="AL453" t="s">
        <v>33</v>
      </c>
      <c r="AM453" t="s">
        <v>34</v>
      </c>
      <c r="AN453" t="s">
        <v>44</v>
      </c>
      <c r="AO453" t="s">
        <v>27</v>
      </c>
    </row>
    <row r="454" spans="1:41" x14ac:dyDescent="0.25">
      <c r="A454" t="s">
        <v>27</v>
      </c>
      <c r="B454">
        <v>2290052</v>
      </c>
      <c r="C454" t="s">
        <v>28</v>
      </c>
      <c r="G454" t="s">
        <v>29</v>
      </c>
      <c r="I454">
        <v>5529</v>
      </c>
      <c r="J454" t="s">
        <v>30</v>
      </c>
      <c r="K454" t="s">
        <v>81</v>
      </c>
      <c r="L454">
        <f>VLOOKUP($K454,Key!$A$1:$D$105,2,FALSE)</f>
        <v>43.049230000000001</v>
      </c>
      <c r="M454">
        <f>VLOOKUP($K454,Key!$A$1:$D$105,3,FALSE)</f>
        <v>-87.911940000000001</v>
      </c>
      <c r="N454" t="str">
        <f>VLOOKUP($K454,Key!$A$1:$D$105,4,FALSE)</f>
        <v>Milwaukee</v>
      </c>
      <c r="O454" t="s">
        <v>81</v>
      </c>
      <c r="P454">
        <f>VLOOKUP($O454,Key!$A$1:$D$105,2,FALSE)</f>
        <v>43.049230000000001</v>
      </c>
      <c r="Q454">
        <f>VLOOKUP($O454,Key!$A$1:$D$105,3,FALSE)</f>
        <v>-87.911940000000001</v>
      </c>
      <c r="R454" t="str">
        <f>VLOOKUP($O454,Key!$A$1:$D$105,4,FALSE)</f>
        <v>Milwaukee</v>
      </c>
      <c r="S454">
        <v>14</v>
      </c>
      <c r="T454">
        <v>0</v>
      </c>
      <c r="U454">
        <v>0</v>
      </c>
      <c r="V454" t="s">
        <v>33</v>
      </c>
      <c r="W454">
        <v>2</v>
      </c>
      <c r="X454">
        <v>1.9</v>
      </c>
      <c r="Y454">
        <v>80</v>
      </c>
      <c r="Z454" s="4">
        <v>-1</v>
      </c>
      <c r="AA454" s="1">
        <v>43486</v>
      </c>
      <c r="AB454" s="8">
        <f t="shared" si="42"/>
        <v>43466</v>
      </c>
      <c r="AC454" s="8">
        <f t="shared" si="43"/>
        <v>43486</v>
      </c>
      <c r="AD454" s="8" t="str">
        <f t="shared" si="44"/>
        <v>Monday</v>
      </c>
      <c r="AE454" s="2">
        <v>0.64509259259259266</v>
      </c>
      <c r="AF454" s="4">
        <v>1</v>
      </c>
      <c r="AG454" s="1">
        <v>43486</v>
      </c>
      <c r="AH454" s="8">
        <f t="shared" si="45"/>
        <v>43466</v>
      </c>
      <c r="AI454" s="8">
        <f t="shared" si="46"/>
        <v>43486</v>
      </c>
      <c r="AJ454" s="8" t="str">
        <f t="shared" si="47"/>
        <v>Monday</v>
      </c>
      <c r="AK454" s="2">
        <v>0.65482638888888889</v>
      </c>
      <c r="AL454" t="s">
        <v>33</v>
      </c>
      <c r="AM454" t="s">
        <v>34</v>
      </c>
      <c r="AN454" t="s">
        <v>44</v>
      </c>
      <c r="AO454" t="s">
        <v>27</v>
      </c>
    </row>
    <row r="455" spans="1:41" x14ac:dyDescent="0.25">
      <c r="A455" t="s">
        <v>27</v>
      </c>
      <c r="B455">
        <v>2290052</v>
      </c>
      <c r="C455" t="s">
        <v>28</v>
      </c>
      <c r="G455" t="s">
        <v>29</v>
      </c>
      <c r="I455">
        <v>5541</v>
      </c>
      <c r="J455" t="s">
        <v>30</v>
      </c>
      <c r="K455" t="s">
        <v>81</v>
      </c>
      <c r="L455">
        <f>VLOOKUP($K455,Key!$A$1:$D$105,2,FALSE)</f>
        <v>43.049230000000001</v>
      </c>
      <c r="M455">
        <f>VLOOKUP($K455,Key!$A$1:$D$105,3,FALSE)</f>
        <v>-87.911940000000001</v>
      </c>
      <c r="N455" t="str">
        <f>VLOOKUP($K455,Key!$A$1:$D$105,4,FALSE)</f>
        <v>Milwaukee</v>
      </c>
      <c r="O455" t="s">
        <v>81</v>
      </c>
      <c r="P455">
        <f>VLOOKUP($O455,Key!$A$1:$D$105,2,FALSE)</f>
        <v>43.049230000000001</v>
      </c>
      <c r="Q455">
        <f>VLOOKUP($O455,Key!$A$1:$D$105,3,FALSE)</f>
        <v>-87.911940000000001</v>
      </c>
      <c r="R455" t="str">
        <f>VLOOKUP($O455,Key!$A$1:$D$105,4,FALSE)</f>
        <v>Milwaukee</v>
      </c>
      <c r="S455">
        <v>13</v>
      </c>
      <c r="T455">
        <v>0</v>
      </c>
      <c r="U455">
        <v>0</v>
      </c>
      <c r="V455" t="s">
        <v>33</v>
      </c>
      <c r="W455">
        <v>1</v>
      </c>
      <c r="X455">
        <v>1</v>
      </c>
      <c r="Y455">
        <v>40</v>
      </c>
      <c r="Z455" s="6">
        <v>-1</v>
      </c>
      <c r="AA455" s="1">
        <v>43486</v>
      </c>
      <c r="AB455" s="7">
        <f t="shared" si="42"/>
        <v>43466</v>
      </c>
      <c r="AC455" s="7">
        <f t="shared" si="43"/>
        <v>43486</v>
      </c>
      <c r="AD455" s="7" t="str">
        <f t="shared" si="44"/>
        <v>Monday</v>
      </c>
      <c r="AE455" s="2">
        <v>0.64543981481481483</v>
      </c>
      <c r="AF455" s="6">
        <v>1</v>
      </c>
      <c r="AG455" s="1">
        <v>43486</v>
      </c>
      <c r="AH455" s="7">
        <f t="shared" si="45"/>
        <v>43466</v>
      </c>
      <c r="AI455" s="7">
        <f t="shared" si="46"/>
        <v>43486</v>
      </c>
      <c r="AJ455" s="7" t="str">
        <f t="shared" si="47"/>
        <v>Monday</v>
      </c>
      <c r="AK455" s="2">
        <v>0.65447916666666661</v>
      </c>
      <c r="AL455" t="s">
        <v>33</v>
      </c>
      <c r="AM455" t="s">
        <v>34</v>
      </c>
      <c r="AN455" t="s">
        <v>44</v>
      </c>
      <c r="AO455" t="s">
        <v>27</v>
      </c>
    </row>
    <row r="456" spans="1:41" x14ac:dyDescent="0.25">
      <c r="A456" t="s">
        <v>27</v>
      </c>
      <c r="B456">
        <v>2290052</v>
      </c>
      <c r="C456" t="s">
        <v>28</v>
      </c>
      <c r="G456" t="s">
        <v>29</v>
      </c>
      <c r="I456">
        <v>11071</v>
      </c>
      <c r="J456" t="s">
        <v>30</v>
      </c>
      <c r="K456" t="s">
        <v>81</v>
      </c>
      <c r="L456">
        <f>VLOOKUP($K456,Key!$A$1:$D$105,2,FALSE)</f>
        <v>43.049230000000001</v>
      </c>
      <c r="M456">
        <f>VLOOKUP($K456,Key!$A$1:$D$105,3,FALSE)</f>
        <v>-87.911940000000001</v>
      </c>
      <c r="N456" t="str">
        <f>VLOOKUP($K456,Key!$A$1:$D$105,4,FALSE)</f>
        <v>Milwaukee</v>
      </c>
      <c r="O456" t="s">
        <v>81</v>
      </c>
      <c r="P456">
        <f>VLOOKUP($O456,Key!$A$1:$D$105,2,FALSE)</f>
        <v>43.049230000000001</v>
      </c>
      <c r="Q456">
        <f>VLOOKUP($O456,Key!$A$1:$D$105,3,FALSE)</f>
        <v>-87.911940000000001</v>
      </c>
      <c r="R456" t="str">
        <f>VLOOKUP($O456,Key!$A$1:$D$105,4,FALSE)</f>
        <v>Milwaukee</v>
      </c>
      <c r="S456">
        <v>13</v>
      </c>
      <c r="T456">
        <v>0</v>
      </c>
      <c r="U456">
        <v>0</v>
      </c>
      <c r="V456" t="s">
        <v>33</v>
      </c>
      <c r="W456">
        <v>1</v>
      </c>
      <c r="X456">
        <v>1</v>
      </c>
      <c r="Y456">
        <v>40</v>
      </c>
      <c r="Z456" s="4">
        <v>-1</v>
      </c>
      <c r="AA456" s="1">
        <v>43486</v>
      </c>
      <c r="AB456" s="8">
        <f t="shared" si="42"/>
        <v>43466</v>
      </c>
      <c r="AC456" s="8">
        <f t="shared" si="43"/>
        <v>43486</v>
      </c>
      <c r="AD456" s="8" t="str">
        <f t="shared" si="44"/>
        <v>Monday</v>
      </c>
      <c r="AE456" s="2">
        <v>0.64577546296296295</v>
      </c>
      <c r="AF456" s="4">
        <v>1</v>
      </c>
      <c r="AG456" s="1">
        <v>43486</v>
      </c>
      <c r="AH456" s="8">
        <f t="shared" si="45"/>
        <v>43466</v>
      </c>
      <c r="AI456" s="8">
        <f t="shared" si="46"/>
        <v>43486</v>
      </c>
      <c r="AJ456" s="8" t="str">
        <f t="shared" si="47"/>
        <v>Monday</v>
      </c>
      <c r="AK456" s="2">
        <v>0.65431712962962962</v>
      </c>
      <c r="AL456" t="s">
        <v>33</v>
      </c>
      <c r="AM456" t="s">
        <v>34</v>
      </c>
      <c r="AN456" t="s">
        <v>44</v>
      </c>
      <c r="AO456" t="s">
        <v>27</v>
      </c>
    </row>
    <row r="457" spans="1:41" x14ac:dyDescent="0.25">
      <c r="A457" t="s">
        <v>27</v>
      </c>
      <c r="B457">
        <v>2290052</v>
      </c>
      <c r="C457" t="s">
        <v>28</v>
      </c>
      <c r="G457" t="s">
        <v>29</v>
      </c>
      <c r="I457">
        <v>12590</v>
      </c>
      <c r="J457" t="s">
        <v>30</v>
      </c>
      <c r="K457" t="s">
        <v>102</v>
      </c>
      <c r="L457">
        <f>VLOOKUP($K457,Key!$A$1:$D$105,2,FALSE)</f>
        <v>43.058010000000003</v>
      </c>
      <c r="M457">
        <f>VLOOKUP($K457,Key!$A$1:$D$105,3,FALSE)</f>
        <v>-87.877300000000005</v>
      </c>
      <c r="N457" t="str">
        <f>VLOOKUP($K457,Key!$A$1:$D$105,4,FALSE)</f>
        <v>Milwaukee</v>
      </c>
      <c r="O457" t="s">
        <v>102</v>
      </c>
      <c r="P457">
        <f>VLOOKUP($O457,Key!$A$1:$D$105,2,FALSE)</f>
        <v>43.058010000000003</v>
      </c>
      <c r="Q457">
        <f>VLOOKUP($O457,Key!$A$1:$D$105,3,FALSE)</f>
        <v>-87.877300000000005</v>
      </c>
      <c r="R457" t="str">
        <f>VLOOKUP($O457,Key!$A$1:$D$105,4,FALSE)</f>
        <v>Milwaukee</v>
      </c>
      <c r="S457">
        <v>18</v>
      </c>
      <c r="T457">
        <v>0</v>
      </c>
      <c r="U457">
        <v>0</v>
      </c>
      <c r="V457" t="s">
        <v>33</v>
      </c>
      <c r="W457">
        <v>2</v>
      </c>
      <c r="X457">
        <v>1.9</v>
      </c>
      <c r="Y457">
        <v>80</v>
      </c>
      <c r="Z457" s="6">
        <v>-1</v>
      </c>
      <c r="AA457" s="1">
        <v>43489</v>
      </c>
      <c r="AB457" s="7">
        <f t="shared" si="42"/>
        <v>43466</v>
      </c>
      <c r="AC457" s="7">
        <f t="shared" si="43"/>
        <v>43489</v>
      </c>
      <c r="AD457" s="7" t="str">
        <f t="shared" si="44"/>
        <v>Thursday</v>
      </c>
      <c r="AE457" s="2">
        <v>0.46695601851851848</v>
      </c>
      <c r="AF457" s="6">
        <v>1</v>
      </c>
      <c r="AG457" s="1">
        <v>43489</v>
      </c>
      <c r="AH457" s="7">
        <f t="shared" si="45"/>
        <v>43466</v>
      </c>
      <c r="AI457" s="7">
        <f t="shared" si="46"/>
        <v>43489</v>
      </c>
      <c r="AJ457" s="7" t="str">
        <f t="shared" si="47"/>
        <v>Thursday</v>
      </c>
      <c r="AK457" s="2">
        <v>0.47918981481481482</v>
      </c>
      <c r="AL457" t="s">
        <v>33</v>
      </c>
      <c r="AM457" t="s">
        <v>34</v>
      </c>
      <c r="AN457" t="s">
        <v>44</v>
      </c>
      <c r="AO457" t="s">
        <v>27</v>
      </c>
    </row>
    <row r="458" spans="1:41" x14ac:dyDescent="0.25">
      <c r="A458" t="s">
        <v>27</v>
      </c>
      <c r="B458">
        <v>2290052</v>
      </c>
      <c r="C458" t="s">
        <v>28</v>
      </c>
      <c r="G458" t="s">
        <v>29</v>
      </c>
      <c r="I458">
        <v>5506</v>
      </c>
      <c r="J458" t="s">
        <v>30</v>
      </c>
      <c r="K458" t="s">
        <v>102</v>
      </c>
      <c r="L458">
        <f>VLOOKUP($K458,Key!$A$1:$D$105,2,FALSE)</f>
        <v>43.058010000000003</v>
      </c>
      <c r="M458">
        <f>VLOOKUP($K458,Key!$A$1:$D$105,3,FALSE)</f>
        <v>-87.877300000000005</v>
      </c>
      <c r="N458" t="str">
        <f>VLOOKUP($K458,Key!$A$1:$D$105,4,FALSE)</f>
        <v>Milwaukee</v>
      </c>
      <c r="O458" t="s">
        <v>102</v>
      </c>
      <c r="P458">
        <f>VLOOKUP($O458,Key!$A$1:$D$105,2,FALSE)</f>
        <v>43.058010000000003</v>
      </c>
      <c r="Q458">
        <f>VLOOKUP($O458,Key!$A$1:$D$105,3,FALSE)</f>
        <v>-87.877300000000005</v>
      </c>
      <c r="R458" t="str">
        <f>VLOOKUP($O458,Key!$A$1:$D$105,4,FALSE)</f>
        <v>Milwaukee</v>
      </c>
      <c r="S458">
        <v>16</v>
      </c>
      <c r="T458">
        <v>0</v>
      </c>
      <c r="U458">
        <v>0</v>
      </c>
      <c r="V458" t="s">
        <v>33</v>
      </c>
      <c r="W458">
        <v>2</v>
      </c>
      <c r="X458">
        <v>1.9</v>
      </c>
      <c r="Y458">
        <v>80</v>
      </c>
      <c r="Z458" s="4">
        <v>-1</v>
      </c>
      <c r="AA458" s="1">
        <v>43489</v>
      </c>
      <c r="AB458" s="8">
        <f t="shared" si="42"/>
        <v>43466</v>
      </c>
      <c r="AC458" s="8">
        <f t="shared" si="43"/>
        <v>43489</v>
      </c>
      <c r="AD458" s="8" t="str">
        <f t="shared" si="44"/>
        <v>Thursday</v>
      </c>
      <c r="AE458" s="2">
        <v>0.46739583333333329</v>
      </c>
      <c r="AF458" s="4">
        <v>1</v>
      </c>
      <c r="AG458" s="1">
        <v>43489</v>
      </c>
      <c r="AH458" s="8">
        <f t="shared" si="45"/>
        <v>43466</v>
      </c>
      <c r="AI458" s="8">
        <f t="shared" si="46"/>
        <v>43489</v>
      </c>
      <c r="AJ458" s="8" t="str">
        <f t="shared" si="47"/>
        <v>Thursday</v>
      </c>
      <c r="AK458" s="2">
        <v>0.4785300925925926</v>
      </c>
      <c r="AL458" t="s">
        <v>33</v>
      </c>
      <c r="AM458" t="s">
        <v>34</v>
      </c>
      <c r="AN458" t="s">
        <v>44</v>
      </c>
      <c r="AO458" t="s">
        <v>27</v>
      </c>
    </row>
    <row r="459" spans="1:41" x14ac:dyDescent="0.25">
      <c r="A459" t="s">
        <v>27</v>
      </c>
      <c r="B459">
        <v>2290052</v>
      </c>
      <c r="C459" t="s">
        <v>28</v>
      </c>
      <c r="G459" t="s">
        <v>29</v>
      </c>
      <c r="I459">
        <v>5475</v>
      </c>
      <c r="J459" t="s">
        <v>30</v>
      </c>
      <c r="K459" t="s">
        <v>102</v>
      </c>
      <c r="L459">
        <f>VLOOKUP($K459,Key!$A$1:$D$105,2,FALSE)</f>
        <v>43.058010000000003</v>
      </c>
      <c r="M459">
        <f>VLOOKUP($K459,Key!$A$1:$D$105,3,FALSE)</f>
        <v>-87.877300000000005</v>
      </c>
      <c r="N459" t="str">
        <f>VLOOKUP($K459,Key!$A$1:$D$105,4,FALSE)</f>
        <v>Milwaukee</v>
      </c>
      <c r="O459" t="s">
        <v>102</v>
      </c>
      <c r="P459">
        <f>VLOOKUP($O459,Key!$A$1:$D$105,2,FALSE)</f>
        <v>43.058010000000003</v>
      </c>
      <c r="Q459">
        <f>VLOOKUP($O459,Key!$A$1:$D$105,3,FALSE)</f>
        <v>-87.877300000000005</v>
      </c>
      <c r="R459" t="str">
        <f>VLOOKUP($O459,Key!$A$1:$D$105,4,FALSE)</f>
        <v>Milwaukee</v>
      </c>
      <c r="S459">
        <v>24</v>
      </c>
      <c r="T459">
        <v>0</v>
      </c>
      <c r="U459">
        <v>0</v>
      </c>
      <c r="V459" t="s">
        <v>33</v>
      </c>
      <c r="W459">
        <v>3</v>
      </c>
      <c r="X459">
        <v>2.9</v>
      </c>
      <c r="Y459">
        <v>120</v>
      </c>
      <c r="Z459" s="6">
        <v>-1</v>
      </c>
      <c r="AA459" s="1">
        <v>43489</v>
      </c>
      <c r="AB459" s="7">
        <f t="shared" si="42"/>
        <v>43466</v>
      </c>
      <c r="AC459" s="7">
        <f t="shared" si="43"/>
        <v>43489</v>
      </c>
      <c r="AD459" s="7" t="str">
        <f t="shared" si="44"/>
        <v>Thursday</v>
      </c>
      <c r="AE459" s="2">
        <v>0.48195601851851855</v>
      </c>
      <c r="AF459" s="6">
        <v>1</v>
      </c>
      <c r="AG459" s="1">
        <v>43489</v>
      </c>
      <c r="AH459" s="7">
        <f t="shared" si="45"/>
        <v>43466</v>
      </c>
      <c r="AI459" s="7">
        <f t="shared" si="46"/>
        <v>43489</v>
      </c>
      <c r="AJ459" s="7" t="str">
        <f t="shared" si="47"/>
        <v>Thursday</v>
      </c>
      <c r="AK459" s="2">
        <v>0.49886574074074069</v>
      </c>
      <c r="AL459" t="s">
        <v>33</v>
      </c>
      <c r="AM459" t="s">
        <v>34</v>
      </c>
      <c r="AN459" t="s">
        <v>44</v>
      </c>
      <c r="AO459" t="s">
        <v>27</v>
      </c>
    </row>
    <row r="460" spans="1:41" x14ac:dyDescent="0.25">
      <c r="A460" t="s">
        <v>27</v>
      </c>
      <c r="B460">
        <v>2290052</v>
      </c>
      <c r="C460" t="s">
        <v>28</v>
      </c>
      <c r="G460" t="s">
        <v>29</v>
      </c>
      <c r="I460">
        <v>5547</v>
      </c>
      <c r="J460" t="s">
        <v>30</v>
      </c>
      <c r="K460" t="s">
        <v>79</v>
      </c>
      <c r="L460">
        <f>VLOOKUP($K460,Key!$A$1:$D$105,2,FALSE)</f>
        <v>43.078530000000001</v>
      </c>
      <c r="M460">
        <f>VLOOKUP($K460,Key!$A$1:$D$105,3,FALSE)</f>
        <v>-87.882620000000003</v>
      </c>
      <c r="N460" t="str">
        <f>VLOOKUP($K460,Key!$A$1:$D$105,4,FALSE)</f>
        <v>Milwaukee</v>
      </c>
      <c r="O460" t="s">
        <v>79</v>
      </c>
      <c r="P460">
        <f>VLOOKUP($O460,Key!$A$1:$D$105,2,FALSE)</f>
        <v>43.078530000000001</v>
      </c>
      <c r="Q460">
        <f>VLOOKUP($O460,Key!$A$1:$D$105,3,FALSE)</f>
        <v>-87.882620000000003</v>
      </c>
      <c r="R460" t="str">
        <f>VLOOKUP($O460,Key!$A$1:$D$105,4,FALSE)</f>
        <v>Milwaukee</v>
      </c>
      <c r="S460">
        <v>0</v>
      </c>
      <c r="T460">
        <v>0</v>
      </c>
      <c r="U460">
        <v>0</v>
      </c>
      <c r="V460" t="s">
        <v>33</v>
      </c>
      <c r="W460">
        <v>0</v>
      </c>
      <c r="X460">
        <v>0</v>
      </c>
      <c r="Y460">
        <v>0</v>
      </c>
      <c r="Z460" s="4">
        <v>-1</v>
      </c>
      <c r="AA460" s="1">
        <v>43489</v>
      </c>
      <c r="AB460" s="8">
        <f t="shared" si="42"/>
        <v>43466</v>
      </c>
      <c r="AC460" s="8">
        <f t="shared" si="43"/>
        <v>43489</v>
      </c>
      <c r="AD460" s="8" t="str">
        <f t="shared" si="44"/>
        <v>Thursday</v>
      </c>
      <c r="AE460" s="2">
        <v>0.52375000000000005</v>
      </c>
      <c r="AF460" s="4">
        <v>1</v>
      </c>
      <c r="AG460" s="1">
        <v>43489</v>
      </c>
      <c r="AH460" s="8">
        <f t="shared" si="45"/>
        <v>43466</v>
      </c>
      <c r="AI460" s="8">
        <f t="shared" si="46"/>
        <v>43489</v>
      </c>
      <c r="AJ460" s="8" t="str">
        <f t="shared" si="47"/>
        <v>Thursday</v>
      </c>
      <c r="AK460" s="2">
        <v>0.5239583333333333</v>
      </c>
      <c r="AL460" t="s">
        <v>33</v>
      </c>
      <c r="AM460" t="s">
        <v>34</v>
      </c>
      <c r="AN460" t="s">
        <v>44</v>
      </c>
      <c r="AO460" t="s">
        <v>27</v>
      </c>
    </row>
    <row r="461" spans="1:41" x14ac:dyDescent="0.25">
      <c r="A461" t="s">
        <v>27</v>
      </c>
      <c r="B461">
        <v>2290052</v>
      </c>
      <c r="C461" t="s">
        <v>28</v>
      </c>
      <c r="G461" t="s">
        <v>29</v>
      </c>
      <c r="I461">
        <v>5565</v>
      </c>
      <c r="J461" t="s">
        <v>30</v>
      </c>
      <c r="K461" t="s">
        <v>102</v>
      </c>
      <c r="L461">
        <f>VLOOKUP($K461,Key!$A$1:$D$105,2,FALSE)</f>
        <v>43.058010000000003</v>
      </c>
      <c r="M461">
        <f>VLOOKUP($K461,Key!$A$1:$D$105,3,FALSE)</f>
        <v>-87.877300000000005</v>
      </c>
      <c r="N461" t="str">
        <f>VLOOKUP($K461,Key!$A$1:$D$105,4,FALSE)</f>
        <v>Milwaukee</v>
      </c>
      <c r="O461" t="s">
        <v>102</v>
      </c>
      <c r="P461">
        <f>VLOOKUP($O461,Key!$A$1:$D$105,2,FALSE)</f>
        <v>43.058010000000003</v>
      </c>
      <c r="Q461">
        <f>VLOOKUP($O461,Key!$A$1:$D$105,3,FALSE)</f>
        <v>-87.877300000000005</v>
      </c>
      <c r="R461" t="str">
        <f>VLOOKUP($O461,Key!$A$1:$D$105,4,FALSE)</f>
        <v>Milwaukee</v>
      </c>
      <c r="S461">
        <v>0</v>
      </c>
      <c r="T461">
        <v>0</v>
      </c>
      <c r="U461">
        <v>0</v>
      </c>
      <c r="V461" t="s">
        <v>33</v>
      </c>
      <c r="W461">
        <v>0</v>
      </c>
      <c r="X461">
        <v>0</v>
      </c>
      <c r="Y461">
        <v>0</v>
      </c>
      <c r="Z461" s="6">
        <v>-1</v>
      </c>
      <c r="AA461" s="1">
        <v>43489</v>
      </c>
      <c r="AB461" s="7">
        <f t="shared" si="42"/>
        <v>43466</v>
      </c>
      <c r="AC461" s="7">
        <f t="shared" si="43"/>
        <v>43489</v>
      </c>
      <c r="AD461" s="7" t="str">
        <f t="shared" si="44"/>
        <v>Thursday</v>
      </c>
      <c r="AE461" s="2">
        <v>0.48144675925925928</v>
      </c>
      <c r="AF461" s="6">
        <v>1</v>
      </c>
      <c r="AG461" s="1">
        <v>43489</v>
      </c>
      <c r="AH461" s="7">
        <f t="shared" si="45"/>
        <v>43466</v>
      </c>
      <c r="AI461" s="7">
        <f t="shared" si="46"/>
        <v>43489</v>
      </c>
      <c r="AJ461" s="7" t="str">
        <f t="shared" si="47"/>
        <v>Thursday</v>
      </c>
      <c r="AK461" s="2">
        <v>0.48171296296296301</v>
      </c>
      <c r="AL461" t="s">
        <v>33</v>
      </c>
      <c r="AM461" t="s">
        <v>34</v>
      </c>
      <c r="AN461" t="s">
        <v>44</v>
      </c>
      <c r="AO461" t="s">
        <v>27</v>
      </c>
    </row>
    <row r="462" spans="1:41" x14ac:dyDescent="0.25">
      <c r="A462" t="s">
        <v>27</v>
      </c>
      <c r="B462">
        <v>2290052</v>
      </c>
      <c r="C462" t="s">
        <v>28</v>
      </c>
      <c r="G462" t="s">
        <v>29</v>
      </c>
      <c r="I462">
        <v>5510</v>
      </c>
      <c r="J462" t="s">
        <v>30</v>
      </c>
      <c r="K462" t="s">
        <v>102</v>
      </c>
      <c r="L462">
        <f>VLOOKUP($K462,Key!$A$1:$D$105,2,FALSE)</f>
        <v>43.058010000000003</v>
      </c>
      <c r="M462">
        <f>VLOOKUP($K462,Key!$A$1:$D$105,3,FALSE)</f>
        <v>-87.877300000000005</v>
      </c>
      <c r="N462" t="str">
        <f>VLOOKUP($K462,Key!$A$1:$D$105,4,FALSE)</f>
        <v>Milwaukee</v>
      </c>
      <c r="O462" t="s">
        <v>102</v>
      </c>
      <c r="P462">
        <f>VLOOKUP($O462,Key!$A$1:$D$105,2,FALSE)</f>
        <v>43.058010000000003</v>
      </c>
      <c r="Q462">
        <f>VLOOKUP($O462,Key!$A$1:$D$105,3,FALSE)</f>
        <v>-87.877300000000005</v>
      </c>
      <c r="R462" t="str">
        <f>VLOOKUP($O462,Key!$A$1:$D$105,4,FALSE)</f>
        <v>Milwaukee</v>
      </c>
      <c r="S462">
        <v>0</v>
      </c>
      <c r="T462">
        <v>0</v>
      </c>
      <c r="U462">
        <v>0</v>
      </c>
      <c r="V462" t="s">
        <v>33</v>
      </c>
      <c r="W462">
        <v>0</v>
      </c>
      <c r="X462">
        <v>0</v>
      </c>
      <c r="Y462">
        <v>0</v>
      </c>
      <c r="Z462" s="4">
        <v>-1</v>
      </c>
      <c r="AA462" s="1">
        <v>43489</v>
      </c>
      <c r="AB462" s="8">
        <f t="shared" si="42"/>
        <v>43466</v>
      </c>
      <c r="AC462" s="8">
        <f t="shared" si="43"/>
        <v>43489</v>
      </c>
      <c r="AD462" s="8" t="str">
        <f t="shared" si="44"/>
        <v>Thursday</v>
      </c>
      <c r="AE462" s="2">
        <v>0.48099537037037038</v>
      </c>
      <c r="AF462" s="4">
        <v>1</v>
      </c>
      <c r="AG462" s="1">
        <v>43489</v>
      </c>
      <c r="AH462" s="8">
        <f t="shared" si="45"/>
        <v>43466</v>
      </c>
      <c r="AI462" s="8">
        <f t="shared" si="46"/>
        <v>43489</v>
      </c>
      <c r="AJ462" s="8" t="str">
        <f t="shared" si="47"/>
        <v>Thursday</v>
      </c>
      <c r="AK462" s="2">
        <v>0.48122685185185188</v>
      </c>
      <c r="AL462" t="s">
        <v>33</v>
      </c>
      <c r="AM462" t="s">
        <v>34</v>
      </c>
      <c r="AN462" t="s">
        <v>44</v>
      </c>
      <c r="AO462" t="s">
        <v>27</v>
      </c>
    </row>
    <row r="463" spans="1:41" x14ac:dyDescent="0.25">
      <c r="A463" t="s">
        <v>27</v>
      </c>
      <c r="B463">
        <v>2290052</v>
      </c>
      <c r="C463" t="s">
        <v>28</v>
      </c>
      <c r="G463" t="s">
        <v>29</v>
      </c>
      <c r="I463">
        <v>5421</v>
      </c>
      <c r="J463" t="s">
        <v>30</v>
      </c>
      <c r="K463" t="s">
        <v>102</v>
      </c>
      <c r="L463">
        <f>VLOOKUP($K463,Key!$A$1:$D$105,2,FALSE)</f>
        <v>43.058010000000003</v>
      </c>
      <c r="M463">
        <f>VLOOKUP($K463,Key!$A$1:$D$105,3,FALSE)</f>
        <v>-87.877300000000005</v>
      </c>
      <c r="N463" t="str">
        <f>VLOOKUP($K463,Key!$A$1:$D$105,4,FALSE)</f>
        <v>Milwaukee</v>
      </c>
      <c r="O463" t="s">
        <v>102</v>
      </c>
      <c r="P463">
        <f>VLOOKUP($O463,Key!$A$1:$D$105,2,FALSE)</f>
        <v>43.058010000000003</v>
      </c>
      <c r="Q463">
        <f>VLOOKUP($O463,Key!$A$1:$D$105,3,FALSE)</f>
        <v>-87.877300000000005</v>
      </c>
      <c r="R463" t="str">
        <f>VLOOKUP($O463,Key!$A$1:$D$105,4,FALSE)</f>
        <v>Milwaukee</v>
      </c>
      <c r="S463">
        <v>1</v>
      </c>
      <c r="T463">
        <v>0</v>
      </c>
      <c r="U463">
        <v>0</v>
      </c>
      <c r="V463" t="s">
        <v>33</v>
      </c>
      <c r="W463">
        <v>0</v>
      </c>
      <c r="X463">
        <v>0</v>
      </c>
      <c r="Y463">
        <v>0</v>
      </c>
      <c r="Z463" s="6">
        <v>-1</v>
      </c>
      <c r="AA463" s="1">
        <v>43489</v>
      </c>
      <c r="AB463" s="7">
        <f t="shared" si="42"/>
        <v>43466</v>
      </c>
      <c r="AC463" s="7">
        <f t="shared" si="43"/>
        <v>43489</v>
      </c>
      <c r="AD463" s="7" t="str">
        <f t="shared" si="44"/>
        <v>Thursday</v>
      </c>
      <c r="AE463" s="2">
        <v>0.4798263888888889</v>
      </c>
      <c r="AF463" s="6">
        <v>1</v>
      </c>
      <c r="AG463" s="1">
        <v>43489</v>
      </c>
      <c r="AH463" s="7">
        <f t="shared" si="45"/>
        <v>43466</v>
      </c>
      <c r="AI463" s="7">
        <f t="shared" si="46"/>
        <v>43489</v>
      </c>
      <c r="AJ463" s="7" t="str">
        <f t="shared" si="47"/>
        <v>Thursday</v>
      </c>
      <c r="AK463" s="2">
        <v>0.48011574074074076</v>
      </c>
      <c r="AL463" t="s">
        <v>33</v>
      </c>
      <c r="AM463" t="s">
        <v>34</v>
      </c>
      <c r="AN463" t="s">
        <v>44</v>
      </c>
      <c r="AO463" t="s">
        <v>27</v>
      </c>
    </row>
    <row r="464" spans="1:41" x14ac:dyDescent="0.25">
      <c r="A464" t="s">
        <v>27</v>
      </c>
      <c r="B464">
        <v>2290052</v>
      </c>
      <c r="C464" t="s">
        <v>28</v>
      </c>
      <c r="G464" t="s">
        <v>29</v>
      </c>
      <c r="I464">
        <v>5479</v>
      </c>
      <c r="J464" t="s">
        <v>30</v>
      </c>
      <c r="K464" t="s">
        <v>102</v>
      </c>
      <c r="L464">
        <f>VLOOKUP($K464,Key!$A$1:$D$105,2,FALSE)</f>
        <v>43.058010000000003</v>
      </c>
      <c r="M464">
        <f>VLOOKUP($K464,Key!$A$1:$D$105,3,FALSE)</f>
        <v>-87.877300000000005</v>
      </c>
      <c r="N464" t="str">
        <f>VLOOKUP($K464,Key!$A$1:$D$105,4,FALSE)</f>
        <v>Milwaukee</v>
      </c>
      <c r="O464" t="s">
        <v>102</v>
      </c>
      <c r="P464">
        <f>VLOOKUP($O464,Key!$A$1:$D$105,2,FALSE)</f>
        <v>43.058010000000003</v>
      </c>
      <c r="Q464">
        <f>VLOOKUP($O464,Key!$A$1:$D$105,3,FALSE)</f>
        <v>-87.877300000000005</v>
      </c>
      <c r="R464" t="str">
        <f>VLOOKUP($O464,Key!$A$1:$D$105,4,FALSE)</f>
        <v>Milwaukee</v>
      </c>
      <c r="S464">
        <v>1</v>
      </c>
      <c r="T464">
        <v>0</v>
      </c>
      <c r="U464">
        <v>0</v>
      </c>
      <c r="V464" t="s">
        <v>33</v>
      </c>
      <c r="W464">
        <v>0</v>
      </c>
      <c r="X464">
        <v>0</v>
      </c>
      <c r="Y464">
        <v>0</v>
      </c>
      <c r="Z464" s="4">
        <v>-1</v>
      </c>
      <c r="AA464" s="1">
        <v>43489</v>
      </c>
      <c r="AB464" s="8">
        <f t="shared" si="42"/>
        <v>43466</v>
      </c>
      <c r="AC464" s="8">
        <f t="shared" si="43"/>
        <v>43489</v>
      </c>
      <c r="AD464" s="8" t="str">
        <f t="shared" si="44"/>
        <v>Thursday</v>
      </c>
      <c r="AE464" s="2">
        <v>0.48032407407407413</v>
      </c>
      <c r="AF464" s="4">
        <v>1</v>
      </c>
      <c r="AG464" s="1">
        <v>43489</v>
      </c>
      <c r="AH464" s="8">
        <f t="shared" si="45"/>
        <v>43466</v>
      </c>
      <c r="AI464" s="8">
        <f t="shared" si="46"/>
        <v>43489</v>
      </c>
      <c r="AJ464" s="8" t="str">
        <f t="shared" si="47"/>
        <v>Thursday</v>
      </c>
      <c r="AK464" s="2">
        <v>0.48062500000000002</v>
      </c>
      <c r="AL464" t="s">
        <v>33</v>
      </c>
      <c r="AM464" t="s">
        <v>34</v>
      </c>
      <c r="AN464" t="s">
        <v>44</v>
      </c>
      <c r="AO464" t="s">
        <v>27</v>
      </c>
    </row>
    <row r="465" spans="1:41" x14ac:dyDescent="0.25">
      <c r="A465" t="s">
        <v>27</v>
      </c>
      <c r="B465">
        <v>2290052</v>
      </c>
      <c r="C465" t="s">
        <v>28</v>
      </c>
      <c r="G465" t="s">
        <v>29</v>
      </c>
      <c r="I465">
        <v>12469</v>
      </c>
      <c r="J465" t="s">
        <v>30</v>
      </c>
      <c r="K465" t="s">
        <v>102</v>
      </c>
      <c r="L465">
        <f>VLOOKUP($K465,Key!$A$1:$D$105,2,FALSE)</f>
        <v>43.058010000000003</v>
      </c>
      <c r="M465">
        <f>VLOOKUP($K465,Key!$A$1:$D$105,3,FALSE)</f>
        <v>-87.877300000000005</v>
      </c>
      <c r="N465" t="str">
        <f>VLOOKUP($K465,Key!$A$1:$D$105,4,FALSE)</f>
        <v>Milwaukee</v>
      </c>
      <c r="O465" t="s">
        <v>102</v>
      </c>
      <c r="P465">
        <f>VLOOKUP($O465,Key!$A$1:$D$105,2,FALSE)</f>
        <v>43.058010000000003</v>
      </c>
      <c r="Q465">
        <f>VLOOKUP($O465,Key!$A$1:$D$105,3,FALSE)</f>
        <v>-87.877300000000005</v>
      </c>
      <c r="R465" t="str">
        <f>VLOOKUP($O465,Key!$A$1:$D$105,4,FALSE)</f>
        <v>Milwaukee</v>
      </c>
      <c r="S465">
        <v>0</v>
      </c>
      <c r="T465">
        <v>0</v>
      </c>
      <c r="U465">
        <v>0</v>
      </c>
      <c r="V465" t="s">
        <v>33</v>
      </c>
      <c r="W465">
        <v>0</v>
      </c>
      <c r="X465">
        <v>0</v>
      </c>
      <c r="Y465">
        <v>0</v>
      </c>
      <c r="Z465" s="6">
        <v>-1</v>
      </c>
      <c r="AA465" s="1">
        <v>43489</v>
      </c>
      <c r="AB465" s="7">
        <f t="shared" si="42"/>
        <v>43466</v>
      </c>
      <c r="AC465" s="7">
        <f t="shared" si="43"/>
        <v>43489</v>
      </c>
      <c r="AD465" s="7" t="str">
        <f t="shared" si="44"/>
        <v>Thursday</v>
      </c>
      <c r="AE465" s="2">
        <v>0.47937500000000005</v>
      </c>
      <c r="AF465" s="6">
        <v>1</v>
      </c>
      <c r="AG465" s="1">
        <v>43489</v>
      </c>
      <c r="AH465" s="7">
        <f t="shared" si="45"/>
        <v>43466</v>
      </c>
      <c r="AI465" s="7">
        <f t="shared" si="46"/>
        <v>43489</v>
      </c>
      <c r="AJ465" s="7" t="str">
        <f t="shared" si="47"/>
        <v>Thursday</v>
      </c>
      <c r="AK465" s="2">
        <v>0.47954861111111113</v>
      </c>
      <c r="AL465" t="s">
        <v>33</v>
      </c>
      <c r="AM465" t="s">
        <v>34</v>
      </c>
      <c r="AN465" t="s">
        <v>44</v>
      </c>
      <c r="AO465" t="s">
        <v>27</v>
      </c>
    </row>
    <row r="466" spans="1:41" x14ac:dyDescent="0.25">
      <c r="A466" t="s">
        <v>27</v>
      </c>
      <c r="B466">
        <v>2290052</v>
      </c>
      <c r="C466" t="s">
        <v>28</v>
      </c>
      <c r="G466" t="s">
        <v>29</v>
      </c>
      <c r="I466">
        <v>11076</v>
      </c>
      <c r="J466" t="s">
        <v>30</v>
      </c>
      <c r="K466" t="s">
        <v>57</v>
      </c>
      <c r="L466">
        <f>VLOOKUP($K466,Key!$A$1:$D$105,2,FALSE)</f>
        <v>43.045712999999999</v>
      </c>
      <c r="M466">
        <f>VLOOKUP($K466,Key!$A$1:$D$105,3,FALSE)</f>
        <v>-87.899756999999994</v>
      </c>
      <c r="N466" t="str">
        <f>VLOOKUP($K466,Key!$A$1:$D$105,4,FALSE)</f>
        <v>Milwaukee</v>
      </c>
      <c r="O466" t="s">
        <v>57</v>
      </c>
      <c r="P466">
        <f>VLOOKUP($O466,Key!$A$1:$D$105,2,FALSE)</f>
        <v>43.045712999999999</v>
      </c>
      <c r="Q466">
        <f>VLOOKUP($O466,Key!$A$1:$D$105,3,FALSE)</f>
        <v>-87.899756999999994</v>
      </c>
      <c r="R466" t="str">
        <f>VLOOKUP($O466,Key!$A$1:$D$105,4,FALSE)</f>
        <v>Milwaukee</v>
      </c>
      <c r="S466">
        <v>0</v>
      </c>
      <c r="T466">
        <v>0</v>
      </c>
      <c r="U466">
        <v>0</v>
      </c>
      <c r="V466" t="s">
        <v>33</v>
      </c>
      <c r="W466">
        <v>0</v>
      </c>
      <c r="X466">
        <v>0</v>
      </c>
      <c r="Y466">
        <v>0</v>
      </c>
      <c r="Z466" s="4">
        <v>-1</v>
      </c>
      <c r="AA466" s="1">
        <v>43489</v>
      </c>
      <c r="AB466" s="8">
        <f t="shared" si="42"/>
        <v>43466</v>
      </c>
      <c r="AC466" s="8">
        <f t="shared" si="43"/>
        <v>43489</v>
      </c>
      <c r="AD466" s="8" t="str">
        <f t="shared" si="44"/>
        <v>Thursday</v>
      </c>
      <c r="AE466" s="2">
        <v>0.41070601851851851</v>
      </c>
      <c r="AF466" s="4">
        <v>1</v>
      </c>
      <c r="AG466" s="1">
        <v>43489</v>
      </c>
      <c r="AH466" s="8">
        <f t="shared" si="45"/>
        <v>43466</v>
      </c>
      <c r="AI466" s="8">
        <f t="shared" si="46"/>
        <v>43489</v>
      </c>
      <c r="AJ466" s="8" t="str">
        <f t="shared" si="47"/>
        <v>Thursday</v>
      </c>
      <c r="AK466" s="2">
        <v>0.41087962962962959</v>
      </c>
      <c r="AL466" t="s">
        <v>33</v>
      </c>
      <c r="AM466" t="s">
        <v>34</v>
      </c>
      <c r="AN466" t="s">
        <v>44</v>
      </c>
      <c r="AO466" t="s">
        <v>27</v>
      </c>
    </row>
    <row r="467" spans="1:41" x14ac:dyDescent="0.25">
      <c r="A467" t="s">
        <v>27</v>
      </c>
      <c r="B467">
        <v>2290052</v>
      </c>
      <c r="C467" t="s">
        <v>28</v>
      </c>
      <c r="G467" t="s">
        <v>29</v>
      </c>
      <c r="I467">
        <v>5423</v>
      </c>
      <c r="J467" t="s">
        <v>30</v>
      </c>
      <c r="K467" t="s">
        <v>57</v>
      </c>
      <c r="L467">
        <f>VLOOKUP($K467,Key!$A$1:$D$105,2,FALSE)</f>
        <v>43.045712999999999</v>
      </c>
      <c r="M467">
        <f>VLOOKUP($K467,Key!$A$1:$D$105,3,FALSE)</f>
        <v>-87.899756999999994</v>
      </c>
      <c r="N467" t="str">
        <f>VLOOKUP($K467,Key!$A$1:$D$105,4,FALSE)</f>
        <v>Milwaukee</v>
      </c>
      <c r="O467" t="s">
        <v>57</v>
      </c>
      <c r="P467">
        <f>VLOOKUP($O467,Key!$A$1:$D$105,2,FALSE)</f>
        <v>43.045712999999999</v>
      </c>
      <c r="Q467">
        <f>VLOOKUP($O467,Key!$A$1:$D$105,3,FALSE)</f>
        <v>-87.899756999999994</v>
      </c>
      <c r="R467" t="str">
        <f>VLOOKUP($O467,Key!$A$1:$D$105,4,FALSE)</f>
        <v>Milwaukee</v>
      </c>
      <c r="S467">
        <v>0</v>
      </c>
      <c r="T467">
        <v>0</v>
      </c>
      <c r="U467">
        <v>0</v>
      </c>
      <c r="V467" t="s">
        <v>33</v>
      </c>
      <c r="W467">
        <v>0</v>
      </c>
      <c r="X467">
        <v>0</v>
      </c>
      <c r="Y467">
        <v>0</v>
      </c>
      <c r="Z467" s="6">
        <v>-1</v>
      </c>
      <c r="AA467" s="1">
        <v>43489</v>
      </c>
      <c r="AB467" s="7">
        <f t="shared" si="42"/>
        <v>43466</v>
      </c>
      <c r="AC467" s="7">
        <f t="shared" si="43"/>
        <v>43489</v>
      </c>
      <c r="AD467" s="7" t="str">
        <f t="shared" si="44"/>
        <v>Thursday</v>
      </c>
      <c r="AE467" s="2">
        <v>0.41145833333333331</v>
      </c>
      <c r="AF467" s="6">
        <v>1</v>
      </c>
      <c r="AG467" s="1">
        <v>43489</v>
      </c>
      <c r="AH467" s="7">
        <f t="shared" si="45"/>
        <v>43466</v>
      </c>
      <c r="AI467" s="7">
        <f t="shared" si="46"/>
        <v>43489</v>
      </c>
      <c r="AJ467" s="7" t="str">
        <f t="shared" si="47"/>
        <v>Thursday</v>
      </c>
      <c r="AK467" s="2">
        <v>0.41168981481481487</v>
      </c>
      <c r="AL467" t="s">
        <v>33</v>
      </c>
      <c r="AM467" t="s">
        <v>34</v>
      </c>
      <c r="AN467" t="s">
        <v>44</v>
      </c>
      <c r="AO467" t="s">
        <v>27</v>
      </c>
    </row>
    <row r="468" spans="1:41" x14ac:dyDescent="0.25">
      <c r="A468" t="s">
        <v>27</v>
      </c>
      <c r="B468">
        <v>2290052</v>
      </c>
      <c r="C468" t="s">
        <v>28</v>
      </c>
      <c r="G468" t="s">
        <v>29</v>
      </c>
      <c r="I468">
        <v>344</v>
      </c>
      <c r="J468" t="s">
        <v>30</v>
      </c>
      <c r="K468" t="s">
        <v>57</v>
      </c>
      <c r="L468">
        <f>VLOOKUP($K468,Key!$A$1:$D$105,2,FALSE)</f>
        <v>43.045712999999999</v>
      </c>
      <c r="M468">
        <f>VLOOKUP($K468,Key!$A$1:$D$105,3,FALSE)</f>
        <v>-87.899756999999994</v>
      </c>
      <c r="N468" t="str">
        <f>VLOOKUP($K468,Key!$A$1:$D$105,4,FALSE)</f>
        <v>Milwaukee</v>
      </c>
      <c r="O468" t="s">
        <v>57</v>
      </c>
      <c r="P468">
        <f>VLOOKUP($O468,Key!$A$1:$D$105,2,FALSE)</f>
        <v>43.045712999999999</v>
      </c>
      <c r="Q468">
        <f>VLOOKUP($O468,Key!$A$1:$D$105,3,FALSE)</f>
        <v>-87.899756999999994</v>
      </c>
      <c r="R468" t="str">
        <f>VLOOKUP($O468,Key!$A$1:$D$105,4,FALSE)</f>
        <v>Milwaukee</v>
      </c>
      <c r="S468">
        <v>0</v>
      </c>
      <c r="T468">
        <v>0</v>
      </c>
      <c r="U468">
        <v>0</v>
      </c>
      <c r="V468" t="s">
        <v>33</v>
      </c>
      <c r="W468">
        <v>0</v>
      </c>
      <c r="X468">
        <v>0</v>
      </c>
      <c r="Y468">
        <v>0</v>
      </c>
      <c r="Z468" s="4">
        <v>-1</v>
      </c>
      <c r="AA468" s="1">
        <v>43489</v>
      </c>
      <c r="AB468" s="8">
        <f t="shared" si="42"/>
        <v>43466</v>
      </c>
      <c r="AC468" s="8">
        <f t="shared" si="43"/>
        <v>43489</v>
      </c>
      <c r="AD468" s="8" t="str">
        <f t="shared" si="44"/>
        <v>Thursday</v>
      </c>
      <c r="AE468" s="2">
        <v>0.41184027777777782</v>
      </c>
      <c r="AF468" s="4">
        <v>1</v>
      </c>
      <c r="AG468" s="1">
        <v>43489</v>
      </c>
      <c r="AH468" s="8">
        <f t="shared" si="45"/>
        <v>43466</v>
      </c>
      <c r="AI468" s="8">
        <f t="shared" si="46"/>
        <v>43489</v>
      </c>
      <c r="AJ468" s="8" t="str">
        <f t="shared" si="47"/>
        <v>Thursday</v>
      </c>
      <c r="AK468" s="2">
        <v>0.41217592592592589</v>
      </c>
      <c r="AL468" t="s">
        <v>33</v>
      </c>
      <c r="AM468" t="s">
        <v>34</v>
      </c>
      <c r="AN468" t="s">
        <v>44</v>
      </c>
      <c r="AO468" t="s">
        <v>27</v>
      </c>
    </row>
    <row r="469" spans="1:41" x14ac:dyDescent="0.25">
      <c r="A469" t="s">
        <v>27</v>
      </c>
      <c r="B469">
        <v>2290052</v>
      </c>
      <c r="C469" t="s">
        <v>28</v>
      </c>
      <c r="G469" t="s">
        <v>29</v>
      </c>
      <c r="I469">
        <v>183</v>
      </c>
      <c r="J469" t="s">
        <v>30</v>
      </c>
      <c r="K469" t="s">
        <v>31</v>
      </c>
      <c r="L469">
        <f>VLOOKUP($K469,Key!$A$1:$D$105,2,FALSE)</f>
        <v>43.038719999999998</v>
      </c>
      <c r="M469">
        <f>VLOOKUP($K469,Key!$A$1:$D$105,3,FALSE)</f>
        <v>-87.905339999999995</v>
      </c>
      <c r="N469" t="str">
        <f>VLOOKUP($K469,Key!$A$1:$D$105,4,FALSE)</f>
        <v>Milwaukee</v>
      </c>
      <c r="O469" t="s">
        <v>31</v>
      </c>
      <c r="P469">
        <f>VLOOKUP($O469,Key!$A$1:$D$105,2,FALSE)</f>
        <v>43.038719999999998</v>
      </c>
      <c r="Q469">
        <f>VLOOKUP($O469,Key!$A$1:$D$105,3,FALSE)</f>
        <v>-87.905339999999995</v>
      </c>
      <c r="R469" t="str">
        <f>VLOOKUP($O469,Key!$A$1:$D$105,4,FALSE)</f>
        <v>Milwaukee</v>
      </c>
      <c r="S469">
        <v>1</v>
      </c>
      <c r="T469">
        <v>0</v>
      </c>
      <c r="U469">
        <v>0</v>
      </c>
      <c r="V469" t="s">
        <v>33</v>
      </c>
      <c r="W469">
        <v>0</v>
      </c>
      <c r="X469">
        <v>0</v>
      </c>
      <c r="Y469">
        <v>0</v>
      </c>
      <c r="Z469" s="6">
        <v>-1</v>
      </c>
      <c r="AA469" s="1">
        <v>43494</v>
      </c>
      <c r="AB469" s="7">
        <f t="shared" si="42"/>
        <v>43466</v>
      </c>
      <c r="AC469" s="7">
        <f t="shared" si="43"/>
        <v>43494</v>
      </c>
      <c r="AD469" s="7" t="str">
        <f t="shared" si="44"/>
        <v>Tuesday</v>
      </c>
      <c r="AE469" s="2">
        <v>0.41240740740740739</v>
      </c>
      <c r="AF469" s="6">
        <v>1</v>
      </c>
      <c r="AG469" s="1">
        <v>43494</v>
      </c>
      <c r="AH469" s="7">
        <f t="shared" si="45"/>
        <v>43466</v>
      </c>
      <c r="AI469" s="7">
        <f t="shared" si="46"/>
        <v>43494</v>
      </c>
      <c r="AJ469" s="7" t="str">
        <f t="shared" si="47"/>
        <v>Tuesday</v>
      </c>
      <c r="AK469" s="2">
        <v>0.41261574074074076</v>
      </c>
      <c r="AL469" t="s">
        <v>33</v>
      </c>
      <c r="AM469" t="s">
        <v>34</v>
      </c>
      <c r="AN469" t="s">
        <v>44</v>
      </c>
      <c r="AO469" t="s">
        <v>27</v>
      </c>
    </row>
    <row r="470" spans="1:41" x14ac:dyDescent="0.25">
      <c r="A470" t="s">
        <v>27</v>
      </c>
      <c r="B470">
        <v>2290052</v>
      </c>
      <c r="C470" t="s">
        <v>28</v>
      </c>
      <c r="G470" t="s">
        <v>29</v>
      </c>
      <c r="I470">
        <v>11055</v>
      </c>
      <c r="J470" t="s">
        <v>30</v>
      </c>
      <c r="K470" t="s">
        <v>63</v>
      </c>
      <c r="L470">
        <f>VLOOKUP($K470,Key!$A$1:$D$105,2,FALSE)</f>
        <v>43.092329999999997</v>
      </c>
      <c r="M470">
        <f>VLOOKUP($K470,Key!$A$1:$D$105,3,FALSE)</f>
        <v>-87.887550000000005</v>
      </c>
      <c r="N470" t="str">
        <f>VLOOKUP($K470,Key!$A$1:$D$105,4,FALSE)</f>
        <v>Shorewood</v>
      </c>
      <c r="O470" t="s">
        <v>63</v>
      </c>
      <c r="P470">
        <f>VLOOKUP($O470,Key!$A$1:$D$105,2,FALSE)</f>
        <v>43.092329999999997</v>
      </c>
      <c r="Q470">
        <f>VLOOKUP($O470,Key!$A$1:$D$105,3,FALSE)</f>
        <v>-87.887550000000005</v>
      </c>
      <c r="R470" t="str">
        <f>VLOOKUP($O470,Key!$A$1:$D$105,4,FALSE)</f>
        <v>Shorewood</v>
      </c>
      <c r="S470">
        <v>25</v>
      </c>
      <c r="T470">
        <v>0</v>
      </c>
      <c r="U470">
        <v>0</v>
      </c>
      <c r="V470" t="s">
        <v>33</v>
      </c>
      <c r="W470">
        <v>3</v>
      </c>
      <c r="X470">
        <v>2.9</v>
      </c>
      <c r="Y470">
        <v>120</v>
      </c>
      <c r="Z470" s="4">
        <v>-1</v>
      </c>
      <c r="AA470" s="1">
        <v>43489</v>
      </c>
      <c r="AB470" s="8">
        <f t="shared" si="42"/>
        <v>43466</v>
      </c>
      <c r="AC470" s="8">
        <f t="shared" si="43"/>
        <v>43489</v>
      </c>
      <c r="AD470" s="8" t="str">
        <f t="shared" si="44"/>
        <v>Thursday</v>
      </c>
      <c r="AE470" s="2">
        <v>0.65069444444444446</v>
      </c>
      <c r="AF470" s="4">
        <v>1</v>
      </c>
      <c r="AG470" s="1">
        <v>43489</v>
      </c>
      <c r="AH470" s="8">
        <f t="shared" si="45"/>
        <v>43466</v>
      </c>
      <c r="AI470" s="8">
        <f t="shared" si="46"/>
        <v>43489</v>
      </c>
      <c r="AJ470" s="8" t="str">
        <f t="shared" si="47"/>
        <v>Thursday</v>
      </c>
      <c r="AK470" s="2">
        <v>0.66834490740740737</v>
      </c>
      <c r="AL470" t="s">
        <v>33</v>
      </c>
      <c r="AM470" t="s">
        <v>34</v>
      </c>
      <c r="AN470" t="s">
        <v>44</v>
      </c>
      <c r="AO470" t="s">
        <v>27</v>
      </c>
    </row>
    <row r="471" spans="1:41" x14ac:dyDescent="0.25">
      <c r="A471" t="s">
        <v>27</v>
      </c>
      <c r="B471">
        <v>2290052</v>
      </c>
      <c r="C471" t="s">
        <v>28</v>
      </c>
      <c r="G471" t="s">
        <v>29</v>
      </c>
      <c r="I471">
        <v>12514</v>
      </c>
      <c r="J471" t="s">
        <v>30</v>
      </c>
      <c r="K471" t="s">
        <v>63</v>
      </c>
      <c r="L471">
        <f>VLOOKUP($K471,Key!$A$1:$D$105,2,FALSE)</f>
        <v>43.092329999999997</v>
      </c>
      <c r="M471">
        <f>VLOOKUP($K471,Key!$A$1:$D$105,3,FALSE)</f>
        <v>-87.887550000000005</v>
      </c>
      <c r="N471" t="str">
        <f>VLOOKUP($K471,Key!$A$1:$D$105,4,FALSE)</f>
        <v>Shorewood</v>
      </c>
      <c r="O471" t="s">
        <v>63</v>
      </c>
      <c r="P471">
        <f>VLOOKUP($O471,Key!$A$1:$D$105,2,FALSE)</f>
        <v>43.092329999999997</v>
      </c>
      <c r="Q471">
        <f>VLOOKUP($O471,Key!$A$1:$D$105,3,FALSE)</f>
        <v>-87.887550000000005</v>
      </c>
      <c r="R471" t="str">
        <f>VLOOKUP($O471,Key!$A$1:$D$105,4,FALSE)</f>
        <v>Shorewood</v>
      </c>
      <c r="S471">
        <v>25</v>
      </c>
      <c r="T471">
        <v>0</v>
      </c>
      <c r="U471">
        <v>0</v>
      </c>
      <c r="V471" t="s">
        <v>33</v>
      </c>
      <c r="W471">
        <v>3</v>
      </c>
      <c r="X471">
        <v>2.9</v>
      </c>
      <c r="Y471">
        <v>120</v>
      </c>
      <c r="Z471" s="6">
        <v>-1</v>
      </c>
      <c r="AA471" s="1">
        <v>43489</v>
      </c>
      <c r="AB471" s="7">
        <f t="shared" si="42"/>
        <v>43466</v>
      </c>
      <c r="AC471" s="7">
        <f t="shared" si="43"/>
        <v>43489</v>
      </c>
      <c r="AD471" s="7" t="str">
        <f t="shared" si="44"/>
        <v>Thursday</v>
      </c>
      <c r="AE471" s="2">
        <v>0.65114583333333331</v>
      </c>
      <c r="AF471" s="6">
        <v>1</v>
      </c>
      <c r="AG471" s="1">
        <v>43489</v>
      </c>
      <c r="AH471" s="7">
        <f t="shared" si="45"/>
        <v>43466</v>
      </c>
      <c r="AI471" s="7">
        <f t="shared" si="46"/>
        <v>43489</v>
      </c>
      <c r="AJ471" s="7" t="str">
        <f t="shared" si="47"/>
        <v>Thursday</v>
      </c>
      <c r="AK471" s="2">
        <v>0.66870370370370369</v>
      </c>
      <c r="AL471" t="s">
        <v>33</v>
      </c>
      <c r="AM471" t="s">
        <v>34</v>
      </c>
      <c r="AN471" t="s">
        <v>44</v>
      </c>
      <c r="AO471" t="s">
        <v>27</v>
      </c>
    </row>
    <row r="472" spans="1:41" x14ac:dyDescent="0.25">
      <c r="A472" t="s">
        <v>27</v>
      </c>
      <c r="B472">
        <v>2290052</v>
      </c>
      <c r="C472" t="s">
        <v>28</v>
      </c>
      <c r="G472" t="s">
        <v>29</v>
      </c>
      <c r="I472">
        <v>12519</v>
      </c>
      <c r="J472" t="s">
        <v>30</v>
      </c>
      <c r="K472" t="s">
        <v>103</v>
      </c>
      <c r="L472">
        <f>VLOOKUP($K472,Key!$A$1:$D$105,2,FALSE)</f>
        <v>43.097999999999999</v>
      </c>
      <c r="M472">
        <f>VLOOKUP($K472,Key!$A$1:$D$105,3,FALSE)</f>
        <v>-87.887529999999998</v>
      </c>
      <c r="N472" t="str">
        <f>VLOOKUP($K472,Key!$A$1:$D$105,4,FALSE)</f>
        <v>Shorewood</v>
      </c>
      <c r="O472" t="s">
        <v>103</v>
      </c>
      <c r="P472">
        <f>VLOOKUP($O472,Key!$A$1:$D$105,2,FALSE)</f>
        <v>43.097999999999999</v>
      </c>
      <c r="Q472">
        <f>VLOOKUP($O472,Key!$A$1:$D$105,3,FALSE)</f>
        <v>-87.887529999999998</v>
      </c>
      <c r="R472" t="str">
        <f>VLOOKUP($O472,Key!$A$1:$D$105,4,FALSE)</f>
        <v>Shorewood</v>
      </c>
      <c r="S472">
        <v>0</v>
      </c>
      <c r="T472">
        <v>0</v>
      </c>
      <c r="U472">
        <v>0</v>
      </c>
      <c r="V472" t="s">
        <v>33</v>
      </c>
      <c r="W472">
        <v>0</v>
      </c>
      <c r="X472">
        <v>0</v>
      </c>
      <c r="Y472">
        <v>0</v>
      </c>
      <c r="Z472" s="4">
        <v>-1</v>
      </c>
      <c r="AA472" s="1">
        <v>43489</v>
      </c>
      <c r="AB472" s="8">
        <f t="shared" si="42"/>
        <v>43466</v>
      </c>
      <c r="AC472" s="8">
        <f t="shared" si="43"/>
        <v>43489</v>
      </c>
      <c r="AD472" s="8" t="str">
        <f t="shared" si="44"/>
        <v>Thursday</v>
      </c>
      <c r="AE472" s="2">
        <v>0.62728009259259265</v>
      </c>
      <c r="AF472" s="4">
        <v>1</v>
      </c>
      <c r="AG472" s="1">
        <v>43489</v>
      </c>
      <c r="AH472" s="8">
        <f t="shared" si="45"/>
        <v>43466</v>
      </c>
      <c r="AI472" s="8">
        <f t="shared" si="46"/>
        <v>43489</v>
      </c>
      <c r="AJ472" s="8" t="str">
        <f t="shared" si="47"/>
        <v>Thursday</v>
      </c>
      <c r="AK472" s="2">
        <v>0.62740740740740741</v>
      </c>
      <c r="AL472" t="s">
        <v>33</v>
      </c>
      <c r="AM472" t="s">
        <v>34</v>
      </c>
      <c r="AN472" t="s">
        <v>44</v>
      </c>
      <c r="AO472" t="s">
        <v>27</v>
      </c>
    </row>
    <row r="473" spans="1:41" x14ac:dyDescent="0.25">
      <c r="A473" t="s">
        <v>27</v>
      </c>
      <c r="B473">
        <v>2290052</v>
      </c>
      <c r="C473" t="s">
        <v>28</v>
      </c>
      <c r="G473" t="s">
        <v>29</v>
      </c>
      <c r="I473">
        <v>5549</v>
      </c>
      <c r="J473" t="s">
        <v>30</v>
      </c>
      <c r="K473" t="s">
        <v>63</v>
      </c>
      <c r="L473">
        <f>VLOOKUP($K473,Key!$A$1:$D$105,2,FALSE)</f>
        <v>43.092329999999997</v>
      </c>
      <c r="M473">
        <f>VLOOKUP($K473,Key!$A$1:$D$105,3,FALSE)</f>
        <v>-87.887550000000005</v>
      </c>
      <c r="N473" t="str">
        <f>VLOOKUP($K473,Key!$A$1:$D$105,4,FALSE)</f>
        <v>Shorewood</v>
      </c>
      <c r="O473" t="s">
        <v>63</v>
      </c>
      <c r="P473">
        <f>VLOOKUP($O473,Key!$A$1:$D$105,2,FALSE)</f>
        <v>43.092329999999997</v>
      </c>
      <c r="Q473">
        <f>VLOOKUP($O473,Key!$A$1:$D$105,3,FALSE)</f>
        <v>-87.887550000000005</v>
      </c>
      <c r="R473" t="str">
        <f>VLOOKUP($O473,Key!$A$1:$D$105,4,FALSE)</f>
        <v>Shorewood</v>
      </c>
      <c r="S473">
        <v>1</v>
      </c>
      <c r="T473">
        <v>0</v>
      </c>
      <c r="U473">
        <v>0</v>
      </c>
      <c r="V473" t="s">
        <v>33</v>
      </c>
      <c r="W473">
        <v>0</v>
      </c>
      <c r="X473">
        <v>0</v>
      </c>
      <c r="Y473">
        <v>0</v>
      </c>
      <c r="Z473" s="6">
        <v>-1</v>
      </c>
      <c r="AA473" s="1">
        <v>43489</v>
      </c>
      <c r="AB473" s="7">
        <f t="shared" si="42"/>
        <v>43466</v>
      </c>
      <c r="AC473" s="7">
        <f t="shared" si="43"/>
        <v>43489</v>
      </c>
      <c r="AD473" s="7" t="str">
        <f t="shared" si="44"/>
        <v>Thursday</v>
      </c>
      <c r="AE473" s="2">
        <v>0.66841435185185183</v>
      </c>
      <c r="AF473" s="6">
        <v>1</v>
      </c>
      <c r="AG473" s="1">
        <v>43489</v>
      </c>
      <c r="AH473" s="7">
        <f t="shared" si="45"/>
        <v>43466</v>
      </c>
      <c r="AI473" s="7">
        <f t="shared" si="46"/>
        <v>43489</v>
      </c>
      <c r="AJ473" s="7" t="str">
        <f t="shared" si="47"/>
        <v>Thursday</v>
      </c>
      <c r="AK473" s="2">
        <v>0.66879629629629633</v>
      </c>
      <c r="AL473" t="s">
        <v>33</v>
      </c>
      <c r="AM473" t="s">
        <v>34</v>
      </c>
      <c r="AN473" t="s">
        <v>44</v>
      </c>
      <c r="AO473" t="s">
        <v>27</v>
      </c>
    </row>
    <row r="474" spans="1:41" x14ac:dyDescent="0.25">
      <c r="A474" t="s">
        <v>27</v>
      </c>
      <c r="B474">
        <v>2290052</v>
      </c>
      <c r="C474" t="s">
        <v>28</v>
      </c>
      <c r="G474" t="s">
        <v>29</v>
      </c>
      <c r="I474">
        <v>11066</v>
      </c>
      <c r="J474" t="s">
        <v>30</v>
      </c>
      <c r="K474" t="s">
        <v>79</v>
      </c>
      <c r="L474">
        <f>VLOOKUP($K474,Key!$A$1:$D$105,2,FALSE)</f>
        <v>43.078530000000001</v>
      </c>
      <c r="M474">
        <f>VLOOKUP($K474,Key!$A$1:$D$105,3,FALSE)</f>
        <v>-87.882620000000003</v>
      </c>
      <c r="N474" t="str">
        <f>VLOOKUP($K474,Key!$A$1:$D$105,4,FALSE)</f>
        <v>Milwaukee</v>
      </c>
      <c r="O474" t="s">
        <v>79</v>
      </c>
      <c r="P474">
        <f>VLOOKUP($O474,Key!$A$1:$D$105,2,FALSE)</f>
        <v>43.078530000000001</v>
      </c>
      <c r="Q474">
        <f>VLOOKUP($O474,Key!$A$1:$D$105,3,FALSE)</f>
        <v>-87.882620000000003</v>
      </c>
      <c r="R474" t="str">
        <f>VLOOKUP($O474,Key!$A$1:$D$105,4,FALSE)</f>
        <v>Milwaukee</v>
      </c>
      <c r="S474">
        <v>0</v>
      </c>
      <c r="T474">
        <v>0</v>
      </c>
      <c r="U474">
        <v>0</v>
      </c>
      <c r="V474" t="s">
        <v>33</v>
      </c>
      <c r="W474">
        <v>0</v>
      </c>
      <c r="X474">
        <v>0</v>
      </c>
      <c r="Y474">
        <v>0</v>
      </c>
      <c r="Z474" s="4">
        <v>-1</v>
      </c>
      <c r="AA474" s="1">
        <v>43489</v>
      </c>
      <c r="AB474" s="8">
        <f t="shared" si="42"/>
        <v>43466</v>
      </c>
      <c r="AC474" s="8">
        <f t="shared" si="43"/>
        <v>43489</v>
      </c>
      <c r="AD474" s="8" t="str">
        <f t="shared" si="44"/>
        <v>Thursday</v>
      </c>
      <c r="AE474" s="2">
        <v>0.52406249999999999</v>
      </c>
      <c r="AF474" s="4">
        <v>1</v>
      </c>
      <c r="AG474" s="1">
        <v>43489</v>
      </c>
      <c r="AH474" s="8">
        <f t="shared" si="45"/>
        <v>43466</v>
      </c>
      <c r="AI474" s="8">
        <f t="shared" si="46"/>
        <v>43489</v>
      </c>
      <c r="AJ474" s="8" t="str">
        <f t="shared" si="47"/>
        <v>Thursday</v>
      </c>
      <c r="AK474" s="2">
        <v>0.5242013888888889</v>
      </c>
      <c r="AL474" t="s">
        <v>33</v>
      </c>
      <c r="AM474" t="s">
        <v>34</v>
      </c>
      <c r="AN474" t="s">
        <v>44</v>
      </c>
      <c r="AO474" t="s">
        <v>27</v>
      </c>
    </row>
    <row r="475" spans="1:41" x14ac:dyDescent="0.25">
      <c r="A475" t="s">
        <v>27</v>
      </c>
      <c r="B475">
        <v>2290052</v>
      </c>
      <c r="C475" t="s">
        <v>28</v>
      </c>
      <c r="G475" t="s">
        <v>29</v>
      </c>
      <c r="I475">
        <v>11066</v>
      </c>
      <c r="J475" t="s">
        <v>30</v>
      </c>
      <c r="K475" t="s">
        <v>79</v>
      </c>
      <c r="L475">
        <f>VLOOKUP($K475,Key!$A$1:$D$105,2,FALSE)</f>
        <v>43.078530000000001</v>
      </c>
      <c r="M475">
        <f>VLOOKUP($K475,Key!$A$1:$D$105,3,FALSE)</f>
        <v>-87.882620000000003</v>
      </c>
      <c r="N475" t="str">
        <f>VLOOKUP($K475,Key!$A$1:$D$105,4,FALSE)</f>
        <v>Milwaukee</v>
      </c>
      <c r="O475" t="s">
        <v>79</v>
      </c>
      <c r="P475">
        <f>VLOOKUP($O475,Key!$A$1:$D$105,2,FALSE)</f>
        <v>43.078530000000001</v>
      </c>
      <c r="Q475">
        <f>VLOOKUP($O475,Key!$A$1:$D$105,3,FALSE)</f>
        <v>-87.882620000000003</v>
      </c>
      <c r="R475" t="str">
        <f>VLOOKUP($O475,Key!$A$1:$D$105,4,FALSE)</f>
        <v>Milwaukee</v>
      </c>
      <c r="S475">
        <v>0</v>
      </c>
      <c r="T475">
        <v>0</v>
      </c>
      <c r="U475">
        <v>0</v>
      </c>
      <c r="V475" t="s">
        <v>33</v>
      </c>
      <c r="W475">
        <v>0</v>
      </c>
      <c r="X475">
        <v>0</v>
      </c>
      <c r="Y475">
        <v>0</v>
      </c>
      <c r="Z475" s="6">
        <v>-1</v>
      </c>
      <c r="AA475" s="1">
        <v>43489</v>
      </c>
      <c r="AB475" s="7">
        <f t="shared" si="42"/>
        <v>43466</v>
      </c>
      <c r="AC475" s="7">
        <f t="shared" si="43"/>
        <v>43489</v>
      </c>
      <c r="AD475" s="7" t="str">
        <f t="shared" si="44"/>
        <v>Thursday</v>
      </c>
      <c r="AE475" s="2">
        <v>0.53229166666666672</v>
      </c>
      <c r="AF475" s="6">
        <v>1</v>
      </c>
      <c r="AG475" s="1">
        <v>43489</v>
      </c>
      <c r="AH475" s="7">
        <f t="shared" si="45"/>
        <v>43466</v>
      </c>
      <c r="AI475" s="7">
        <f t="shared" si="46"/>
        <v>43489</v>
      </c>
      <c r="AJ475" s="7" t="str">
        <f t="shared" si="47"/>
        <v>Thursday</v>
      </c>
      <c r="AK475" s="2">
        <v>0.53254629629629624</v>
      </c>
      <c r="AL475" t="s">
        <v>33</v>
      </c>
      <c r="AM475" t="s">
        <v>34</v>
      </c>
      <c r="AN475" t="s">
        <v>44</v>
      </c>
      <c r="AO475" t="s">
        <v>27</v>
      </c>
    </row>
    <row r="476" spans="1:41" x14ac:dyDescent="0.25">
      <c r="A476" t="s">
        <v>27</v>
      </c>
      <c r="B476">
        <v>2290052</v>
      </c>
      <c r="C476" t="s">
        <v>28</v>
      </c>
      <c r="G476" t="s">
        <v>29</v>
      </c>
      <c r="I476">
        <v>5547</v>
      </c>
      <c r="J476" t="s">
        <v>30</v>
      </c>
      <c r="K476" t="s">
        <v>79</v>
      </c>
      <c r="L476">
        <f>VLOOKUP($K476,Key!$A$1:$D$105,2,FALSE)</f>
        <v>43.078530000000001</v>
      </c>
      <c r="M476">
        <f>VLOOKUP($K476,Key!$A$1:$D$105,3,FALSE)</f>
        <v>-87.882620000000003</v>
      </c>
      <c r="N476" t="str">
        <f>VLOOKUP($K476,Key!$A$1:$D$105,4,FALSE)</f>
        <v>Milwaukee</v>
      </c>
      <c r="O476" t="s">
        <v>79</v>
      </c>
      <c r="P476">
        <f>VLOOKUP($O476,Key!$A$1:$D$105,2,FALSE)</f>
        <v>43.078530000000001</v>
      </c>
      <c r="Q476">
        <f>VLOOKUP($O476,Key!$A$1:$D$105,3,FALSE)</f>
        <v>-87.882620000000003</v>
      </c>
      <c r="R476" t="str">
        <f>VLOOKUP($O476,Key!$A$1:$D$105,4,FALSE)</f>
        <v>Milwaukee</v>
      </c>
      <c r="S476">
        <v>0</v>
      </c>
      <c r="T476">
        <v>0</v>
      </c>
      <c r="U476">
        <v>0</v>
      </c>
      <c r="V476" t="s">
        <v>33</v>
      </c>
      <c r="W476">
        <v>0</v>
      </c>
      <c r="X476">
        <v>0</v>
      </c>
      <c r="Y476">
        <v>0</v>
      </c>
      <c r="Z476" s="4">
        <v>-1</v>
      </c>
      <c r="AA476" s="1">
        <v>43489</v>
      </c>
      <c r="AB476" s="8">
        <f t="shared" si="42"/>
        <v>43466</v>
      </c>
      <c r="AC476" s="8">
        <f t="shared" si="43"/>
        <v>43489</v>
      </c>
      <c r="AD476" s="8" t="str">
        <f t="shared" si="44"/>
        <v>Thursday</v>
      </c>
      <c r="AE476" s="2">
        <v>0.53277777777777779</v>
      </c>
      <c r="AF476" s="4">
        <v>1</v>
      </c>
      <c r="AG476" s="1">
        <v>43489</v>
      </c>
      <c r="AH476" s="8">
        <f t="shared" si="45"/>
        <v>43466</v>
      </c>
      <c r="AI476" s="8">
        <f t="shared" si="46"/>
        <v>43489</v>
      </c>
      <c r="AJ476" s="8" t="str">
        <f t="shared" si="47"/>
        <v>Thursday</v>
      </c>
      <c r="AK476" s="2">
        <v>0.53303240740740743</v>
      </c>
      <c r="AL476" t="s">
        <v>33</v>
      </c>
      <c r="AM476" t="s">
        <v>34</v>
      </c>
      <c r="AN476" t="s">
        <v>44</v>
      </c>
      <c r="AO476" t="s">
        <v>27</v>
      </c>
    </row>
    <row r="477" spans="1:41" x14ac:dyDescent="0.25">
      <c r="A477" t="s">
        <v>27</v>
      </c>
      <c r="B477">
        <v>2290052</v>
      </c>
      <c r="C477" t="s">
        <v>28</v>
      </c>
      <c r="G477" t="s">
        <v>29</v>
      </c>
      <c r="I477">
        <v>989</v>
      </c>
      <c r="J477" t="s">
        <v>30</v>
      </c>
      <c r="K477" t="s">
        <v>79</v>
      </c>
      <c r="L477">
        <f>VLOOKUP($K477,Key!$A$1:$D$105,2,FALSE)</f>
        <v>43.078530000000001</v>
      </c>
      <c r="M477">
        <f>VLOOKUP($K477,Key!$A$1:$D$105,3,FALSE)</f>
        <v>-87.882620000000003</v>
      </c>
      <c r="N477" t="str">
        <f>VLOOKUP($K477,Key!$A$1:$D$105,4,FALSE)</f>
        <v>Milwaukee</v>
      </c>
      <c r="O477" t="s">
        <v>79</v>
      </c>
      <c r="P477">
        <f>VLOOKUP($O477,Key!$A$1:$D$105,2,FALSE)</f>
        <v>43.078530000000001</v>
      </c>
      <c r="Q477">
        <f>VLOOKUP($O477,Key!$A$1:$D$105,3,FALSE)</f>
        <v>-87.882620000000003</v>
      </c>
      <c r="R477" t="str">
        <f>VLOOKUP($O477,Key!$A$1:$D$105,4,FALSE)</f>
        <v>Milwaukee</v>
      </c>
      <c r="S477">
        <v>1</v>
      </c>
      <c r="T477">
        <v>0</v>
      </c>
      <c r="U477">
        <v>0</v>
      </c>
      <c r="V477" t="s">
        <v>33</v>
      </c>
      <c r="W477">
        <v>0</v>
      </c>
      <c r="X477">
        <v>0</v>
      </c>
      <c r="Y477">
        <v>0</v>
      </c>
      <c r="Z477" s="6">
        <v>-1</v>
      </c>
      <c r="AA477" s="1">
        <v>43489</v>
      </c>
      <c r="AB477" s="7">
        <f t="shared" si="42"/>
        <v>43466</v>
      </c>
      <c r="AC477" s="7">
        <f t="shared" si="43"/>
        <v>43489</v>
      </c>
      <c r="AD477" s="7" t="str">
        <f t="shared" si="44"/>
        <v>Thursday</v>
      </c>
      <c r="AE477" s="2">
        <v>0.5332175925925926</v>
      </c>
      <c r="AF477" s="6">
        <v>1</v>
      </c>
      <c r="AG477" s="1">
        <v>43489</v>
      </c>
      <c r="AH477" s="7">
        <f t="shared" si="45"/>
        <v>43466</v>
      </c>
      <c r="AI477" s="7">
        <f t="shared" si="46"/>
        <v>43489</v>
      </c>
      <c r="AJ477" s="7" t="str">
        <f t="shared" si="47"/>
        <v>Thursday</v>
      </c>
      <c r="AK477" s="2">
        <v>0.53362268518518519</v>
      </c>
      <c r="AL477" t="s">
        <v>33</v>
      </c>
      <c r="AM477" t="s">
        <v>34</v>
      </c>
      <c r="AN477" t="s">
        <v>44</v>
      </c>
      <c r="AO477" t="s">
        <v>27</v>
      </c>
    </row>
    <row r="478" spans="1:41" x14ac:dyDescent="0.25">
      <c r="A478" t="s">
        <v>27</v>
      </c>
      <c r="B478">
        <v>2290052</v>
      </c>
      <c r="C478" t="s">
        <v>28</v>
      </c>
      <c r="G478" t="s">
        <v>29</v>
      </c>
      <c r="I478">
        <v>12519</v>
      </c>
      <c r="J478" t="s">
        <v>30</v>
      </c>
      <c r="K478" t="s">
        <v>103</v>
      </c>
      <c r="L478">
        <f>VLOOKUP($K478,Key!$A$1:$D$105,2,FALSE)</f>
        <v>43.097999999999999</v>
      </c>
      <c r="M478">
        <f>VLOOKUP($K478,Key!$A$1:$D$105,3,FALSE)</f>
        <v>-87.887529999999998</v>
      </c>
      <c r="N478" t="str">
        <f>VLOOKUP($K478,Key!$A$1:$D$105,4,FALSE)</f>
        <v>Shorewood</v>
      </c>
      <c r="O478" t="s">
        <v>103</v>
      </c>
      <c r="P478">
        <f>VLOOKUP($O478,Key!$A$1:$D$105,2,FALSE)</f>
        <v>43.097999999999999</v>
      </c>
      <c r="Q478">
        <f>VLOOKUP($O478,Key!$A$1:$D$105,3,FALSE)</f>
        <v>-87.887529999999998</v>
      </c>
      <c r="R478" t="str">
        <f>VLOOKUP($O478,Key!$A$1:$D$105,4,FALSE)</f>
        <v>Shorewood</v>
      </c>
      <c r="S478">
        <v>1</v>
      </c>
      <c r="T478">
        <v>0</v>
      </c>
      <c r="U478">
        <v>0</v>
      </c>
      <c r="V478" t="s">
        <v>33</v>
      </c>
      <c r="W478">
        <v>0</v>
      </c>
      <c r="X478">
        <v>0</v>
      </c>
      <c r="Y478">
        <v>0</v>
      </c>
      <c r="Z478" s="4">
        <v>-1</v>
      </c>
      <c r="AA478" s="1">
        <v>43489</v>
      </c>
      <c r="AB478" s="8">
        <f t="shared" si="42"/>
        <v>43466</v>
      </c>
      <c r="AC478" s="8">
        <f t="shared" si="43"/>
        <v>43489</v>
      </c>
      <c r="AD478" s="8" t="str">
        <f t="shared" si="44"/>
        <v>Thursday</v>
      </c>
      <c r="AE478" s="2">
        <v>0.62706018518518525</v>
      </c>
      <c r="AF478" s="4">
        <v>1</v>
      </c>
      <c r="AG478" s="1">
        <v>43489</v>
      </c>
      <c r="AH478" s="8">
        <f t="shared" si="45"/>
        <v>43466</v>
      </c>
      <c r="AI478" s="8">
        <f t="shared" si="46"/>
        <v>43489</v>
      </c>
      <c r="AJ478" s="8" t="str">
        <f t="shared" si="47"/>
        <v>Thursday</v>
      </c>
      <c r="AK478" s="2">
        <v>0.62722222222222224</v>
      </c>
      <c r="AL478" t="s">
        <v>33</v>
      </c>
      <c r="AM478" t="s">
        <v>34</v>
      </c>
      <c r="AN478" t="s">
        <v>44</v>
      </c>
      <c r="AO478" t="s">
        <v>27</v>
      </c>
    </row>
    <row r="479" spans="1:41" x14ac:dyDescent="0.25">
      <c r="A479" t="s">
        <v>27</v>
      </c>
      <c r="B479">
        <v>2290052</v>
      </c>
      <c r="C479" t="s">
        <v>28</v>
      </c>
      <c r="G479" t="s">
        <v>29</v>
      </c>
      <c r="I479">
        <v>12519</v>
      </c>
      <c r="J479" t="s">
        <v>30</v>
      </c>
      <c r="K479" t="s">
        <v>103</v>
      </c>
      <c r="L479">
        <f>VLOOKUP($K479,Key!$A$1:$D$105,2,FALSE)</f>
        <v>43.097999999999999</v>
      </c>
      <c r="M479">
        <f>VLOOKUP($K479,Key!$A$1:$D$105,3,FALSE)</f>
        <v>-87.887529999999998</v>
      </c>
      <c r="N479" t="str">
        <f>VLOOKUP($K479,Key!$A$1:$D$105,4,FALSE)</f>
        <v>Shorewood</v>
      </c>
      <c r="O479" t="s">
        <v>103</v>
      </c>
      <c r="P479">
        <f>VLOOKUP($O479,Key!$A$1:$D$105,2,FALSE)</f>
        <v>43.097999999999999</v>
      </c>
      <c r="Q479">
        <f>VLOOKUP($O479,Key!$A$1:$D$105,3,FALSE)</f>
        <v>-87.887529999999998</v>
      </c>
      <c r="R479" t="str">
        <f>VLOOKUP($O479,Key!$A$1:$D$105,4,FALSE)</f>
        <v>Shorewood</v>
      </c>
      <c r="S479">
        <v>1</v>
      </c>
      <c r="T479">
        <v>0</v>
      </c>
      <c r="U479">
        <v>0</v>
      </c>
      <c r="V479" t="s">
        <v>33</v>
      </c>
      <c r="W479">
        <v>0</v>
      </c>
      <c r="X479">
        <v>0</v>
      </c>
      <c r="Y479">
        <v>0</v>
      </c>
      <c r="Z479" s="6">
        <v>-1</v>
      </c>
      <c r="AA479" s="1">
        <v>43489</v>
      </c>
      <c r="AB479" s="7">
        <f t="shared" si="42"/>
        <v>43466</v>
      </c>
      <c r="AC479" s="7">
        <f t="shared" si="43"/>
        <v>43489</v>
      </c>
      <c r="AD479" s="7" t="str">
        <f t="shared" si="44"/>
        <v>Thursday</v>
      </c>
      <c r="AE479" s="2">
        <v>0.62750000000000006</v>
      </c>
      <c r="AF479" s="6">
        <v>1</v>
      </c>
      <c r="AG479" s="1">
        <v>43489</v>
      </c>
      <c r="AH479" s="7">
        <f t="shared" si="45"/>
        <v>43466</v>
      </c>
      <c r="AI479" s="7">
        <f t="shared" si="46"/>
        <v>43489</v>
      </c>
      <c r="AJ479" s="7" t="str">
        <f t="shared" si="47"/>
        <v>Thursday</v>
      </c>
      <c r="AK479" s="2">
        <v>0.62799768518518517</v>
      </c>
      <c r="AL479" t="s">
        <v>33</v>
      </c>
      <c r="AM479" t="s">
        <v>34</v>
      </c>
      <c r="AN479" t="s">
        <v>44</v>
      </c>
      <c r="AO479" t="s">
        <v>27</v>
      </c>
    </row>
    <row r="480" spans="1:41" x14ac:dyDescent="0.25">
      <c r="A480" t="s">
        <v>27</v>
      </c>
      <c r="B480">
        <v>2290052</v>
      </c>
      <c r="C480" t="s">
        <v>28</v>
      </c>
      <c r="G480" t="s">
        <v>29</v>
      </c>
      <c r="I480">
        <v>957</v>
      </c>
      <c r="J480" t="s">
        <v>30</v>
      </c>
      <c r="K480" t="s">
        <v>104</v>
      </c>
      <c r="L480">
        <f>VLOOKUP($K480,Key!$A$1:$D$105,2,FALSE)</f>
        <v>43.09534</v>
      </c>
      <c r="M480">
        <f>VLOOKUP($K480,Key!$A$1:$D$105,3,FALSE)</f>
        <v>-87.887339999999995</v>
      </c>
      <c r="N480" t="str">
        <f>VLOOKUP($K480,Key!$A$1:$D$105,4,FALSE)</f>
        <v>Shorewood</v>
      </c>
      <c r="O480" t="s">
        <v>104</v>
      </c>
      <c r="P480">
        <f>VLOOKUP($O480,Key!$A$1:$D$105,2,FALSE)</f>
        <v>43.09534</v>
      </c>
      <c r="Q480">
        <f>VLOOKUP($O480,Key!$A$1:$D$105,3,FALSE)</f>
        <v>-87.887339999999995</v>
      </c>
      <c r="R480" t="str">
        <f>VLOOKUP($O480,Key!$A$1:$D$105,4,FALSE)</f>
        <v>Shorewood</v>
      </c>
      <c r="S480">
        <v>1</v>
      </c>
      <c r="T480">
        <v>0</v>
      </c>
      <c r="U480">
        <v>0</v>
      </c>
      <c r="V480" t="s">
        <v>33</v>
      </c>
      <c r="W480">
        <v>0</v>
      </c>
      <c r="X480">
        <v>0</v>
      </c>
      <c r="Y480">
        <v>0</v>
      </c>
      <c r="Z480" s="4">
        <v>-1</v>
      </c>
      <c r="AA480" s="1">
        <v>43489</v>
      </c>
      <c r="AB480" s="8">
        <f t="shared" si="42"/>
        <v>43466</v>
      </c>
      <c r="AC480" s="8">
        <f t="shared" si="43"/>
        <v>43489</v>
      </c>
      <c r="AD480" s="8" t="str">
        <f t="shared" si="44"/>
        <v>Thursday</v>
      </c>
      <c r="AE480" s="2">
        <v>0.63326388888888896</v>
      </c>
      <c r="AF480" s="4">
        <v>1</v>
      </c>
      <c r="AG480" s="1">
        <v>43489</v>
      </c>
      <c r="AH480" s="8">
        <f t="shared" si="45"/>
        <v>43466</v>
      </c>
      <c r="AI480" s="8">
        <f t="shared" si="46"/>
        <v>43489</v>
      </c>
      <c r="AJ480" s="8" t="str">
        <f t="shared" si="47"/>
        <v>Thursday</v>
      </c>
      <c r="AK480" s="2">
        <v>0.63384259259259257</v>
      </c>
      <c r="AL480" t="s">
        <v>33</v>
      </c>
      <c r="AM480" t="s">
        <v>34</v>
      </c>
      <c r="AN480" t="s">
        <v>44</v>
      </c>
      <c r="AO480" t="s">
        <v>27</v>
      </c>
    </row>
    <row r="481" spans="1:41" x14ac:dyDescent="0.25">
      <c r="A481" t="s">
        <v>27</v>
      </c>
      <c r="B481">
        <v>2290052</v>
      </c>
      <c r="C481" t="s">
        <v>28</v>
      </c>
      <c r="G481" t="s">
        <v>29</v>
      </c>
      <c r="I481">
        <v>957</v>
      </c>
      <c r="J481" t="s">
        <v>30</v>
      </c>
      <c r="K481" t="s">
        <v>104</v>
      </c>
      <c r="L481">
        <f>VLOOKUP($K481,Key!$A$1:$D$105,2,FALSE)</f>
        <v>43.09534</v>
      </c>
      <c r="M481">
        <f>VLOOKUP($K481,Key!$A$1:$D$105,3,FALSE)</f>
        <v>-87.887339999999995</v>
      </c>
      <c r="N481" t="str">
        <f>VLOOKUP($K481,Key!$A$1:$D$105,4,FALSE)</f>
        <v>Shorewood</v>
      </c>
      <c r="O481" t="s">
        <v>104</v>
      </c>
      <c r="P481">
        <f>VLOOKUP($O481,Key!$A$1:$D$105,2,FALSE)</f>
        <v>43.09534</v>
      </c>
      <c r="Q481">
        <f>VLOOKUP($O481,Key!$A$1:$D$105,3,FALSE)</f>
        <v>-87.887339999999995</v>
      </c>
      <c r="R481" t="str">
        <f>VLOOKUP($O481,Key!$A$1:$D$105,4,FALSE)</f>
        <v>Shorewood</v>
      </c>
      <c r="S481">
        <v>5</v>
      </c>
      <c r="T481">
        <v>0</v>
      </c>
      <c r="U481">
        <v>0</v>
      </c>
      <c r="V481" t="s">
        <v>33</v>
      </c>
      <c r="W481">
        <v>0</v>
      </c>
      <c r="X481">
        <v>0</v>
      </c>
      <c r="Y481">
        <v>0</v>
      </c>
      <c r="Z481" s="6">
        <v>-1</v>
      </c>
      <c r="AA481" s="1">
        <v>43489</v>
      </c>
      <c r="AB481" s="7">
        <f t="shared" si="42"/>
        <v>43466</v>
      </c>
      <c r="AC481" s="7">
        <f t="shared" si="43"/>
        <v>43489</v>
      </c>
      <c r="AD481" s="7" t="str">
        <f t="shared" si="44"/>
        <v>Thursday</v>
      </c>
      <c r="AE481" s="2">
        <v>0.63879629629629631</v>
      </c>
      <c r="AF481" s="6">
        <v>1</v>
      </c>
      <c r="AG481" s="1">
        <v>43489</v>
      </c>
      <c r="AH481" s="7">
        <f t="shared" si="45"/>
        <v>43466</v>
      </c>
      <c r="AI481" s="7">
        <f t="shared" si="46"/>
        <v>43489</v>
      </c>
      <c r="AJ481" s="7" t="str">
        <f t="shared" si="47"/>
        <v>Thursday</v>
      </c>
      <c r="AK481" s="2">
        <v>0.64219907407407406</v>
      </c>
      <c r="AL481" t="s">
        <v>33</v>
      </c>
      <c r="AM481" t="s">
        <v>34</v>
      </c>
      <c r="AN481" t="s">
        <v>44</v>
      </c>
      <c r="AO481" t="s">
        <v>27</v>
      </c>
    </row>
    <row r="482" spans="1:41" x14ac:dyDescent="0.25">
      <c r="A482" t="s">
        <v>27</v>
      </c>
      <c r="B482">
        <v>2290052</v>
      </c>
      <c r="C482" t="s">
        <v>28</v>
      </c>
      <c r="G482" t="s">
        <v>29</v>
      </c>
      <c r="I482">
        <v>11075</v>
      </c>
      <c r="J482" t="s">
        <v>30</v>
      </c>
      <c r="K482" t="s">
        <v>41</v>
      </c>
      <c r="L482">
        <f>VLOOKUP($K482,Key!$A$1:$D$105,2,FALSE)</f>
        <v>43.042490000000001</v>
      </c>
      <c r="M482">
        <f>VLOOKUP($K482,Key!$A$1:$D$105,3,FALSE)</f>
        <v>-87.909959999999998</v>
      </c>
      <c r="N482" t="str">
        <f>VLOOKUP($K482,Key!$A$1:$D$105,4,FALSE)</f>
        <v>Milwaukee</v>
      </c>
      <c r="O482" t="s">
        <v>100</v>
      </c>
      <c r="P482">
        <f>VLOOKUP($O482,Key!$A$1:$D$105,2,FALSE)</f>
        <v>43.04562</v>
      </c>
      <c r="Q482">
        <f>VLOOKUP($O482,Key!$A$1:$D$105,3,FALSE)</f>
        <v>-87.923900000000003</v>
      </c>
      <c r="R482" t="str">
        <f>VLOOKUP($O482,Key!$A$1:$D$105,4,FALSE)</f>
        <v>Milwaukee</v>
      </c>
      <c r="S482">
        <v>12</v>
      </c>
      <c r="T482">
        <v>0</v>
      </c>
      <c r="U482">
        <v>0</v>
      </c>
      <c r="V482" t="s">
        <v>33</v>
      </c>
      <c r="W482">
        <v>1</v>
      </c>
      <c r="X482">
        <v>1</v>
      </c>
      <c r="Y482">
        <v>40</v>
      </c>
      <c r="Z482" s="6">
        <v>-1</v>
      </c>
      <c r="AA482" s="1">
        <v>43483</v>
      </c>
      <c r="AB482" s="7">
        <f t="shared" si="42"/>
        <v>43466</v>
      </c>
      <c r="AC482" s="7">
        <f t="shared" si="43"/>
        <v>43483</v>
      </c>
      <c r="AD482" s="7" t="str">
        <f t="shared" si="44"/>
        <v>Friday</v>
      </c>
      <c r="AE482" s="2">
        <v>0.38265046296296296</v>
      </c>
      <c r="AF482" s="6">
        <v>1</v>
      </c>
      <c r="AG482" s="1">
        <v>43483</v>
      </c>
      <c r="AH482" s="7">
        <f t="shared" si="45"/>
        <v>43466</v>
      </c>
      <c r="AI482" s="7">
        <f t="shared" si="46"/>
        <v>43483</v>
      </c>
      <c r="AJ482" s="7" t="str">
        <f t="shared" si="47"/>
        <v>Friday</v>
      </c>
      <c r="AK482" s="2">
        <v>0.39138888888888884</v>
      </c>
      <c r="AL482" t="s">
        <v>33</v>
      </c>
      <c r="AM482" t="s">
        <v>34</v>
      </c>
      <c r="AN482" t="s">
        <v>35</v>
      </c>
      <c r="AO482" t="s">
        <v>27</v>
      </c>
    </row>
    <row r="483" spans="1:41" x14ac:dyDescent="0.25">
      <c r="A483" t="s">
        <v>27</v>
      </c>
      <c r="B483">
        <v>2290052</v>
      </c>
      <c r="C483" t="s">
        <v>28</v>
      </c>
      <c r="G483" t="s">
        <v>29</v>
      </c>
      <c r="I483">
        <v>12642</v>
      </c>
      <c r="J483" t="s">
        <v>30</v>
      </c>
      <c r="K483" t="s">
        <v>69</v>
      </c>
      <c r="L483">
        <f>VLOOKUP($K483,Key!$A$1:$D$105,2,FALSE)</f>
        <v>43.081940000000003</v>
      </c>
      <c r="M483">
        <f>VLOOKUP($K483,Key!$A$1:$D$105,3,FALSE)</f>
        <v>-87.888090000000005</v>
      </c>
      <c r="N483" t="str">
        <f>VLOOKUP($K483,Key!$A$1:$D$105,4,FALSE)</f>
        <v>Shorewood</v>
      </c>
      <c r="O483" t="s">
        <v>71</v>
      </c>
      <c r="P483">
        <f>VLOOKUP($O483,Key!$A$1:$D$105,2,FALSE)</f>
        <v>43.074890000000003</v>
      </c>
      <c r="Q483">
        <f>VLOOKUP($O483,Key!$A$1:$D$105,3,FALSE)</f>
        <v>-87.882810000000006</v>
      </c>
      <c r="R483" t="str">
        <f>VLOOKUP($O483,Key!$A$1:$D$105,4,FALSE)</f>
        <v>Milwaukee</v>
      </c>
      <c r="S483">
        <v>21</v>
      </c>
      <c r="T483">
        <v>0</v>
      </c>
      <c r="U483">
        <v>0</v>
      </c>
      <c r="V483" t="s">
        <v>33</v>
      </c>
      <c r="W483">
        <v>3</v>
      </c>
      <c r="X483">
        <v>2.9</v>
      </c>
      <c r="Y483">
        <v>120</v>
      </c>
      <c r="Z483" s="4">
        <v>-1</v>
      </c>
      <c r="AA483" s="1">
        <v>43482</v>
      </c>
      <c r="AB483" s="8">
        <f t="shared" si="42"/>
        <v>43466</v>
      </c>
      <c r="AC483" s="8">
        <f t="shared" si="43"/>
        <v>43482</v>
      </c>
      <c r="AD483" s="8" t="str">
        <f t="shared" si="44"/>
        <v>Thursday</v>
      </c>
      <c r="AE483" s="2">
        <v>0.42994212962962958</v>
      </c>
      <c r="AF483" s="4">
        <v>1</v>
      </c>
      <c r="AG483" s="1">
        <v>43482</v>
      </c>
      <c r="AH483" s="8">
        <f t="shared" si="45"/>
        <v>43466</v>
      </c>
      <c r="AI483" s="8">
        <f t="shared" si="46"/>
        <v>43482</v>
      </c>
      <c r="AJ483" s="8" t="str">
        <f t="shared" si="47"/>
        <v>Thursday</v>
      </c>
      <c r="AK483" s="2">
        <v>0.44483796296296302</v>
      </c>
      <c r="AL483" t="s">
        <v>33</v>
      </c>
      <c r="AM483" t="s">
        <v>34</v>
      </c>
      <c r="AN483" t="s">
        <v>35</v>
      </c>
      <c r="AO483" t="s">
        <v>27</v>
      </c>
    </row>
    <row r="484" spans="1:41" x14ac:dyDescent="0.25">
      <c r="A484" t="s">
        <v>27</v>
      </c>
      <c r="B484">
        <v>2290052</v>
      </c>
      <c r="C484" t="s">
        <v>28</v>
      </c>
      <c r="G484" t="s">
        <v>29</v>
      </c>
      <c r="I484">
        <v>5459</v>
      </c>
      <c r="J484" t="s">
        <v>30</v>
      </c>
      <c r="K484" t="s">
        <v>81</v>
      </c>
      <c r="L484">
        <f>VLOOKUP($K484,Key!$A$1:$D$105,2,FALSE)</f>
        <v>43.049230000000001</v>
      </c>
      <c r="M484">
        <f>VLOOKUP($K484,Key!$A$1:$D$105,3,FALSE)</f>
        <v>-87.911940000000001</v>
      </c>
      <c r="N484" t="str">
        <f>VLOOKUP($K484,Key!$A$1:$D$105,4,FALSE)</f>
        <v>Milwaukee</v>
      </c>
      <c r="O484" t="s">
        <v>81</v>
      </c>
      <c r="P484">
        <f>VLOOKUP($O484,Key!$A$1:$D$105,2,FALSE)</f>
        <v>43.049230000000001</v>
      </c>
      <c r="Q484">
        <f>VLOOKUP($O484,Key!$A$1:$D$105,3,FALSE)</f>
        <v>-87.911940000000001</v>
      </c>
      <c r="R484" t="str">
        <f>VLOOKUP($O484,Key!$A$1:$D$105,4,FALSE)</f>
        <v>Milwaukee</v>
      </c>
      <c r="S484">
        <v>0</v>
      </c>
      <c r="T484">
        <v>0</v>
      </c>
      <c r="U484">
        <v>0</v>
      </c>
      <c r="V484" t="s">
        <v>33</v>
      </c>
      <c r="W484">
        <v>0</v>
      </c>
      <c r="X484">
        <v>0</v>
      </c>
      <c r="Y484">
        <v>0</v>
      </c>
      <c r="Z484" s="6">
        <v>-1</v>
      </c>
      <c r="AA484" s="1">
        <v>43486</v>
      </c>
      <c r="AB484" s="7">
        <f t="shared" si="42"/>
        <v>43466</v>
      </c>
      <c r="AC484" s="7">
        <f t="shared" si="43"/>
        <v>43486</v>
      </c>
      <c r="AD484" s="7" t="str">
        <f t="shared" si="44"/>
        <v>Monday</v>
      </c>
      <c r="AE484" s="2">
        <v>0.6441782407407407</v>
      </c>
      <c r="AF484" s="6">
        <v>1</v>
      </c>
      <c r="AG484" s="1">
        <v>43486</v>
      </c>
      <c r="AH484" s="7">
        <f t="shared" si="45"/>
        <v>43466</v>
      </c>
      <c r="AI484" s="7">
        <f t="shared" si="46"/>
        <v>43486</v>
      </c>
      <c r="AJ484" s="7" t="str">
        <f t="shared" si="47"/>
        <v>Monday</v>
      </c>
      <c r="AK484" s="2">
        <v>0.64437500000000003</v>
      </c>
      <c r="AL484" t="s">
        <v>33</v>
      </c>
      <c r="AM484" t="s">
        <v>34</v>
      </c>
      <c r="AN484" t="s">
        <v>44</v>
      </c>
      <c r="AO484" t="s">
        <v>27</v>
      </c>
    </row>
    <row r="485" spans="1:41" x14ac:dyDescent="0.25">
      <c r="A485" t="s">
        <v>27</v>
      </c>
      <c r="B485">
        <v>2290052</v>
      </c>
      <c r="C485" t="s">
        <v>28</v>
      </c>
      <c r="G485" t="s">
        <v>29</v>
      </c>
      <c r="I485">
        <v>12645</v>
      </c>
      <c r="J485" t="s">
        <v>30</v>
      </c>
      <c r="K485" t="s">
        <v>97</v>
      </c>
      <c r="L485">
        <f>VLOOKUP($K485,Key!$A$1:$D$105,2,FALSE)</f>
        <v>43.069021999999997</v>
      </c>
      <c r="M485">
        <f>VLOOKUP($K485,Key!$A$1:$D$105,3,FALSE)</f>
        <v>-87.887940999999998</v>
      </c>
      <c r="N485" t="str">
        <f>VLOOKUP($K485,Key!$A$1:$D$105,4,FALSE)</f>
        <v>Milwaukee</v>
      </c>
      <c r="O485" t="s">
        <v>94</v>
      </c>
      <c r="P485">
        <f>VLOOKUP($O485,Key!$A$1:$D$105,2,FALSE)</f>
        <v>43.077359999999999</v>
      </c>
      <c r="Q485">
        <f>VLOOKUP($O485,Key!$A$1:$D$105,3,FALSE)</f>
        <v>-87.880769999999998</v>
      </c>
      <c r="R485" t="str">
        <f>VLOOKUP($O485,Key!$A$1:$D$105,4,FALSE)</f>
        <v>Milwaukee</v>
      </c>
      <c r="S485">
        <v>105</v>
      </c>
      <c r="T485">
        <v>0</v>
      </c>
      <c r="U485">
        <v>0</v>
      </c>
      <c r="V485" t="s">
        <v>33</v>
      </c>
      <c r="W485">
        <v>15</v>
      </c>
      <c r="X485">
        <v>14.3</v>
      </c>
      <c r="Y485">
        <v>600</v>
      </c>
      <c r="Z485" s="4">
        <v>-1</v>
      </c>
      <c r="AA485" s="1">
        <v>43474</v>
      </c>
      <c r="AB485" s="8">
        <f t="shared" si="42"/>
        <v>43466</v>
      </c>
      <c r="AC485" s="8">
        <f t="shared" si="43"/>
        <v>43474</v>
      </c>
      <c r="AD485" s="8" t="str">
        <f t="shared" si="44"/>
        <v>Wednesday</v>
      </c>
      <c r="AE485" s="2">
        <v>0.41017361111111111</v>
      </c>
      <c r="AF485" s="4">
        <v>1</v>
      </c>
      <c r="AG485" s="1">
        <v>43474</v>
      </c>
      <c r="AH485" s="8">
        <f t="shared" si="45"/>
        <v>43466</v>
      </c>
      <c r="AI485" s="8">
        <f t="shared" si="46"/>
        <v>43474</v>
      </c>
      <c r="AJ485" s="8" t="str">
        <f t="shared" si="47"/>
        <v>Wednesday</v>
      </c>
      <c r="AK485" s="2">
        <v>0.48291666666666666</v>
      </c>
      <c r="AL485" t="s">
        <v>34</v>
      </c>
      <c r="AM485" t="s">
        <v>34</v>
      </c>
      <c r="AN485" t="s">
        <v>35</v>
      </c>
      <c r="AO485" t="s">
        <v>27</v>
      </c>
    </row>
    <row r="486" spans="1:41" x14ac:dyDescent="0.25">
      <c r="A486" t="s">
        <v>27</v>
      </c>
      <c r="B486">
        <v>2290052</v>
      </c>
      <c r="C486" t="s">
        <v>28</v>
      </c>
      <c r="G486" t="s">
        <v>29</v>
      </c>
      <c r="I486">
        <v>12502</v>
      </c>
      <c r="J486" t="s">
        <v>30</v>
      </c>
      <c r="K486" t="s">
        <v>97</v>
      </c>
      <c r="L486">
        <f>VLOOKUP($K486,Key!$A$1:$D$105,2,FALSE)</f>
        <v>43.069021999999997</v>
      </c>
      <c r="M486">
        <f>VLOOKUP($K486,Key!$A$1:$D$105,3,FALSE)</f>
        <v>-87.887940999999998</v>
      </c>
      <c r="N486" t="str">
        <f>VLOOKUP($K486,Key!$A$1:$D$105,4,FALSE)</f>
        <v>Milwaukee</v>
      </c>
      <c r="O486" t="s">
        <v>92</v>
      </c>
      <c r="P486">
        <f>VLOOKUP($O486,Key!$A$1:$D$105,2,FALSE)</f>
        <v>43.053040000000003</v>
      </c>
      <c r="Q486">
        <f>VLOOKUP($O486,Key!$A$1:$D$105,3,FALSE)</f>
        <v>-87.897660000000002</v>
      </c>
      <c r="R486" t="str">
        <f>VLOOKUP($O486,Key!$A$1:$D$105,4,FALSE)</f>
        <v>Milwaukee</v>
      </c>
      <c r="S486">
        <v>9</v>
      </c>
      <c r="T486">
        <v>0</v>
      </c>
      <c r="U486">
        <v>0</v>
      </c>
      <c r="V486" t="s">
        <v>33</v>
      </c>
      <c r="W486">
        <v>1</v>
      </c>
      <c r="X486">
        <v>1</v>
      </c>
      <c r="Y486">
        <v>40</v>
      </c>
      <c r="Z486" s="6">
        <v>-1</v>
      </c>
      <c r="AA486" s="1">
        <v>43482</v>
      </c>
      <c r="AB486" s="7">
        <f t="shared" si="42"/>
        <v>43466</v>
      </c>
      <c r="AC486" s="7">
        <f t="shared" si="43"/>
        <v>43482</v>
      </c>
      <c r="AD486" s="7" t="str">
        <f t="shared" si="44"/>
        <v>Thursday</v>
      </c>
      <c r="AE486" s="2">
        <v>0.45291666666666663</v>
      </c>
      <c r="AF486" s="6">
        <v>1</v>
      </c>
      <c r="AG486" s="1">
        <v>43482</v>
      </c>
      <c r="AH486" s="7">
        <f t="shared" si="45"/>
        <v>43466</v>
      </c>
      <c r="AI486" s="7">
        <f t="shared" si="46"/>
        <v>43482</v>
      </c>
      <c r="AJ486" s="7" t="str">
        <f t="shared" si="47"/>
        <v>Thursday</v>
      </c>
      <c r="AK486" s="2">
        <v>0.45971064814814816</v>
      </c>
      <c r="AL486" t="s">
        <v>33</v>
      </c>
      <c r="AM486" t="s">
        <v>34</v>
      </c>
      <c r="AN486" t="s">
        <v>35</v>
      </c>
      <c r="AO486" t="s">
        <v>27</v>
      </c>
    </row>
    <row r="487" spans="1:41" x14ac:dyDescent="0.25">
      <c r="A487" t="s">
        <v>27</v>
      </c>
      <c r="B487">
        <v>1865798</v>
      </c>
      <c r="C487" t="s">
        <v>28</v>
      </c>
      <c r="G487" t="s">
        <v>29</v>
      </c>
      <c r="I487">
        <v>12622</v>
      </c>
      <c r="J487" t="s">
        <v>30</v>
      </c>
      <c r="K487" t="s">
        <v>52</v>
      </c>
      <c r="L487">
        <f>VLOOKUP($K487,Key!$A$1:$D$105,2,FALSE)</f>
        <v>43.037300000000002</v>
      </c>
      <c r="M487">
        <f>VLOOKUP($K487,Key!$A$1:$D$105,3,FALSE)</f>
        <v>-87.915800000000004</v>
      </c>
      <c r="N487" t="str">
        <f>VLOOKUP($K487,Key!$A$1:$D$105,4,FALSE)</f>
        <v>Milwaukee</v>
      </c>
      <c r="O487" t="s">
        <v>52</v>
      </c>
      <c r="P487">
        <f>VLOOKUP($O487,Key!$A$1:$D$105,2,FALSE)</f>
        <v>43.037300000000002</v>
      </c>
      <c r="Q487">
        <f>VLOOKUP($O487,Key!$A$1:$D$105,3,FALSE)</f>
        <v>-87.915800000000004</v>
      </c>
      <c r="R487" t="str">
        <f>VLOOKUP($O487,Key!$A$1:$D$105,4,FALSE)</f>
        <v>Milwaukee</v>
      </c>
      <c r="S487">
        <v>15</v>
      </c>
      <c r="T487">
        <v>0</v>
      </c>
      <c r="U487">
        <v>0</v>
      </c>
      <c r="V487" t="s">
        <v>33</v>
      </c>
      <c r="W487">
        <v>2</v>
      </c>
      <c r="X487">
        <v>1.9</v>
      </c>
      <c r="Y487">
        <v>80</v>
      </c>
      <c r="Z487" s="4">
        <v>-1</v>
      </c>
      <c r="AA487" s="1">
        <v>43484</v>
      </c>
      <c r="AB487" s="8">
        <f t="shared" si="42"/>
        <v>43466</v>
      </c>
      <c r="AC487" s="8">
        <f t="shared" si="43"/>
        <v>43484</v>
      </c>
      <c r="AD487" s="8" t="str">
        <f t="shared" si="44"/>
        <v>Saturday</v>
      </c>
      <c r="AE487" s="2">
        <v>0.44458333333333333</v>
      </c>
      <c r="AF487" s="4">
        <v>1</v>
      </c>
      <c r="AG487" s="1">
        <v>43484</v>
      </c>
      <c r="AH487" s="8">
        <f t="shared" si="45"/>
        <v>43466</v>
      </c>
      <c r="AI487" s="8">
        <f t="shared" si="46"/>
        <v>43484</v>
      </c>
      <c r="AJ487" s="8" t="str">
        <f t="shared" si="47"/>
        <v>Saturday</v>
      </c>
      <c r="AK487" s="2">
        <v>0.45530092592592591</v>
      </c>
      <c r="AL487" t="s">
        <v>33</v>
      </c>
      <c r="AM487" t="s">
        <v>34</v>
      </c>
      <c r="AN487" t="s">
        <v>44</v>
      </c>
      <c r="AO487" t="s">
        <v>27</v>
      </c>
    </row>
    <row r="488" spans="1:41" x14ac:dyDescent="0.25">
      <c r="A488" t="s">
        <v>27</v>
      </c>
      <c r="B488">
        <v>2290052</v>
      </c>
      <c r="C488" t="s">
        <v>28</v>
      </c>
      <c r="G488" t="s">
        <v>29</v>
      </c>
      <c r="I488">
        <v>12464</v>
      </c>
      <c r="J488" t="s">
        <v>30</v>
      </c>
      <c r="K488" t="s">
        <v>36</v>
      </c>
      <c r="L488">
        <f>VLOOKUP($K488,Key!$A$1:$D$105,2,FALSE)</f>
        <v>43.03886</v>
      </c>
      <c r="M488">
        <f>VLOOKUP($K488,Key!$A$1:$D$105,3,FALSE)</f>
        <v>-87.902720000000002</v>
      </c>
      <c r="N488" t="str">
        <f>VLOOKUP($K488,Key!$A$1:$D$105,4,FALSE)</f>
        <v>Milwaukee</v>
      </c>
      <c r="O488" t="s">
        <v>57</v>
      </c>
      <c r="P488">
        <f>VLOOKUP($O488,Key!$A$1:$D$105,2,FALSE)</f>
        <v>43.045712999999999</v>
      </c>
      <c r="Q488">
        <f>VLOOKUP($O488,Key!$A$1:$D$105,3,FALSE)</f>
        <v>-87.899756999999994</v>
      </c>
      <c r="R488" t="str">
        <f>VLOOKUP($O488,Key!$A$1:$D$105,4,FALSE)</f>
        <v>Milwaukee</v>
      </c>
      <c r="S488">
        <v>10</v>
      </c>
      <c r="T488">
        <v>0</v>
      </c>
      <c r="U488">
        <v>0</v>
      </c>
      <c r="V488" t="s">
        <v>33</v>
      </c>
      <c r="W488">
        <v>1</v>
      </c>
      <c r="X488">
        <v>1</v>
      </c>
      <c r="Y488">
        <v>40</v>
      </c>
      <c r="Z488" s="6">
        <v>-1</v>
      </c>
      <c r="AA488" s="1">
        <v>43482</v>
      </c>
      <c r="AB488" s="7">
        <f t="shared" si="42"/>
        <v>43466</v>
      </c>
      <c r="AC488" s="7">
        <f t="shared" si="43"/>
        <v>43482</v>
      </c>
      <c r="AD488" s="7" t="str">
        <f t="shared" si="44"/>
        <v>Thursday</v>
      </c>
      <c r="AE488" s="2">
        <v>0.39730324074074069</v>
      </c>
      <c r="AF488" s="6">
        <v>1</v>
      </c>
      <c r="AG488" s="1">
        <v>43482</v>
      </c>
      <c r="AH488" s="7">
        <f t="shared" si="45"/>
        <v>43466</v>
      </c>
      <c r="AI488" s="7">
        <f t="shared" si="46"/>
        <v>43482</v>
      </c>
      <c r="AJ488" s="7" t="str">
        <f t="shared" si="47"/>
        <v>Thursday</v>
      </c>
      <c r="AK488" s="2">
        <v>0.40478009259259262</v>
      </c>
      <c r="AL488" t="s">
        <v>33</v>
      </c>
      <c r="AM488" t="s">
        <v>34</v>
      </c>
      <c r="AN488" t="s">
        <v>35</v>
      </c>
      <c r="AO488" t="s">
        <v>27</v>
      </c>
    </row>
    <row r="489" spans="1:41" x14ac:dyDescent="0.25">
      <c r="A489" t="s">
        <v>27</v>
      </c>
      <c r="B489">
        <v>1867043</v>
      </c>
      <c r="C489" t="s">
        <v>28</v>
      </c>
      <c r="G489" t="s">
        <v>29</v>
      </c>
      <c r="I489">
        <v>5437</v>
      </c>
      <c r="J489" t="s">
        <v>30</v>
      </c>
      <c r="K489" t="s">
        <v>78</v>
      </c>
      <c r="L489">
        <f>VLOOKUP($K489,Key!$A$1:$D$105,2,FALSE)</f>
        <v>43.041646999999998</v>
      </c>
      <c r="M489">
        <f>VLOOKUP($K489,Key!$A$1:$D$105,3,FALSE)</f>
        <v>-87.927257999999995</v>
      </c>
      <c r="N489" t="str">
        <f>VLOOKUP($K489,Key!$A$1:$D$105,4,FALSE)</f>
        <v>Milwaukee</v>
      </c>
      <c r="O489" t="s">
        <v>78</v>
      </c>
      <c r="P489">
        <f>VLOOKUP($O489,Key!$A$1:$D$105,2,FALSE)</f>
        <v>43.041646999999998</v>
      </c>
      <c r="Q489">
        <f>VLOOKUP($O489,Key!$A$1:$D$105,3,FALSE)</f>
        <v>-87.927257999999995</v>
      </c>
      <c r="R489" t="str">
        <f>VLOOKUP($O489,Key!$A$1:$D$105,4,FALSE)</f>
        <v>Milwaukee</v>
      </c>
      <c r="S489">
        <v>5</v>
      </c>
      <c r="T489">
        <v>0</v>
      </c>
      <c r="U489">
        <v>0</v>
      </c>
      <c r="V489" t="s">
        <v>33</v>
      </c>
      <c r="W489">
        <v>0</v>
      </c>
      <c r="X489">
        <v>0</v>
      </c>
      <c r="Y489">
        <v>0</v>
      </c>
      <c r="Z489" s="4">
        <v>-1</v>
      </c>
      <c r="AA489" s="1">
        <v>43485</v>
      </c>
      <c r="AB489" s="8">
        <f t="shared" si="42"/>
        <v>43466</v>
      </c>
      <c r="AC489" s="8">
        <f t="shared" si="43"/>
        <v>43485</v>
      </c>
      <c r="AD489" s="8" t="str">
        <f t="shared" si="44"/>
        <v>Sunday</v>
      </c>
      <c r="AE489" s="2">
        <v>0.56254629629629627</v>
      </c>
      <c r="AF489" s="4">
        <v>1</v>
      </c>
      <c r="AG489" s="1">
        <v>43485</v>
      </c>
      <c r="AH489" s="8">
        <f t="shared" si="45"/>
        <v>43466</v>
      </c>
      <c r="AI489" s="8">
        <f t="shared" si="46"/>
        <v>43485</v>
      </c>
      <c r="AJ489" s="8" t="str">
        <f t="shared" si="47"/>
        <v>Sunday</v>
      </c>
      <c r="AK489" s="2">
        <v>0.56628472222222226</v>
      </c>
      <c r="AL489" t="s">
        <v>33</v>
      </c>
      <c r="AM489" t="s">
        <v>34</v>
      </c>
      <c r="AN489" t="s">
        <v>44</v>
      </c>
      <c r="AO489" t="s">
        <v>27</v>
      </c>
    </row>
    <row r="490" spans="1:41" x14ac:dyDescent="0.25">
      <c r="A490" t="s">
        <v>27</v>
      </c>
      <c r="B490">
        <v>1164213</v>
      </c>
      <c r="C490" t="s">
        <v>28</v>
      </c>
      <c r="G490" t="s">
        <v>29</v>
      </c>
      <c r="I490">
        <v>12595</v>
      </c>
      <c r="J490" t="s">
        <v>30</v>
      </c>
      <c r="K490" t="s">
        <v>56</v>
      </c>
      <c r="L490">
        <f>VLOOKUP($K490,Key!$A$1:$D$105,2,FALSE)</f>
        <v>43.05847</v>
      </c>
      <c r="M490">
        <f>VLOOKUP($K490,Key!$A$1:$D$105,3,FALSE)</f>
        <v>-87.898079999999993</v>
      </c>
      <c r="N490" t="str">
        <f>VLOOKUP($K490,Key!$A$1:$D$105,4,FALSE)</f>
        <v>Milwaukee</v>
      </c>
      <c r="O490" t="s">
        <v>73</v>
      </c>
      <c r="P490">
        <f>VLOOKUP($O490,Key!$A$1:$D$105,2,FALSE)</f>
        <v>43.089460000000003</v>
      </c>
      <c r="Q490">
        <f>VLOOKUP($O490,Key!$A$1:$D$105,3,FALSE)</f>
        <v>-87.895219999999995</v>
      </c>
      <c r="R490" t="str">
        <f>VLOOKUP($O490,Key!$A$1:$D$105,4,FALSE)</f>
        <v>Shorewood</v>
      </c>
      <c r="S490">
        <v>10</v>
      </c>
      <c r="T490">
        <v>0</v>
      </c>
      <c r="U490">
        <v>0</v>
      </c>
      <c r="V490" t="s">
        <v>33</v>
      </c>
      <c r="W490">
        <v>1</v>
      </c>
      <c r="X490">
        <v>1</v>
      </c>
      <c r="Y490">
        <v>40</v>
      </c>
      <c r="Z490" s="6">
        <v>-1</v>
      </c>
      <c r="AA490" s="1">
        <v>43471</v>
      </c>
      <c r="AB490" s="7">
        <f t="shared" si="42"/>
        <v>43466</v>
      </c>
      <c r="AC490" s="7">
        <f t="shared" si="43"/>
        <v>43471</v>
      </c>
      <c r="AD490" s="7" t="str">
        <f t="shared" si="44"/>
        <v>Sunday</v>
      </c>
      <c r="AE490" s="2">
        <v>0.62685185185185188</v>
      </c>
      <c r="AF490" s="6">
        <v>1</v>
      </c>
      <c r="AG490" s="1">
        <v>43471</v>
      </c>
      <c r="AH490" s="7">
        <f t="shared" si="45"/>
        <v>43466</v>
      </c>
      <c r="AI490" s="7">
        <f t="shared" si="46"/>
        <v>43471</v>
      </c>
      <c r="AJ490" s="7" t="str">
        <f t="shared" si="47"/>
        <v>Sunday</v>
      </c>
      <c r="AK490" s="2">
        <v>0.63388888888888884</v>
      </c>
      <c r="AL490" t="s">
        <v>33</v>
      </c>
      <c r="AM490" t="s">
        <v>34</v>
      </c>
      <c r="AN490" t="s">
        <v>35</v>
      </c>
      <c r="AO490" t="s">
        <v>27</v>
      </c>
    </row>
    <row r="491" spans="1:41" x14ac:dyDescent="0.25">
      <c r="A491" t="s">
        <v>27</v>
      </c>
      <c r="B491">
        <v>871693</v>
      </c>
      <c r="C491" t="s">
        <v>28</v>
      </c>
      <c r="G491" t="s">
        <v>29</v>
      </c>
      <c r="I491">
        <v>5433</v>
      </c>
      <c r="J491" t="s">
        <v>30</v>
      </c>
      <c r="K491" t="s">
        <v>61</v>
      </c>
      <c r="L491">
        <f>VLOOKUP($K491,Key!$A$1:$D$105,2,FALSE)</f>
        <v>43.026229999999998</v>
      </c>
      <c r="M491">
        <f>VLOOKUP($K491,Key!$A$1:$D$105,3,FALSE)</f>
        <v>-87.912809999999993</v>
      </c>
      <c r="N491" t="str">
        <f>VLOOKUP($K491,Key!$A$1:$D$105,4,FALSE)</f>
        <v>Milwaukee</v>
      </c>
      <c r="O491" t="s">
        <v>61</v>
      </c>
      <c r="P491">
        <f>VLOOKUP($O491,Key!$A$1:$D$105,2,FALSE)</f>
        <v>43.026229999999998</v>
      </c>
      <c r="Q491">
        <f>VLOOKUP($O491,Key!$A$1:$D$105,3,FALSE)</f>
        <v>-87.912809999999993</v>
      </c>
      <c r="R491" t="str">
        <f>VLOOKUP($O491,Key!$A$1:$D$105,4,FALSE)</f>
        <v>Milwaukee</v>
      </c>
      <c r="S491">
        <v>0</v>
      </c>
      <c r="T491">
        <v>0</v>
      </c>
      <c r="U491">
        <v>0</v>
      </c>
      <c r="V491" t="s">
        <v>33</v>
      </c>
      <c r="W491">
        <v>0</v>
      </c>
      <c r="X491">
        <v>0</v>
      </c>
      <c r="Y491">
        <v>0</v>
      </c>
      <c r="Z491" s="4">
        <v>-1</v>
      </c>
      <c r="AA491" s="1">
        <v>43484</v>
      </c>
      <c r="AB491" s="8">
        <f t="shared" si="42"/>
        <v>43466</v>
      </c>
      <c r="AC491" s="8">
        <f t="shared" si="43"/>
        <v>43484</v>
      </c>
      <c r="AD491" s="8" t="str">
        <f t="shared" si="44"/>
        <v>Saturday</v>
      </c>
      <c r="AE491" s="2">
        <v>0.58074074074074067</v>
      </c>
      <c r="AF491" s="4">
        <v>1</v>
      </c>
      <c r="AG491" s="1">
        <v>43484</v>
      </c>
      <c r="AH491" s="8">
        <f t="shared" si="45"/>
        <v>43466</v>
      </c>
      <c r="AI491" s="8">
        <f t="shared" si="46"/>
        <v>43484</v>
      </c>
      <c r="AJ491" s="8" t="str">
        <f t="shared" si="47"/>
        <v>Saturday</v>
      </c>
      <c r="AK491" s="2">
        <v>0.5808564814814815</v>
      </c>
      <c r="AL491" t="s">
        <v>33</v>
      </c>
      <c r="AM491" t="s">
        <v>34</v>
      </c>
      <c r="AN491" t="s">
        <v>44</v>
      </c>
      <c r="AO491" t="s">
        <v>27</v>
      </c>
    </row>
    <row r="492" spans="1:41" x14ac:dyDescent="0.25">
      <c r="A492" t="s">
        <v>27</v>
      </c>
      <c r="B492">
        <v>2290052</v>
      </c>
      <c r="C492" t="s">
        <v>28</v>
      </c>
      <c r="G492" t="s">
        <v>29</v>
      </c>
      <c r="I492">
        <v>5572</v>
      </c>
      <c r="J492" t="s">
        <v>30</v>
      </c>
      <c r="K492" t="s">
        <v>41</v>
      </c>
      <c r="L492">
        <f>VLOOKUP($K492,Key!$A$1:$D$105,2,FALSE)</f>
        <v>43.042490000000001</v>
      </c>
      <c r="M492">
        <f>VLOOKUP($K492,Key!$A$1:$D$105,3,FALSE)</f>
        <v>-87.909959999999998</v>
      </c>
      <c r="N492" t="str">
        <f>VLOOKUP($K492,Key!$A$1:$D$105,4,FALSE)</f>
        <v>Milwaukee</v>
      </c>
      <c r="O492" t="s">
        <v>79</v>
      </c>
      <c r="P492">
        <f>VLOOKUP($O492,Key!$A$1:$D$105,2,FALSE)</f>
        <v>43.078530000000001</v>
      </c>
      <c r="Q492">
        <f>VLOOKUP($O492,Key!$A$1:$D$105,3,FALSE)</f>
        <v>-87.882620000000003</v>
      </c>
      <c r="R492" t="str">
        <f>VLOOKUP($O492,Key!$A$1:$D$105,4,FALSE)</f>
        <v>Milwaukee</v>
      </c>
      <c r="S492">
        <v>36</v>
      </c>
      <c r="T492">
        <v>0</v>
      </c>
      <c r="U492">
        <v>0</v>
      </c>
      <c r="V492" t="s">
        <v>33</v>
      </c>
      <c r="W492">
        <v>5</v>
      </c>
      <c r="X492">
        <v>4.8</v>
      </c>
      <c r="Y492">
        <v>200</v>
      </c>
      <c r="Z492" s="6">
        <v>-1</v>
      </c>
      <c r="AA492" s="1">
        <v>43473</v>
      </c>
      <c r="AB492" s="7">
        <f t="shared" si="42"/>
        <v>43466</v>
      </c>
      <c r="AC492" s="7">
        <f t="shared" si="43"/>
        <v>43473</v>
      </c>
      <c r="AD492" s="7" t="str">
        <f t="shared" si="44"/>
        <v>Tuesday</v>
      </c>
      <c r="AE492" s="2">
        <v>0.60554398148148147</v>
      </c>
      <c r="AF492" s="6">
        <v>1</v>
      </c>
      <c r="AG492" s="1">
        <v>43473</v>
      </c>
      <c r="AH492" s="7">
        <f t="shared" si="45"/>
        <v>43466</v>
      </c>
      <c r="AI492" s="7">
        <f t="shared" si="46"/>
        <v>43473</v>
      </c>
      <c r="AJ492" s="7" t="str">
        <f t="shared" si="47"/>
        <v>Tuesday</v>
      </c>
      <c r="AK492" s="2">
        <v>0.6305439814814815</v>
      </c>
      <c r="AL492" t="s">
        <v>34</v>
      </c>
      <c r="AM492" t="s">
        <v>34</v>
      </c>
      <c r="AN492" t="s">
        <v>35</v>
      </c>
      <c r="AO492" t="s">
        <v>27</v>
      </c>
    </row>
    <row r="493" spans="1:41" x14ac:dyDescent="0.25">
      <c r="A493" t="s">
        <v>27</v>
      </c>
      <c r="B493">
        <v>2290052</v>
      </c>
      <c r="C493" t="s">
        <v>28</v>
      </c>
      <c r="G493" t="s">
        <v>29</v>
      </c>
      <c r="I493">
        <v>12526</v>
      </c>
      <c r="J493" t="s">
        <v>30</v>
      </c>
      <c r="K493" t="s">
        <v>54</v>
      </c>
      <c r="L493">
        <f>VLOOKUP($K493,Key!$A$1:$D$105,2,FALSE)</f>
        <v>43.004728999999998</v>
      </c>
      <c r="M493">
        <f>VLOOKUP($K493,Key!$A$1:$D$105,3,FALSE)</f>
        <v>-87.905463999999995</v>
      </c>
      <c r="N493" t="str">
        <f>VLOOKUP($K493,Key!$A$1:$D$105,4,FALSE)</f>
        <v>Milwaukee</v>
      </c>
      <c r="O493" t="s">
        <v>46</v>
      </c>
      <c r="P493">
        <f>VLOOKUP($O493,Key!$A$1:$D$105,2,FALSE)</f>
        <v>43.049909999999997</v>
      </c>
      <c r="Q493">
        <f>VLOOKUP($O493,Key!$A$1:$D$105,3,FALSE)</f>
        <v>-87.914237</v>
      </c>
      <c r="R493" t="str">
        <f>VLOOKUP($O493,Key!$A$1:$D$105,4,FALSE)</f>
        <v>Milwaukee</v>
      </c>
      <c r="S493">
        <v>1179</v>
      </c>
      <c r="T493">
        <v>0</v>
      </c>
      <c r="U493">
        <v>0</v>
      </c>
      <c r="V493" t="s">
        <v>33</v>
      </c>
      <c r="W493">
        <v>18</v>
      </c>
      <c r="X493">
        <v>17.100000000000001</v>
      </c>
      <c r="Y493">
        <v>720</v>
      </c>
      <c r="Z493" s="4">
        <v>-1</v>
      </c>
      <c r="AA493" s="1">
        <v>43472</v>
      </c>
      <c r="AB493" s="8">
        <f t="shared" si="42"/>
        <v>43466</v>
      </c>
      <c r="AC493" s="8">
        <f t="shared" si="43"/>
        <v>43472</v>
      </c>
      <c r="AD493" s="8" t="str">
        <f t="shared" si="44"/>
        <v>Monday</v>
      </c>
      <c r="AE493" s="2">
        <v>0.62766203703703705</v>
      </c>
      <c r="AF493" s="4">
        <v>1</v>
      </c>
      <c r="AG493" s="1">
        <v>43473</v>
      </c>
      <c r="AH493" s="8">
        <f t="shared" si="45"/>
        <v>43466</v>
      </c>
      <c r="AI493" s="8">
        <f t="shared" si="46"/>
        <v>43473</v>
      </c>
      <c r="AJ493" s="8" t="str">
        <f t="shared" si="47"/>
        <v>Tuesday</v>
      </c>
      <c r="AK493" s="2">
        <v>0.44650462962962961</v>
      </c>
      <c r="AL493" t="s">
        <v>34</v>
      </c>
      <c r="AM493" t="s">
        <v>34</v>
      </c>
      <c r="AN493" t="s">
        <v>35</v>
      </c>
      <c r="AO493" t="s">
        <v>27</v>
      </c>
    </row>
    <row r="494" spans="1:41" x14ac:dyDescent="0.25">
      <c r="A494" t="s">
        <v>27</v>
      </c>
      <c r="B494">
        <v>2290052</v>
      </c>
      <c r="C494" t="s">
        <v>28</v>
      </c>
      <c r="G494" t="s">
        <v>29</v>
      </c>
      <c r="I494">
        <v>11162</v>
      </c>
      <c r="J494" t="s">
        <v>30</v>
      </c>
      <c r="K494" t="s">
        <v>119</v>
      </c>
      <c r="L494">
        <f>VLOOKUP($K494,Key!$A$1:$D$105,2,FALSE)</f>
        <v>43.027496300000003</v>
      </c>
      <c r="M494">
        <f>VLOOKUP($K494,Key!$A$1:$D$105,3,FALSE)</f>
        <v>-87.966999599999994</v>
      </c>
      <c r="N494" t="str">
        <f>VLOOKUP($K494,Key!$A$1:$D$105,4,FALSE)</f>
        <v>Milwaukee</v>
      </c>
      <c r="O494" t="s">
        <v>46</v>
      </c>
      <c r="P494">
        <f>VLOOKUP($O494,Key!$A$1:$D$105,2,FALSE)</f>
        <v>43.049909999999997</v>
      </c>
      <c r="Q494">
        <f>VLOOKUP($O494,Key!$A$1:$D$105,3,FALSE)</f>
        <v>-87.914237</v>
      </c>
      <c r="R494" t="str">
        <f>VLOOKUP($O494,Key!$A$1:$D$105,4,FALSE)</f>
        <v>Milwaukee</v>
      </c>
      <c r="S494">
        <v>48</v>
      </c>
      <c r="T494">
        <v>0</v>
      </c>
      <c r="U494">
        <v>0</v>
      </c>
      <c r="V494" t="s">
        <v>33</v>
      </c>
      <c r="W494">
        <v>7</v>
      </c>
      <c r="X494">
        <v>6.7</v>
      </c>
      <c r="Y494">
        <v>280</v>
      </c>
      <c r="Z494" s="6">
        <v>-1</v>
      </c>
      <c r="AA494" s="1">
        <v>43470</v>
      </c>
      <c r="AB494" s="7">
        <f t="shared" si="42"/>
        <v>43466</v>
      </c>
      <c r="AC494" s="7">
        <f t="shared" si="43"/>
        <v>43470</v>
      </c>
      <c r="AD494" s="7" t="str">
        <f t="shared" si="44"/>
        <v>Saturday</v>
      </c>
      <c r="AE494" s="2">
        <v>0.49305555555555558</v>
      </c>
      <c r="AF494" s="6">
        <v>1</v>
      </c>
      <c r="AG494" s="1">
        <v>43470</v>
      </c>
      <c r="AH494" s="7">
        <f t="shared" si="45"/>
        <v>43466</v>
      </c>
      <c r="AI494" s="7">
        <f t="shared" si="46"/>
        <v>43470</v>
      </c>
      <c r="AJ494" s="7" t="str">
        <f t="shared" si="47"/>
        <v>Saturday</v>
      </c>
      <c r="AK494" s="2">
        <v>0.52684027777777775</v>
      </c>
      <c r="AL494" t="s">
        <v>34</v>
      </c>
      <c r="AM494" t="s">
        <v>34</v>
      </c>
      <c r="AN494" t="s">
        <v>35</v>
      </c>
      <c r="AO494" t="s">
        <v>27</v>
      </c>
    </row>
    <row r="495" spans="1:41" x14ac:dyDescent="0.25">
      <c r="A495" t="s">
        <v>27</v>
      </c>
      <c r="B495">
        <v>552586</v>
      </c>
      <c r="C495" t="s">
        <v>28</v>
      </c>
      <c r="G495" t="s">
        <v>29</v>
      </c>
      <c r="I495">
        <v>11138</v>
      </c>
      <c r="J495" t="s">
        <v>30</v>
      </c>
      <c r="K495" t="s">
        <v>43</v>
      </c>
      <c r="L495">
        <f>VLOOKUP($K495,Key!$A$1:$D$105,2,FALSE)</f>
        <v>43.038580000000003</v>
      </c>
      <c r="M495">
        <f>VLOOKUP($K495,Key!$A$1:$D$105,3,FALSE)</f>
        <v>-87.90934</v>
      </c>
      <c r="N495" t="str">
        <f>VLOOKUP($K495,Key!$A$1:$D$105,4,FALSE)</f>
        <v>Milwaukee</v>
      </c>
      <c r="O495" t="s">
        <v>43</v>
      </c>
      <c r="P495">
        <f>VLOOKUP($O495,Key!$A$1:$D$105,2,FALSE)</f>
        <v>43.038580000000003</v>
      </c>
      <c r="Q495">
        <f>VLOOKUP($O495,Key!$A$1:$D$105,3,FALSE)</f>
        <v>-87.90934</v>
      </c>
      <c r="R495" t="str">
        <f>VLOOKUP($O495,Key!$A$1:$D$105,4,FALSE)</f>
        <v>Milwaukee</v>
      </c>
      <c r="S495">
        <v>1</v>
      </c>
      <c r="T495">
        <v>0</v>
      </c>
      <c r="U495">
        <v>0</v>
      </c>
      <c r="V495" t="s">
        <v>33</v>
      </c>
      <c r="W495">
        <v>0</v>
      </c>
      <c r="X495">
        <v>0</v>
      </c>
      <c r="Y495">
        <v>0</v>
      </c>
      <c r="Z495" s="4">
        <v>-1</v>
      </c>
      <c r="AA495" s="1">
        <v>43485</v>
      </c>
      <c r="AB495" s="8">
        <f t="shared" si="42"/>
        <v>43466</v>
      </c>
      <c r="AC495" s="8">
        <f t="shared" si="43"/>
        <v>43485</v>
      </c>
      <c r="AD495" s="8" t="str">
        <f t="shared" si="44"/>
        <v>Sunday</v>
      </c>
      <c r="AE495" s="2">
        <v>0.45546296296296296</v>
      </c>
      <c r="AF495" s="4">
        <v>1</v>
      </c>
      <c r="AG495" s="1">
        <v>43485</v>
      </c>
      <c r="AH495" s="8">
        <f t="shared" si="45"/>
        <v>43466</v>
      </c>
      <c r="AI495" s="8">
        <f t="shared" si="46"/>
        <v>43485</v>
      </c>
      <c r="AJ495" s="8" t="str">
        <f t="shared" si="47"/>
        <v>Sunday</v>
      </c>
      <c r="AK495" s="2">
        <v>0.45557870370370374</v>
      </c>
      <c r="AL495" t="s">
        <v>33</v>
      </c>
      <c r="AM495" t="s">
        <v>34</v>
      </c>
      <c r="AN495" t="s">
        <v>44</v>
      </c>
      <c r="AO495" t="s">
        <v>27</v>
      </c>
    </row>
    <row r="496" spans="1:41" x14ac:dyDescent="0.25">
      <c r="A496" t="s">
        <v>27</v>
      </c>
      <c r="B496">
        <v>2290052</v>
      </c>
      <c r="C496" t="s">
        <v>28</v>
      </c>
      <c r="G496" t="s">
        <v>29</v>
      </c>
      <c r="I496">
        <v>168</v>
      </c>
      <c r="J496" t="s">
        <v>30</v>
      </c>
      <c r="K496" t="s">
        <v>77</v>
      </c>
      <c r="L496">
        <f>VLOOKUP($K496,Key!$A$1:$D$105,2,FALSE)</f>
        <v>43.052549999999997</v>
      </c>
      <c r="M496">
        <f>VLOOKUP($K496,Key!$A$1:$D$105,3,FALSE)</f>
        <v>-87.909329999999997</v>
      </c>
      <c r="N496" t="str">
        <f>VLOOKUP($K496,Key!$A$1:$D$105,4,FALSE)</f>
        <v>Milwaukee</v>
      </c>
      <c r="O496" t="s">
        <v>77</v>
      </c>
      <c r="P496">
        <f>VLOOKUP($O496,Key!$A$1:$D$105,2,FALSE)</f>
        <v>43.052549999999997</v>
      </c>
      <c r="Q496">
        <f>VLOOKUP($O496,Key!$A$1:$D$105,3,FALSE)</f>
        <v>-87.909329999999997</v>
      </c>
      <c r="R496" t="str">
        <f>VLOOKUP($O496,Key!$A$1:$D$105,4,FALSE)</f>
        <v>Milwaukee</v>
      </c>
      <c r="S496">
        <v>1</v>
      </c>
      <c r="T496">
        <v>0</v>
      </c>
      <c r="U496">
        <v>0</v>
      </c>
      <c r="V496" t="s">
        <v>33</v>
      </c>
      <c r="W496">
        <v>0</v>
      </c>
      <c r="X496">
        <v>0</v>
      </c>
      <c r="Y496">
        <v>0</v>
      </c>
      <c r="Z496" s="6">
        <v>-1</v>
      </c>
      <c r="AA496" s="1">
        <v>43487</v>
      </c>
      <c r="AB496" s="7">
        <f t="shared" si="42"/>
        <v>43466</v>
      </c>
      <c r="AC496" s="7">
        <f t="shared" si="43"/>
        <v>43487</v>
      </c>
      <c r="AD496" s="7" t="str">
        <f t="shared" si="44"/>
        <v>Tuesday</v>
      </c>
      <c r="AE496" s="2">
        <v>0.42888888888888888</v>
      </c>
      <c r="AF496" s="6">
        <v>1</v>
      </c>
      <c r="AG496" s="1">
        <v>43487</v>
      </c>
      <c r="AH496" s="7">
        <f t="shared" si="45"/>
        <v>43466</v>
      </c>
      <c r="AI496" s="7">
        <f t="shared" si="46"/>
        <v>43487</v>
      </c>
      <c r="AJ496" s="7" t="str">
        <f t="shared" si="47"/>
        <v>Tuesday</v>
      </c>
      <c r="AK496" s="2">
        <v>0.4294675925925926</v>
      </c>
      <c r="AL496" t="s">
        <v>33</v>
      </c>
      <c r="AM496" t="s">
        <v>34</v>
      </c>
      <c r="AN496" t="s">
        <v>44</v>
      </c>
      <c r="AO496" t="s">
        <v>27</v>
      </c>
    </row>
    <row r="497" spans="1:41" x14ac:dyDescent="0.25">
      <c r="A497" t="s">
        <v>27</v>
      </c>
      <c r="B497">
        <v>871693</v>
      </c>
      <c r="C497" t="s">
        <v>28</v>
      </c>
      <c r="G497" t="s">
        <v>29</v>
      </c>
      <c r="I497">
        <v>11145</v>
      </c>
      <c r="J497" t="s">
        <v>30</v>
      </c>
      <c r="K497" t="s">
        <v>53</v>
      </c>
      <c r="L497">
        <f>VLOOKUP($K497,Key!$A$1:$D$105,2,FALSE)</f>
        <v>43.056570000000001</v>
      </c>
      <c r="M497">
        <f>VLOOKUP($K497,Key!$A$1:$D$105,3,FALSE)</f>
        <v>-87.934060000000002</v>
      </c>
      <c r="N497" t="str">
        <f>VLOOKUP($K497,Key!$A$1:$D$105,4,FALSE)</f>
        <v>Milwaukee</v>
      </c>
      <c r="O497" t="s">
        <v>53</v>
      </c>
      <c r="P497">
        <f>VLOOKUP($O497,Key!$A$1:$D$105,2,FALSE)</f>
        <v>43.056570000000001</v>
      </c>
      <c r="Q497">
        <f>VLOOKUP($O497,Key!$A$1:$D$105,3,FALSE)</f>
        <v>-87.934060000000002</v>
      </c>
      <c r="R497" t="str">
        <f>VLOOKUP($O497,Key!$A$1:$D$105,4,FALSE)</f>
        <v>Milwaukee</v>
      </c>
      <c r="S497">
        <v>0</v>
      </c>
      <c r="T497">
        <v>0</v>
      </c>
      <c r="U497">
        <v>0</v>
      </c>
      <c r="V497" t="s">
        <v>33</v>
      </c>
      <c r="W497">
        <v>0</v>
      </c>
      <c r="X497">
        <v>0</v>
      </c>
      <c r="Y497">
        <v>0</v>
      </c>
      <c r="Z497" s="6">
        <v>-1</v>
      </c>
      <c r="AA497" s="1">
        <v>43484</v>
      </c>
      <c r="AB497" s="7">
        <f t="shared" si="42"/>
        <v>43466</v>
      </c>
      <c r="AC497" s="7">
        <f t="shared" si="43"/>
        <v>43484</v>
      </c>
      <c r="AD497" s="7" t="str">
        <f t="shared" si="44"/>
        <v>Saturday</v>
      </c>
      <c r="AE497" s="2">
        <v>0.50177083333333339</v>
      </c>
      <c r="AF497" s="6">
        <v>1</v>
      </c>
      <c r="AG497" s="1">
        <v>43484</v>
      </c>
      <c r="AH497" s="7">
        <f t="shared" si="45"/>
        <v>43466</v>
      </c>
      <c r="AI497" s="7">
        <f t="shared" si="46"/>
        <v>43484</v>
      </c>
      <c r="AJ497" s="7" t="str">
        <f t="shared" si="47"/>
        <v>Saturday</v>
      </c>
      <c r="AK497" s="2">
        <v>0.50188657407407411</v>
      </c>
      <c r="AL497" t="s">
        <v>33</v>
      </c>
      <c r="AM497" t="s">
        <v>34</v>
      </c>
      <c r="AN497" t="s">
        <v>44</v>
      </c>
      <c r="AO497" t="s">
        <v>27</v>
      </c>
    </row>
    <row r="498" spans="1:41" x14ac:dyDescent="0.25">
      <c r="A498" t="s">
        <v>27</v>
      </c>
      <c r="B498">
        <v>2290052</v>
      </c>
      <c r="C498" t="s">
        <v>28</v>
      </c>
      <c r="G498" t="s">
        <v>29</v>
      </c>
      <c r="I498">
        <v>12650</v>
      </c>
      <c r="J498" t="s">
        <v>30</v>
      </c>
      <c r="K498" t="s">
        <v>103</v>
      </c>
      <c r="L498">
        <f>VLOOKUP($K498,Key!$A$1:$D$105,2,FALSE)</f>
        <v>43.097999999999999</v>
      </c>
      <c r="M498">
        <f>VLOOKUP($K498,Key!$A$1:$D$105,3,FALSE)</f>
        <v>-87.887529999999998</v>
      </c>
      <c r="N498" t="str">
        <f>VLOOKUP($K498,Key!$A$1:$D$105,4,FALSE)</f>
        <v>Shorewood</v>
      </c>
      <c r="O498" t="s">
        <v>103</v>
      </c>
      <c r="P498">
        <f>VLOOKUP($O498,Key!$A$1:$D$105,2,FALSE)</f>
        <v>43.097999999999999</v>
      </c>
      <c r="Q498">
        <f>VLOOKUP($O498,Key!$A$1:$D$105,3,FALSE)</f>
        <v>-87.887529999999998</v>
      </c>
      <c r="R498" t="str">
        <f>VLOOKUP($O498,Key!$A$1:$D$105,4,FALSE)</f>
        <v>Shorewood</v>
      </c>
      <c r="S498">
        <v>10</v>
      </c>
      <c r="T498">
        <v>0</v>
      </c>
      <c r="U498">
        <v>0</v>
      </c>
      <c r="V498" t="s">
        <v>33</v>
      </c>
      <c r="W498">
        <v>1</v>
      </c>
      <c r="X498">
        <v>1</v>
      </c>
      <c r="Y498">
        <v>40</v>
      </c>
      <c r="Z498" s="4">
        <v>-1</v>
      </c>
      <c r="AA498" s="1">
        <v>43489</v>
      </c>
      <c r="AB498" s="8">
        <f t="shared" si="42"/>
        <v>43466</v>
      </c>
      <c r="AC498" s="8">
        <f t="shared" si="43"/>
        <v>43489</v>
      </c>
      <c r="AD498" s="8" t="str">
        <f t="shared" si="44"/>
        <v>Thursday</v>
      </c>
      <c r="AE498" s="2">
        <v>0.61157407407407405</v>
      </c>
      <c r="AF498" s="4">
        <v>1</v>
      </c>
      <c r="AG498" s="1">
        <v>43489</v>
      </c>
      <c r="AH498" s="8">
        <f t="shared" si="45"/>
        <v>43466</v>
      </c>
      <c r="AI498" s="8">
        <f t="shared" si="46"/>
        <v>43489</v>
      </c>
      <c r="AJ498" s="8" t="str">
        <f t="shared" si="47"/>
        <v>Thursday</v>
      </c>
      <c r="AK498" s="2">
        <v>0.61841435185185178</v>
      </c>
      <c r="AL498" t="s">
        <v>33</v>
      </c>
      <c r="AM498" t="s">
        <v>34</v>
      </c>
      <c r="AN498" t="s">
        <v>44</v>
      </c>
      <c r="AO498" t="s">
        <v>27</v>
      </c>
    </row>
    <row r="499" spans="1:41" x14ac:dyDescent="0.25">
      <c r="A499" t="s">
        <v>27</v>
      </c>
      <c r="B499">
        <v>2290052</v>
      </c>
      <c r="C499" t="s">
        <v>28</v>
      </c>
      <c r="G499" t="s">
        <v>29</v>
      </c>
      <c r="I499">
        <v>12559</v>
      </c>
      <c r="J499" t="s">
        <v>30</v>
      </c>
      <c r="K499" t="s">
        <v>57</v>
      </c>
      <c r="L499">
        <f>VLOOKUP($K499,Key!$A$1:$D$105,2,FALSE)</f>
        <v>43.045712999999999</v>
      </c>
      <c r="M499">
        <f>VLOOKUP($K499,Key!$A$1:$D$105,3,FALSE)</f>
        <v>-87.899756999999994</v>
      </c>
      <c r="N499" t="str">
        <f>VLOOKUP($K499,Key!$A$1:$D$105,4,FALSE)</f>
        <v>Milwaukee</v>
      </c>
      <c r="O499" t="s">
        <v>57</v>
      </c>
      <c r="P499">
        <f>VLOOKUP($O499,Key!$A$1:$D$105,2,FALSE)</f>
        <v>43.045712999999999</v>
      </c>
      <c r="Q499">
        <f>VLOOKUP($O499,Key!$A$1:$D$105,3,FALSE)</f>
        <v>-87.899756999999994</v>
      </c>
      <c r="R499" t="str">
        <f>VLOOKUP($O499,Key!$A$1:$D$105,4,FALSE)</f>
        <v>Milwaukee</v>
      </c>
      <c r="S499">
        <v>1</v>
      </c>
      <c r="T499">
        <v>0</v>
      </c>
      <c r="U499">
        <v>0</v>
      </c>
      <c r="V499" t="s">
        <v>33</v>
      </c>
      <c r="W499">
        <v>0</v>
      </c>
      <c r="X499">
        <v>0</v>
      </c>
      <c r="Y499">
        <v>0</v>
      </c>
      <c r="Z499" s="6">
        <v>-1</v>
      </c>
      <c r="AA499" s="1">
        <v>43489</v>
      </c>
      <c r="AB499" s="7">
        <f t="shared" si="42"/>
        <v>43466</v>
      </c>
      <c r="AC499" s="7">
        <f t="shared" si="43"/>
        <v>43489</v>
      </c>
      <c r="AD499" s="7" t="str">
        <f t="shared" si="44"/>
        <v>Thursday</v>
      </c>
      <c r="AE499" s="2">
        <v>0.41107638888888887</v>
      </c>
      <c r="AF499" s="6">
        <v>1</v>
      </c>
      <c r="AG499" s="1">
        <v>43489</v>
      </c>
      <c r="AH499" s="7">
        <f t="shared" si="45"/>
        <v>43466</v>
      </c>
      <c r="AI499" s="7">
        <f t="shared" si="46"/>
        <v>43489</v>
      </c>
      <c r="AJ499" s="7" t="str">
        <f t="shared" si="47"/>
        <v>Thursday</v>
      </c>
      <c r="AK499" s="2">
        <v>0.41130787037037037</v>
      </c>
      <c r="AL499" t="s">
        <v>33</v>
      </c>
      <c r="AM499" t="s">
        <v>34</v>
      </c>
      <c r="AN499" t="s">
        <v>44</v>
      </c>
      <c r="AO499" t="s">
        <v>27</v>
      </c>
    </row>
    <row r="500" spans="1:41" x14ac:dyDescent="0.25">
      <c r="A500" t="s">
        <v>27</v>
      </c>
      <c r="B500">
        <v>871693</v>
      </c>
      <c r="C500" t="s">
        <v>28</v>
      </c>
      <c r="G500" t="s">
        <v>29</v>
      </c>
      <c r="I500">
        <v>5454</v>
      </c>
      <c r="J500" t="s">
        <v>30</v>
      </c>
      <c r="K500" t="s">
        <v>50</v>
      </c>
      <c r="L500">
        <f>VLOOKUP($K500,Key!$A$1:$D$105,2,FALSE)</f>
        <v>43.033394000000001</v>
      </c>
      <c r="M500">
        <f>VLOOKUP($K500,Key!$A$1:$D$105,3,FALSE)</f>
        <v>-87.942223999999996</v>
      </c>
      <c r="N500" t="str">
        <f>VLOOKUP($K500,Key!$A$1:$D$105,4,FALSE)</f>
        <v>Milwaukee</v>
      </c>
      <c r="O500" t="s">
        <v>50</v>
      </c>
      <c r="P500">
        <f>VLOOKUP($O500,Key!$A$1:$D$105,2,FALSE)</f>
        <v>43.033394000000001</v>
      </c>
      <c r="Q500">
        <f>VLOOKUP($O500,Key!$A$1:$D$105,3,FALSE)</f>
        <v>-87.942223999999996</v>
      </c>
      <c r="R500" t="str">
        <f>VLOOKUP($O500,Key!$A$1:$D$105,4,FALSE)</f>
        <v>Milwaukee</v>
      </c>
      <c r="S500">
        <v>19</v>
      </c>
      <c r="T500">
        <v>0</v>
      </c>
      <c r="U500">
        <v>0</v>
      </c>
      <c r="V500" t="s">
        <v>33</v>
      </c>
      <c r="W500">
        <v>2</v>
      </c>
      <c r="X500">
        <v>1.9</v>
      </c>
      <c r="Y500">
        <v>80</v>
      </c>
      <c r="Z500" s="4">
        <v>-1</v>
      </c>
      <c r="AA500" s="1">
        <v>43489</v>
      </c>
      <c r="AB500" s="8">
        <f t="shared" si="42"/>
        <v>43466</v>
      </c>
      <c r="AC500" s="8">
        <f t="shared" si="43"/>
        <v>43489</v>
      </c>
      <c r="AD500" s="8" t="str">
        <f t="shared" si="44"/>
        <v>Thursday</v>
      </c>
      <c r="AE500" s="2">
        <v>0.68758101851851849</v>
      </c>
      <c r="AF500" s="4">
        <v>1</v>
      </c>
      <c r="AG500" s="1">
        <v>43489</v>
      </c>
      <c r="AH500" s="8">
        <f t="shared" si="45"/>
        <v>43466</v>
      </c>
      <c r="AI500" s="8">
        <f t="shared" si="46"/>
        <v>43489</v>
      </c>
      <c r="AJ500" s="8" t="str">
        <f t="shared" si="47"/>
        <v>Thursday</v>
      </c>
      <c r="AK500" s="2">
        <v>0.70098379629629637</v>
      </c>
      <c r="AL500" t="s">
        <v>33</v>
      </c>
      <c r="AM500" t="s">
        <v>34</v>
      </c>
      <c r="AN500" t="s">
        <v>44</v>
      </c>
      <c r="AO500" t="s">
        <v>27</v>
      </c>
    </row>
    <row r="501" spans="1:41" x14ac:dyDescent="0.25">
      <c r="A501" t="s">
        <v>27</v>
      </c>
      <c r="B501">
        <v>2290052</v>
      </c>
      <c r="C501" t="s">
        <v>28</v>
      </c>
      <c r="G501" t="s">
        <v>29</v>
      </c>
      <c r="I501">
        <v>5432</v>
      </c>
      <c r="J501" t="s">
        <v>30</v>
      </c>
      <c r="K501" t="s">
        <v>41</v>
      </c>
      <c r="L501">
        <f>VLOOKUP($K501,Key!$A$1:$D$105,2,FALSE)</f>
        <v>43.042490000000001</v>
      </c>
      <c r="M501">
        <f>VLOOKUP($K501,Key!$A$1:$D$105,3,FALSE)</f>
        <v>-87.909959999999998</v>
      </c>
      <c r="N501" t="str">
        <f>VLOOKUP($K501,Key!$A$1:$D$105,4,FALSE)</f>
        <v>Milwaukee</v>
      </c>
      <c r="O501" t="s">
        <v>31</v>
      </c>
      <c r="P501">
        <f>VLOOKUP($O501,Key!$A$1:$D$105,2,FALSE)</f>
        <v>43.038719999999998</v>
      </c>
      <c r="Q501">
        <f>VLOOKUP($O501,Key!$A$1:$D$105,3,FALSE)</f>
        <v>-87.905339999999995</v>
      </c>
      <c r="R501" t="str">
        <f>VLOOKUP($O501,Key!$A$1:$D$105,4,FALSE)</f>
        <v>Milwaukee</v>
      </c>
      <c r="S501">
        <v>6</v>
      </c>
      <c r="T501">
        <v>0</v>
      </c>
      <c r="U501">
        <v>0</v>
      </c>
      <c r="V501" t="s">
        <v>33</v>
      </c>
      <c r="W501">
        <v>0</v>
      </c>
      <c r="X501">
        <v>0</v>
      </c>
      <c r="Y501">
        <v>0</v>
      </c>
      <c r="Z501" s="6">
        <v>-1</v>
      </c>
      <c r="AA501" s="1">
        <v>43470</v>
      </c>
      <c r="AB501" s="7">
        <f t="shared" si="42"/>
        <v>43466</v>
      </c>
      <c r="AC501" s="7">
        <f t="shared" si="43"/>
        <v>43470</v>
      </c>
      <c r="AD501" s="7" t="str">
        <f t="shared" si="44"/>
        <v>Saturday</v>
      </c>
      <c r="AE501" s="2">
        <v>0.58348379629629632</v>
      </c>
      <c r="AF501" s="6">
        <v>1</v>
      </c>
      <c r="AG501" s="1">
        <v>43470</v>
      </c>
      <c r="AH501" s="7">
        <f t="shared" si="45"/>
        <v>43466</v>
      </c>
      <c r="AI501" s="7">
        <f t="shared" si="46"/>
        <v>43470</v>
      </c>
      <c r="AJ501" s="7" t="str">
        <f t="shared" si="47"/>
        <v>Saturday</v>
      </c>
      <c r="AK501" s="2">
        <v>0.58778935185185188</v>
      </c>
      <c r="AL501" t="s">
        <v>33</v>
      </c>
      <c r="AM501" t="s">
        <v>34</v>
      </c>
      <c r="AN501" t="s">
        <v>35</v>
      </c>
      <c r="AO501" t="s">
        <v>27</v>
      </c>
    </row>
    <row r="502" spans="1:41" x14ac:dyDescent="0.25">
      <c r="A502" t="s">
        <v>27</v>
      </c>
      <c r="B502">
        <v>2290052</v>
      </c>
      <c r="C502" t="s">
        <v>28</v>
      </c>
      <c r="G502" t="s">
        <v>29</v>
      </c>
      <c r="I502">
        <v>5517</v>
      </c>
      <c r="J502" t="s">
        <v>30</v>
      </c>
      <c r="K502" t="s">
        <v>54</v>
      </c>
      <c r="L502">
        <f>VLOOKUP($K502,Key!$A$1:$D$105,2,FALSE)</f>
        <v>43.004728999999998</v>
      </c>
      <c r="M502">
        <f>VLOOKUP($K502,Key!$A$1:$D$105,3,FALSE)</f>
        <v>-87.905463999999995</v>
      </c>
      <c r="N502" t="str">
        <f>VLOOKUP($K502,Key!$A$1:$D$105,4,FALSE)</f>
        <v>Milwaukee</v>
      </c>
      <c r="O502" t="s">
        <v>46</v>
      </c>
      <c r="P502">
        <f>VLOOKUP($O502,Key!$A$1:$D$105,2,FALSE)</f>
        <v>43.049909999999997</v>
      </c>
      <c r="Q502">
        <f>VLOOKUP($O502,Key!$A$1:$D$105,3,FALSE)</f>
        <v>-87.914237</v>
      </c>
      <c r="R502" t="str">
        <f>VLOOKUP($O502,Key!$A$1:$D$105,4,FALSE)</f>
        <v>Milwaukee</v>
      </c>
      <c r="S502">
        <v>1176</v>
      </c>
      <c r="T502">
        <v>0</v>
      </c>
      <c r="U502">
        <v>0</v>
      </c>
      <c r="V502" t="s">
        <v>33</v>
      </c>
      <c r="W502">
        <v>18</v>
      </c>
      <c r="X502">
        <v>17.100000000000001</v>
      </c>
      <c r="Y502">
        <v>720</v>
      </c>
      <c r="Z502" s="4">
        <v>-1</v>
      </c>
      <c r="AA502" s="1">
        <v>43472</v>
      </c>
      <c r="AB502" s="8">
        <f t="shared" si="42"/>
        <v>43466</v>
      </c>
      <c r="AC502" s="8">
        <f t="shared" si="43"/>
        <v>43472</v>
      </c>
      <c r="AD502" s="8" t="str">
        <f t="shared" si="44"/>
        <v>Monday</v>
      </c>
      <c r="AE502" s="2">
        <v>0.63074074074074071</v>
      </c>
      <c r="AF502" s="4">
        <v>1</v>
      </c>
      <c r="AG502" s="1">
        <v>43473</v>
      </c>
      <c r="AH502" s="8">
        <f t="shared" si="45"/>
        <v>43466</v>
      </c>
      <c r="AI502" s="8">
        <f t="shared" si="46"/>
        <v>43473</v>
      </c>
      <c r="AJ502" s="8" t="str">
        <f t="shared" si="47"/>
        <v>Tuesday</v>
      </c>
      <c r="AK502" s="2">
        <v>0.44724537037037032</v>
      </c>
      <c r="AL502" t="s">
        <v>34</v>
      </c>
      <c r="AM502" t="s">
        <v>34</v>
      </c>
      <c r="AN502" t="s">
        <v>35</v>
      </c>
      <c r="AO502" t="s">
        <v>27</v>
      </c>
    </row>
    <row r="503" spans="1:41" x14ac:dyDescent="0.25">
      <c r="A503" t="s">
        <v>27</v>
      </c>
      <c r="B503">
        <v>871693</v>
      </c>
      <c r="C503" t="s">
        <v>28</v>
      </c>
      <c r="G503" t="s">
        <v>29</v>
      </c>
      <c r="I503">
        <v>1000</v>
      </c>
      <c r="J503" t="s">
        <v>30</v>
      </c>
      <c r="K503" t="s">
        <v>51</v>
      </c>
      <c r="L503">
        <f>VLOOKUP($K503,Key!$A$1:$D$105,2,FALSE)</f>
        <v>43.028709999999997</v>
      </c>
      <c r="M503">
        <f>VLOOKUP($K503,Key!$A$1:$D$105,3,FALSE)</f>
        <v>-87.9041</v>
      </c>
      <c r="N503" t="str">
        <f>VLOOKUP($K503,Key!$A$1:$D$105,4,FALSE)</f>
        <v>Milwaukee</v>
      </c>
      <c r="O503" t="s">
        <v>51</v>
      </c>
      <c r="P503">
        <f>VLOOKUP($O503,Key!$A$1:$D$105,2,FALSE)</f>
        <v>43.028709999999997</v>
      </c>
      <c r="Q503">
        <f>VLOOKUP($O503,Key!$A$1:$D$105,3,FALSE)</f>
        <v>-87.9041</v>
      </c>
      <c r="R503" t="str">
        <f>VLOOKUP($O503,Key!$A$1:$D$105,4,FALSE)</f>
        <v>Milwaukee</v>
      </c>
      <c r="S503">
        <v>1</v>
      </c>
      <c r="T503">
        <v>0</v>
      </c>
      <c r="U503">
        <v>0</v>
      </c>
      <c r="V503" t="s">
        <v>33</v>
      </c>
      <c r="W503">
        <v>0</v>
      </c>
      <c r="X503">
        <v>0</v>
      </c>
      <c r="Y503">
        <v>0</v>
      </c>
      <c r="Z503" s="6">
        <v>-1</v>
      </c>
      <c r="AA503" s="1">
        <v>43486</v>
      </c>
      <c r="AB503" s="7">
        <f t="shared" si="42"/>
        <v>43466</v>
      </c>
      <c r="AC503" s="7">
        <f t="shared" si="43"/>
        <v>43486</v>
      </c>
      <c r="AD503" s="7" t="str">
        <f t="shared" si="44"/>
        <v>Monday</v>
      </c>
      <c r="AE503" s="2">
        <v>0.71791666666666665</v>
      </c>
      <c r="AF503" s="6">
        <v>1</v>
      </c>
      <c r="AG503" s="1">
        <v>43486</v>
      </c>
      <c r="AH503" s="7">
        <f t="shared" si="45"/>
        <v>43466</v>
      </c>
      <c r="AI503" s="7">
        <f t="shared" si="46"/>
        <v>43486</v>
      </c>
      <c r="AJ503" s="7" t="str">
        <f t="shared" si="47"/>
        <v>Monday</v>
      </c>
      <c r="AK503" s="2">
        <v>0.71812500000000001</v>
      </c>
      <c r="AL503" t="s">
        <v>33</v>
      </c>
      <c r="AM503" t="s">
        <v>34</v>
      </c>
      <c r="AN503" t="s">
        <v>44</v>
      </c>
      <c r="AO503" t="s">
        <v>27</v>
      </c>
    </row>
    <row r="504" spans="1:41" x14ac:dyDescent="0.25">
      <c r="A504" t="s">
        <v>27</v>
      </c>
      <c r="B504">
        <v>1865798</v>
      </c>
      <c r="C504" t="s">
        <v>28</v>
      </c>
      <c r="G504" t="s">
        <v>29</v>
      </c>
      <c r="I504">
        <v>11141</v>
      </c>
      <c r="J504" t="s">
        <v>30</v>
      </c>
      <c r="K504" t="s">
        <v>79</v>
      </c>
      <c r="L504">
        <f>VLOOKUP($K504,Key!$A$1:$D$105,2,FALSE)</f>
        <v>43.078530000000001</v>
      </c>
      <c r="M504">
        <f>VLOOKUP($K504,Key!$A$1:$D$105,3,FALSE)</f>
        <v>-87.882620000000003</v>
      </c>
      <c r="N504" t="str">
        <f>VLOOKUP($K504,Key!$A$1:$D$105,4,FALSE)</f>
        <v>Milwaukee</v>
      </c>
      <c r="O504" t="s">
        <v>79</v>
      </c>
      <c r="P504">
        <f>VLOOKUP($O504,Key!$A$1:$D$105,2,FALSE)</f>
        <v>43.078530000000001</v>
      </c>
      <c r="Q504">
        <f>VLOOKUP($O504,Key!$A$1:$D$105,3,FALSE)</f>
        <v>-87.882620000000003</v>
      </c>
      <c r="R504" t="str">
        <f>VLOOKUP($O504,Key!$A$1:$D$105,4,FALSE)</f>
        <v>Milwaukee</v>
      </c>
      <c r="S504">
        <v>1</v>
      </c>
      <c r="T504">
        <v>0</v>
      </c>
      <c r="U504">
        <v>0</v>
      </c>
      <c r="V504" t="s">
        <v>33</v>
      </c>
      <c r="W504">
        <v>0</v>
      </c>
      <c r="X504">
        <v>0</v>
      </c>
      <c r="Y504">
        <v>0</v>
      </c>
      <c r="Z504" s="4">
        <v>-1</v>
      </c>
      <c r="AA504" s="1">
        <v>43489</v>
      </c>
      <c r="AB504" s="8">
        <f t="shared" si="42"/>
        <v>43466</v>
      </c>
      <c r="AC504" s="8">
        <f t="shared" si="43"/>
        <v>43489</v>
      </c>
      <c r="AD504" s="8" t="str">
        <f t="shared" si="44"/>
        <v>Thursday</v>
      </c>
      <c r="AE504" s="2">
        <v>0.53188657407407403</v>
      </c>
      <c r="AF504" s="4">
        <v>1</v>
      </c>
      <c r="AG504" s="1">
        <v>43489</v>
      </c>
      <c r="AH504" s="8">
        <f t="shared" si="45"/>
        <v>43466</v>
      </c>
      <c r="AI504" s="8">
        <f t="shared" si="46"/>
        <v>43489</v>
      </c>
      <c r="AJ504" s="8" t="str">
        <f t="shared" si="47"/>
        <v>Thursday</v>
      </c>
      <c r="AK504" s="2">
        <v>0.53214120370370377</v>
      </c>
      <c r="AL504" t="s">
        <v>33</v>
      </c>
      <c r="AM504" t="s">
        <v>34</v>
      </c>
      <c r="AN504" t="s">
        <v>44</v>
      </c>
      <c r="AO504" t="s">
        <v>27</v>
      </c>
    </row>
    <row r="505" spans="1:41" x14ac:dyDescent="0.25">
      <c r="A505" t="s">
        <v>27</v>
      </c>
      <c r="B505">
        <v>1164213</v>
      </c>
      <c r="C505" t="s">
        <v>28</v>
      </c>
      <c r="G505" t="s">
        <v>29</v>
      </c>
      <c r="I505">
        <v>8</v>
      </c>
      <c r="J505" t="s">
        <v>30</v>
      </c>
      <c r="K505" t="s">
        <v>31</v>
      </c>
      <c r="L505">
        <f>VLOOKUP($K505,Key!$A$1:$D$105,2,FALSE)</f>
        <v>43.038719999999998</v>
      </c>
      <c r="M505">
        <f>VLOOKUP($K505,Key!$A$1:$D$105,3,FALSE)</f>
        <v>-87.905339999999995</v>
      </c>
      <c r="N505" t="str">
        <f>VLOOKUP($K505,Key!$A$1:$D$105,4,FALSE)</f>
        <v>Milwaukee</v>
      </c>
      <c r="O505" t="s">
        <v>31</v>
      </c>
      <c r="P505">
        <f>VLOOKUP($O505,Key!$A$1:$D$105,2,FALSE)</f>
        <v>43.038719999999998</v>
      </c>
      <c r="Q505">
        <f>VLOOKUP($O505,Key!$A$1:$D$105,3,FALSE)</f>
        <v>-87.905339999999995</v>
      </c>
      <c r="R505" t="str">
        <f>VLOOKUP($O505,Key!$A$1:$D$105,4,FALSE)</f>
        <v>Milwaukee</v>
      </c>
      <c r="S505">
        <v>0</v>
      </c>
      <c r="T505">
        <v>0</v>
      </c>
      <c r="U505">
        <v>0</v>
      </c>
      <c r="V505" t="s">
        <v>33</v>
      </c>
      <c r="W505">
        <v>0</v>
      </c>
      <c r="X505">
        <v>0</v>
      </c>
      <c r="Y505">
        <v>0</v>
      </c>
      <c r="Z505" s="6">
        <v>-1</v>
      </c>
      <c r="AA505" s="1">
        <v>43488</v>
      </c>
      <c r="AB505" s="7">
        <f t="shared" si="42"/>
        <v>43466</v>
      </c>
      <c r="AC505" s="7">
        <f t="shared" si="43"/>
        <v>43488</v>
      </c>
      <c r="AD505" s="7" t="str">
        <f t="shared" si="44"/>
        <v>Wednesday</v>
      </c>
      <c r="AE505" s="2">
        <v>0.49309027777777775</v>
      </c>
      <c r="AF505" s="6">
        <v>1</v>
      </c>
      <c r="AG505" s="1">
        <v>43488</v>
      </c>
      <c r="AH505" s="7">
        <f t="shared" si="45"/>
        <v>43466</v>
      </c>
      <c r="AI505" s="7">
        <f t="shared" si="46"/>
        <v>43488</v>
      </c>
      <c r="AJ505" s="7" t="str">
        <f t="shared" si="47"/>
        <v>Wednesday</v>
      </c>
      <c r="AK505" s="2">
        <v>0.49336805555555557</v>
      </c>
      <c r="AL505" t="s">
        <v>33</v>
      </c>
      <c r="AM505" t="s">
        <v>34</v>
      </c>
      <c r="AN505" t="s">
        <v>44</v>
      </c>
      <c r="AO505" t="s">
        <v>27</v>
      </c>
    </row>
    <row r="506" spans="1:41" x14ac:dyDescent="0.25">
      <c r="A506" t="s">
        <v>27</v>
      </c>
      <c r="B506">
        <v>871693</v>
      </c>
      <c r="C506" t="s">
        <v>28</v>
      </c>
      <c r="G506" t="s">
        <v>29</v>
      </c>
      <c r="I506">
        <v>11113</v>
      </c>
      <c r="J506" t="s">
        <v>30</v>
      </c>
      <c r="K506" t="s">
        <v>61</v>
      </c>
      <c r="L506">
        <f>VLOOKUP($K506,Key!$A$1:$D$105,2,FALSE)</f>
        <v>43.026229999999998</v>
      </c>
      <c r="M506">
        <f>VLOOKUP($K506,Key!$A$1:$D$105,3,FALSE)</f>
        <v>-87.912809999999993</v>
      </c>
      <c r="N506" t="str">
        <f>VLOOKUP($K506,Key!$A$1:$D$105,4,FALSE)</f>
        <v>Milwaukee</v>
      </c>
      <c r="O506" t="s">
        <v>61</v>
      </c>
      <c r="P506">
        <f>VLOOKUP($O506,Key!$A$1:$D$105,2,FALSE)</f>
        <v>43.026229999999998</v>
      </c>
      <c r="Q506">
        <f>VLOOKUP($O506,Key!$A$1:$D$105,3,FALSE)</f>
        <v>-87.912809999999993</v>
      </c>
      <c r="R506" t="str">
        <f>VLOOKUP($O506,Key!$A$1:$D$105,4,FALSE)</f>
        <v>Milwaukee</v>
      </c>
      <c r="S506">
        <v>0</v>
      </c>
      <c r="T506">
        <v>0</v>
      </c>
      <c r="U506">
        <v>0</v>
      </c>
      <c r="V506" t="s">
        <v>33</v>
      </c>
      <c r="W506">
        <v>0</v>
      </c>
      <c r="X506">
        <v>0</v>
      </c>
      <c r="Y506">
        <v>0</v>
      </c>
      <c r="Z506" s="4">
        <v>-1</v>
      </c>
      <c r="AA506" s="1">
        <v>43484</v>
      </c>
      <c r="AB506" s="8">
        <f t="shared" si="42"/>
        <v>43466</v>
      </c>
      <c r="AC506" s="8">
        <f t="shared" si="43"/>
        <v>43484</v>
      </c>
      <c r="AD506" s="8" t="str">
        <f t="shared" si="44"/>
        <v>Saturday</v>
      </c>
      <c r="AE506" s="2">
        <v>0.58107638888888891</v>
      </c>
      <c r="AF506" s="4">
        <v>1</v>
      </c>
      <c r="AG506" s="1">
        <v>43484</v>
      </c>
      <c r="AH506" s="8">
        <f t="shared" si="45"/>
        <v>43466</v>
      </c>
      <c r="AI506" s="8">
        <f t="shared" si="46"/>
        <v>43484</v>
      </c>
      <c r="AJ506" s="8" t="str">
        <f t="shared" si="47"/>
        <v>Saturday</v>
      </c>
      <c r="AK506" s="2">
        <v>0.58123842592592589</v>
      </c>
      <c r="AL506" t="s">
        <v>33</v>
      </c>
      <c r="AM506" t="s">
        <v>34</v>
      </c>
      <c r="AN506" t="s">
        <v>44</v>
      </c>
      <c r="AO506" t="s">
        <v>27</v>
      </c>
    </row>
    <row r="507" spans="1:41" x14ac:dyDescent="0.25">
      <c r="A507" t="s">
        <v>27</v>
      </c>
      <c r="B507">
        <v>1865798</v>
      </c>
      <c r="C507" t="s">
        <v>28</v>
      </c>
      <c r="G507" t="s">
        <v>29</v>
      </c>
      <c r="I507">
        <v>12705</v>
      </c>
      <c r="J507" t="s">
        <v>30</v>
      </c>
      <c r="K507" t="s">
        <v>79</v>
      </c>
      <c r="L507">
        <f>VLOOKUP($K507,Key!$A$1:$D$105,2,FALSE)</f>
        <v>43.078530000000001</v>
      </c>
      <c r="M507">
        <f>VLOOKUP($K507,Key!$A$1:$D$105,3,FALSE)</f>
        <v>-87.882620000000003</v>
      </c>
      <c r="N507" t="str">
        <f>VLOOKUP($K507,Key!$A$1:$D$105,4,FALSE)</f>
        <v>Milwaukee</v>
      </c>
      <c r="O507" t="s">
        <v>79</v>
      </c>
      <c r="P507">
        <f>VLOOKUP($O507,Key!$A$1:$D$105,2,FALSE)</f>
        <v>43.078530000000001</v>
      </c>
      <c r="Q507">
        <f>VLOOKUP($O507,Key!$A$1:$D$105,3,FALSE)</f>
        <v>-87.882620000000003</v>
      </c>
      <c r="R507" t="str">
        <f>VLOOKUP($O507,Key!$A$1:$D$105,4,FALSE)</f>
        <v>Milwaukee</v>
      </c>
      <c r="S507">
        <v>0</v>
      </c>
      <c r="T507">
        <v>0</v>
      </c>
      <c r="U507">
        <v>0</v>
      </c>
      <c r="V507" t="s">
        <v>33</v>
      </c>
      <c r="W507">
        <v>0</v>
      </c>
      <c r="X507">
        <v>0</v>
      </c>
      <c r="Y507">
        <v>0</v>
      </c>
      <c r="Z507" s="4">
        <v>-1</v>
      </c>
      <c r="AA507" s="1">
        <v>43489</v>
      </c>
      <c r="AB507" s="8">
        <f t="shared" si="42"/>
        <v>43466</v>
      </c>
      <c r="AC507" s="8">
        <f t="shared" si="43"/>
        <v>43489</v>
      </c>
      <c r="AD507" s="8" t="str">
        <f t="shared" si="44"/>
        <v>Thursday</v>
      </c>
      <c r="AE507" s="2">
        <v>0.53233796296296299</v>
      </c>
      <c r="AF507" s="4">
        <v>1</v>
      </c>
      <c r="AG507" s="1">
        <v>43489</v>
      </c>
      <c r="AH507" s="8">
        <f t="shared" si="45"/>
        <v>43466</v>
      </c>
      <c r="AI507" s="8">
        <f t="shared" si="46"/>
        <v>43489</v>
      </c>
      <c r="AJ507" s="8" t="str">
        <f t="shared" si="47"/>
        <v>Thursday</v>
      </c>
      <c r="AK507" s="2">
        <v>0.53258101851851858</v>
      </c>
      <c r="AL507" t="s">
        <v>33</v>
      </c>
      <c r="AM507" t="s">
        <v>34</v>
      </c>
      <c r="AN507" t="s">
        <v>44</v>
      </c>
      <c r="AO507" t="s">
        <v>27</v>
      </c>
    </row>
    <row r="508" spans="1:41" x14ac:dyDescent="0.25">
      <c r="A508" t="s">
        <v>27</v>
      </c>
      <c r="B508">
        <v>2290052</v>
      </c>
      <c r="C508" t="s">
        <v>28</v>
      </c>
      <c r="G508" t="s">
        <v>29</v>
      </c>
      <c r="I508">
        <v>12556</v>
      </c>
      <c r="J508" t="s">
        <v>30</v>
      </c>
      <c r="K508" t="s">
        <v>69</v>
      </c>
      <c r="L508">
        <f>VLOOKUP($K508,Key!$A$1:$D$105,2,FALSE)</f>
        <v>43.081940000000003</v>
      </c>
      <c r="M508">
        <f>VLOOKUP($K508,Key!$A$1:$D$105,3,FALSE)</f>
        <v>-87.888090000000005</v>
      </c>
      <c r="N508" t="str">
        <f>VLOOKUP($K508,Key!$A$1:$D$105,4,FALSE)</f>
        <v>Shorewood</v>
      </c>
      <c r="O508" t="s">
        <v>46</v>
      </c>
      <c r="P508">
        <f>VLOOKUP($O508,Key!$A$1:$D$105,2,FALSE)</f>
        <v>43.049909999999997</v>
      </c>
      <c r="Q508">
        <f>VLOOKUP($O508,Key!$A$1:$D$105,3,FALSE)</f>
        <v>-87.914237</v>
      </c>
      <c r="R508" t="str">
        <f>VLOOKUP($O508,Key!$A$1:$D$105,4,FALSE)</f>
        <v>Milwaukee</v>
      </c>
      <c r="S508">
        <v>316</v>
      </c>
      <c r="T508">
        <v>0</v>
      </c>
      <c r="U508">
        <v>0</v>
      </c>
      <c r="V508" t="s">
        <v>33</v>
      </c>
      <c r="W508">
        <v>18</v>
      </c>
      <c r="X508">
        <v>17.100000000000001</v>
      </c>
      <c r="Y508">
        <v>720</v>
      </c>
      <c r="Z508" s="6">
        <v>-1</v>
      </c>
      <c r="AA508" s="1">
        <v>43479</v>
      </c>
      <c r="AB508" s="7">
        <f t="shared" si="42"/>
        <v>43466</v>
      </c>
      <c r="AC508" s="7">
        <f t="shared" si="43"/>
        <v>43479</v>
      </c>
      <c r="AD508" s="7" t="str">
        <f t="shared" si="44"/>
        <v>Monday</v>
      </c>
      <c r="AE508" s="2">
        <v>0.40668981481481481</v>
      </c>
      <c r="AF508" s="6">
        <v>1</v>
      </c>
      <c r="AG508" s="1">
        <v>43479</v>
      </c>
      <c r="AH508" s="7">
        <f t="shared" si="45"/>
        <v>43466</v>
      </c>
      <c r="AI508" s="7">
        <f t="shared" si="46"/>
        <v>43479</v>
      </c>
      <c r="AJ508" s="7" t="str">
        <f t="shared" si="47"/>
        <v>Monday</v>
      </c>
      <c r="AK508" s="2">
        <v>0.62624999999999997</v>
      </c>
      <c r="AL508" t="s">
        <v>34</v>
      </c>
      <c r="AM508" t="s">
        <v>34</v>
      </c>
      <c r="AN508" t="s">
        <v>35</v>
      </c>
      <c r="AO508" t="s">
        <v>27</v>
      </c>
    </row>
    <row r="509" spans="1:41" x14ac:dyDescent="0.25">
      <c r="A509" t="s">
        <v>27</v>
      </c>
      <c r="B509">
        <v>2290052</v>
      </c>
      <c r="C509" t="s">
        <v>28</v>
      </c>
      <c r="G509" t="s">
        <v>29</v>
      </c>
      <c r="I509">
        <v>11169</v>
      </c>
      <c r="J509" t="s">
        <v>30</v>
      </c>
      <c r="K509" t="s">
        <v>69</v>
      </c>
      <c r="L509">
        <f>VLOOKUP($K509,Key!$A$1:$D$105,2,FALSE)</f>
        <v>43.081940000000003</v>
      </c>
      <c r="M509">
        <f>VLOOKUP($K509,Key!$A$1:$D$105,3,FALSE)</f>
        <v>-87.888090000000005</v>
      </c>
      <c r="N509" t="str">
        <f>VLOOKUP($K509,Key!$A$1:$D$105,4,FALSE)</f>
        <v>Shorewood</v>
      </c>
      <c r="O509" t="s">
        <v>71</v>
      </c>
      <c r="P509">
        <f>VLOOKUP($O509,Key!$A$1:$D$105,2,FALSE)</f>
        <v>43.074890000000003</v>
      </c>
      <c r="Q509">
        <f>VLOOKUP($O509,Key!$A$1:$D$105,3,FALSE)</f>
        <v>-87.882810000000006</v>
      </c>
      <c r="R509" t="str">
        <f>VLOOKUP($O509,Key!$A$1:$D$105,4,FALSE)</f>
        <v>Milwaukee</v>
      </c>
      <c r="S509">
        <v>8</v>
      </c>
      <c r="T509">
        <v>0</v>
      </c>
      <c r="U509">
        <v>0</v>
      </c>
      <c r="V509" t="s">
        <v>33</v>
      </c>
      <c r="W509">
        <v>1</v>
      </c>
      <c r="X509">
        <v>1</v>
      </c>
      <c r="Y509">
        <v>40</v>
      </c>
      <c r="Z509" s="4">
        <v>-1</v>
      </c>
      <c r="AA509" s="1">
        <v>43480</v>
      </c>
      <c r="AB509" s="8">
        <f t="shared" si="42"/>
        <v>43466</v>
      </c>
      <c r="AC509" s="8">
        <f t="shared" si="43"/>
        <v>43480</v>
      </c>
      <c r="AD509" s="8" t="str">
        <f t="shared" si="44"/>
        <v>Tuesday</v>
      </c>
      <c r="AE509" s="2">
        <v>0.62534722222222217</v>
      </c>
      <c r="AF509" s="4">
        <v>1</v>
      </c>
      <c r="AG509" s="1">
        <v>43480</v>
      </c>
      <c r="AH509" s="8">
        <f t="shared" si="45"/>
        <v>43466</v>
      </c>
      <c r="AI509" s="8">
        <f t="shared" si="46"/>
        <v>43480</v>
      </c>
      <c r="AJ509" s="8" t="str">
        <f t="shared" si="47"/>
        <v>Tuesday</v>
      </c>
      <c r="AK509" s="2">
        <v>0.63091435185185185</v>
      </c>
      <c r="AL509" t="s">
        <v>33</v>
      </c>
      <c r="AM509" t="s">
        <v>34</v>
      </c>
      <c r="AN509" t="s">
        <v>35</v>
      </c>
      <c r="AO509" t="s">
        <v>27</v>
      </c>
    </row>
    <row r="510" spans="1:41" x14ac:dyDescent="0.25">
      <c r="A510" t="s">
        <v>27</v>
      </c>
      <c r="B510">
        <v>871693</v>
      </c>
      <c r="C510" t="s">
        <v>28</v>
      </c>
      <c r="G510" t="s">
        <v>29</v>
      </c>
      <c r="I510">
        <v>11163</v>
      </c>
      <c r="J510" t="s">
        <v>30</v>
      </c>
      <c r="K510" t="s">
        <v>62</v>
      </c>
      <c r="L510">
        <f>VLOOKUP($K510,Key!$A$1:$D$105,2,FALSE)</f>
        <v>43.020020000000002</v>
      </c>
      <c r="M510">
        <f>VLOOKUP($K510,Key!$A$1:$D$105,3,FALSE)</f>
        <v>-87.912540000000007</v>
      </c>
      <c r="N510" t="str">
        <f>VLOOKUP($K510,Key!$A$1:$D$105,4,FALSE)</f>
        <v>Milwaukee</v>
      </c>
      <c r="O510" t="s">
        <v>62</v>
      </c>
      <c r="P510">
        <f>VLOOKUP($O510,Key!$A$1:$D$105,2,FALSE)</f>
        <v>43.020020000000002</v>
      </c>
      <c r="Q510">
        <f>VLOOKUP($O510,Key!$A$1:$D$105,3,FALSE)</f>
        <v>-87.912540000000007</v>
      </c>
      <c r="R510" t="str">
        <f>VLOOKUP($O510,Key!$A$1:$D$105,4,FALSE)</f>
        <v>Milwaukee</v>
      </c>
      <c r="S510">
        <v>0</v>
      </c>
      <c r="T510">
        <v>0</v>
      </c>
      <c r="U510">
        <v>0</v>
      </c>
      <c r="V510" t="s">
        <v>33</v>
      </c>
      <c r="W510">
        <v>0</v>
      </c>
      <c r="X510">
        <v>0</v>
      </c>
      <c r="Y510">
        <v>0</v>
      </c>
      <c r="Z510" s="6">
        <v>-1</v>
      </c>
      <c r="AA510" s="1">
        <v>43484</v>
      </c>
      <c r="AB510" s="7">
        <f t="shared" si="42"/>
        <v>43466</v>
      </c>
      <c r="AC510" s="7">
        <f t="shared" si="43"/>
        <v>43484</v>
      </c>
      <c r="AD510" s="7" t="str">
        <f t="shared" si="44"/>
        <v>Saturday</v>
      </c>
      <c r="AE510" s="2">
        <v>0.61903935185185188</v>
      </c>
      <c r="AF510" s="6">
        <v>1</v>
      </c>
      <c r="AG510" s="1">
        <v>43484</v>
      </c>
      <c r="AH510" s="7">
        <f t="shared" si="45"/>
        <v>43466</v>
      </c>
      <c r="AI510" s="7">
        <f t="shared" si="46"/>
        <v>43484</v>
      </c>
      <c r="AJ510" s="7" t="str">
        <f t="shared" si="47"/>
        <v>Saturday</v>
      </c>
      <c r="AK510" s="2">
        <v>0.61921296296296291</v>
      </c>
      <c r="AL510" t="s">
        <v>33</v>
      </c>
      <c r="AM510" t="s">
        <v>34</v>
      </c>
      <c r="AN510" t="s">
        <v>44</v>
      </c>
      <c r="AO510" t="s">
        <v>27</v>
      </c>
    </row>
    <row r="511" spans="1:41" x14ac:dyDescent="0.25">
      <c r="A511" t="s">
        <v>27</v>
      </c>
      <c r="B511">
        <v>871693</v>
      </c>
      <c r="C511" t="s">
        <v>28</v>
      </c>
      <c r="G511" t="s">
        <v>29</v>
      </c>
      <c r="I511">
        <v>5499</v>
      </c>
      <c r="J511" t="s">
        <v>30</v>
      </c>
      <c r="K511" t="s">
        <v>53</v>
      </c>
      <c r="L511">
        <f>VLOOKUP($K511,Key!$A$1:$D$105,2,FALSE)</f>
        <v>43.056570000000001</v>
      </c>
      <c r="M511">
        <f>VLOOKUP($K511,Key!$A$1:$D$105,3,FALSE)</f>
        <v>-87.934060000000002</v>
      </c>
      <c r="N511" t="str">
        <f>VLOOKUP($K511,Key!$A$1:$D$105,4,FALSE)</f>
        <v>Milwaukee</v>
      </c>
      <c r="O511" t="s">
        <v>53</v>
      </c>
      <c r="P511">
        <f>VLOOKUP($O511,Key!$A$1:$D$105,2,FALSE)</f>
        <v>43.056570000000001</v>
      </c>
      <c r="Q511">
        <f>VLOOKUP($O511,Key!$A$1:$D$105,3,FALSE)</f>
        <v>-87.934060000000002</v>
      </c>
      <c r="R511" t="str">
        <f>VLOOKUP($O511,Key!$A$1:$D$105,4,FALSE)</f>
        <v>Milwaukee</v>
      </c>
      <c r="S511">
        <v>0</v>
      </c>
      <c r="T511">
        <v>0</v>
      </c>
      <c r="U511">
        <v>0</v>
      </c>
      <c r="V511" t="s">
        <v>33</v>
      </c>
      <c r="W511">
        <v>0</v>
      </c>
      <c r="X511">
        <v>0</v>
      </c>
      <c r="Y511">
        <v>0</v>
      </c>
      <c r="Z511" s="4">
        <v>-1</v>
      </c>
      <c r="AA511" s="1">
        <v>43488</v>
      </c>
      <c r="AB511" s="8">
        <f t="shared" si="42"/>
        <v>43466</v>
      </c>
      <c r="AC511" s="8">
        <f t="shared" si="43"/>
        <v>43488</v>
      </c>
      <c r="AD511" s="8" t="str">
        <f t="shared" si="44"/>
        <v>Wednesday</v>
      </c>
      <c r="AE511" s="2">
        <v>0.72871527777777778</v>
      </c>
      <c r="AF511" s="4">
        <v>1</v>
      </c>
      <c r="AG511" s="1">
        <v>43488</v>
      </c>
      <c r="AH511" s="8">
        <f t="shared" si="45"/>
        <v>43466</v>
      </c>
      <c r="AI511" s="8">
        <f t="shared" si="46"/>
        <v>43488</v>
      </c>
      <c r="AJ511" s="8" t="str">
        <f t="shared" si="47"/>
        <v>Wednesday</v>
      </c>
      <c r="AK511" s="2">
        <v>0.72883101851851861</v>
      </c>
      <c r="AL511" t="s">
        <v>33</v>
      </c>
      <c r="AM511" t="s">
        <v>34</v>
      </c>
      <c r="AN511" t="s">
        <v>44</v>
      </c>
      <c r="AO511" t="s">
        <v>27</v>
      </c>
    </row>
    <row r="512" spans="1:41" x14ac:dyDescent="0.25">
      <c r="A512" t="s">
        <v>27</v>
      </c>
      <c r="B512">
        <v>1865798</v>
      </c>
      <c r="C512" t="s">
        <v>28</v>
      </c>
      <c r="G512" t="s">
        <v>29</v>
      </c>
      <c r="I512">
        <v>11120</v>
      </c>
      <c r="J512" t="s">
        <v>30</v>
      </c>
      <c r="K512" t="s">
        <v>103</v>
      </c>
      <c r="L512">
        <f>VLOOKUP($K512,Key!$A$1:$D$105,2,FALSE)</f>
        <v>43.097999999999999</v>
      </c>
      <c r="M512">
        <f>VLOOKUP($K512,Key!$A$1:$D$105,3,FALSE)</f>
        <v>-87.887529999999998</v>
      </c>
      <c r="N512" t="str">
        <f>VLOOKUP($K512,Key!$A$1:$D$105,4,FALSE)</f>
        <v>Shorewood</v>
      </c>
      <c r="O512" t="s">
        <v>103</v>
      </c>
      <c r="P512">
        <f>VLOOKUP($O512,Key!$A$1:$D$105,2,FALSE)</f>
        <v>43.097999999999999</v>
      </c>
      <c r="Q512">
        <f>VLOOKUP($O512,Key!$A$1:$D$105,3,FALSE)</f>
        <v>-87.887529999999998</v>
      </c>
      <c r="R512" t="str">
        <f>VLOOKUP($O512,Key!$A$1:$D$105,4,FALSE)</f>
        <v>Shorewood</v>
      </c>
      <c r="S512">
        <v>0</v>
      </c>
      <c r="T512">
        <v>0</v>
      </c>
      <c r="U512">
        <v>0</v>
      </c>
      <c r="V512" t="s">
        <v>33</v>
      </c>
      <c r="W512">
        <v>0</v>
      </c>
      <c r="X512">
        <v>0</v>
      </c>
      <c r="Y512">
        <v>0</v>
      </c>
      <c r="Z512" s="6">
        <v>-1</v>
      </c>
      <c r="AA512" s="1">
        <v>43489</v>
      </c>
      <c r="AB512" s="7">
        <f t="shared" si="42"/>
        <v>43466</v>
      </c>
      <c r="AC512" s="7">
        <f t="shared" si="43"/>
        <v>43489</v>
      </c>
      <c r="AD512" s="7" t="str">
        <f t="shared" si="44"/>
        <v>Thursday</v>
      </c>
      <c r="AE512" s="2">
        <v>0.62723379629629628</v>
      </c>
      <c r="AF512" s="6">
        <v>1</v>
      </c>
      <c r="AG512" s="1">
        <v>43489</v>
      </c>
      <c r="AH512" s="7">
        <f t="shared" si="45"/>
        <v>43466</v>
      </c>
      <c r="AI512" s="7">
        <f t="shared" si="46"/>
        <v>43489</v>
      </c>
      <c r="AJ512" s="7" t="str">
        <f t="shared" si="47"/>
        <v>Thursday</v>
      </c>
      <c r="AK512" s="2">
        <v>0.62724537037037031</v>
      </c>
      <c r="AL512" t="s">
        <v>33</v>
      </c>
      <c r="AM512" t="s">
        <v>34</v>
      </c>
      <c r="AN512" t="s">
        <v>44</v>
      </c>
      <c r="AO512" t="s">
        <v>27</v>
      </c>
    </row>
    <row r="513" spans="1:41" x14ac:dyDescent="0.25">
      <c r="A513" t="s">
        <v>27</v>
      </c>
      <c r="B513">
        <v>2290052</v>
      </c>
      <c r="C513" t="s">
        <v>28</v>
      </c>
      <c r="G513" t="s">
        <v>29</v>
      </c>
      <c r="I513">
        <v>12599</v>
      </c>
      <c r="J513" t="s">
        <v>30</v>
      </c>
      <c r="K513" t="s">
        <v>36</v>
      </c>
      <c r="L513">
        <f>VLOOKUP($K513,Key!$A$1:$D$105,2,FALSE)</f>
        <v>43.03886</v>
      </c>
      <c r="M513">
        <f>VLOOKUP($K513,Key!$A$1:$D$105,3,FALSE)</f>
        <v>-87.902720000000002</v>
      </c>
      <c r="N513" t="str">
        <f>VLOOKUP($K513,Key!$A$1:$D$105,4,FALSE)</f>
        <v>Milwaukee</v>
      </c>
      <c r="O513" t="s">
        <v>57</v>
      </c>
      <c r="P513">
        <f>VLOOKUP($O513,Key!$A$1:$D$105,2,FALSE)</f>
        <v>43.045712999999999</v>
      </c>
      <c r="Q513">
        <f>VLOOKUP($O513,Key!$A$1:$D$105,3,FALSE)</f>
        <v>-87.899756999999994</v>
      </c>
      <c r="R513" t="str">
        <f>VLOOKUP($O513,Key!$A$1:$D$105,4,FALSE)</f>
        <v>Milwaukee</v>
      </c>
      <c r="S513">
        <v>11</v>
      </c>
      <c r="T513">
        <v>0</v>
      </c>
      <c r="U513">
        <v>0</v>
      </c>
      <c r="V513" t="s">
        <v>33</v>
      </c>
      <c r="W513">
        <v>1</v>
      </c>
      <c r="X513">
        <v>1</v>
      </c>
      <c r="Y513">
        <v>40</v>
      </c>
      <c r="Z513" s="4">
        <v>-1</v>
      </c>
      <c r="AA513" s="1">
        <v>43482</v>
      </c>
      <c r="AB513" s="8">
        <f t="shared" si="42"/>
        <v>43466</v>
      </c>
      <c r="AC513" s="8">
        <f t="shared" si="43"/>
        <v>43482</v>
      </c>
      <c r="AD513" s="8" t="str">
        <f t="shared" si="44"/>
        <v>Thursday</v>
      </c>
      <c r="AE513" s="2">
        <v>0.39725694444444443</v>
      </c>
      <c r="AF513" s="4">
        <v>1</v>
      </c>
      <c r="AG513" s="1">
        <v>43482</v>
      </c>
      <c r="AH513" s="8">
        <f t="shared" si="45"/>
        <v>43466</v>
      </c>
      <c r="AI513" s="8">
        <f t="shared" si="46"/>
        <v>43482</v>
      </c>
      <c r="AJ513" s="8" t="str">
        <f t="shared" si="47"/>
        <v>Thursday</v>
      </c>
      <c r="AK513" s="2">
        <v>0.40509259259259256</v>
      </c>
      <c r="AL513" t="s">
        <v>33</v>
      </c>
      <c r="AM513" t="s">
        <v>34</v>
      </c>
      <c r="AN513" t="s">
        <v>35</v>
      </c>
      <c r="AO513" t="s">
        <v>27</v>
      </c>
    </row>
    <row r="514" spans="1:41" x14ac:dyDescent="0.25">
      <c r="A514" t="s">
        <v>27</v>
      </c>
      <c r="B514">
        <v>1867043</v>
      </c>
      <c r="C514" t="s">
        <v>28</v>
      </c>
      <c r="G514" t="s">
        <v>29</v>
      </c>
      <c r="I514">
        <v>11150</v>
      </c>
      <c r="J514" t="s">
        <v>30</v>
      </c>
      <c r="K514" t="s">
        <v>72</v>
      </c>
      <c r="L514">
        <f>VLOOKUP($K514,Key!$A$1:$D$105,2,FALSE)</f>
        <v>43.03913</v>
      </c>
      <c r="M514">
        <f>VLOOKUP($K514,Key!$A$1:$D$105,3,FALSE)</f>
        <v>-87.916150000000002</v>
      </c>
      <c r="N514" t="str">
        <f>VLOOKUP($K514,Key!$A$1:$D$105,4,FALSE)</f>
        <v>Milwaukee</v>
      </c>
      <c r="O514" t="s">
        <v>72</v>
      </c>
      <c r="P514">
        <f>VLOOKUP($O514,Key!$A$1:$D$105,2,FALSE)</f>
        <v>43.03913</v>
      </c>
      <c r="Q514">
        <f>VLOOKUP($O514,Key!$A$1:$D$105,3,FALSE)</f>
        <v>-87.916150000000002</v>
      </c>
      <c r="R514" t="str">
        <f>VLOOKUP($O514,Key!$A$1:$D$105,4,FALSE)</f>
        <v>Milwaukee</v>
      </c>
      <c r="S514">
        <v>8</v>
      </c>
      <c r="T514">
        <v>0</v>
      </c>
      <c r="U514">
        <v>0</v>
      </c>
      <c r="V514" t="s">
        <v>33</v>
      </c>
      <c r="W514">
        <v>1</v>
      </c>
      <c r="X514">
        <v>1</v>
      </c>
      <c r="Y514">
        <v>40</v>
      </c>
      <c r="Z514" s="4">
        <v>-1</v>
      </c>
      <c r="AA514" s="1">
        <v>43485</v>
      </c>
      <c r="AB514" s="8">
        <f t="shared" ref="AB514:AB577" si="48">DATE(YEAR(AA514), MONTH(AA514), 1)</f>
        <v>43466</v>
      </c>
      <c r="AC514" s="8">
        <f t="shared" ref="AC514:AC577" si="49">AA514</f>
        <v>43485</v>
      </c>
      <c r="AD514" s="8" t="str">
        <f t="shared" ref="AD514:AD577" si="50">TEXT(AC514,"dddd")</f>
        <v>Sunday</v>
      </c>
      <c r="AE514" s="2">
        <v>0.51489583333333333</v>
      </c>
      <c r="AF514" s="4">
        <v>1</v>
      </c>
      <c r="AG514" s="1">
        <v>43485</v>
      </c>
      <c r="AH514" s="8">
        <f t="shared" ref="AH514:AH577" si="51">DATE(YEAR(AG514), MONTH(AG514), 1)</f>
        <v>43466</v>
      </c>
      <c r="AI514" s="8">
        <f t="shared" ref="AI514:AI577" si="52">AG514</f>
        <v>43485</v>
      </c>
      <c r="AJ514" s="8" t="str">
        <f t="shared" ref="AJ514:AJ577" si="53">TEXT(AI514,"dddd")</f>
        <v>Sunday</v>
      </c>
      <c r="AK514" s="2">
        <v>0.52067129629629627</v>
      </c>
      <c r="AL514" t="s">
        <v>33</v>
      </c>
      <c r="AM514" t="s">
        <v>34</v>
      </c>
      <c r="AN514" t="s">
        <v>44</v>
      </c>
      <c r="AO514" t="s">
        <v>27</v>
      </c>
    </row>
    <row r="515" spans="1:41" x14ac:dyDescent="0.25">
      <c r="A515" t="s">
        <v>27</v>
      </c>
      <c r="B515">
        <v>2290052</v>
      </c>
      <c r="C515" t="s">
        <v>28</v>
      </c>
      <c r="G515" t="s">
        <v>29</v>
      </c>
      <c r="I515">
        <v>11081</v>
      </c>
      <c r="J515" t="s">
        <v>30</v>
      </c>
      <c r="K515" t="s">
        <v>69</v>
      </c>
      <c r="L515">
        <f>VLOOKUP($K515,Key!$A$1:$D$105,2,FALSE)</f>
        <v>43.081940000000003</v>
      </c>
      <c r="M515">
        <f>VLOOKUP($K515,Key!$A$1:$D$105,3,FALSE)</f>
        <v>-87.888090000000005</v>
      </c>
      <c r="N515" t="str">
        <f>VLOOKUP($K515,Key!$A$1:$D$105,4,FALSE)</f>
        <v>Shorewood</v>
      </c>
      <c r="O515" t="s">
        <v>71</v>
      </c>
      <c r="P515">
        <f>VLOOKUP($O515,Key!$A$1:$D$105,2,FALSE)</f>
        <v>43.074890000000003</v>
      </c>
      <c r="Q515">
        <f>VLOOKUP($O515,Key!$A$1:$D$105,3,FALSE)</f>
        <v>-87.882810000000006</v>
      </c>
      <c r="R515" t="str">
        <f>VLOOKUP($O515,Key!$A$1:$D$105,4,FALSE)</f>
        <v>Milwaukee</v>
      </c>
      <c r="S515">
        <v>22</v>
      </c>
      <c r="T515">
        <v>0</v>
      </c>
      <c r="U515">
        <v>0</v>
      </c>
      <c r="V515" t="s">
        <v>33</v>
      </c>
      <c r="W515">
        <v>3</v>
      </c>
      <c r="X515">
        <v>2.9</v>
      </c>
      <c r="Y515">
        <v>120</v>
      </c>
      <c r="Z515" s="4">
        <v>-1</v>
      </c>
      <c r="AA515" s="1">
        <v>43482</v>
      </c>
      <c r="AB515" s="8">
        <f t="shared" si="48"/>
        <v>43466</v>
      </c>
      <c r="AC515" s="8">
        <f t="shared" si="49"/>
        <v>43482</v>
      </c>
      <c r="AD515" s="8" t="str">
        <f t="shared" si="50"/>
        <v>Thursday</v>
      </c>
      <c r="AE515" s="2">
        <v>0.4299189814814815</v>
      </c>
      <c r="AF515" s="4">
        <v>1</v>
      </c>
      <c r="AG515" s="1">
        <v>43482</v>
      </c>
      <c r="AH515" s="8">
        <f t="shared" si="51"/>
        <v>43466</v>
      </c>
      <c r="AI515" s="8">
        <f t="shared" si="52"/>
        <v>43482</v>
      </c>
      <c r="AJ515" s="8" t="str">
        <f t="shared" si="53"/>
        <v>Thursday</v>
      </c>
      <c r="AK515" s="2">
        <v>0.44519675925925922</v>
      </c>
      <c r="AL515" t="s">
        <v>33</v>
      </c>
      <c r="AM515" t="s">
        <v>34</v>
      </c>
      <c r="AN515" t="s">
        <v>35</v>
      </c>
      <c r="AO515" t="s">
        <v>27</v>
      </c>
    </row>
    <row r="516" spans="1:41" x14ac:dyDescent="0.25">
      <c r="A516" t="s">
        <v>27</v>
      </c>
      <c r="B516">
        <v>871693</v>
      </c>
      <c r="C516" t="s">
        <v>28</v>
      </c>
      <c r="G516" t="s">
        <v>29</v>
      </c>
      <c r="I516">
        <v>5455</v>
      </c>
      <c r="J516" t="s">
        <v>30</v>
      </c>
      <c r="K516" t="s">
        <v>42</v>
      </c>
      <c r="L516">
        <f>VLOOKUP($K516,Key!$A$1:$D$105,2,FALSE)</f>
        <v>43.02948</v>
      </c>
      <c r="M516">
        <f>VLOOKUP($K516,Key!$A$1:$D$105,3,FALSE)</f>
        <v>-87.912819999999996</v>
      </c>
      <c r="N516" t="str">
        <f>VLOOKUP($K516,Key!$A$1:$D$105,4,FALSE)</f>
        <v>Milwaukee</v>
      </c>
      <c r="O516" t="s">
        <v>42</v>
      </c>
      <c r="P516">
        <f>VLOOKUP($O516,Key!$A$1:$D$105,2,FALSE)</f>
        <v>43.02948</v>
      </c>
      <c r="Q516">
        <f>VLOOKUP($O516,Key!$A$1:$D$105,3,FALSE)</f>
        <v>-87.912819999999996</v>
      </c>
      <c r="R516" t="str">
        <f>VLOOKUP($O516,Key!$A$1:$D$105,4,FALSE)</f>
        <v>Milwaukee</v>
      </c>
      <c r="S516">
        <v>0</v>
      </c>
      <c r="T516">
        <v>0</v>
      </c>
      <c r="U516">
        <v>0</v>
      </c>
      <c r="V516" t="s">
        <v>33</v>
      </c>
      <c r="W516">
        <v>0</v>
      </c>
      <c r="X516">
        <v>0</v>
      </c>
      <c r="Y516">
        <v>0</v>
      </c>
      <c r="Z516" s="6">
        <v>-1</v>
      </c>
      <c r="AA516" s="1">
        <v>43484</v>
      </c>
      <c r="AB516" s="7">
        <f t="shared" si="48"/>
        <v>43466</v>
      </c>
      <c r="AC516" s="7">
        <f t="shared" si="49"/>
        <v>43484</v>
      </c>
      <c r="AD516" s="7" t="str">
        <f t="shared" si="50"/>
        <v>Saturday</v>
      </c>
      <c r="AE516" s="2">
        <v>0.56961805555555556</v>
      </c>
      <c r="AF516" s="6">
        <v>1</v>
      </c>
      <c r="AG516" s="1">
        <v>43484</v>
      </c>
      <c r="AH516" s="7">
        <f t="shared" si="51"/>
        <v>43466</v>
      </c>
      <c r="AI516" s="7">
        <f t="shared" si="52"/>
        <v>43484</v>
      </c>
      <c r="AJ516" s="7" t="str">
        <f t="shared" si="53"/>
        <v>Saturday</v>
      </c>
      <c r="AK516" s="2">
        <v>0.56971064814814809</v>
      </c>
      <c r="AL516" t="s">
        <v>33</v>
      </c>
      <c r="AM516" t="s">
        <v>34</v>
      </c>
      <c r="AN516" t="s">
        <v>44</v>
      </c>
      <c r="AO516" t="s">
        <v>27</v>
      </c>
    </row>
    <row r="517" spans="1:41" x14ac:dyDescent="0.25">
      <c r="A517" t="s">
        <v>27</v>
      </c>
      <c r="B517">
        <v>1865798</v>
      </c>
      <c r="C517" t="s">
        <v>28</v>
      </c>
      <c r="G517" t="s">
        <v>29</v>
      </c>
      <c r="I517">
        <v>5511</v>
      </c>
      <c r="J517" t="s">
        <v>30</v>
      </c>
      <c r="K517" t="s">
        <v>52</v>
      </c>
      <c r="L517">
        <f>VLOOKUP($K517,Key!$A$1:$D$105,2,FALSE)</f>
        <v>43.037300000000002</v>
      </c>
      <c r="M517">
        <f>VLOOKUP($K517,Key!$A$1:$D$105,3,FALSE)</f>
        <v>-87.915800000000004</v>
      </c>
      <c r="N517" t="str">
        <f>VLOOKUP($K517,Key!$A$1:$D$105,4,FALSE)</f>
        <v>Milwaukee</v>
      </c>
      <c r="O517" t="s">
        <v>52</v>
      </c>
      <c r="P517">
        <f>VLOOKUP($O517,Key!$A$1:$D$105,2,FALSE)</f>
        <v>43.037300000000002</v>
      </c>
      <c r="Q517">
        <f>VLOOKUP($O517,Key!$A$1:$D$105,3,FALSE)</f>
        <v>-87.915800000000004</v>
      </c>
      <c r="R517" t="str">
        <f>VLOOKUP($O517,Key!$A$1:$D$105,4,FALSE)</f>
        <v>Milwaukee</v>
      </c>
      <c r="S517">
        <v>16</v>
      </c>
      <c r="T517">
        <v>0</v>
      </c>
      <c r="U517">
        <v>0</v>
      </c>
      <c r="V517" t="s">
        <v>33</v>
      </c>
      <c r="W517">
        <v>2</v>
      </c>
      <c r="X517">
        <v>1.9</v>
      </c>
      <c r="Y517">
        <v>80</v>
      </c>
      <c r="Z517" s="4">
        <v>-1</v>
      </c>
      <c r="AA517" s="1">
        <v>43484</v>
      </c>
      <c r="AB517" s="8">
        <f t="shared" si="48"/>
        <v>43466</v>
      </c>
      <c r="AC517" s="8">
        <f t="shared" si="49"/>
        <v>43484</v>
      </c>
      <c r="AD517" s="8" t="str">
        <f t="shared" si="50"/>
        <v>Saturday</v>
      </c>
      <c r="AE517" s="2">
        <v>0.44428240740740743</v>
      </c>
      <c r="AF517" s="4">
        <v>1</v>
      </c>
      <c r="AG517" s="1">
        <v>43484</v>
      </c>
      <c r="AH517" s="8">
        <f t="shared" si="51"/>
        <v>43466</v>
      </c>
      <c r="AI517" s="8">
        <f t="shared" si="52"/>
        <v>43484</v>
      </c>
      <c r="AJ517" s="8" t="str">
        <f t="shared" si="53"/>
        <v>Saturday</v>
      </c>
      <c r="AK517" s="2">
        <v>0.45508101851851851</v>
      </c>
      <c r="AL517" t="s">
        <v>33</v>
      </c>
      <c r="AM517" t="s">
        <v>34</v>
      </c>
      <c r="AN517" t="s">
        <v>44</v>
      </c>
      <c r="AO517" t="s">
        <v>27</v>
      </c>
    </row>
    <row r="518" spans="1:41" x14ac:dyDescent="0.25">
      <c r="A518" t="s">
        <v>27</v>
      </c>
      <c r="B518">
        <v>871693</v>
      </c>
      <c r="C518" t="s">
        <v>28</v>
      </c>
      <c r="G518" t="s">
        <v>29</v>
      </c>
      <c r="I518">
        <v>5513</v>
      </c>
      <c r="J518" t="s">
        <v>30</v>
      </c>
      <c r="K518" t="s">
        <v>65</v>
      </c>
      <c r="L518">
        <f>VLOOKUP($K518,Key!$A$1:$D$105,2,FALSE)</f>
        <v>43.066893999999998</v>
      </c>
      <c r="M518">
        <f>VLOOKUP($K518,Key!$A$1:$D$105,3,FALSE)</f>
        <v>-87.877936000000005</v>
      </c>
      <c r="N518" t="str">
        <f>VLOOKUP($K518,Key!$A$1:$D$105,4,FALSE)</f>
        <v>Milwaukee</v>
      </c>
      <c r="O518" t="s">
        <v>65</v>
      </c>
      <c r="P518">
        <f>VLOOKUP($O518,Key!$A$1:$D$105,2,FALSE)</f>
        <v>43.066893999999998</v>
      </c>
      <c r="Q518">
        <f>VLOOKUP($O518,Key!$A$1:$D$105,3,FALSE)</f>
        <v>-87.877936000000005</v>
      </c>
      <c r="R518" t="str">
        <f>VLOOKUP($O518,Key!$A$1:$D$105,4,FALSE)</f>
        <v>Milwaukee</v>
      </c>
      <c r="S518">
        <v>0</v>
      </c>
      <c r="T518">
        <v>0</v>
      </c>
      <c r="U518">
        <v>0</v>
      </c>
      <c r="V518" t="s">
        <v>33</v>
      </c>
      <c r="W518">
        <v>0</v>
      </c>
      <c r="X518">
        <v>0</v>
      </c>
      <c r="Y518">
        <v>0</v>
      </c>
      <c r="Z518" s="6">
        <v>-1</v>
      </c>
      <c r="AA518" s="1">
        <v>43486</v>
      </c>
      <c r="AB518" s="7">
        <f t="shared" si="48"/>
        <v>43466</v>
      </c>
      <c r="AC518" s="7">
        <f t="shared" si="49"/>
        <v>43486</v>
      </c>
      <c r="AD518" s="7" t="str">
        <f t="shared" si="50"/>
        <v>Monday</v>
      </c>
      <c r="AE518" s="2">
        <v>0.5154629629629629</v>
      </c>
      <c r="AF518" s="6">
        <v>1</v>
      </c>
      <c r="AG518" s="1">
        <v>43486</v>
      </c>
      <c r="AH518" s="7">
        <f t="shared" si="51"/>
        <v>43466</v>
      </c>
      <c r="AI518" s="7">
        <f t="shared" si="52"/>
        <v>43486</v>
      </c>
      <c r="AJ518" s="7" t="str">
        <f t="shared" si="53"/>
        <v>Monday</v>
      </c>
      <c r="AK518" s="2">
        <v>0.51564814814814819</v>
      </c>
      <c r="AL518" t="s">
        <v>33</v>
      </c>
      <c r="AM518" t="s">
        <v>34</v>
      </c>
      <c r="AN518" t="s">
        <v>44</v>
      </c>
      <c r="AO518" t="s">
        <v>27</v>
      </c>
    </row>
    <row r="519" spans="1:41" x14ac:dyDescent="0.25">
      <c r="A519" t="s">
        <v>27</v>
      </c>
      <c r="B519">
        <v>1164213</v>
      </c>
      <c r="C519" t="s">
        <v>28</v>
      </c>
      <c r="G519" t="s">
        <v>29</v>
      </c>
      <c r="I519">
        <v>11054</v>
      </c>
      <c r="J519" t="s">
        <v>30</v>
      </c>
      <c r="K519" t="s">
        <v>76</v>
      </c>
      <c r="L519">
        <f>VLOOKUP($K519,Key!$A$1:$D$105,2,FALSE)</f>
        <v>43.05536</v>
      </c>
      <c r="M519">
        <f>VLOOKUP($K519,Key!$A$1:$D$105,3,FALSE)</f>
        <v>-87.90504</v>
      </c>
      <c r="N519" t="str">
        <f>VLOOKUP($K519,Key!$A$1:$D$105,4,FALSE)</f>
        <v>Milwaukee</v>
      </c>
      <c r="O519" t="s">
        <v>77</v>
      </c>
      <c r="P519">
        <f>VLOOKUP($O519,Key!$A$1:$D$105,2,FALSE)</f>
        <v>43.052549999999997</v>
      </c>
      <c r="Q519">
        <f>VLOOKUP($O519,Key!$A$1:$D$105,3,FALSE)</f>
        <v>-87.909329999999997</v>
      </c>
      <c r="R519" t="str">
        <f>VLOOKUP($O519,Key!$A$1:$D$105,4,FALSE)</f>
        <v>Milwaukee</v>
      </c>
      <c r="S519">
        <v>6</v>
      </c>
      <c r="T519">
        <v>0</v>
      </c>
      <c r="U519">
        <v>0</v>
      </c>
      <c r="V519" t="s">
        <v>33</v>
      </c>
      <c r="W519">
        <v>0</v>
      </c>
      <c r="X519">
        <v>0</v>
      </c>
      <c r="Y519">
        <v>0</v>
      </c>
      <c r="Z519" s="4">
        <v>-1</v>
      </c>
      <c r="AA519" s="1">
        <v>43477</v>
      </c>
      <c r="AB519" s="8">
        <f t="shared" si="48"/>
        <v>43466</v>
      </c>
      <c r="AC519" s="8">
        <f t="shared" si="49"/>
        <v>43477</v>
      </c>
      <c r="AD519" s="8" t="str">
        <f t="shared" si="50"/>
        <v>Saturday</v>
      </c>
      <c r="AE519" s="2">
        <v>0.83062499999999995</v>
      </c>
      <c r="AF519" s="4">
        <v>1</v>
      </c>
      <c r="AG519" s="1">
        <v>43477</v>
      </c>
      <c r="AH519" s="8">
        <f t="shared" si="51"/>
        <v>43466</v>
      </c>
      <c r="AI519" s="8">
        <f t="shared" si="52"/>
        <v>43477</v>
      </c>
      <c r="AJ519" s="8" t="str">
        <f t="shared" si="53"/>
        <v>Saturday</v>
      </c>
      <c r="AK519" s="2">
        <v>0.83538194444444447</v>
      </c>
      <c r="AL519" t="s">
        <v>33</v>
      </c>
      <c r="AM519" t="s">
        <v>34</v>
      </c>
      <c r="AN519" t="s">
        <v>35</v>
      </c>
      <c r="AO519" t="s">
        <v>27</v>
      </c>
    </row>
    <row r="520" spans="1:41" x14ac:dyDescent="0.25">
      <c r="A520" t="s">
        <v>27</v>
      </c>
      <c r="B520">
        <v>1865798</v>
      </c>
      <c r="C520" t="s">
        <v>28</v>
      </c>
      <c r="G520" t="s">
        <v>29</v>
      </c>
      <c r="I520">
        <v>12473</v>
      </c>
      <c r="J520" t="s">
        <v>30</v>
      </c>
      <c r="K520" t="s">
        <v>52</v>
      </c>
      <c r="L520">
        <f>VLOOKUP($K520,Key!$A$1:$D$105,2,FALSE)</f>
        <v>43.037300000000002</v>
      </c>
      <c r="M520">
        <f>VLOOKUP($K520,Key!$A$1:$D$105,3,FALSE)</f>
        <v>-87.915800000000004</v>
      </c>
      <c r="N520" t="str">
        <f>VLOOKUP($K520,Key!$A$1:$D$105,4,FALSE)</f>
        <v>Milwaukee</v>
      </c>
      <c r="O520" t="s">
        <v>52</v>
      </c>
      <c r="P520">
        <f>VLOOKUP($O520,Key!$A$1:$D$105,2,FALSE)</f>
        <v>43.037300000000002</v>
      </c>
      <c r="Q520">
        <f>VLOOKUP($O520,Key!$A$1:$D$105,3,FALSE)</f>
        <v>-87.915800000000004</v>
      </c>
      <c r="R520" t="str">
        <f>VLOOKUP($O520,Key!$A$1:$D$105,4,FALSE)</f>
        <v>Milwaukee</v>
      </c>
      <c r="S520">
        <v>26</v>
      </c>
      <c r="T520">
        <v>0</v>
      </c>
      <c r="U520">
        <v>0</v>
      </c>
      <c r="V520" t="s">
        <v>33</v>
      </c>
      <c r="W520">
        <v>3</v>
      </c>
      <c r="X520">
        <v>2.9</v>
      </c>
      <c r="Y520">
        <v>120</v>
      </c>
      <c r="Z520" s="6">
        <v>-1</v>
      </c>
      <c r="AA520" s="1">
        <v>43484</v>
      </c>
      <c r="AB520" s="7">
        <f t="shared" si="48"/>
        <v>43466</v>
      </c>
      <c r="AC520" s="7">
        <f t="shared" si="49"/>
        <v>43484</v>
      </c>
      <c r="AD520" s="7" t="str">
        <f t="shared" si="50"/>
        <v>Saturday</v>
      </c>
      <c r="AE520" s="2">
        <v>0.45704861111111111</v>
      </c>
      <c r="AF520" s="6">
        <v>1</v>
      </c>
      <c r="AG520" s="1">
        <v>43484</v>
      </c>
      <c r="AH520" s="7">
        <f t="shared" si="51"/>
        <v>43466</v>
      </c>
      <c r="AI520" s="7">
        <f t="shared" si="52"/>
        <v>43484</v>
      </c>
      <c r="AJ520" s="7" t="str">
        <f t="shared" si="53"/>
        <v>Saturday</v>
      </c>
      <c r="AK520" s="2">
        <v>0.47567129629629629</v>
      </c>
      <c r="AL520" t="s">
        <v>33</v>
      </c>
      <c r="AM520" t="s">
        <v>34</v>
      </c>
      <c r="AN520" t="s">
        <v>44</v>
      </c>
      <c r="AO520" t="s">
        <v>27</v>
      </c>
    </row>
    <row r="521" spans="1:41" x14ac:dyDescent="0.25">
      <c r="A521" t="s">
        <v>27</v>
      </c>
      <c r="B521">
        <v>2290052</v>
      </c>
      <c r="C521" t="s">
        <v>28</v>
      </c>
      <c r="G521" t="s">
        <v>29</v>
      </c>
      <c r="I521">
        <v>12550</v>
      </c>
      <c r="J521" t="s">
        <v>30</v>
      </c>
      <c r="K521" t="s">
        <v>102</v>
      </c>
      <c r="L521">
        <f>VLOOKUP($K521,Key!$A$1:$D$105,2,FALSE)</f>
        <v>43.058010000000003</v>
      </c>
      <c r="M521">
        <f>VLOOKUP($K521,Key!$A$1:$D$105,3,FALSE)</f>
        <v>-87.877300000000005</v>
      </c>
      <c r="N521" t="str">
        <f>VLOOKUP($K521,Key!$A$1:$D$105,4,FALSE)</f>
        <v>Milwaukee</v>
      </c>
      <c r="O521" t="s">
        <v>46</v>
      </c>
      <c r="P521">
        <f>VLOOKUP($O521,Key!$A$1:$D$105,2,FALSE)</f>
        <v>43.049909999999997</v>
      </c>
      <c r="Q521">
        <f>VLOOKUP($O521,Key!$A$1:$D$105,3,FALSE)</f>
        <v>-87.914237</v>
      </c>
      <c r="R521" t="str">
        <f>VLOOKUP($O521,Key!$A$1:$D$105,4,FALSE)</f>
        <v>Milwaukee</v>
      </c>
      <c r="S521">
        <v>4383</v>
      </c>
      <c r="T521">
        <v>0</v>
      </c>
      <c r="U521">
        <v>0</v>
      </c>
      <c r="V521" t="s">
        <v>33</v>
      </c>
      <c r="W521">
        <v>18</v>
      </c>
      <c r="X521">
        <v>17.100000000000001</v>
      </c>
      <c r="Y521">
        <v>720</v>
      </c>
      <c r="Z521" s="4">
        <v>-1</v>
      </c>
      <c r="AA521" s="1">
        <v>43476</v>
      </c>
      <c r="AB521" s="8">
        <f t="shared" si="48"/>
        <v>43466</v>
      </c>
      <c r="AC521" s="8">
        <f t="shared" si="49"/>
        <v>43476</v>
      </c>
      <c r="AD521" s="8" t="str">
        <f t="shared" si="50"/>
        <v>Friday</v>
      </c>
      <c r="AE521" s="2">
        <v>0.58690972222222226</v>
      </c>
      <c r="AF521" s="4">
        <v>1</v>
      </c>
      <c r="AG521" s="1">
        <v>43479</v>
      </c>
      <c r="AH521" s="8">
        <f t="shared" si="51"/>
        <v>43466</v>
      </c>
      <c r="AI521" s="8">
        <f t="shared" si="52"/>
        <v>43479</v>
      </c>
      <c r="AJ521" s="8" t="str">
        <f t="shared" si="53"/>
        <v>Monday</v>
      </c>
      <c r="AK521" s="2">
        <v>0.63062499999999999</v>
      </c>
      <c r="AL521" t="s">
        <v>34</v>
      </c>
      <c r="AM521" t="s">
        <v>34</v>
      </c>
      <c r="AN521" t="s">
        <v>35</v>
      </c>
      <c r="AO521" t="s">
        <v>27</v>
      </c>
    </row>
    <row r="522" spans="1:41" x14ac:dyDescent="0.25">
      <c r="A522" t="s">
        <v>27</v>
      </c>
      <c r="B522">
        <v>871693</v>
      </c>
      <c r="C522" t="s">
        <v>28</v>
      </c>
      <c r="G522" t="s">
        <v>29</v>
      </c>
      <c r="I522">
        <v>11058</v>
      </c>
      <c r="J522" t="s">
        <v>30</v>
      </c>
      <c r="K522" t="s">
        <v>54</v>
      </c>
      <c r="L522">
        <f>VLOOKUP($K522,Key!$A$1:$D$105,2,FALSE)</f>
        <v>43.004728999999998</v>
      </c>
      <c r="M522">
        <f>VLOOKUP($K522,Key!$A$1:$D$105,3,FALSE)</f>
        <v>-87.905463999999995</v>
      </c>
      <c r="N522" t="str">
        <f>VLOOKUP($K522,Key!$A$1:$D$105,4,FALSE)</f>
        <v>Milwaukee</v>
      </c>
      <c r="O522" t="s">
        <v>54</v>
      </c>
      <c r="P522">
        <f>VLOOKUP($O522,Key!$A$1:$D$105,2,FALSE)</f>
        <v>43.004728999999998</v>
      </c>
      <c r="Q522">
        <f>VLOOKUP($O522,Key!$A$1:$D$105,3,FALSE)</f>
        <v>-87.905463999999995</v>
      </c>
      <c r="R522" t="str">
        <f>VLOOKUP($O522,Key!$A$1:$D$105,4,FALSE)</f>
        <v>Milwaukee</v>
      </c>
      <c r="S522">
        <v>10</v>
      </c>
      <c r="T522">
        <v>0</v>
      </c>
      <c r="U522">
        <v>0</v>
      </c>
      <c r="V522" t="s">
        <v>33</v>
      </c>
      <c r="W522">
        <v>1</v>
      </c>
      <c r="X522">
        <v>1</v>
      </c>
      <c r="Y522">
        <v>40</v>
      </c>
      <c r="Z522" s="6">
        <v>-1</v>
      </c>
      <c r="AA522" s="1">
        <v>43484</v>
      </c>
      <c r="AB522" s="7">
        <f t="shared" si="48"/>
        <v>43466</v>
      </c>
      <c r="AC522" s="7">
        <f t="shared" si="49"/>
        <v>43484</v>
      </c>
      <c r="AD522" s="7" t="str">
        <f t="shared" si="50"/>
        <v>Saturday</v>
      </c>
      <c r="AE522" s="2">
        <v>0.65332175925925928</v>
      </c>
      <c r="AF522" s="6">
        <v>1</v>
      </c>
      <c r="AG522" s="1">
        <v>43484</v>
      </c>
      <c r="AH522" s="7">
        <f t="shared" si="51"/>
        <v>43466</v>
      </c>
      <c r="AI522" s="7">
        <f t="shared" si="52"/>
        <v>43484</v>
      </c>
      <c r="AJ522" s="7" t="str">
        <f t="shared" si="53"/>
        <v>Saturday</v>
      </c>
      <c r="AK522" s="2">
        <v>0.65983796296296293</v>
      </c>
      <c r="AL522" t="s">
        <v>33</v>
      </c>
      <c r="AM522" t="s">
        <v>34</v>
      </c>
      <c r="AN522" t="s">
        <v>44</v>
      </c>
      <c r="AO522" t="s">
        <v>27</v>
      </c>
    </row>
    <row r="523" spans="1:41" x14ac:dyDescent="0.25">
      <c r="A523" t="s">
        <v>27</v>
      </c>
      <c r="B523">
        <v>2290052</v>
      </c>
      <c r="C523" t="s">
        <v>28</v>
      </c>
      <c r="G523" t="s">
        <v>29</v>
      </c>
      <c r="I523">
        <v>5565</v>
      </c>
      <c r="J523" t="s">
        <v>30</v>
      </c>
      <c r="K523" t="s">
        <v>97</v>
      </c>
      <c r="L523">
        <f>VLOOKUP($K523,Key!$A$1:$D$105,2,FALSE)</f>
        <v>43.069021999999997</v>
      </c>
      <c r="M523">
        <f>VLOOKUP($K523,Key!$A$1:$D$105,3,FALSE)</f>
        <v>-87.887940999999998</v>
      </c>
      <c r="N523" t="str">
        <f>VLOOKUP($K523,Key!$A$1:$D$105,4,FALSE)</f>
        <v>Milwaukee</v>
      </c>
      <c r="O523" t="s">
        <v>97</v>
      </c>
      <c r="P523">
        <f>VLOOKUP($O523,Key!$A$1:$D$105,2,FALSE)</f>
        <v>43.069021999999997</v>
      </c>
      <c r="Q523">
        <f>VLOOKUP($O523,Key!$A$1:$D$105,3,FALSE)</f>
        <v>-87.887940999999998</v>
      </c>
      <c r="R523" t="str">
        <f>VLOOKUP($O523,Key!$A$1:$D$105,4,FALSE)</f>
        <v>Milwaukee</v>
      </c>
      <c r="S523">
        <v>0</v>
      </c>
      <c r="T523">
        <v>0</v>
      </c>
      <c r="U523">
        <v>0</v>
      </c>
      <c r="V523" t="s">
        <v>33</v>
      </c>
      <c r="W523">
        <v>0</v>
      </c>
      <c r="X523">
        <v>0</v>
      </c>
      <c r="Y523">
        <v>0</v>
      </c>
      <c r="Z523" s="4">
        <v>-1</v>
      </c>
      <c r="AA523" s="1">
        <v>43472</v>
      </c>
      <c r="AB523" s="8">
        <f t="shared" si="48"/>
        <v>43466</v>
      </c>
      <c r="AC523" s="8">
        <f t="shared" si="49"/>
        <v>43472</v>
      </c>
      <c r="AD523" s="8" t="str">
        <f t="shared" si="50"/>
        <v>Monday</v>
      </c>
      <c r="AE523" s="2">
        <v>0.40787037037037038</v>
      </c>
      <c r="AF523" s="4">
        <v>1</v>
      </c>
      <c r="AG523" s="1">
        <v>43472</v>
      </c>
      <c r="AH523" s="8">
        <f t="shared" si="51"/>
        <v>43466</v>
      </c>
      <c r="AI523" s="8">
        <f t="shared" si="52"/>
        <v>43472</v>
      </c>
      <c r="AJ523" s="8" t="str">
        <f t="shared" si="53"/>
        <v>Monday</v>
      </c>
      <c r="AK523" s="2">
        <v>0.40787037037037038</v>
      </c>
      <c r="AL523" t="s">
        <v>33</v>
      </c>
      <c r="AM523" t="s">
        <v>34</v>
      </c>
      <c r="AN523" t="s">
        <v>44</v>
      </c>
      <c r="AO523" t="s">
        <v>27</v>
      </c>
    </row>
    <row r="524" spans="1:41" x14ac:dyDescent="0.25">
      <c r="A524" t="s">
        <v>27</v>
      </c>
      <c r="B524">
        <v>871693</v>
      </c>
      <c r="C524" t="s">
        <v>28</v>
      </c>
      <c r="G524" t="s">
        <v>29</v>
      </c>
      <c r="I524">
        <v>5553</v>
      </c>
      <c r="J524" t="s">
        <v>30</v>
      </c>
      <c r="K524" t="s">
        <v>54</v>
      </c>
      <c r="L524">
        <f>VLOOKUP($K524,Key!$A$1:$D$105,2,FALSE)</f>
        <v>43.004728999999998</v>
      </c>
      <c r="M524">
        <f>VLOOKUP($K524,Key!$A$1:$D$105,3,FALSE)</f>
        <v>-87.905463999999995</v>
      </c>
      <c r="N524" t="str">
        <f>VLOOKUP($K524,Key!$A$1:$D$105,4,FALSE)</f>
        <v>Milwaukee</v>
      </c>
      <c r="O524" t="s">
        <v>54</v>
      </c>
      <c r="P524">
        <f>VLOOKUP($O524,Key!$A$1:$D$105,2,FALSE)</f>
        <v>43.004728999999998</v>
      </c>
      <c r="Q524">
        <f>VLOOKUP($O524,Key!$A$1:$D$105,3,FALSE)</f>
        <v>-87.905463999999995</v>
      </c>
      <c r="R524" t="str">
        <f>VLOOKUP($O524,Key!$A$1:$D$105,4,FALSE)</f>
        <v>Milwaukee</v>
      </c>
      <c r="S524">
        <v>0</v>
      </c>
      <c r="T524">
        <v>0</v>
      </c>
      <c r="U524">
        <v>0</v>
      </c>
      <c r="V524" t="s">
        <v>33</v>
      </c>
      <c r="W524">
        <v>0</v>
      </c>
      <c r="X524">
        <v>0</v>
      </c>
      <c r="Y524">
        <v>0</v>
      </c>
      <c r="Z524" s="6">
        <v>-1</v>
      </c>
      <c r="AA524" s="1">
        <v>43484</v>
      </c>
      <c r="AB524" s="7">
        <f t="shared" si="48"/>
        <v>43466</v>
      </c>
      <c r="AC524" s="7">
        <f t="shared" si="49"/>
        <v>43484</v>
      </c>
      <c r="AD524" s="7" t="str">
        <f t="shared" si="50"/>
        <v>Saturday</v>
      </c>
      <c r="AE524" s="2">
        <v>0.66049768518518526</v>
      </c>
      <c r="AF524" s="6">
        <v>1</v>
      </c>
      <c r="AG524" s="1">
        <v>43484</v>
      </c>
      <c r="AH524" s="7">
        <f t="shared" si="51"/>
        <v>43466</v>
      </c>
      <c r="AI524" s="7">
        <f t="shared" si="52"/>
        <v>43484</v>
      </c>
      <c r="AJ524" s="7" t="str">
        <f t="shared" si="53"/>
        <v>Saturday</v>
      </c>
      <c r="AK524" s="2">
        <v>0.66068287037037032</v>
      </c>
      <c r="AL524" t="s">
        <v>33</v>
      </c>
      <c r="AM524" t="s">
        <v>34</v>
      </c>
      <c r="AN524" t="s">
        <v>44</v>
      </c>
      <c r="AO524" t="s">
        <v>27</v>
      </c>
    </row>
    <row r="525" spans="1:41" x14ac:dyDescent="0.25">
      <c r="A525" t="s">
        <v>27</v>
      </c>
      <c r="B525">
        <v>871693</v>
      </c>
      <c r="C525" t="s">
        <v>28</v>
      </c>
      <c r="G525" t="s">
        <v>29</v>
      </c>
      <c r="I525">
        <v>12642</v>
      </c>
      <c r="J525" t="s">
        <v>30</v>
      </c>
      <c r="K525" t="s">
        <v>67</v>
      </c>
      <c r="L525">
        <f>VLOOKUP($K525,Key!$A$1:$D$105,2,FALSE)</f>
        <v>43.060250000000003</v>
      </c>
      <c r="M525">
        <f>VLOOKUP($K525,Key!$A$1:$D$105,3,FALSE)</f>
        <v>-87.892169999999993</v>
      </c>
      <c r="N525" t="str">
        <f>VLOOKUP($K525,Key!$A$1:$D$105,4,FALSE)</f>
        <v>Milwaukee</v>
      </c>
      <c r="O525" t="s">
        <v>67</v>
      </c>
      <c r="P525">
        <f>VLOOKUP($O525,Key!$A$1:$D$105,2,FALSE)</f>
        <v>43.060250000000003</v>
      </c>
      <c r="Q525">
        <f>VLOOKUP($O525,Key!$A$1:$D$105,3,FALSE)</f>
        <v>-87.892169999999993</v>
      </c>
      <c r="R525" t="str">
        <f>VLOOKUP($O525,Key!$A$1:$D$105,4,FALSE)</f>
        <v>Milwaukee</v>
      </c>
      <c r="S525">
        <v>1</v>
      </c>
      <c r="T525">
        <v>0</v>
      </c>
      <c r="U525">
        <v>0</v>
      </c>
      <c r="V525" t="s">
        <v>33</v>
      </c>
      <c r="W525">
        <v>0</v>
      </c>
      <c r="X525">
        <v>0</v>
      </c>
      <c r="Y525">
        <v>0</v>
      </c>
      <c r="Z525" s="4">
        <v>-1</v>
      </c>
      <c r="AA525" s="1">
        <v>43486</v>
      </c>
      <c r="AB525" s="8">
        <f t="shared" si="48"/>
        <v>43466</v>
      </c>
      <c r="AC525" s="8">
        <f t="shared" si="49"/>
        <v>43486</v>
      </c>
      <c r="AD525" s="8" t="str">
        <f t="shared" si="50"/>
        <v>Monday</v>
      </c>
      <c r="AE525" s="2">
        <v>0.56307870370370372</v>
      </c>
      <c r="AF525" s="4">
        <v>1</v>
      </c>
      <c r="AG525" s="1">
        <v>43486</v>
      </c>
      <c r="AH525" s="8">
        <f t="shared" si="51"/>
        <v>43466</v>
      </c>
      <c r="AI525" s="8">
        <f t="shared" si="52"/>
        <v>43486</v>
      </c>
      <c r="AJ525" s="8" t="str">
        <f t="shared" si="53"/>
        <v>Monday</v>
      </c>
      <c r="AK525" s="2">
        <v>0.56322916666666667</v>
      </c>
      <c r="AL525" t="s">
        <v>33</v>
      </c>
      <c r="AM525" t="s">
        <v>34</v>
      </c>
      <c r="AN525" t="s">
        <v>44</v>
      </c>
      <c r="AO525" t="s">
        <v>27</v>
      </c>
    </row>
    <row r="526" spans="1:41" x14ac:dyDescent="0.25">
      <c r="A526" t="s">
        <v>27</v>
      </c>
      <c r="B526">
        <v>871693</v>
      </c>
      <c r="C526" t="s">
        <v>28</v>
      </c>
      <c r="G526" t="s">
        <v>29</v>
      </c>
      <c r="I526">
        <v>12604</v>
      </c>
      <c r="J526" t="s">
        <v>30</v>
      </c>
      <c r="K526" t="s">
        <v>49</v>
      </c>
      <c r="L526">
        <f>VLOOKUP($K526,Key!$A$1:$D$105,2,FALSE)</f>
        <v>43.060600000000001</v>
      </c>
      <c r="M526">
        <f>VLOOKUP($K526,Key!$A$1:$D$105,3,FALSE)</f>
        <v>-87.982900000000001</v>
      </c>
      <c r="N526" t="str">
        <f>VLOOKUP($K526,Key!$A$1:$D$105,4,FALSE)</f>
        <v>Milwaukee</v>
      </c>
      <c r="O526" t="s">
        <v>49</v>
      </c>
      <c r="P526">
        <f>VLOOKUP($O526,Key!$A$1:$D$105,2,FALSE)</f>
        <v>43.060600000000001</v>
      </c>
      <c r="Q526">
        <f>VLOOKUP($O526,Key!$A$1:$D$105,3,FALSE)</f>
        <v>-87.982900000000001</v>
      </c>
      <c r="R526" t="str">
        <f>VLOOKUP($O526,Key!$A$1:$D$105,4,FALSE)</f>
        <v>Milwaukee</v>
      </c>
      <c r="S526">
        <v>0</v>
      </c>
      <c r="T526">
        <v>0</v>
      </c>
      <c r="U526">
        <v>0</v>
      </c>
      <c r="V526" t="s">
        <v>33</v>
      </c>
      <c r="W526">
        <v>0</v>
      </c>
      <c r="X526">
        <v>0</v>
      </c>
      <c r="Y526">
        <v>0</v>
      </c>
      <c r="Z526" s="6">
        <v>-1</v>
      </c>
      <c r="AA526" s="1">
        <v>43489</v>
      </c>
      <c r="AB526" s="7">
        <f t="shared" si="48"/>
        <v>43466</v>
      </c>
      <c r="AC526" s="7">
        <f t="shared" si="49"/>
        <v>43489</v>
      </c>
      <c r="AD526" s="7" t="str">
        <f t="shared" si="50"/>
        <v>Thursday</v>
      </c>
      <c r="AE526" s="2">
        <v>0.52790509259259266</v>
      </c>
      <c r="AF526" s="6">
        <v>1</v>
      </c>
      <c r="AG526" s="1">
        <v>43489</v>
      </c>
      <c r="AH526" s="7">
        <f t="shared" si="51"/>
        <v>43466</v>
      </c>
      <c r="AI526" s="7">
        <f t="shared" si="52"/>
        <v>43489</v>
      </c>
      <c r="AJ526" s="7" t="str">
        <f t="shared" si="53"/>
        <v>Thursday</v>
      </c>
      <c r="AK526" s="2">
        <v>0.52799768518518519</v>
      </c>
      <c r="AL526" t="s">
        <v>33</v>
      </c>
      <c r="AM526" t="s">
        <v>34</v>
      </c>
      <c r="AN526" t="s">
        <v>44</v>
      </c>
      <c r="AO526" t="s">
        <v>27</v>
      </c>
    </row>
    <row r="527" spans="1:41" x14ac:dyDescent="0.25">
      <c r="A527" t="s">
        <v>27</v>
      </c>
      <c r="B527">
        <v>871693</v>
      </c>
      <c r="C527" t="s">
        <v>28</v>
      </c>
      <c r="G527" t="s">
        <v>29</v>
      </c>
      <c r="I527">
        <v>5486</v>
      </c>
      <c r="J527" t="s">
        <v>30</v>
      </c>
      <c r="K527" t="s">
        <v>50</v>
      </c>
      <c r="L527">
        <f>VLOOKUP($K527,Key!$A$1:$D$105,2,FALSE)</f>
        <v>43.033394000000001</v>
      </c>
      <c r="M527">
        <f>VLOOKUP($K527,Key!$A$1:$D$105,3,FALSE)</f>
        <v>-87.942223999999996</v>
      </c>
      <c r="N527" t="str">
        <f>VLOOKUP($K527,Key!$A$1:$D$105,4,FALSE)</f>
        <v>Milwaukee</v>
      </c>
      <c r="O527" t="s">
        <v>50</v>
      </c>
      <c r="P527">
        <f>VLOOKUP($O527,Key!$A$1:$D$105,2,FALSE)</f>
        <v>43.033394000000001</v>
      </c>
      <c r="Q527">
        <f>VLOOKUP($O527,Key!$A$1:$D$105,3,FALSE)</f>
        <v>-87.942223999999996</v>
      </c>
      <c r="R527" t="str">
        <f>VLOOKUP($O527,Key!$A$1:$D$105,4,FALSE)</f>
        <v>Milwaukee</v>
      </c>
      <c r="S527">
        <v>16</v>
      </c>
      <c r="T527">
        <v>0</v>
      </c>
      <c r="U527">
        <v>0</v>
      </c>
      <c r="V527" t="s">
        <v>33</v>
      </c>
      <c r="W527">
        <v>2</v>
      </c>
      <c r="X527">
        <v>1.9</v>
      </c>
      <c r="Y527">
        <v>80</v>
      </c>
      <c r="Z527" s="4">
        <v>-1</v>
      </c>
      <c r="AA527" s="1">
        <v>43489</v>
      </c>
      <c r="AB527" s="8">
        <f t="shared" si="48"/>
        <v>43466</v>
      </c>
      <c r="AC527" s="8">
        <f t="shared" si="49"/>
        <v>43489</v>
      </c>
      <c r="AD527" s="8" t="str">
        <f t="shared" si="50"/>
        <v>Thursday</v>
      </c>
      <c r="AE527" s="2">
        <v>0.6890856481481481</v>
      </c>
      <c r="AF527" s="4">
        <v>1</v>
      </c>
      <c r="AG527" s="1">
        <v>43489</v>
      </c>
      <c r="AH527" s="8">
        <f t="shared" si="51"/>
        <v>43466</v>
      </c>
      <c r="AI527" s="8">
        <f t="shared" si="52"/>
        <v>43489</v>
      </c>
      <c r="AJ527" s="8" t="str">
        <f t="shared" si="53"/>
        <v>Thursday</v>
      </c>
      <c r="AK527" s="2">
        <v>0.70056712962962964</v>
      </c>
      <c r="AL527" t="s">
        <v>33</v>
      </c>
      <c r="AM527" t="s">
        <v>34</v>
      </c>
      <c r="AN527" t="s">
        <v>44</v>
      </c>
      <c r="AO527" t="s">
        <v>27</v>
      </c>
    </row>
    <row r="528" spans="1:41" x14ac:dyDescent="0.25">
      <c r="A528" t="s">
        <v>27</v>
      </c>
      <c r="B528">
        <v>871693</v>
      </c>
      <c r="C528" t="s">
        <v>28</v>
      </c>
      <c r="G528" t="s">
        <v>29</v>
      </c>
      <c r="I528">
        <v>12579</v>
      </c>
      <c r="J528" t="s">
        <v>30</v>
      </c>
      <c r="K528" t="s">
        <v>73</v>
      </c>
      <c r="L528">
        <f>VLOOKUP($K528,Key!$A$1:$D$105,2,FALSE)</f>
        <v>43.089460000000003</v>
      </c>
      <c r="M528">
        <f>VLOOKUP($K528,Key!$A$1:$D$105,3,FALSE)</f>
        <v>-87.895219999999995</v>
      </c>
      <c r="N528" t="str">
        <f>VLOOKUP($K528,Key!$A$1:$D$105,4,FALSE)</f>
        <v>Shorewood</v>
      </c>
      <c r="O528" t="s">
        <v>73</v>
      </c>
      <c r="P528">
        <f>VLOOKUP($O528,Key!$A$1:$D$105,2,FALSE)</f>
        <v>43.089460000000003</v>
      </c>
      <c r="Q528">
        <f>VLOOKUP($O528,Key!$A$1:$D$105,3,FALSE)</f>
        <v>-87.895219999999995</v>
      </c>
      <c r="R528" t="str">
        <f>VLOOKUP($O528,Key!$A$1:$D$105,4,FALSE)</f>
        <v>Shorewood</v>
      </c>
      <c r="S528">
        <v>2</v>
      </c>
      <c r="T528">
        <v>0</v>
      </c>
      <c r="U528">
        <v>0</v>
      </c>
      <c r="V528" t="s">
        <v>33</v>
      </c>
      <c r="W528">
        <v>0</v>
      </c>
      <c r="X528">
        <v>0</v>
      </c>
      <c r="Y528">
        <v>0</v>
      </c>
      <c r="Z528" s="6">
        <v>-1</v>
      </c>
      <c r="AA528" s="1">
        <v>43482</v>
      </c>
      <c r="AB528" s="7">
        <f t="shared" si="48"/>
        <v>43466</v>
      </c>
      <c r="AC528" s="7">
        <f t="shared" si="49"/>
        <v>43482</v>
      </c>
      <c r="AD528" s="7" t="str">
        <f t="shared" si="50"/>
        <v>Thursday</v>
      </c>
      <c r="AE528" s="2">
        <v>0.50541666666666674</v>
      </c>
      <c r="AF528" s="6">
        <v>1</v>
      </c>
      <c r="AG528" s="1">
        <v>43482</v>
      </c>
      <c r="AH528" s="7">
        <f t="shared" si="51"/>
        <v>43466</v>
      </c>
      <c r="AI528" s="7">
        <f t="shared" si="52"/>
        <v>43482</v>
      </c>
      <c r="AJ528" s="7" t="str">
        <f t="shared" si="53"/>
        <v>Thursday</v>
      </c>
      <c r="AK528" s="2">
        <v>0.50633101851851847</v>
      </c>
      <c r="AL528" t="s">
        <v>33</v>
      </c>
      <c r="AM528" t="s">
        <v>34</v>
      </c>
      <c r="AN528" t="s">
        <v>44</v>
      </c>
      <c r="AO528" t="s">
        <v>27</v>
      </c>
    </row>
    <row r="529" spans="1:41" x14ac:dyDescent="0.25">
      <c r="A529" t="s">
        <v>27</v>
      </c>
      <c r="B529">
        <v>871693</v>
      </c>
      <c r="C529" t="s">
        <v>28</v>
      </c>
      <c r="G529" t="s">
        <v>29</v>
      </c>
      <c r="I529">
        <v>11049</v>
      </c>
      <c r="J529" t="s">
        <v>30</v>
      </c>
      <c r="K529" t="s">
        <v>54</v>
      </c>
      <c r="L529">
        <f>VLOOKUP($K529,Key!$A$1:$D$105,2,FALSE)</f>
        <v>43.004728999999998</v>
      </c>
      <c r="M529">
        <f>VLOOKUP($K529,Key!$A$1:$D$105,3,FALSE)</f>
        <v>-87.905463999999995</v>
      </c>
      <c r="N529" t="str">
        <f>VLOOKUP($K529,Key!$A$1:$D$105,4,FALSE)</f>
        <v>Milwaukee</v>
      </c>
      <c r="O529" t="s">
        <v>54</v>
      </c>
      <c r="P529">
        <f>VLOOKUP($O529,Key!$A$1:$D$105,2,FALSE)</f>
        <v>43.004728999999998</v>
      </c>
      <c r="Q529">
        <f>VLOOKUP($O529,Key!$A$1:$D$105,3,FALSE)</f>
        <v>-87.905463999999995</v>
      </c>
      <c r="R529" t="str">
        <f>VLOOKUP($O529,Key!$A$1:$D$105,4,FALSE)</f>
        <v>Milwaukee</v>
      </c>
      <c r="S529">
        <v>8</v>
      </c>
      <c r="T529">
        <v>0</v>
      </c>
      <c r="U529">
        <v>0</v>
      </c>
      <c r="V529" t="s">
        <v>33</v>
      </c>
      <c r="W529">
        <v>1</v>
      </c>
      <c r="X529">
        <v>1</v>
      </c>
      <c r="Y529">
        <v>40</v>
      </c>
      <c r="Z529" s="4">
        <v>-1</v>
      </c>
      <c r="AA529" s="1">
        <v>43484</v>
      </c>
      <c r="AB529" s="8">
        <f t="shared" si="48"/>
        <v>43466</v>
      </c>
      <c r="AC529" s="8">
        <f t="shared" si="49"/>
        <v>43484</v>
      </c>
      <c r="AD529" s="8" t="str">
        <f t="shared" si="50"/>
        <v>Saturday</v>
      </c>
      <c r="AE529" s="2">
        <v>0.6619328703703703</v>
      </c>
      <c r="AF529" s="4">
        <v>1</v>
      </c>
      <c r="AG529" s="1">
        <v>43484</v>
      </c>
      <c r="AH529" s="8">
        <f t="shared" si="51"/>
        <v>43466</v>
      </c>
      <c r="AI529" s="8">
        <f t="shared" si="52"/>
        <v>43484</v>
      </c>
      <c r="AJ529" s="8" t="str">
        <f t="shared" si="53"/>
        <v>Saturday</v>
      </c>
      <c r="AK529" s="2">
        <v>0.66796296296296298</v>
      </c>
      <c r="AL529" t="s">
        <v>33</v>
      </c>
      <c r="AM529" t="s">
        <v>34</v>
      </c>
      <c r="AN529" t="s">
        <v>44</v>
      </c>
      <c r="AO529" t="s">
        <v>27</v>
      </c>
    </row>
    <row r="530" spans="1:41" x14ac:dyDescent="0.25">
      <c r="A530" t="s">
        <v>27</v>
      </c>
      <c r="B530">
        <v>1164213</v>
      </c>
      <c r="C530" t="s">
        <v>28</v>
      </c>
      <c r="G530" t="s">
        <v>29</v>
      </c>
      <c r="I530">
        <v>5486</v>
      </c>
      <c r="J530" t="s">
        <v>30</v>
      </c>
      <c r="K530" t="s">
        <v>61</v>
      </c>
      <c r="L530">
        <f>VLOOKUP($K530,Key!$A$1:$D$105,2,FALSE)</f>
        <v>43.026229999999998</v>
      </c>
      <c r="M530">
        <f>VLOOKUP($K530,Key!$A$1:$D$105,3,FALSE)</f>
        <v>-87.912809999999993</v>
      </c>
      <c r="N530" t="str">
        <f>VLOOKUP($K530,Key!$A$1:$D$105,4,FALSE)</f>
        <v>Milwaukee</v>
      </c>
      <c r="O530" t="s">
        <v>50</v>
      </c>
      <c r="P530">
        <f>VLOOKUP($O530,Key!$A$1:$D$105,2,FALSE)</f>
        <v>43.033394000000001</v>
      </c>
      <c r="Q530">
        <f>VLOOKUP($O530,Key!$A$1:$D$105,3,FALSE)</f>
        <v>-87.942223999999996</v>
      </c>
      <c r="R530" t="str">
        <f>VLOOKUP($O530,Key!$A$1:$D$105,4,FALSE)</f>
        <v>Milwaukee</v>
      </c>
      <c r="S530">
        <v>9</v>
      </c>
      <c r="T530">
        <v>0</v>
      </c>
      <c r="U530">
        <v>0</v>
      </c>
      <c r="V530" t="s">
        <v>33</v>
      </c>
      <c r="W530">
        <v>1</v>
      </c>
      <c r="X530">
        <v>1</v>
      </c>
      <c r="Y530">
        <v>40</v>
      </c>
      <c r="Z530" s="6">
        <v>-1</v>
      </c>
      <c r="AA530" s="1">
        <v>43467</v>
      </c>
      <c r="AB530" s="7">
        <f t="shared" si="48"/>
        <v>43466</v>
      </c>
      <c r="AC530" s="7">
        <f t="shared" si="49"/>
        <v>43467</v>
      </c>
      <c r="AD530" s="7" t="str">
        <f t="shared" si="50"/>
        <v>Wednesday</v>
      </c>
      <c r="AE530" s="2">
        <v>0.59077546296296302</v>
      </c>
      <c r="AF530" s="6">
        <v>1</v>
      </c>
      <c r="AG530" s="1">
        <v>43467</v>
      </c>
      <c r="AH530" s="7">
        <f t="shared" si="51"/>
        <v>43466</v>
      </c>
      <c r="AI530" s="7">
        <f t="shared" si="52"/>
        <v>43467</v>
      </c>
      <c r="AJ530" s="7" t="str">
        <f t="shared" si="53"/>
        <v>Wednesday</v>
      </c>
      <c r="AK530" s="2">
        <v>0.59658564814814818</v>
      </c>
      <c r="AL530" t="s">
        <v>33</v>
      </c>
      <c r="AM530" t="s">
        <v>34</v>
      </c>
      <c r="AN530" t="s">
        <v>35</v>
      </c>
      <c r="AO530" t="s">
        <v>27</v>
      </c>
    </row>
    <row r="531" spans="1:41" x14ac:dyDescent="0.25">
      <c r="A531" t="s">
        <v>27</v>
      </c>
      <c r="B531">
        <v>871693</v>
      </c>
      <c r="C531" t="s">
        <v>28</v>
      </c>
      <c r="G531" t="s">
        <v>29</v>
      </c>
      <c r="I531">
        <v>11151</v>
      </c>
      <c r="J531" t="s">
        <v>30</v>
      </c>
      <c r="K531" t="s">
        <v>50</v>
      </c>
      <c r="L531">
        <f>VLOOKUP($K531,Key!$A$1:$D$105,2,FALSE)</f>
        <v>43.033394000000001</v>
      </c>
      <c r="M531">
        <f>VLOOKUP($K531,Key!$A$1:$D$105,3,FALSE)</f>
        <v>-87.942223999999996</v>
      </c>
      <c r="N531" t="str">
        <f>VLOOKUP($K531,Key!$A$1:$D$105,4,FALSE)</f>
        <v>Milwaukee</v>
      </c>
      <c r="O531" t="s">
        <v>50</v>
      </c>
      <c r="P531">
        <f>VLOOKUP($O531,Key!$A$1:$D$105,2,FALSE)</f>
        <v>43.033394000000001</v>
      </c>
      <c r="Q531">
        <f>VLOOKUP($O531,Key!$A$1:$D$105,3,FALSE)</f>
        <v>-87.942223999999996</v>
      </c>
      <c r="R531" t="str">
        <f>VLOOKUP($O531,Key!$A$1:$D$105,4,FALSE)</f>
        <v>Milwaukee</v>
      </c>
      <c r="S531">
        <v>11</v>
      </c>
      <c r="T531">
        <v>0</v>
      </c>
      <c r="U531">
        <v>0</v>
      </c>
      <c r="V531" t="s">
        <v>33</v>
      </c>
      <c r="W531">
        <v>1</v>
      </c>
      <c r="X531">
        <v>1</v>
      </c>
      <c r="Y531">
        <v>40</v>
      </c>
      <c r="Z531" s="4">
        <v>-1</v>
      </c>
      <c r="AA531" s="1">
        <v>43489</v>
      </c>
      <c r="AB531" s="8">
        <f t="shared" si="48"/>
        <v>43466</v>
      </c>
      <c r="AC531" s="8">
        <f t="shared" si="49"/>
        <v>43489</v>
      </c>
      <c r="AD531" s="8" t="str">
        <f t="shared" si="50"/>
        <v>Thursday</v>
      </c>
      <c r="AE531" s="2">
        <v>0.6921180555555555</v>
      </c>
      <c r="AF531" s="4">
        <v>1</v>
      </c>
      <c r="AG531" s="1">
        <v>43489</v>
      </c>
      <c r="AH531" s="8">
        <f t="shared" si="51"/>
        <v>43466</v>
      </c>
      <c r="AI531" s="8">
        <f t="shared" si="52"/>
        <v>43489</v>
      </c>
      <c r="AJ531" s="8" t="str">
        <f t="shared" si="53"/>
        <v>Thursday</v>
      </c>
      <c r="AK531" s="2">
        <v>0.69965277777777779</v>
      </c>
      <c r="AL531" t="s">
        <v>33</v>
      </c>
      <c r="AM531" t="s">
        <v>34</v>
      </c>
      <c r="AN531" t="s">
        <v>44</v>
      </c>
      <c r="AO531" t="s">
        <v>27</v>
      </c>
    </row>
    <row r="532" spans="1:41" x14ac:dyDescent="0.25">
      <c r="A532" t="s">
        <v>27</v>
      </c>
      <c r="B532">
        <v>871693</v>
      </c>
      <c r="C532" t="s">
        <v>28</v>
      </c>
      <c r="G532" t="s">
        <v>29</v>
      </c>
      <c r="I532">
        <v>12501</v>
      </c>
      <c r="J532" t="s">
        <v>30</v>
      </c>
      <c r="K532" t="s">
        <v>53</v>
      </c>
      <c r="L532">
        <f>VLOOKUP($K532,Key!$A$1:$D$105,2,FALSE)</f>
        <v>43.056570000000001</v>
      </c>
      <c r="M532">
        <f>VLOOKUP($K532,Key!$A$1:$D$105,3,FALSE)</f>
        <v>-87.934060000000002</v>
      </c>
      <c r="N532" t="str">
        <f>VLOOKUP($K532,Key!$A$1:$D$105,4,FALSE)</f>
        <v>Milwaukee</v>
      </c>
      <c r="O532" t="s">
        <v>53</v>
      </c>
      <c r="P532">
        <f>VLOOKUP($O532,Key!$A$1:$D$105,2,FALSE)</f>
        <v>43.056570000000001</v>
      </c>
      <c r="Q532">
        <f>VLOOKUP($O532,Key!$A$1:$D$105,3,FALSE)</f>
        <v>-87.934060000000002</v>
      </c>
      <c r="R532" t="str">
        <f>VLOOKUP($O532,Key!$A$1:$D$105,4,FALSE)</f>
        <v>Milwaukee</v>
      </c>
      <c r="S532">
        <v>0</v>
      </c>
      <c r="T532">
        <v>0</v>
      </c>
      <c r="U532">
        <v>0</v>
      </c>
      <c r="V532" t="s">
        <v>33</v>
      </c>
      <c r="W532">
        <v>0</v>
      </c>
      <c r="X532">
        <v>0</v>
      </c>
      <c r="Y532">
        <v>0</v>
      </c>
      <c r="Z532" s="6">
        <v>-1</v>
      </c>
      <c r="AA532" s="1">
        <v>43484</v>
      </c>
      <c r="AB532" s="7">
        <f t="shared" si="48"/>
        <v>43466</v>
      </c>
      <c r="AC532" s="7">
        <f t="shared" si="49"/>
        <v>43484</v>
      </c>
      <c r="AD532" s="7" t="str">
        <f t="shared" si="50"/>
        <v>Saturday</v>
      </c>
      <c r="AE532" s="2">
        <v>0.50160879629629629</v>
      </c>
      <c r="AF532" s="6">
        <v>1</v>
      </c>
      <c r="AG532" s="1">
        <v>43484</v>
      </c>
      <c r="AH532" s="7">
        <f t="shared" si="51"/>
        <v>43466</v>
      </c>
      <c r="AI532" s="7">
        <f t="shared" si="52"/>
        <v>43484</v>
      </c>
      <c r="AJ532" s="7" t="str">
        <f t="shared" si="53"/>
        <v>Saturday</v>
      </c>
      <c r="AK532" s="2">
        <v>0.50168981481481478</v>
      </c>
      <c r="AL532" t="s">
        <v>33</v>
      </c>
      <c r="AM532" t="s">
        <v>34</v>
      </c>
      <c r="AN532" t="s">
        <v>44</v>
      </c>
      <c r="AO532" t="s">
        <v>27</v>
      </c>
    </row>
    <row r="533" spans="1:41" x14ac:dyDescent="0.25">
      <c r="A533" t="s">
        <v>27</v>
      </c>
      <c r="B533">
        <v>2290052</v>
      </c>
      <c r="C533" t="s">
        <v>28</v>
      </c>
      <c r="G533" t="s">
        <v>29</v>
      </c>
      <c r="I533">
        <v>12498</v>
      </c>
      <c r="J533" t="s">
        <v>30</v>
      </c>
      <c r="K533" t="s">
        <v>77</v>
      </c>
      <c r="L533">
        <f>VLOOKUP($K533,Key!$A$1:$D$105,2,FALSE)</f>
        <v>43.052549999999997</v>
      </c>
      <c r="M533">
        <f>VLOOKUP($K533,Key!$A$1:$D$105,3,FALSE)</f>
        <v>-87.909329999999997</v>
      </c>
      <c r="N533" t="str">
        <f>VLOOKUP($K533,Key!$A$1:$D$105,4,FALSE)</f>
        <v>Milwaukee</v>
      </c>
      <c r="O533" t="s">
        <v>77</v>
      </c>
      <c r="P533">
        <f>VLOOKUP($O533,Key!$A$1:$D$105,2,FALSE)</f>
        <v>43.052549999999997</v>
      </c>
      <c r="Q533">
        <f>VLOOKUP($O533,Key!$A$1:$D$105,3,FALSE)</f>
        <v>-87.909329999999997</v>
      </c>
      <c r="R533" t="str">
        <f>VLOOKUP($O533,Key!$A$1:$D$105,4,FALSE)</f>
        <v>Milwaukee</v>
      </c>
      <c r="S533">
        <v>1</v>
      </c>
      <c r="T533">
        <v>0</v>
      </c>
      <c r="U533">
        <v>0</v>
      </c>
      <c r="V533" t="s">
        <v>33</v>
      </c>
      <c r="W533">
        <v>0</v>
      </c>
      <c r="X533">
        <v>0</v>
      </c>
      <c r="Y533">
        <v>0</v>
      </c>
      <c r="Z533" s="4">
        <v>-1</v>
      </c>
      <c r="AA533" s="1">
        <v>43487</v>
      </c>
      <c r="AB533" s="8">
        <f t="shared" si="48"/>
        <v>43466</v>
      </c>
      <c r="AC533" s="8">
        <f t="shared" si="49"/>
        <v>43487</v>
      </c>
      <c r="AD533" s="8" t="str">
        <f t="shared" si="50"/>
        <v>Tuesday</v>
      </c>
      <c r="AE533" s="2">
        <v>0.4408217592592592</v>
      </c>
      <c r="AF533" s="4">
        <v>1</v>
      </c>
      <c r="AG533" s="1">
        <v>43487</v>
      </c>
      <c r="AH533" s="8">
        <f t="shared" si="51"/>
        <v>43466</v>
      </c>
      <c r="AI533" s="8">
        <f t="shared" si="52"/>
        <v>43487</v>
      </c>
      <c r="AJ533" s="8" t="str">
        <f t="shared" si="53"/>
        <v>Tuesday</v>
      </c>
      <c r="AK533" s="2">
        <v>0.44119212962962967</v>
      </c>
      <c r="AL533" t="s">
        <v>33</v>
      </c>
      <c r="AM533" t="s">
        <v>34</v>
      </c>
      <c r="AN533" t="s">
        <v>44</v>
      </c>
      <c r="AO533" t="s">
        <v>27</v>
      </c>
    </row>
    <row r="534" spans="1:41" x14ac:dyDescent="0.25">
      <c r="A534" t="s">
        <v>27</v>
      </c>
      <c r="B534">
        <v>2290052</v>
      </c>
      <c r="C534" t="s">
        <v>28</v>
      </c>
      <c r="G534" t="s">
        <v>29</v>
      </c>
      <c r="I534">
        <v>5425</v>
      </c>
      <c r="J534" t="s">
        <v>30</v>
      </c>
      <c r="K534" t="s">
        <v>92</v>
      </c>
      <c r="L534">
        <f>VLOOKUP($K534,Key!$A$1:$D$105,2,FALSE)</f>
        <v>43.053040000000003</v>
      </c>
      <c r="M534">
        <f>VLOOKUP($K534,Key!$A$1:$D$105,3,FALSE)</f>
        <v>-87.897660000000002</v>
      </c>
      <c r="N534" t="str">
        <f>VLOOKUP($K534,Key!$A$1:$D$105,4,FALSE)</f>
        <v>Milwaukee</v>
      </c>
      <c r="O534" t="s">
        <v>92</v>
      </c>
      <c r="P534">
        <f>VLOOKUP($O534,Key!$A$1:$D$105,2,FALSE)</f>
        <v>43.053040000000003</v>
      </c>
      <c r="Q534">
        <f>VLOOKUP($O534,Key!$A$1:$D$105,3,FALSE)</f>
        <v>-87.897660000000002</v>
      </c>
      <c r="R534" t="str">
        <f>VLOOKUP($O534,Key!$A$1:$D$105,4,FALSE)</f>
        <v>Milwaukee</v>
      </c>
      <c r="S534">
        <v>0</v>
      </c>
      <c r="T534">
        <v>0</v>
      </c>
      <c r="U534">
        <v>0</v>
      </c>
      <c r="V534" t="s">
        <v>33</v>
      </c>
      <c r="W534">
        <v>0</v>
      </c>
      <c r="X534">
        <v>0</v>
      </c>
      <c r="Y534">
        <v>0</v>
      </c>
      <c r="Z534" s="6">
        <v>-1</v>
      </c>
      <c r="AA534" s="1">
        <v>43483</v>
      </c>
      <c r="AB534" s="7">
        <f t="shared" si="48"/>
        <v>43466</v>
      </c>
      <c r="AC534" s="7">
        <f t="shared" si="49"/>
        <v>43483</v>
      </c>
      <c r="AD534" s="7" t="str">
        <f t="shared" si="50"/>
        <v>Friday</v>
      </c>
      <c r="AE534" s="2">
        <v>0.47525462962962961</v>
      </c>
      <c r="AF534" s="6">
        <v>1</v>
      </c>
      <c r="AG534" s="1">
        <v>43483</v>
      </c>
      <c r="AH534" s="7">
        <f t="shared" si="51"/>
        <v>43466</v>
      </c>
      <c r="AI534" s="7">
        <f t="shared" si="52"/>
        <v>43483</v>
      </c>
      <c r="AJ534" s="7" t="str">
        <f t="shared" si="53"/>
        <v>Friday</v>
      </c>
      <c r="AK534" s="2">
        <v>0.47535879629629635</v>
      </c>
      <c r="AL534" t="s">
        <v>33</v>
      </c>
      <c r="AM534" t="s">
        <v>34</v>
      </c>
      <c r="AN534" t="s">
        <v>44</v>
      </c>
      <c r="AO534" t="s">
        <v>27</v>
      </c>
    </row>
    <row r="535" spans="1:41" x14ac:dyDescent="0.25">
      <c r="A535" t="s">
        <v>27</v>
      </c>
      <c r="B535">
        <v>2290052</v>
      </c>
      <c r="C535" t="s">
        <v>28</v>
      </c>
      <c r="G535" t="s">
        <v>29</v>
      </c>
      <c r="I535">
        <v>12596</v>
      </c>
      <c r="J535" t="s">
        <v>30</v>
      </c>
      <c r="K535" t="s">
        <v>54</v>
      </c>
      <c r="L535">
        <f>VLOOKUP($K535,Key!$A$1:$D$105,2,FALSE)</f>
        <v>43.004728999999998</v>
      </c>
      <c r="M535">
        <f>VLOOKUP($K535,Key!$A$1:$D$105,3,FALSE)</f>
        <v>-87.905463999999995</v>
      </c>
      <c r="N535" t="str">
        <f>VLOOKUP($K535,Key!$A$1:$D$105,4,FALSE)</f>
        <v>Milwaukee</v>
      </c>
      <c r="O535" t="s">
        <v>46</v>
      </c>
      <c r="P535">
        <f>VLOOKUP($O535,Key!$A$1:$D$105,2,FALSE)</f>
        <v>43.049909999999997</v>
      </c>
      <c r="Q535">
        <f>VLOOKUP($O535,Key!$A$1:$D$105,3,FALSE)</f>
        <v>-87.914237</v>
      </c>
      <c r="R535" t="str">
        <f>VLOOKUP($O535,Key!$A$1:$D$105,4,FALSE)</f>
        <v>Milwaukee</v>
      </c>
      <c r="S535">
        <v>1189</v>
      </c>
      <c r="T535">
        <v>0</v>
      </c>
      <c r="U535">
        <v>0</v>
      </c>
      <c r="V535" t="s">
        <v>33</v>
      </c>
      <c r="W535">
        <v>18</v>
      </c>
      <c r="X535">
        <v>17.100000000000001</v>
      </c>
      <c r="Y535">
        <v>720</v>
      </c>
      <c r="Z535" s="4">
        <v>-1</v>
      </c>
      <c r="AA535" s="1">
        <v>43472</v>
      </c>
      <c r="AB535" s="8">
        <f t="shared" si="48"/>
        <v>43466</v>
      </c>
      <c r="AC535" s="8">
        <f t="shared" si="49"/>
        <v>43472</v>
      </c>
      <c r="AD535" s="8" t="str">
        <f t="shared" si="50"/>
        <v>Monday</v>
      </c>
      <c r="AE535" s="2">
        <v>0.62077546296296293</v>
      </c>
      <c r="AF535" s="4">
        <v>1</v>
      </c>
      <c r="AG535" s="1">
        <v>43473</v>
      </c>
      <c r="AH535" s="8">
        <f t="shared" si="51"/>
        <v>43466</v>
      </c>
      <c r="AI535" s="8">
        <f t="shared" si="52"/>
        <v>43473</v>
      </c>
      <c r="AJ535" s="8" t="str">
        <f t="shared" si="53"/>
        <v>Tuesday</v>
      </c>
      <c r="AK535" s="2">
        <v>0.44638888888888889</v>
      </c>
      <c r="AL535" t="s">
        <v>34</v>
      </c>
      <c r="AM535" t="s">
        <v>34</v>
      </c>
      <c r="AN535" t="s">
        <v>35</v>
      </c>
      <c r="AO535" t="s">
        <v>27</v>
      </c>
    </row>
    <row r="536" spans="1:41" x14ac:dyDescent="0.25">
      <c r="A536" t="s">
        <v>27</v>
      </c>
      <c r="B536">
        <v>871693</v>
      </c>
      <c r="C536" t="s">
        <v>28</v>
      </c>
      <c r="G536" t="s">
        <v>29</v>
      </c>
      <c r="I536">
        <v>11063</v>
      </c>
      <c r="J536" t="s">
        <v>30</v>
      </c>
      <c r="K536" t="s">
        <v>49</v>
      </c>
      <c r="L536">
        <f>VLOOKUP($K536,Key!$A$1:$D$105,2,FALSE)</f>
        <v>43.060600000000001</v>
      </c>
      <c r="M536">
        <f>VLOOKUP($K536,Key!$A$1:$D$105,3,FALSE)</f>
        <v>-87.982900000000001</v>
      </c>
      <c r="N536" t="str">
        <f>VLOOKUP($K536,Key!$A$1:$D$105,4,FALSE)</f>
        <v>Milwaukee</v>
      </c>
      <c r="O536" t="s">
        <v>49</v>
      </c>
      <c r="P536">
        <f>VLOOKUP($O536,Key!$A$1:$D$105,2,FALSE)</f>
        <v>43.060600000000001</v>
      </c>
      <c r="Q536">
        <f>VLOOKUP($O536,Key!$A$1:$D$105,3,FALSE)</f>
        <v>-87.982900000000001</v>
      </c>
      <c r="R536" t="str">
        <f>VLOOKUP($O536,Key!$A$1:$D$105,4,FALSE)</f>
        <v>Milwaukee</v>
      </c>
      <c r="S536">
        <v>0</v>
      </c>
      <c r="T536">
        <v>0</v>
      </c>
      <c r="U536">
        <v>0</v>
      </c>
      <c r="V536" t="s">
        <v>33</v>
      </c>
      <c r="W536">
        <v>0</v>
      </c>
      <c r="X536">
        <v>0</v>
      </c>
      <c r="Y536">
        <v>0</v>
      </c>
      <c r="Z536" s="6">
        <v>-1</v>
      </c>
      <c r="AA536" s="1">
        <v>43489</v>
      </c>
      <c r="AB536" s="7">
        <f t="shared" si="48"/>
        <v>43466</v>
      </c>
      <c r="AC536" s="7">
        <f t="shared" si="49"/>
        <v>43489</v>
      </c>
      <c r="AD536" s="7" t="str">
        <f t="shared" si="50"/>
        <v>Thursday</v>
      </c>
      <c r="AE536" s="2">
        <v>0.53266203703703707</v>
      </c>
      <c r="AF536" s="6">
        <v>1</v>
      </c>
      <c r="AG536" s="1">
        <v>43489</v>
      </c>
      <c r="AH536" s="7">
        <f t="shared" si="51"/>
        <v>43466</v>
      </c>
      <c r="AI536" s="7">
        <f t="shared" si="52"/>
        <v>43489</v>
      </c>
      <c r="AJ536" s="7" t="str">
        <f t="shared" si="53"/>
        <v>Thursday</v>
      </c>
      <c r="AK536" s="2">
        <v>0.53275462962962961</v>
      </c>
      <c r="AL536" t="s">
        <v>33</v>
      </c>
      <c r="AM536" t="s">
        <v>34</v>
      </c>
      <c r="AN536" t="s">
        <v>44</v>
      </c>
      <c r="AO536" t="s">
        <v>27</v>
      </c>
    </row>
    <row r="537" spans="1:41" x14ac:dyDescent="0.25">
      <c r="A537" t="s">
        <v>27</v>
      </c>
      <c r="B537">
        <v>871693</v>
      </c>
      <c r="C537" t="s">
        <v>28</v>
      </c>
      <c r="G537" t="s">
        <v>29</v>
      </c>
      <c r="I537">
        <v>5517</v>
      </c>
      <c r="J537" t="s">
        <v>30</v>
      </c>
      <c r="K537" t="s">
        <v>68</v>
      </c>
      <c r="L537">
        <f>VLOOKUP($K537,Key!$A$1:$D$105,2,FALSE)</f>
        <v>43.06033</v>
      </c>
      <c r="M537">
        <f>VLOOKUP($K537,Key!$A$1:$D$105,3,FALSE)</f>
        <v>-87.89546</v>
      </c>
      <c r="N537" t="str">
        <f>VLOOKUP($K537,Key!$A$1:$D$105,4,FALSE)</f>
        <v>Milwaukee</v>
      </c>
      <c r="O537" t="s">
        <v>68</v>
      </c>
      <c r="P537">
        <f>VLOOKUP($O537,Key!$A$1:$D$105,2,FALSE)</f>
        <v>43.06033</v>
      </c>
      <c r="Q537">
        <f>VLOOKUP($O537,Key!$A$1:$D$105,3,FALSE)</f>
        <v>-87.89546</v>
      </c>
      <c r="R537" t="str">
        <f>VLOOKUP($O537,Key!$A$1:$D$105,4,FALSE)</f>
        <v>Milwaukee</v>
      </c>
      <c r="S537">
        <v>0</v>
      </c>
      <c r="T537">
        <v>0</v>
      </c>
      <c r="U537">
        <v>0</v>
      </c>
      <c r="V537" t="s">
        <v>33</v>
      </c>
      <c r="W537">
        <v>0</v>
      </c>
      <c r="X537">
        <v>0</v>
      </c>
      <c r="Y537">
        <v>0</v>
      </c>
      <c r="Z537" s="4">
        <v>-1</v>
      </c>
      <c r="AA537" s="1">
        <v>43486</v>
      </c>
      <c r="AB537" s="8">
        <f t="shared" si="48"/>
        <v>43466</v>
      </c>
      <c r="AC537" s="8">
        <f t="shared" si="49"/>
        <v>43486</v>
      </c>
      <c r="AD537" s="8" t="str">
        <f t="shared" si="50"/>
        <v>Monday</v>
      </c>
      <c r="AE537" s="2">
        <v>0.59179398148148155</v>
      </c>
      <c r="AF537" s="4">
        <v>1</v>
      </c>
      <c r="AG537" s="1">
        <v>43486</v>
      </c>
      <c r="AH537" s="8">
        <f t="shared" si="51"/>
        <v>43466</v>
      </c>
      <c r="AI537" s="8">
        <f t="shared" si="52"/>
        <v>43486</v>
      </c>
      <c r="AJ537" s="8" t="str">
        <f t="shared" si="53"/>
        <v>Monday</v>
      </c>
      <c r="AK537" s="2">
        <v>0.5919444444444445</v>
      </c>
      <c r="AL537" t="s">
        <v>33</v>
      </c>
      <c r="AM537" t="s">
        <v>34</v>
      </c>
      <c r="AN537" t="s">
        <v>44</v>
      </c>
      <c r="AO537" t="s">
        <v>27</v>
      </c>
    </row>
    <row r="538" spans="1:41" x14ac:dyDescent="0.25">
      <c r="A538" t="s">
        <v>27</v>
      </c>
      <c r="B538">
        <v>871693</v>
      </c>
      <c r="C538" t="s">
        <v>28</v>
      </c>
      <c r="G538" t="s">
        <v>29</v>
      </c>
      <c r="I538">
        <v>5467</v>
      </c>
      <c r="J538" t="s">
        <v>30</v>
      </c>
      <c r="K538" t="s">
        <v>49</v>
      </c>
      <c r="L538">
        <f>VLOOKUP($K538,Key!$A$1:$D$105,2,FALSE)</f>
        <v>43.060600000000001</v>
      </c>
      <c r="M538">
        <f>VLOOKUP($K538,Key!$A$1:$D$105,3,FALSE)</f>
        <v>-87.982900000000001</v>
      </c>
      <c r="N538" t="str">
        <f>VLOOKUP($K538,Key!$A$1:$D$105,4,FALSE)</f>
        <v>Milwaukee</v>
      </c>
      <c r="O538" t="s">
        <v>49</v>
      </c>
      <c r="P538">
        <f>VLOOKUP($O538,Key!$A$1:$D$105,2,FALSE)</f>
        <v>43.060600000000001</v>
      </c>
      <c r="Q538">
        <f>VLOOKUP($O538,Key!$A$1:$D$105,3,FALSE)</f>
        <v>-87.982900000000001</v>
      </c>
      <c r="R538" t="str">
        <f>VLOOKUP($O538,Key!$A$1:$D$105,4,FALSE)</f>
        <v>Milwaukee</v>
      </c>
      <c r="S538">
        <v>1</v>
      </c>
      <c r="T538">
        <v>0</v>
      </c>
      <c r="U538">
        <v>0</v>
      </c>
      <c r="V538" t="s">
        <v>33</v>
      </c>
      <c r="W538">
        <v>0</v>
      </c>
      <c r="X538">
        <v>0</v>
      </c>
      <c r="Y538">
        <v>0</v>
      </c>
      <c r="Z538" s="6">
        <v>-1</v>
      </c>
      <c r="AA538" s="1">
        <v>43489</v>
      </c>
      <c r="AB538" s="7">
        <f t="shared" si="48"/>
        <v>43466</v>
      </c>
      <c r="AC538" s="7">
        <f t="shared" si="49"/>
        <v>43489</v>
      </c>
      <c r="AD538" s="7" t="str">
        <f t="shared" si="50"/>
        <v>Thursday</v>
      </c>
      <c r="AE538" s="2">
        <v>0.52981481481481485</v>
      </c>
      <c r="AF538" s="6">
        <v>1</v>
      </c>
      <c r="AG538" s="1">
        <v>43489</v>
      </c>
      <c r="AH538" s="7">
        <f t="shared" si="51"/>
        <v>43466</v>
      </c>
      <c r="AI538" s="7">
        <f t="shared" si="52"/>
        <v>43489</v>
      </c>
      <c r="AJ538" s="7" t="str">
        <f t="shared" si="53"/>
        <v>Thursday</v>
      </c>
      <c r="AK538" s="2">
        <v>0.52990740740740738</v>
      </c>
      <c r="AL538" t="s">
        <v>33</v>
      </c>
      <c r="AM538" t="s">
        <v>34</v>
      </c>
      <c r="AN538" t="s">
        <v>44</v>
      </c>
      <c r="AO538" t="s">
        <v>27</v>
      </c>
    </row>
    <row r="539" spans="1:41" x14ac:dyDescent="0.25">
      <c r="A539" t="s">
        <v>27</v>
      </c>
      <c r="B539">
        <v>871693</v>
      </c>
      <c r="C539" t="s">
        <v>28</v>
      </c>
      <c r="G539" t="s">
        <v>29</v>
      </c>
      <c r="I539">
        <v>12491</v>
      </c>
      <c r="J539" t="s">
        <v>30</v>
      </c>
      <c r="K539" t="s">
        <v>49</v>
      </c>
      <c r="L539">
        <f>VLOOKUP($K539,Key!$A$1:$D$105,2,FALSE)</f>
        <v>43.060600000000001</v>
      </c>
      <c r="M539">
        <f>VLOOKUP($K539,Key!$A$1:$D$105,3,FALSE)</f>
        <v>-87.982900000000001</v>
      </c>
      <c r="N539" t="str">
        <f>VLOOKUP($K539,Key!$A$1:$D$105,4,FALSE)</f>
        <v>Milwaukee</v>
      </c>
      <c r="O539" t="s">
        <v>49</v>
      </c>
      <c r="P539">
        <f>VLOOKUP($O539,Key!$A$1:$D$105,2,FALSE)</f>
        <v>43.060600000000001</v>
      </c>
      <c r="Q539">
        <f>VLOOKUP($O539,Key!$A$1:$D$105,3,FALSE)</f>
        <v>-87.982900000000001</v>
      </c>
      <c r="R539" t="str">
        <f>VLOOKUP($O539,Key!$A$1:$D$105,4,FALSE)</f>
        <v>Milwaukee</v>
      </c>
      <c r="S539">
        <v>0</v>
      </c>
      <c r="T539">
        <v>0</v>
      </c>
      <c r="U539">
        <v>0</v>
      </c>
      <c r="V539" t="s">
        <v>33</v>
      </c>
      <c r="W539">
        <v>0</v>
      </c>
      <c r="X539">
        <v>0</v>
      </c>
      <c r="Y539">
        <v>0</v>
      </c>
      <c r="Z539" s="4">
        <v>-1</v>
      </c>
      <c r="AA539" s="1">
        <v>43489</v>
      </c>
      <c r="AB539" s="8">
        <f t="shared" si="48"/>
        <v>43466</v>
      </c>
      <c r="AC539" s="8">
        <f t="shared" si="49"/>
        <v>43489</v>
      </c>
      <c r="AD539" s="8" t="str">
        <f t="shared" si="50"/>
        <v>Thursday</v>
      </c>
      <c r="AE539" s="2">
        <v>0.52962962962962956</v>
      </c>
      <c r="AF539" s="4">
        <v>1</v>
      </c>
      <c r="AG539" s="1">
        <v>43489</v>
      </c>
      <c r="AH539" s="8">
        <f t="shared" si="51"/>
        <v>43466</v>
      </c>
      <c r="AI539" s="8">
        <f t="shared" si="52"/>
        <v>43489</v>
      </c>
      <c r="AJ539" s="8" t="str">
        <f t="shared" si="53"/>
        <v>Thursday</v>
      </c>
      <c r="AK539" s="2">
        <v>0.52973379629629636</v>
      </c>
      <c r="AL539" t="s">
        <v>33</v>
      </c>
      <c r="AM539" t="s">
        <v>34</v>
      </c>
      <c r="AN539" t="s">
        <v>44</v>
      </c>
      <c r="AO539" t="s">
        <v>27</v>
      </c>
    </row>
    <row r="540" spans="1:41" x14ac:dyDescent="0.25">
      <c r="A540" t="s">
        <v>27</v>
      </c>
      <c r="B540">
        <v>1867043</v>
      </c>
      <c r="C540" t="s">
        <v>28</v>
      </c>
      <c r="G540" t="s">
        <v>29</v>
      </c>
      <c r="I540">
        <v>11169</v>
      </c>
      <c r="J540" t="s">
        <v>30</v>
      </c>
      <c r="K540" t="s">
        <v>94</v>
      </c>
      <c r="L540">
        <f>VLOOKUP($K540,Key!$A$1:$D$105,2,FALSE)</f>
        <v>43.077359999999999</v>
      </c>
      <c r="M540">
        <f>VLOOKUP($K540,Key!$A$1:$D$105,3,FALSE)</f>
        <v>-87.880769999999998</v>
      </c>
      <c r="N540" t="str">
        <f>VLOOKUP($K540,Key!$A$1:$D$105,4,FALSE)</f>
        <v>Milwaukee</v>
      </c>
      <c r="O540" t="s">
        <v>94</v>
      </c>
      <c r="P540">
        <f>VLOOKUP($O540,Key!$A$1:$D$105,2,FALSE)</f>
        <v>43.077359999999999</v>
      </c>
      <c r="Q540">
        <f>VLOOKUP($O540,Key!$A$1:$D$105,3,FALSE)</f>
        <v>-87.880769999999998</v>
      </c>
      <c r="R540" t="str">
        <f>VLOOKUP($O540,Key!$A$1:$D$105,4,FALSE)</f>
        <v>Milwaukee</v>
      </c>
      <c r="S540">
        <v>7</v>
      </c>
      <c r="T540">
        <v>0</v>
      </c>
      <c r="U540">
        <v>0</v>
      </c>
      <c r="V540" t="s">
        <v>33</v>
      </c>
      <c r="W540">
        <v>1</v>
      </c>
      <c r="X540">
        <v>1</v>
      </c>
      <c r="Y540">
        <v>40</v>
      </c>
      <c r="Z540" s="6">
        <v>-1</v>
      </c>
      <c r="AA540" s="1">
        <v>43485</v>
      </c>
      <c r="AB540" s="7">
        <f t="shared" si="48"/>
        <v>43466</v>
      </c>
      <c r="AC540" s="7">
        <f t="shared" si="49"/>
        <v>43485</v>
      </c>
      <c r="AD540" s="7" t="str">
        <f t="shared" si="50"/>
        <v>Sunday</v>
      </c>
      <c r="AE540" s="2">
        <v>0.63875000000000004</v>
      </c>
      <c r="AF540" s="6">
        <v>1</v>
      </c>
      <c r="AG540" s="1">
        <v>43485</v>
      </c>
      <c r="AH540" s="7">
        <f t="shared" si="51"/>
        <v>43466</v>
      </c>
      <c r="AI540" s="7">
        <f t="shared" si="52"/>
        <v>43485</v>
      </c>
      <c r="AJ540" s="7" t="str">
        <f t="shared" si="53"/>
        <v>Sunday</v>
      </c>
      <c r="AK540" s="2">
        <v>0.64353009259259253</v>
      </c>
      <c r="AL540" t="s">
        <v>33</v>
      </c>
      <c r="AM540" t="s">
        <v>34</v>
      </c>
      <c r="AN540" t="s">
        <v>44</v>
      </c>
      <c r="AO540" t="s">
        <v>27</v>
      </c>
    </row>
    <row r="541" spans="1:41" x14ac:dyDescent="0.25">
      <c r="A541" t="s">
        <v>27</v>
      </c>
      <c r="B541">
        <v>1865798</v>
      </c>
      <c r="C541" t="s">
        <v>28</v>
      </c>
      <c r="G541" t="s">
        <v>29</v>
      </c>
      <c r="I541">
        <v>12592</v>
      </c>
      <c r="J541" t="s">
        <v>30</v>
      </c>
      <c r="K541" t="s">
        <v>103</v>
      </c>
      <c r="L541">
        <f>VLOOKUP($K541,Key!$A$1:$D$105,2,FALSE)</f>
        <v>43.097999999999999</v>
      </c>
      <c r="M541">
        <f>VLOOKUP($K541,Key!$A$1:$D$105,3,FALSE)</f>
        <v>-87.887529999999998</v>
      </c>
      <c r="N541" t="str">
        <f>VLOOKUP($K541,Key!$A$1:$D$105,4,FALSE)</f>
        <v>Shorewood</v>
      </c>
      <c r="O541" t="s">
        <v>103</v>
      </c>
      <c r="P541">
        <f>VLOOKUP($O541,Key!$A$1:$D$105,2,FALSE)</f>
        <v>43.097999999999999</v>
      </c>
      <c r="Q541">
        <f>VLOOKUP($O541,Key!$A$1:$D$105,3,FALSE)</f>
        <v>-87.887529999999998</v>
      </c>
      <c r="R541" t="str">
        <f>VLOOKUP($O541,Key!$A$1:$D$105,4,FALSE)</f>
        <v>Shorewood</v>
      </c>
      <c r="S541">
        <v>1</v>
      </c>
      <c r="T541">
        <v>0</v>
      </c>
      <c r="U541">
        <v>0</v>
      </c>
      <c r="V541" t="s">
        <v>33</v>
      </c>
      <c r="W541">
        <v>0</v>
      </c>
      <c r="X541">
        <v>0</v>
      </c>
      <c r="Y541">
        <v>0</v>
      </c>
      <c r="Z541" s="4">
        <v>-1</v>
      </c>
      <c r="AA541" s="1">
        <v>43489</v>
      </c>
      <c r="AB541" s="8">
        <f t="shared" si="48"/>
        <v>43466</v>
      </c>
      <c r="AC541" s="8">
        <f t="shared" si="49"/>
        <v>43489</v>
      </c>
      <c r="AD541" s="8" t="str">
        <f t="shared" si="50"/>
        <v>Thursday</v>
      </c>
      <c r="AE541" s="2">
        <v>0.61918981481481483</v>
      </c>
      <c r="AF541" s="4">
        <v>1</v>
      </c>
      <c r="AG541" s="1">
        <v>43489</v>
      </c>
      <c r="AH541" s="8">
        <f t="shared" si="51"/>
        <v>43466</v>
      </c>
      <c r="AI541" s="8">
        <f t="shared" si="52"/>
        <v>43489</v>
      </c>
      <c r="AJ541" s="8" t="str">
        <f t="shared" si="53"/>
        <v>Thursday</v>
      </c>
      <c r="AK541" s="2">
        <v>0.61960648148148145</v>
      </c>
      <c r="AL541" t="s">
        <v>33</v>
      </c>
      <c r="AM541" t="s">
        <v>34</v>
      </c>
      <c r="AN541" t="s">
        <v>44</v>
      </c>
      <c r="AO541" t="s">
        <v>27</v>
      </c>
    </row>
    <row r="542" spans="1:41" x14ac:dyDescent="0.25">
      <c r="A542" t="s">
        <v>27</v>
      </c>
      <c r="B542">
        <v>1164213</v>
      </c>
      <c r="C542" t="s">
        <v>28</v>
      </c>
      <c r="G542" t="s">
        <v>29</v>
      </c>
      <c r="I542">
        <v>11158</v>
      </c>
      <c r="J542" t="s">
        <v>30</v>
      </c>
      <c r="K542" t="s">
        <v>41</v>
      </c>
      <c r="L542">
        <f>VLOOKUP($K542,Key!$A$1:$D$105,2,FALSE)</f>
        <v>43.042490000000001</v>
      </c>
      <c r="M542">
        <f>VLOOKUP($K542,Key!$A$1:$D$105,3,FALSE)</f>
        <v>-87.909959999999998</v>
      </c>
      <c r="N542" t="str">
        <f>VLOOKUP($K542,Key!$A$1:$D$105,4,FALSE)</f>
        <v>Milwaukee</v>
      </c>
      <c r="O542" t="s">
        <v>74</v>
      </c>
      <c r="P542">
        <f>VLOOKUP($O542,Key!$A$1:$D$105,2,FALSE)</f>
        <v>43.042639999999999</v>
      </c>
      <c r="Q542">
        <f>VLOOKUP($O542,Key!$A$1:$D$105,3,FALSE)</f>
        <v>-87.905680000000004</v>
      </c>
      <c r="R542" t="str">
        <f>VLOOKUP($O542,Key!$A$1:$D$105,4,FALSE)</f>
        <v>Milwaukee</v>
      </c>
      <c r="S542">
        <v>13</v>
      </c>
      <c r="T542">
        <v>0</v>
      </c>
      <c r="U542">
        <v>0</v>
      </c>
      <c r="V542" t="s">
        <v>33</v>
      </c>
      <c r="W542">
        <v>1</v>
      </c>
      <c r="X542">
        <v>1</v>
      </c>
      <c r="Y542">
        <v>40</v>
      </c>
      <c r="Z542" s="6">
        <v>-1</v>
      </c>
      <c r="AA542" s="1">
        <v>43467</v>
      </c>
      <c r="AB542" s="7">
        <f t="shared" si="48"/>
        <v>43466</v>
      </c>
      <c r="AC542" s="7">
        <f t="shared" si="49"/>
        <v>43467</v>
      </c>
      <c r="AD542" s="7" t="str">
        <f t="shared" si="50"/>
        <v>Wednesday</v>
      </c>
      <c r="AE542" s="2">
        <v>0.39275462962962965</v>
      </c>
      <c r="AF542" s="6">
        <v>1</v>
      </c>
      <c r="AG542" s="1">
        <v>43467</v>
      </c>
      <c r="AH542" s="7">
        <f t="shared" si="51"/>
        <v>43466</v>
      </c>
      <c r="AI542" s="7">
        <f t="shared" si="52"/>
        <v>43467</v>
      </c>
      <c r="AJ542" s="7" t="str">
        <f t="shared" si="53"/>
        <v>Wednesday</v>
      </c>
      <c r="AK542" s="2">
        <v>0.40141203703703704</v>
      </c>
      <c r="AL542" t="s">
        <v>33</v>
      </c>
      <c r="AM542" t="s">
        <v>34</v>
      </c>
      <c r="AN542" t="s">
        <v>35</v>
      </c>
      <c r="AO542" t="s">
        <v>27</v>
      </c>
    </row>
    <row r="543" spans="1:41" x14ac:dyDescent="0.25">
      <c r="A543" t="s">
        <v>27</v>
      </c>
      <c r="B543">
        <v>1867043</v>
      </c>
      <c r="C543" t="s">
        <v>28</v>
      </c>
      <c r="G543" t="s">
        <v>29</v>
      </c>
      <c r="I543">
        <v>11168</v>
      </c>
      <c r="J543" t="s">
        <v>30</v>
      </c>
      <c r="K543" t="s">
        <v>94</v>
      </c>
      <c r="L543">
        <f>VLOOKUP($K543,Key!$A$1:$D$105,2,FALSE)</f>
        <v>43.077359999999999</v>
      </c>
      <c r="M543">
        <f>VLOOKUP($K543,Key!$A$1:$D$105,3,FALSE)</f>
        <v>-87.880769999999998</v>
      </c>
      <c r="N543" t="str">
        <f>VLOOKUP($K543,Key!$A$1:$D$105,4,FALSE)</f>
        <v>Milwaukee</v>
      </c>
      <c r="O543" t="s">
        <v>94</v>
      </c>
      <c r="P543">
        <f>VLOOKUP($O543,Key!$A$1:$D$105,2,FALSE)</f>
        <v>43.077359999999999</v>
      </c>
      <c r="Q543">
        <f>VLOOKUP($O543,Key!$A$1:$D$105,3,FALSE)</f>
        <v>-87.880769999999998</v>
      </c>
      <c r="R543" t="str">
        <f>VLOOKUP($O543,Key!$A$1:$D$105,4,FALSE)</f>
        <v>Milwaukee</v>
      </c>
      <c r="S543">
        <v>6</v>
      </c>
      <c r="T543">
        <v>0</v>
      </c>
      <c r="U543">
        <v>0</v>
      </c>
      <c r="V543" t="s">
        <v>33</v>
      </c>
      <c r="W543">
        <v>0</v>
      </c>
      <c r="X543">
        <v>0</v>
      </c>
      <c r="Y543">
        <v>0</v>
      </c>
      <c r="Z543" s="4">
        <v>-1</v>
      </c>
      <c r="AA543" s="1">
        <v>43485</v>
      </c>
      <c r="AB543" s="8">
        <f t="shared" si="48"/>
        <v>43466</v>
      </c>
      <c r="AC543" s="8">
        <f t="shared" si="49"/>
        <v>43485</v>
      </c>
      <c r="AD543" s="8" t="str">
        <f t="shared" si="50"/>
        <v>Sunday</v>
      </c>
      <c r="AE543" s="2">
        <v>0.63967592592592593</v>
      </c>
      <c r="AF543" s="4">
        <v>1</v>
      </c>
      <c r="AG543" s="1">
        <v>43485</v>
      </c>
      <c r="AH543" s="8">
        <f t="shared" si="51"/>
        <v>43466</v>
      </c>
      <c r="AI543" s="8">
        <f t="shared" si="52"/>
        <v>43485</v>
      </c>
      <c r="AJ543" s="8" t="str">
        <f t="shared" si="53"/>
        <v>Sunday</v>
      </c>
      <c r="AK543" s="2">
        <v>0.64377314814814812</v>
      </c>
      <c r="AL543" t="s">
        <v>33</v>
      </c>
      <c r="AM543" t="s">
        <v>34</v>
      </c>
      <c r="AN543" t="s">
        <v>44</v>
      </c>
      <c r="AO543" t="s">
        <v>27</v>
      </c>
    </row>
    <row r="544" spans="1:41" x14ac:dyDescent="0.25">
      <c r="A544" t="s">
        <v>27</v>
      </c>
      <c r="B544">
        <v>2290052</v>
      </c>
      <c r="C544" t="s">
        <v>28</v>
      </c>
      <c r="G544" t="s">
        <v>29</v>
      </c>
      <c r="I544">
        <v>5502</v>
      </c>
      <c r="J544" t="s">
        <v>30</v>
      </c>
      <c r="K544" t="s">
        <v>90</v>
      </c>
      <c r="L544">
        <f>VLOOKUP($K544,Key!$A$1:$D$105,2,FALSE)</f>
        <v>43.036900000000003</v>
      </c>
      <c r="M544">
        <f>VLOOKUP($K544,Key!$A$1:$D$105,3,FALSE)</f>
        <v>-87.89667</v>
      </c>
      <c r="N544" t="str">
        <f>VLOOKUP($K544,Key!$A$1:$D$105,4,FALSE)</f>
        <v>Milwaukee</v>
      </c>
      <c r="O544" t="s">
        <v>46</v>
      </c>
      <c r="P544">
        <f>VLOOKUP($O544,Key!$A$1:$D$105,2,FALSE)</f>
        <v>43.049909999999997</v>
      </c>
      <c r="Q544">
        <f>VLOOKUP($O544,Key!$A$1:$D$105,3,FALSE)</f>
        <v>-87.914237</v>
      </c>
      <c r="R544" t="str">
        <f>VLOOKUP($O544,Key!$A$1:$D$105,4,FALSE)</f>
        <v>Milwaukee</v>
      </c>
      <c r="S544">
        <v>118</v>
      </c>
      <c r="T544">
        <v>0</v>
      </c>
      <c r="U544">
        <v>0</v>
      </c>
      <c r="V544" t="s">
        <v>33</v>
      </c>
      <c r="W544">
        <v>17</v>
      </c>
      <c r="X544">
        <v>16.2</v>
      </c>
      <c r="Y544">
        <v>680</v>
      </c>
      <c r="Z544" s="6">
        <v>-1</v>
      </c>
      <c r="AA544" s="1">
        <v>43481</v>
      </c>
      <c r="AB544" s="7">
        <f t="shared" si="48"/>
        <v>43466</v>
      </c>
      <c r="AC544" s="7">
        <f t="shared" si="49"/>
        <v>43481</v>
      </c>
      <c r="AD544" s="7" t="str">
        <f t="shared" si="50"/>
        <v>Wednesday</v>
      </c>
      <c r="AE544" s="2">
        <v>0.53939814814814813</v>
      </c>
      <c r="AF544" s="6">
        <v>1</v>
      </c>
      <c r="AG544" s="1">
        <v>43481</v>
      </c>
      <c r="AH544" s="7">
        <f t="shared" si="51"/>
        <v>43466</v>
      </c>
      <c r="AI544" s="7">
        <f t="shared" si="52"/>
        <v>43481</v>
      </c>
      <c r="AJ544" s="7" t="str">
        <f t="shared" si="53"/>
        <v>Wednesday</v>
      </c>
      <c r="AK544" s="2">
        <v>0.62096064814814811</v>
      </c>
      <c r="AL544" t="s">
        <v>34</v>
      </c>
      <c r="AM544" t="s">
        <v>34</v>
      </c>
      <c r="AN544" t="s">
        <v>35</v>
      </c>
      <c r="AO544" t="s">
        <v>27</v>
      </c>
    </row>
    <row r="545" spans="1:41" x14ac:dyDescent="0.25">
      <c r="A545" t="s">
        <v>27</v>
      </c>
      <c r="B545">
        <v>871693</v>
      </c>
      <c r="C545" t="s">
        <v>28</v>
      </c>
      <c r="G545" t="s">
        <v>29</v>
      </c>
      <c r="I545">
        <v>5569</v>
      </c>
      <c r="J545" t="s">
        <v>30</v>
      </c>
      <c r="K545" t="s">
        <v>54</v>
      </c>
      <c r="L545">
        <f>VLOOKUP($K545,Key!$A$1:$D$105,2,FALSE)</f>
        <v>43.004728999999998</v>
      </c>
      <c r="M545">
        <f>VLOOKUP($K545,Key!$A$1:$D$105,3,FALSE)</f>
        <v>-87.905463999999995</v>
      </c>
      <c r="N545" t="str">
        <f>VLOOKUP($K545,Key!$A$1:$D$105,4,FALSE)</f>
        <v>Milwaukee</v>
      </c>
      <c r="O545" t="s">
        <v>54</v>
      </c>
      <c r="P545">
        <f>VLOOKUP($O545,Key!$A$1:$D$105,2,FALSE)</f>
        <v>43.004728999999998</v>
      </c>
      <c r="Q545">
        <f>VLOOKUP($O545,Key!$A$1:$D$105,3,FALSE)</f>
        <v>-87.905463999999995</v>
      </c>
      <c r="R545" t="str">
        <f>VLOOKUP($O545,Key!$A$1:$D$105,4,FALSE)</f>
        <v>Milwaukee</v>
      </c>
      <c r="S545">
        <v>1</v>
      </c>
      <c r="T545">
        <v>0</v>
      </c>
      <c r="U545">
        <v>0</v>
      </c>
      <c r="V545" t="s">
        <v>33</v>
      </c>
      <c r="W545">
        <v>0</v>
      </c>
      <c r="X545">
        <v>0</v>
      </c>
      <c r="Y545">
        <v>0</v>
      </c>
      <c r="Z545" s="4">
        <v>-1</v>
      </c>
      <c r="AA545" s="1">
        <v>43484</v>
      </c>
      <c r="AB545" s="8">
        <f t="shared" si="48"/>
        <v>43466</v>
      </c>
      <c r="AC545" s="8">
        <f t="shared" si="49"/>
        <v>43484</v>
      </c>
      <c r="AD545" s="8" t="str">
        <f t="shared" si="50"/>
        <v>Saturday</v>
      </c>
      <c r="AE545" s="2">
        <v>0.64846064814814819</v>
      </c>
      <c r="AF545" s="4">
        <v>1</v>
      </c>
      <c r="AG545" s="1">
        <v>43484</v>
      </c>
      <c r="AH545" s="8">
        <f t="shared" si="51"/>
        <v>43466</v>
      </c>
      <c r="AI545" s="8">
        <f t="shared" si="52"/>
        <v>43484</v>
      </c>
      <c r="AJ545" s="8" t="str">
        <f t="shared" si="53"/>
        <v>Saturday</v>
      </c>
      <c r="AK545" s="2">
        <v>0.64863425925925922</v>
      </c>
      <c r="AL545" t="s">
        <v>33</v>
      </c>
      <c r="AM545" t="s">
        <v>34</v>
      </c>
      <c r="AN545" t="s">
        <v>44</v>
      </c>
      <c r="AO545" t="s">
        <v>27</v>
      </c>
    </row>
    <row r="546" spans="1:41" x14ac:dyDescent="0.25">
      <c r="A546" t="s">
        <v>27</v>
      </c>
      <c r="B546">
        <v>2290052</v>
      </c>
      <c r="C546" t="s">
        <v>28</v>
      </c>
      <c r="G546" t="s">
        <v>29</v>
      </c>
      <c r="I546">
        <v>11140</v>
      </c>
      <c r="J546" t="s">
        <v>30</v>
      </c>
      <c r="K546" t="s">
        <v>41</v>
      </c>
      <c r="L546">
        <f>VLOOKUP($K546,Key!$A$1:$D$105,2,FALSE)</f>
        <v>43.042490000000001</v>
      </c>
      <c r="M546">
        <f>VLOOKUP($K546,Key!$A$1:$D$105,3,FALSE)</f>
        <v>-87.909959999999998</v>
      </c>
      <c r="N546" t="str">
        <f>VLOOKUP($K546,Key!$A$1:$D$105,4,FALSE)</f>
        <v>Milwaukee</v>
      </c>
      <c r="O546" t="s">
        <v>58</v>
      </c>
      <c r="P546">
        <f>VLOOKUP($O546,Key!$A$1:$D$105,2,FALSE)</f>
        <v>43.052460000000004</v>
      </c>
      <c r="Q546">
        <f>VLOOKUP($O546,Key!$A$1:$D$105,3,FALSE)</f>
        <v>-87.891000000000005</v>
      </c>
      <c r="R546" t="str">
        <f>VLOOKUP($O546,Key!$A$1:$D$105,4,FALSE)</f>
        <v>Milwaukee</v>
      </c>
      <c r="S546">
        <v>147</v>
      </c>
      <c r="T546">
        <v>0</v>
      </c>
      <c r="U546">
        <v>0</v>
      </c>
      <c r="V546" t="s">
        <v>33</v>
      </c>
      <c r="W546">
        <v>18</v>
      </c>
      <c r="X546">
        <v>17.100000000000001</v>
      </c>
      <c r="Y546">
        <v>720</v>
      </c>
      <c r="Z546" s="6">
        <v>-1</v>
      </c>
      <c r="AA546" s="1">
        <v>43476</v>
      </c>
      <c r="AB546" s="7">
        <f t="shared" si="48"/>
        <v>43466</v>
      </c>
      <c r="AC546" s="7">
        <f t="shared" si="49"/>
        <v>43476</v>
      </c>
      <c r="AD546" s="7" t="str">
        <f t="shared" si="50"/>
        <v>Friday</v>
      </c>
      <c r="AE546" s="2">
        <v>0.39013888888888887</v>
      </c>
      <c r="AF546" s="6">
        <v>1</v>
      </c>
      <c r="AG546" s="1">
        <v>43476</v>
      </c>
      <c r="AH546" s="7">
        <f t="shared" si="51"/>
        <v>43466</v>
      </c>
      <c r="AI546" s="7">
        <f t="shared" si="52"/>
        <v>43476</v>
      </c>
      <c r="AJ546" s="7" t="str">
        <f t="shared" si="53"/>
        <v>Friday</v>
      </c>
      <c r="AK546" s="2">
        <v>0.49199074074074073</v>
      </c>
      <c r="AL546" t="s">
        <v>34</v>
      </c>
      <c r="AM546" t="s">
        <v>34</v>
      </c>
      <c r="AN546" t="s">
        <v>35</v>
      </c>
      <c r="AO546" t="s">
        <v>27</v>
      </c>
    </row>
    <row r="547" spans="1:41" x14ac:dyDescent="0.25">
      <c r="A547" t="s">
        <v>27</v>
      </c>
      <c r="B547">
        <v>871693</v>
      </c>
      <c r="C547" t="s">
        <v>28</v>
      </c>
      <c r="G547" t="s">
        <v>29</v>
      </c>
      <c r="I547">
        <v>43</v>
      </c>
      <c r="J547" t="s">
        <v>30</v>
      </c>
      <c r="K547" t="s">
        <v>66</v>
      </c>
      <c r="L547">
        <f>VLOOKUP($K547,Key!$A$1:$D$105,2,FALSE)</f>
        <v>43.060155999999999</v>
      </c>
      <c r="M547">
        <f>VLOOKUP($K547,Key!$A$1:$D$105,3,FALSE)</f>
        <v>-87.881258000000003</v>
      </c>
      <c r="N547" t="str">
        <f>VLOOKUP($K547,Key!$A$1:$D$105,4,FALSE)</f>
        <v>Milwaukee</v>
      </c>
      <c r="O547" t="s">
        <v>66</v>
      </c>
      <c r="P547">
        <f>VLOOKUP($O547,Key!$A$1:$D$105,2,FALSE)</f>
        <v>43.060155999999999</v>
      </c>
      <c r="Q547">
        <f>VLOOKUP($O547,Key!$A$1:$D$105,3,FALSE)</f>
        <v>-87.881258000000003</v>
      </c>
      <c r="R547" t="str">
        <f>VLOOKUP($O547,Key!$A$1:$D$105,4,FALSE)</f>
        <v>Milwaukee</v>
      </c>
      <c r="S547">
        <v>1</v>
      </c>
      <c r="T547">
        <v>0</v>
      </c>
      <c r="U547">
        <v>0</v>
      </c>
      <c r="V547" t="s">
        <v>33</v>
      </c>
      <c r="W547">
        <v>0</v>
      </c>
      <c r="X547">
        <v>0</v>
      </c>
      <c r="Y547">
        <v>0</v>
      </c>
      <c r="Z547" s="4">
        <v>-1</v>
      </c>
      <c r="AA547" s="1">
        <v>43486</v>
      </c>
      <c r="AB547" s="8">
        <f t="shared" si="48"/>
        <v>43466</v>
      </c>
      <c r="AC547" s="8">
        <f t="shared" si="49"/>
        <v>43486</v>
      </c>
      <c r="AD547" s="8" t="str">
        <f t="shared" si="50"/>
        <v>Monday</v>
      </c>
      <c r="AE547" s="2">
        <v>0.5337615740740741</v>
      </c>
      <c r="AF547" s="4">
        <v>1</v>
      </c>
      <c r="AG547" s="1">
        <v>43486</v>
      </c>
      <c r="AH547" s="8">
        <f t="shared" si="51"/>
        <v>43466</v>
      </c>
      <c r="AI547" s="8">
        <f t="shared" si="52"/>
        <v>43486</v>
      </c>
      <c r="AJ547" s="8" t="str">
        <f t="shared" si="53"/>
        <v>Monday</v>
      </c>
      <c r="AK547" s="2">
        <v>0.53412037037037041</v>
      </c>
      <c r="AL547" t="s">
        <v>33</v>
      </c>
      <c r="AM547" t="s">
        <v>34</v>
      </c>
      <c r="AN547" t="s">
        <v>44</v>
      </c>
      <c r="AO547" t="s">
        <v>27</v>
      </c>
    </row>
    <row r="548" spans="1:41" x14ac:dyDescent="0.25">
      <c r="A548" t="s">
        <v>27</v>
      </c>
      <c r="B548">
        <v>871693</v>
      </c>
      <c r="C548" t="s">
        <v>28</v>
      </c>
      <c r="G548" t="s">
        <v>29</v>
      </c>
      <c r="I548">
        <v>12606</v>
      </c>
      <c r="J548" t="s">
        <v>30</v>
      </c>
      <c r="K548" t="s">
        <v>66</v>
      </c>
      <c r="L548">
        <f>VLOOKUP($K548,Key!$A$1:$D$105,2,FALSE)</f>
        <v>43.060155999999999</v>
      </c>
      <c r="M548">
        <f>VLOOKUP($K548,Key!$A$1:$D$105,3,FALSE)</f>
        <v>-87.881258000000003</v>
      </c>
      <c r="N548" t="str">
        <f>VLOOKUP($K548,Key!$A$1:$D$105,4,FALSE)</f>
        <v>Milwaukee</v>
      </c>
      <c r="O548" t="s">
        <v>66</v>
      </c>
      <c r="P548">
        <f>VLOOKUP($O548,Key!$A$1:$D$105,2,FALSE)</f>
        <v>43.060155999999999</v>
      </c>
      <c r="Q548">
        <f>VLOOKUP($O548,Key!$A$1:$D$105,3,FALSE)</f>
        <v>-87.881258000000003</v>
      </c>
      <c r="R548" t="str">
        <f>VLOOKUP($O548,Key!$A$1:$D$105,4,FALSE)</f>
        <v>Milwaukee</v>
      </c>
      <c r="S548">
        <v>1</v>
      </c>
      <c r="T548">
        <v>0</v>
      </c>
      <c r="U548">
        <v>0</v>
      </c>
      <c r="V548" t="s">
        <v>33</v>
      </c>
      <c r="W548">
        <v>0</v>
      </c>
      <c r="X548">
        <v>0</v>
      </c>
      <c r="Y548">
        <v>0</v>
      </c>
      <c r="Z548" s="6">
        <v>-1</v>
      </c>
      <c r="AA548" s="1">
        <v>43486</v>
      </c>
      <c r="AB548" s="7">
        <f t="shared" si="48"/>
        <v>43466</v>
      </c>
      <c r="AC548" s="7">
        <f t="shared" si="49"/>
        <v>43486</v>
      </c>
      <c r="AD548" s="7" t="str">
        <f t="shared" si="50"/>
        <v>Monday</v>
      </c>
      <c r="AE548" s="2">
        <v>0.52567129629629628</v>
      </c>
      <c r="AF548" s="6">
        <v>1</v>
      </c>
      <c r="AG548" s="1">
        <v>43486</v>
      </c>
      <c r="AH548" s="7">
        <f t="shared" si="51"/>
        <v>43466</v>
      </c>
      <c r="AI548" s="7">
        <f t="shared" si="52"/>
        <v>43486</v>
      </c>
      <c r="AJ548" s="7" t="str">
        <f t="shared" si="53"/>
        <v>Monday</v>
      </c>
      <c r="AK548" s="2">
        <v>0.52585648148148145</v>
      </c>
      <c r="AL548" t="s">
        <v>33</v>
      </c>
      <c r="AM548" t="s">
        <v>34</v>
      </c>
      <c r="AN548" t="s">
        <v>44</v>
      </c>
      <c r="AO548" t="s">
        <v>27</v>
      </c>
    </row>
    <row r="549" spans="1:41" x14ac:dyDescent="0.25">
      <c r="A549" t="s">
        <v>27</v>
      </c>
      <c r="B549">
        <v>871693</v>
      </c>
      <c r="C549" t="s">
        <v>28</v>
      </c>
      <c r="G549" t="s">
        <v>29</v>
      </c>
      <c r="I549">
        <v>12547</v>
      </c>
      <c r="J549" t="s">
        <v>30</v>
      </c>
      <c r="K549" t="s">
        <v>36</v>
      </c>
      <c r="L549">
        <f>VLOOKUP($K549,Key!$A$1:$D$105,2,FALSE)</f>
        <v>43.03886</v>
      </c>
      <c r="M549">
        <f>VLOOKUP($K549,Key!$A$1:$D$105,3,FALSE)</f>
        <v>-87.902720000000002</v>
      </c>
      <c r="N549" t="str">
        <f>VLOOKUP($K549,Key!$A$1:$D$105,4,FALSE)</f>
        <v>Milwaukee</v>
      </c>
      <c r="O549" t="s">
        <v>58</v>
      </c>
      <c r="P549">
        <f>VLOOKUP($O549,Key!$A$1:$D$105,2,FALSE)</f>
        <v>43.052460000000004</v>
      </c>
      <c r="Q549">
        <f>VLOOKUP($O549,Key!$A$1:$D$105,3,FALSE)</f>
        <v>-87.891000000000005</v>
      </c>
      <c r="R549" t="str">
        <f>VLOOKUP($O549,Key!$A$1:$D$105,4,FALSE)</f>
        <v>Milwaukee</v>
      </c>
      <c r="S549">
        <v>8</v>
      </c>
      <c r="T549">
        <v>0</v>
      </c>
      <c r="U549">
        <v>0</v>
      </c>
      <c r="V549" t="s">
        <v>33</v>
      </c>
      <c r="W549">
        <v>1</v>
      </c>
      <c r="X549">
        <v>1</v>
      </c>
      <c r="Y549">
        <v>40</v>
      </c>
      <c r="Z549" s="4">
        <v>-1</v>
      </c>
      <c r="AA549" s="1">
        <v>43470</v>
      </c>
      <c r="AB549" s="8">
        <f t="shared" si="48"/>
        <v>43466</v>
      </c>
      <c r="AC549" s="8">
        <f t="shared" si="49"/>
        <v>43470</v>
      </c>
      <c r="AD549" s="8" t="str">
        <f t="shared" si="50"/>
        <v>Saturday</v>
      </c>
      <c r="AE549" s="2">
        <v>0.6772569444444444</v>
      </c>
      <c r="AF549" s="4">
        <v>1</v>
      </c>
      <c r="AG549" s="1">
        <v>43470</v>
      </c>
      <c r="AH549" s="8">
        <f t="shared" si="51"/>
        <v>43466</v>
      </c>
      <c r="AI549" s="8">
        <f t="shared" si="52"/>
        <v>43470</v>
      </c>
      <c r="AJ549" s="8" t="str">
        <f t="shared" si="53"/>
        <v>Saturday</v>
      </c>
      <c r="AK549" s="2">
        <v>0.68315972222222221</v>
      </c>
      <c r="AL549" t="s">
        <v>33</v>
      </c>
      <c r="AM549" t="s">
        <v>34</v>
      </c>
      <c r="AN549" t="s">
        <v>35</v>
      </c>
      <c r="AO549" t="s">
        <v>27</v>
      </c>
    </row>
    <row r="550" spans="1:41" x14ac:dyDescent="0.25">
      <c r="A550" t="s">
        <v>27</v>
      </c>
      <c r="B550">
        <v>871693</v>
      </c>
      <c r="C550" t="s">
        <v>28</v>
      </c>
      <c r="G550" t="s">
        <v>29</v>
      </c>
      <c r="I550">
        <v>12703</v>
      </c>
      <c r="J550" t="s">
        <v>30</v>
      </c>
      <c r="K550" t="s">
        <v>42</v>
      </c>
      <c r="L550">
        <f>VLOOKUP($K550,Key!$A$1:$D$105,2,FALSE)</f>
        <v>43.02948</v>
      </c>
      <c r="M550">
        <f>VLOOKUP($K550,Key!$A$1:$D$105,3,FALSE)</f>
        <v>-87.912819999999996</v>
      </c>
      <c r="N550" t="str">
        <f>VLOOKUP($K550,Key!$A$1:$D$105,4,FALSE)</f>
        <v>Milwaukee</v>
      </c>
      <c r="O550" t="s">
        <v>42</v>
      </c>
      <c r="P550">
        <f>VLOOKUP($O550,Key!$A$1:$D$105,2,FALSE)</f>
        <v>43.02948</v>
      </c>
      <c r="Q550">
        <f>VLOOKUP($O550,Key!$A$1:$D$105,3,FALSE)</f>
        <v>-87.912819999999996</v>
      </c>
      <c r="R550" t="str">
        <f>VLOOKUP($O550,Key!$A$1:$D$105,4,FALSE)</f>
        <v>Milwaukee</v>
      </c>
      <c r="S550">
        <v>13</v>
      </c>
      <c r="T550">
        <v>0</v>
      </c>
      <c r="U550">
        <v>0</v>
      </c>
      <c r="V550" t="s">
        <v>33</v>
      </c>
      <c r="W550">
        <v>1</v>
      </c>
      <c r="X550">
        <v>1</v>
      </c>
      <c r="Y550">
        <v>40</v>
      </c>
      <c r="Z550" s="6">
        <v>-1</v>
      </c>
      <c r="AA550" s="1">
        <v>43484</v>
      </c>
      <c r="AB550" s="7">
        <f t="shared" si="48"/>
        <v>43466</v>
      </c>
      <c r="AC550" s="7">
        <f t="shared" si="49"/>
        <v>43484</v>
      </c>
      <c r="AD550" s="7" t="str">
        <f t="shared" si="50"/>
        <v>Saturday</v>
      </c>
      <c r="AE550" s="2">
        <v>0.54385416666666664</v>
      </c>
      <c r="AF550" s="6">
        <v>1</v>
      </c>
      <c r="AG550" s="1">
        <v>43484</v>
      </c>
      <c r="AH550" s="7">
        <f t="shared" si="51"/>
        <v>43466</v>
      </c>
      <c r="AI550" s="7">
        <f t="shared" si="52"/>
        <v>43484</v>
      </c>
      <c r="AJ550" s="7" t="str">
        <f t="shared" si="53"/>
        <v>Saturday</v>
      </c>
      <c r="AK550" s="2">
        <v>0.55335648148148142</v>
      </c>
      <c r="AL550" t="s">
        <v>33</v>
      </c>
      <c r="AM550" t="s">
        <v>34</v>
      </c>
      <c r="AN550" t="s">
        <v>44</v>
      </c>
      <c r="AO550" t="s">
        <v>27</v>
      </c>
    </row>
    <row r="551" spans="1:41" x14ac:dyDescent="0.25">
      <c r="A551" t="s">
        <v>27</v>
      </c>
      <c r="B551">
        <v>1865798</v>
      </c>
      <c r="C551" t="s">
        <v>28</v>
      </c>
      <c r="G551" t="s">
        <v>29</v>
      </c>
      <c r="I551">
        <v>23</v>
      </c>
      <c r="J551" t="s">
        <v>30</v>
      </c>
      <c r="K551" t="s">
        <v>102</v>
      </c>
      <c r="L551">
        <f>VLOOKUP($K551,Key!$A$1:$D$105,2,FALSE)</f>
        <v>43.058010000000003</v>
      </c>
      <c r="M551">
        <f>VLOOKUP($K551,Key!$A$1:$D$105,3,FALSE)</f>
        <v>-87.877300000000005</v>
      </c>
      <c r="N551" t="str">
        <f>VLOOKUP($K551,Key!$A$1:$D$105,4,FALSE)</f>
        <v>Milwaukee</v>
      </c>
      <c r="O551" t="s">
        <v>102</v>
      </c>
      <c r="P551">
        <f>VLOOKUP($O551,Key!$A$1:$D$105,2,FALSE)</f>
        <v>43.058010000000003</v>
      </c>
      <c r="Q551">
        <f>VLOOKUP($O551,Key!$A$1:$D$105,3,FALSE)</f>
        <v>-87.877300000000005</v>
      </c>
      <c r="R551" t="str">
        <f>VLOOKUP($O551,Key!$A$1:$D$105,4,FALSE)</f>
        <v>Milwaukee</v>
      </c>
      <c r="S551">
        <v>1</v>
      </c>
      <c r="T551">
        <v>0</v>
      </c>
      <c r="U551">
        <v>0</v>
      </c>
      <c r="V551" t="s">
        <v>33</v>
      </c>
      <c r="W551">
        <v>0</v>
      </c>
      <c r="X551">
        <v>0</v>
      </c>
      <c r="Y551">
        <v>0</v>
      </c>
      <c r="Z551" s="4">
        <v>-1</v>
      </c>
      <c r="AA551" s="1">
        <v>43489</v>
      </c>
      <c r="AB551" s="8">
        <f t="shared" si="48"/>
        <v>43466</v>
      </c>
      <c r="AC551" s="8">
        <f t="shared" si="49"/>
        <v>43489</v>
      </c>
      <c r="AD551" s="8" t="str">
        <f t="shared" si="50"/>
        <v>Thursday</v>
      </c>
      <c r="AE551" s="2">
        <v>0.47960648148148149</v>
      </c>
      <c r="AF551" s="4">
        <v>1</v>
      </c>
      <c r="AG551" s="1">
        <v>43489</v>
      </c>
      <c r="AH551" s="8">
        <f t="shared" si="51"/>
        <v>43466</v>
      </c>
      <c r="AI551" s="8">
        <f t="shared" si="52"/>
        <v>43489</v>
      </c>
      <c r="AJ551" s="8" t="str">
        <f t="shared" si="53"/>
        <v>Thursday</v>
      </c>
      <c r="AK551" s="2">
        <v>0.47987268518518517</v>
      </c>
      <c r="AL551" t="s">
        <v>33</v>
      </c>
      <c r="AM551" t="s">
        <v>34</v>
      </c>
      <c r="AN551" t="s">
        <v>44</v>
      </c>
      <c r="AO551" t="s">
        <v>27</v>
      </c>
    </row>
    <row r="552" spans="1:41" x14ac:dyDescent="0.25">
      <c r="A552" t="s">
        <v>27</v>
      </c>
      <c r="B552">
        <v>1265194</v>
      </c>
      <c r="C552" t="s">
        <v>28</v>
      </c>
      <c r="G552" t="s">
        <v>29</v>
      </c>
      <c r="I552">
        <v>12556</v>
      </c>
      <c r="J552" t="s">
        <v>30</v>
      </c>
      <c r="K552" t="s">
        <v>41</v>
      </c>
      <c r="L552">
        <f>VLOOKUP($K552,Key!$A$1:$D$105,2,FALSE)</f>
        <v>43.042490000000001</v>
      </c>
      <c r="M552">
        <f>VLOOKUP($K552,Key!$A$1:$D$105,3,FALSE)</f>
        <v>-87.909959999999998</v>
      </c>
      <c r="N552" t="str">
        <f>VLOOKUP($K552,Key!$A$1:$D$105,4,FALSE)</f>
        <v>Milwaukee</v>
      </c>
      <c r="O552" t="s">
        <v>79</v>
      </c>
      <c r="P552">
        <f>VLOOKUP($O552,Key!$A$1:$D$105,2,FALSE)</f>
        <v>43.078530000000001</v>
      </c>
      <c r="Q552">
        <f>VLOOKUP($O552,Key!$A$1:$D$105,3,FALSE)</f>
        <v>-87.882620000000003</v>
      </c>
      <c r="R552" t="str">
        <f>VLOOKUP($O552,Key!$A$1:$D$105,4,FALSE)</f>
        <v>Milwaukee</v>
      </c>
      <c r="S552">
        <v>35</v>
      </c>
      <c r="T552">
        <v>0</v>
      </c>
      <c r="U552">
        <v>0</v>
      </c>
      <c r="V552" t="s">
        <v>33</v>
      </c>
      <c r="W552">
        <v>5</v>
      </c>
      <c r="X552">
        <v>4.8</v>
      </c>
      <c r="Y552">
        <v>200</v>
      </c>
      <c r="Z552" s="6">
        <v>-1</v>
      </c>
      <c r="AA552" s="1">
        <v>43473</v>
      </c>
      <c r="AB552" s="7">
        <f t="shared" si="48"/>
        <v>43466</v>
      </c>
      <c r="AC552" s="7">
        <f t="shared" si="49"/>
        <v>43473</v>
      </c>
      <c r="AD552" s="7" t="str">
        <f t="shared" si="50"/>
        <v>Tuesday</v>
      </c>
      <c r="AE552" s="2">
        <v>0.60559027777777774</v>
      </c>
      <c r="AF552" s="6">
        <v>1</v>
      </c>
      <c r="AG552" s="1">
        <v>43473</v>
      </c>
      <c r="AH552" s="7">
        <f t="shared" si="51"/>
        <v>43466</v>
      </c>
      <c r="AI552" s="7">
        <f t="shared" si="52"/>
        <v>43473</v>
      </c>
      <c r="AJ552" s="7" t="str">
        <f t="shared" si="53"/>
        <v>Tuesday</v>
      </c>
      <c r="AK552" s="2">
        <v>0.63016203703703699</v>
      </c>
      <c r="AL552" t="s">
        <v>34</v>
      </c>
      <c r="AM552" t="s">
        <v>34</v>
      </c>
      <c r="AN552" t="s">
        <v>35</v>
      </c>
      <c r="AO552" t="s">
        <v>27</v>
      </c>
    </row>
    <row r="553" spans="1:41" x14ac:dyDescent="0.25">
      <c r="A553" t="s">
        <v>27</v>
      </c>
      <c r="B553">
        <v>871693</v>
      </c>
      <c r="C553" t="s">
        <v>28</v>
      </c>
      <c r="G553" t="s">
        <v>29</v>
      </c>
      <c r="I553">
        <v>44</v>
      </c>
      <c r="J553" t="s">
        <v>30</v>
      </c>
      <c r="K553" t="s">
        <v>52</v>
      </c>
      <c r="L553">
        <f>VLOOKUP($K553,Key!$A$1:$D$105,2,FALSE)</f>
        <v>43.037300000000002</v>
      </c>
      <c r="M553">
        <f>VLOOKUP($K553,Key!$A$1:$D$105,3,FALSE)</f>
        <v>-87.915800000000004</v>
      </c>
      <c r="N553" t="str">
        <f>VLOOKUP($K553,Key!$A$1:$D$105,4,FALSE)</f>
        <v>Milwaukee</v>
      </c>
      <c r="O553" t="s">
        <v>52</v>
      </c>
      <c r="P553">
        <f>VLOOKUP($O553,Key!$A$1:$D$105,2,FALSE)</f>
        <v>43.037300000000002</v>
      </c>
      <c r="Q553">
        <f>VLOOKUP($O553,Key!$A$1:$D$105,3,FALSE)</f>
        <v>-87.915800000000004</v>
      </c>
      <c r="R553" t="str">
        <f>VLOOKUP($O553,Key!$A$1:$D$105,4,FALSE)</f>
        <v>Milwaukee</v>
      </c>
      <c r="S553">
        <v>7</v>
      </c>
      <c r="T553">
        <v>0</v>
      </c>
      <c r="U553">
        <v>0</v>
      </c>
      <c r="V553" t="s">
        <v>33</v>
      </c>
      <c r="W553">
        <v>1</v>
      </c>
      <c r="X553">
        <v>1</v>
      </c>
      <c r="Y553">
        <v>40</v>
      </c>
      <c r="Z553" s="4">
        <v>-1</v>
      </c>
      <c r="AA553" s="1">
        <v>43488</v>
      </c>
      <c r="AB553" s="8">
        <f t="shared" si="48"/>
        <v>43466</v>
      </c>
      <c r="AC553" s="8">
        <f t="shared" si="49"/>
        <v>43488</v>
      </c>
      <c r="AD553" s="8" t="str">
        <f t="shared" si="50"/>
        <v>Wednesday</v>
      </c>
      <c r="AE553" s="2">
        <v>0.63732638888888882</v>
      </c>
      <c r="AF553" s="4">
        <v>1</v>
      </c>
      <c r="AG553" s="1">
        <v>43488</v>
      </c>
      <c r="AH553" s="8">
        <f t="shared" si="51"/>
        <v>43466</v>
      </c>
      <c r="AI553" s="8">
        <f t="shared" si="52"/>
        <v>43488</v>
      </c>
      <c r="AJ553" s="8" t="str">
        <f t="shared" si="53"/>
        <v>Wednesday</v>
      </c>
      <c r="AK553" s="2">
        <v>0.64206018518518515</v>
      </c>
      <c r="AL553" t="s">
        <v>33</v>
      </c>
      <c r="AM553" t="s">
        <v>34</v>
      </c>
      <c r="AN553" t="s">
        <v>44</v>
      </c>
      <c r="AO553" t="s">
        <v>27</v>
      </c>
    </row>
    <row r="554" spans="1:41" x14ac:dyDescent="0.25">
      <c r="A554" t="s">
        <v>27</v>
      </c>
      <c r="B554">
        <v>1164213</v>
      </c>
      <c r="C554" t="s">
        <v>28</v>
      </c>
      <c r="G554" t="s">
        <v>29</v>
      </c>
      <c r="I554">
        <v>5495</v>
      </c>
      <c r="J554" t="s">
        <v>30</v>
      </c>
      <c r="K554" t="s">
        <v>41</v>
      </c>
      <c r="L554">
        <f>VLOOKUP($K554,Key!$A$1:$D$105,2,FALSE)</f>
        <v>43.042490000000001</v>
      </c>
      <c r="M554">
        <f>VLOOKUP($K554,Key!$A$1:$D$105,3,FALSE)</f>
        <v>-87.909959999999998</v>
      </c>
      <c r="N554" t="str">
        <f>VLOOKUP($K554,Key!$A$1:$D$105,4,FALSE)</f>
        <v>Milwaukee</v>
      </c>
      <c r="O554" t="s">
        <v>58</v>
      </c>
      <c r="P554">
        <f>VLOOKUP($O554,Key!$A$1:$D$105,2,FALSE)</f>
        <v>43.052460000000004</v>
      </c>
      <c r="Q554">
        <f>VLOOKUP($O554,Key!$A$1:$D$105,3,FALSE)</f>
        <v>-87.891000000000005</v>
      </c>
      <c r="R554" t="str">
        <f>VLOOKUP($O554,Key!$A$1:$D$105,4,FALSE)</f>
        <v>Milwaukee</v>
      </c>
      <c r="S554">
        <v>27</v>
      </c>
      <c r="T554">
        <v>0</v>
      </c>
      <c r="U554">
        <v>0</v>
      </c>
      <c r="V554" t="s">
        <v>33</v>
      </c>
      <c r="W554">
        <v>4</v>
      </c>
      <c r="X554">
        <v>3.8</v>
      </c>
      <c r="Y554">
        <v>160</v>
      </c>
      <c r="Z554" s="6">
        <v>-1</v>
      </c>
      <c r="AA554" s="1">
        <v>43467</v>
      </c>
      <c r="AB554" s="7">
        <f t="shared" si="48"/>
        <v>43466</v>
      </c>
      <c r="AC554" s="7">
        <f t="shared" si="49"/>
        <v>43467</v>
      </c>
      <c r="AD554" s="7" t="str">
        <f t="shared" si="50"/>
        <v>Wednesday</v>
      </c>
      <c r="AE554" s="2">
        <v>0.55526620370370372</v>
      </c>
      <c r="AF554" s="6">
        <v>1</v>
      </c>
      <c r="AG554" s="1">
        <v>43467</v>
      </c>
      <c r="AH554" s="7">
        <f t="shared" si="51"/>
        <v>43466</v>
      </c>
      <c r="AI554" s="7">
        <f t="shared" si="52"/>
        <v>43467</v>
      </c>
      <c r="AJ554" s="7" t="str">
        <f t="shared" si="53"/>
        <v>Wednesday</v>
      </c>
      <c r="AK554" s="2">
        <v>0.57424768518518521</v>
      </c>
      <c r="AL554" t="s">
        <v>33</v>
      </c>
      <c r="AM554" t="s">
        <v>34</v>
      </c>
      <c r="AN554" t="s">
        <v>35</v>
      </c>
      <c r="AO554" t="s">
        <v>27</v>
      </c>
    </row>
    <row r="555" spans="1:41" x14ac:dyDescent="0.25">
      <c r="A555" t="s">
        <v>27</v>
      </c>
      <c r="B555">
        <v>871693</v>
      </c>
      <c r="C555" t="s">
        <v>28</v>
      </c>
      <c r="G555" t="s">
        <v>29</v>
      </c>
      <c r="I555">
        <v>11090</v>
      </c>
      <c r="J555" t="s">
        <v>30</v>
      </c>
      <c r="K555" t="s">
        <v>52</v>
      </c>
      <c r="L555">
        <f>VLOOKUP($K555,Key!$A$1:$D$105,2,FALSE)</f>
        <v>43.037300000000002</v>
      </c>
      <c r="M555">
        <f>VLOOKUP($K555,Key!$A$1:$D$105,3,FALSE)</f>
        <v>-87.915800000000004</v>
      </c>
      <c r="N555" t="str">
        <f>VLOOKUP($K555,Key!$A$1:$D$105,4,FALSE)</f>
        <v>Milwaukee</v>
      </c>
      <c r="O555" t="s">
        <v>52</v>
      </c>
      <c r="P555">
        <f>VLOOKUP($O555,Key!$A$1:$D$105,2,FALSE)</f>
        <v>43.037300000000002</v>
      </c>
      <c r="Q555">
        <f>VLOOKUP($O555,Key!$A$1:$D$105,3,FALSE)</f>
        <v>-87.915800000000004</v>
      </c>
      <c r="R555" t="str">
        <f>VLOOKUP($O555,Key!$A$1:$D$105,4,FALSE)</f>
        <v>Milwaukee</v>
      </c>
      <c r="S555">
        <v>11</v>
      </c>
      <c r="T555">
        <v>0</v>
      </c>
      <c r="U555">
        <v>0</v>
      </c>
      <c r="V555" t="s">
        <v>33</v>
      </c>
      <c r="W555">
        <v>1</v>
      </c>
      <c r="X555">
        <v>1</v>
      </c>
      <c r="Y555">
        <v>40</v>
      </c>
      <c r="Z555" s="4">
        <v>-1</v>
      </c>
      <c r="AA555" s="1">
        <v>43488</v>
      </c>
      <c r="AB555" s="8">
        <f t="shared" si="48"/>
        <v>43466</v>
      </c>
      <c r="AC555" s="8">
        <f t="shared" si="49"/>
        <v>43488</v>
      </c>
      <c r="AD555" s="8" t="str">
        <f t="shared" si="50"/>
        <v>Wednesday</v>
      </c>
      <c r="AE555" s="2">
        <v>0.62703703703703706</v>
      </c>
      <c r="AF555" s="4">
        <v>1</v>
      </c>
      <c r="AG555" s="1">
        <v>43488</v>
      </c>
      <c r="AH555" s="8">
        <f t="shared" si="51"/>
        <v>43466</v>
      </c>
      <c r="AI555" s="8">
        <f t="shared" si="52"/>
        <v>43488</v>
      </c>
      <c r="AJ555" s="8" t="str">
        <f t="shared" si="53"/>
        <v>Wednesday</v>
      </c>
      <c r="AK555" s="2">
        <v>0.63432870370370364</v>
      </c>
      <c r="AL555" t="s">
        <v>33</v>
      </c>
      <c r="AM555" t="s">
        <v>34</v>
      </c>
      <c r="AN555" t="s">
        <v>44</v>
      </c>
      <c r="AO555" t="s">
        <v>27</v>
      </c>
    </row>
    <row r="556" spans="1:41" x14ac:dyDescent="0.25">
      <c r="A556" t="s">
        <v>27</v>
      </c>
      <c r="B556">
        <v>2290052</v>
      </c>
      <c r="C556" t="s">
        <v>28</v>
      </c>
      <c r="G556" t="s">
        <v>29</v>
      </c>
      <c r="I556">
        <v>5448</v>
      </c>
      <c r="J556" t="s">
        <v>30</v>
      </c>
      <c r="K556" t="s">
        <v>119</v>
      </c>
      <c r="L556">
        <f>VLOOKUP($K556,Key!$A$1:$D$105,2,FALSE)</f>
        <v>43.027496300000003</v>
      </c>
      <c r="M556">
        <f>VLOOKUP($K556,Key!$A$1:$D$105,3,FALSE)</f>
        <v>-87.966999599999994</v>
      </c>
      <c r="N556" t="str">
        <f>VLOOKUP($K556,Key!$A$1:$D$105,4,FALSE)</f>
        <v>Milwaukee</v>
      </c>
      <c r="O556" t="s">
        <v>46</v>
      </c>
      <c r="P556">
        <f>VLOOKUP($O556,Key!$A$1:$D$105,2,FALSE)</f>
        <v>43.049909999999997</v>
      </c>
      <c r="Q556">
        <f>VLOOKUP($O556,Key!$A$1:$D$105,3,FALSE)</f>
        <v>-87.914237</v>
      </c>
      <c r="R556" t="str">
        <f>VLOOKUP($O556,Key!$A$1:$D$105,4,FALSE)</f>
        <v>Milwaukee</v>
      </c>
      <c r="S556">
        <v>51</v>
      </c>
      <c r="T556">
        <v>0</v>
      </c>
      <c r="U556">
        <v>0</v>
      </c>
      <c r="V556" t="s">
        <v>33</v>
      </c>
      <c r="W556">
        <v>7</v>
      </c>
      <c r="X556">
        <v>6.7</v>
      </c>
      <c r="Y556">
        <v>280</v>
      </c>
      <c r="Z556" s="6">
        <v>-1</v>
      </c>
      <c r="AA556" s="1">
        <v>43470</v>
      </c>
      <c r="AB556" s="7">
        <f t="shared" si="48"/>
        <v>43466</v>
      </c>
      <c r="AC556" s="7">
        <f t="shared" si="49"/>
        <v>43470</v>
      </c>
      <c r="AD556" s="7" t="str">
        <f t="shared" si="50"/>
        <v>Saturday</v>
      </c>
      <c r="AE556" s="2">
        <v>0.49121527777777779</v>
      </c>
      <c r="AF556" s="6">
        <v>1</v>
      </c>
      <c r="AG556" s="1">
        <v>43470</v>
      </c>
      <c r="AH556" s="7">
        <f t="shared" si="51"/>
        <v>43466</v>
      </c>
      <c r="AI556" s="7">
        <f t="shared" si="52"/>
        <v>43470</v>
      </c>
      <c r="AJ556" s="7" t="str">
        <f t="shared" si="53"/>
        <v>Saturday</v>
      </c>
      <c r="AK556" s="2">
        <v>0.52674768518518522</v>
      </c>
      <c r="AL556" t="s">
        <v>34</v>
      </c>
      <c r="AM556" t="s">
        <v>34</v>
      </c>
      <c r="AN556" t="s">
        <v>35</v>
      </c>
      <c r="AO556" t="s">
        <v>27</v>
      </c>
    </row>
    <row r="557" spans="1:41" x14ac:dyDescent="0.25">
      <c r="A557" t="s">
        <v>27</v>
      </c>
      <c r="B557">
        <v>2290052</v>
      </c>
      <c r="C557" t="s">
        <v>28</v>
      </c>
      <c r="G557" t="s">
        <v>29</v>
      </c>
      <c r="I557">
        <v>5433</v>
      </c>
      <c r="J557" t="s">
        <v>30</v>
      </c>
      <c r="K557" t="s">
        <v>119</v>
      </c>
      <c r="L557">
        <f>VLOOKUP($K557,Key!$A$1:$D$105,2,FALSE)</f>
        <v>43.027496300000003</v>
      </c>
      <c r="M557">
        <f>VLOOKUP($K557,Key!$A$1:$D$105,3,FALSE)</f>
        <v>-87.966999599999994</v>
      </c>
      <c r="N557" t="str">
        <f>VLOOKUP($K557,Key!$A$1:$D$105,4,FALSE)</f>
        <v>Milwaukee</v>
      </c>
      <c r="O557" t="s">
        <v>119</v>
      </c>
      <c r="P557">
        <f>VLOOKUP($O557,Key!$A$1:$D$105,2,FALSE)</f>
        <v>43.027496300000003</v>
      </c>
      <c r="Q557">
        <f>VLOOKUP($O557,Key!$A$1:$D$105,3,FALSE)</f>
        <v>-87.966999599999994</v>
      </c>
      <c r="R557" t="str">
        <f>VLOOKUP($O557,Key!$A$1:$D$105,4,FALSE)</f>
        <v>Milwaukee</v>
      </c>
      <c r="S557">
        <v>1</v>
      </c>
      <c r="T557">
        <v>0</v>
      </c>
      <c r="U557">
        <v>0</v>
      </c>
      <c r="V557" t="s">
        <v>33</v>
      </c>
      <c r="W557">
        <v>0</v>
      </c>
      <c r="X557">
        <v>0</v>
      </c>
      <c r="Y557">
        <v>0</v>
      </c>
      <c r="Z557" s="4">
        <v>-1</v>
      </c>
      <c r="AA557" s="1">
        <v>43470</v>
      </c>
      <c r="AB557" s="8">
        <f t="shared" si="48"/>
        <v>43466</v>
      </c>
      <c r="AC557" s="8">
        <f t="shared" si="49"/>
        <v>43470</v>
      </c>
      <c r="AD557" s="8" t="str">
        <f t="shared" si="50"/>
        <v>Saturday</v>
      </c>
      <c r="AE557" s="2">
        <v>0.48740740740740746</v>
      </c>
      <c r="AF557" s="4">
        <v>1</v>
      </c>
      <c r="AG557" s="1">
        <v>43470</v>
      </c>
      <c r="AH557" s="8">
        <f t="shared" si="51"/>
        <v>43466</v>
      </c>
      <c r="AI557" s="8">
        <f t="shared" si="52"/>
        <v>43470</v>
      </c>
      <c r="AJ557" s="8" t="str">
        <f t="shared" si="53"/>
        <v>Saturday</v>
      </c>
      <c r="AK557" s="2">
        <v>0.48752314814814812</v>
      </c>
      <c r="AL557" t="s">
        <v>33</v>
      </c>
      <c r="AM557" t="s">
        <v>34</v>
      </c>
      <c r="AN557" t="s">
        <v>44</v>
      </c>
      <c r="AO557" t="s">
        <v>27</v>
      </c>
    </row>
    <row r="558" spans="1:41" x14ac:dyDescent="0.25">
      <c r="A558" t="s">
        <v>27</v>
      </c>
      <c r="B558">
        <v>552586</v>
      </c>
      <c r="C558" t="s">
        <v>28</v>
      </c>
      <c r="G558" t="s">
        <v>29</v>
      </c>
      <c r="I558">
        <v>11152</v>
      </c>
      <c r="J558" t="s">
        <v>30</v>
      </c>
      <c r="K558" t="s">
        <v>43</v>
      </c>
      <c r="L558">
        <f>VLOOKUP($K558,Key!$A$1:$D$105,2,FALSE)</f>
        <v>43.038580000000003</v>
      </c>
      <c r="M558">
        <f>VLOOKUP($K558,Key!$A$1:$D$105,3,FALSE)</f>
        <v>-87.90934</v>
      </c>
      <c r="N558" t="str">
        <f>VLOOKUP($K558,Key!$A$1:$D$105,4,FALSE)</f>
        <v>Milwaukee</v>
      </c>
      <c r="O558" t="s">
        <v>43</v>
      </c>
      <c r="P558">
        <f>VLOOKUP($O558,Key!$A$1:$D$105,2,FALSE)</f>
        <v>43.038580000000003</v>
      </c>
      <c r="Q558">
        <f>VLOOKUP($O558,Key!$A$1:$D$105,3,FALSE)</f>
        <v>-87.90934</v>
      </c>
      <c r="R558" t="str">
        <f>VLOOKUP($O558,Key!$A$1:$D$105,4,FALSE)</f>
        <v>Milwaukee</v>
      </c>
      <c r="S558">
        <v>0</v>
      </c>
      <c r="T558">
        <v>0</v>
      </c>
      <c r="U558">
        <v>0</v>
      </c>
      <c r="V558" t="s">
        <v>33</v>
      </c>
      <c r="W558">
        <v>0</v>
      </c>
      <c r="X558">
        <v>0</v>
      </c>
      <c r="Y558">
        <v>0</v>
      </c>
      <c r="Z558" s="6">
        <v>-1</v>
      </c>
      <c r="AA558" s="1">
        <v>43485</v>
      </c>
      <c r="AB558" s="7">
        <f t="shared" si="48"/>
        <v>43466</v>
      </c>
      <c r="AC558" s="7">
        <f t="shared" si="49"/>
        <v>43485</v>
      </c>
      <c r="AD558" s="7" t="str">
        <f t="shared" si="50"/>
        <v>Sunday</v>
      </c>
      <c r="AE558" s="2">
        <v>0.4526041666666667</v>
      </c>
      <c r="AF558" s="6">
        <v>1</v>
      </c>
      <c r="AG558" s="1">
        <v>43485</v>
      </c>
      <c r="AH558" s="7">
        <f t="shared" si="51"/>
        <v>43466</v>
      </c>
      <c r="AI558" s="7">
        <f t="shared" si="52"/>
        <v>43485</v>
      </c>
      <c r="AJ558" s="7" t="str">
        <f t="shared" si="53"/>
        <v>Sunday</v>
      </c>
      <c r="AK558" s="2">
        <v>0.45269675925925923</v>
      </c>
      <c r="AL558" t="s">
        <v>33</v>
      </c>
      <c r="AM558" t="s">
        <v>34</v>
      </c>
      <c r="AN558" t="s">
        <v>44</v>
      </c>
      <c r="AO558" t="s">
        <v>27</v>
      </c>
    </row>
    <row r="559" spans="1:41" x14ac:dyDescent="0.25">
      <c r="A559" t="s">
        <v>27</v>
      </c>
      <c r="B559">
        <v>871693</v>
      </c>
      <c r="C559" t="s">
        <v>28</v>
      </c>
      <c r="G559" t="s">
        <v>29</v>
      </c>
      <c r="I559">
        <v>19</v>
      </c>
      <c r="J559" t="s">
        <v>30</v>
      </c>
      <c r="K559" t="s">
        <v>51</v>
      </c>
      <c r="L559">
        <f>VLOOKUP($K559,Key!$A$1:$D$105,2,FALSE)</f>
        <v>43.028709999999997</v>
      </c>
      <c r="M559">
        <f>VLOOKUP($K559,Key!$A$1:$D$105,3,FALSE)</f>
        <v>-87.9041</v>
      </c>
      <c r="N559" t="str">
        <f>VLOOKUP($K559,Key!$A$1:$D$105,4,FALSE)</f>
        <v>Milwaukee</v>
      </c>
      <c r="O559" t="s">
        <v>51</v>
      </c>
      <c r="P559">
        <f>VLOOKUP($O559,Key!$A$1:$D$105,2,FALSE)</f>
        <v>43.028709999999997</v>
      </c>
      <c r="Q559">
        <f>VLOOKUP($O559,Key!$A$1:$D$105,3,FALSE)</f>
        <v>-87.9041</v>
      </c>
      <c r="R559" t="str">
        <f>VLOOKUP($O559,Key!$A$1:$D$105,4,FALSE)</f>
        <v>Milwaukee</v>
      </c>
      <c r="S559">
        <v>0</v>
      </c>
      <c r="T559">
        <v>0</v>
      </c>
      <c r="U559">
        <v>0</v>
      </c>
      <c r="V559" t="s">
        <v>33</v>
      </c>
      <c r="W559">
        <v>0</v>
      </c>
      <c r="X559">
        <v>0</v>
      </c>
      <c r="Y559">
        <v>0</v>
      </c>
      <c r="Z559" s="4">
        <v>-1</v>
      </c>
      <c r="AA559" s="1">
        <v>43489</v>
      </c>
      <c r="AB559" s="8">
        <f t="shared" si="48"/>
        <v>43466</v>
      </c>
      <c r="AC559" s="8">
        <f t="shared" si="49"/>
        <v>43489</v>
      </c>
      <c r="AD559" s="8" t="str">
        <f t="shared" si="50"/>
        <v>Thursday</v>
      </c>
      <c r="AE559" s="2">
        <v>0.72116898148148145</v>
      </c>
      <c r="AF559" s="4">
        <v>1</v>
      </c>
      <c r="AG559" s="1">
        <v>43489</v>
      </c>
      <c r="AH559" s="8">
        <f t="shared" si="51"/>
        <v>43466</v>
      </c>
      <c r="AI559" s="8">
        <f t="shared" si="52"/>
        <v>43489</v>
      </c>
      <c r="AJ559" s="8" t="str">
        <f t="shared" si="53"/>
        <v>Thursday</v>
      </c>
      <c r="AK559" s="2">
        <v>0.72138888888888886</v>
      </c>
      <c r="AL559" t="s">
        <v>33</v>
      </c>
      <c r="AM559" t="s">
        <v>34</v>
      </c>
      <c r="AN559" t="s">
        <v>44</v>
      </c>
      <c r="AO559" t="s">
        <v>27</v>
      </c>
    </row>
    <row r="560" spans="1:41" x14ac:dyDescent="0.25">
      <c r="A560" t="s">
        <v>27</v>
      </c>
      <c r="B560">
        <v>2290052</v>
      </c>
      <c r="C560" t="s">
        <v>28</v>
      </c>
      <c r="G560" t="s">
        <v>29</v>
      </c>
      <c r="I560">
        <v>5479</v>
      </c>
      <c r="J560" t="s">
        <v>30</v>
      </c>
      <c r="K560" t="s">
        <v>36</v>
      </c>
      <c r="L560">
        <f>VLOOKUP($K560,Key!$A$1:$D$105,2,FALSE)</f>
        <v>43.03886</v>
      </c>
      <c r="M560">
        <f>VLOOKUP($K560,Key!$A$1:$D$105,3,FALSE)</f>
        <v>-87.902720000000002</v>
      </c>
      <c r="N560" t="str">
        <f>VLOOKUP($K560,Key!$A$1:$D$105,4,FALSE)</f>
        <v>Milwaukee</v>
      </c>
      <c r="O560" t="s">
        <v>46</v>
      </c>
      <c r="P560">
        <f>VLOOKUP($O560,Key!$A$1:$D$105,2,FALSE)</f>
        <v>43.049909999999997</v>
      </c>
      <c r="Q560">
        <f>VLOOKUP($O560,Key!$A$1:$D$105,3,FALSE)</f>
        <v>-87.914237</v>
      </c>
      <c r="R560" t="str">
        <f>VLOOKUP($O560,Key!$A$1:$D$105,4,FALSE)</f>
        <v>Milwaukee</v>
      </c>
      <c r="S560">
        <v>313</v>
      </c>
      <c r="T560">
        <v>0</v>
      </c>
      <c r="U560">
        <v>0</v>
      </c>
      <c r="V560" t="s">
        <v>33</v>
      </c>
      <c r="W560">
        <v>18</v>
      </c>
      <c r="X560">
        <v>17.100000000000001</v>
      </c>
      <c r="Y560">
        <v>720</v>
      </c>
      <c r="Z560" s="6">
        <v>-1</v>
      </c>
      <c r="AA560" s="1">
        <v>43475</v>
      </c>
      <c r="AB560" s="7">
        <f t="shared" si="48"/>
        <v>43466</v>
      </c>
      <c r="AC560" s="7">
        <f t="shared" si="49"/>
        <v>43475</v>
      </c>
      <c r="AD560" s="7" t="str">
        <f t="shared" si="50"/>
        <v>Thursday</v>
      </c>
      <c r="AE560" s="2">
        <v>0.3758333333333333</v>
      </c>
      <c r="AF560" s="6">
        <v>1</v>
      </c>
      <c r="AG560" s="1">
        <v>43475</v>
      </c>
      <c r="AH560" s="7">
        <f t="shared" si="51"/>
        <v>43466</v>
      </c>
      <c r="AI560" s="7">
        <f t="shared" si="52"/>
        <v>43475</v>
      </c>
      <c r="AJ560" s="7" t="str">
        <f t="shared" si="53"/>
        <v>Thursday</v>
      </c>
      <c r="AK560" s="2">
        <v>0.59362268518518524</v>
      </c>
      <c r="AL560" t="s">
        <v>34</v>
      </c>
      <c r="AM560" t="s">
        <v>34</v>
      </c>
      <c r="AN560" t="s">
        <v>35</v>
      </c>
      <c r="AO560" t="s">
        <v>27</v>
      </c>
    </row>
    <row r="561" spans="1:41" x14ac:dyDescent="0.25">
      <c r="A561" t="s">
        <v>27</v>
      </c>
      <c r="B561">
        <v>2290052</v>
      </c>
      <c r="C561" t="s">
        <v>28</v>
      </c>
      <c r="G561" t="s">
        <v>29</v>
      </c>
      <c r="I561">
        <v>12700</v>
      </c>
      <c r="J561" t="s">
        <v>30</v>
      </c>
      <c r="K561" t="s">
        <v>41</v>
      </c>
      <c r="L561">
        <f>VLOOKUP($K561,Key!$A$1:$D$105,2,FALSE)</f>
        <v>43.042490000000001</v>
      </c>
      <c r="M561">
        <f>VLOOKUP($K561,Key!$A$1:$D$105,3,FALSE)</f>
        <v>-87.909959999999998</v>
      </c>
      <c r="N561" t="str">
        <f>VLOOKUP($K561,Key!$A$1:$D$105,4,FALSE)</f>
        <v>Milwaukee</v>
      </c>
      <c r="O561" t="s">
        <v>46</v>
      </c>
      <c r="P561">
        <f>VLOOKUP($O561,Key!$A$1:$D$105,2,FALSE)</f>
        <v>43.049909999999997</v>
      </c>
      <c r="Q561">
        <f>VLOOKUP($O561,Key!$A$1:$D$105,3,FALSE)</f>
        <v>-87.914237</v>
      </c>
      <c r="R561" t="str">
        <f>VLOOKUP($O561,Key!$A$1:$D$105,4,FALSE)</f>
        <v>Milwaukee</v>
      </c>
      <c r="S561">
        <v>1286</v>
      </c>
      <c r="T561">
        <v>0</v>
      </c>
      <c r="U561">
        <v>0</v>
      </c>
      <c r="V561" t="s">
        <v>33</v>
      </c>
      <c r="W561">
        <v>18</v>
      </c>
      <c r="X561">
        <v>17.100000000000001</v>
      </c>
      <c r="Y561">
        <v>720</v>
      </c>
      <c r="Z561" s="4">
        <v>-1</v>
      </c>
      <c r="AA561" s="1">
        <v>43475</v>
      </c>
      <c r="AB561" s="8">
        <f t="shared" si="48"/>
        <v>43466</v>
      </c>
      <c r="AC561" s="8">
        <f t="shared" si="49"/>
        <v>43475</v>
      </c>
      <c r="AD561" s="8" t="str">
        <f t="shared" si="50"/>
        <v>Thursday</v>
      </c>
      <c r="AE561" s="2">
        <v>0.54450231481481481</v>
      </c>
      <c r="AF561" s="4">
        <v>1</v>
      </c>
      <c r="AG561" s="1">
        <v>43476</v>
      </c>
      <c r="AH561" s="8">
        <f t="shared" si="51"/>
        <v>43466</v>
      </c>
      <c r="AI561" s="8">
        <f t="shared" si="52"/>
        <v>43476</v>
      </c>
      <c r="AJ561" s="8" t="str">
        <f t="shared" si="53"/>
        <v>Friday</v>
      </c>
      <c r="AK561" s="2">
        <v>0.43755787037037036</v>
      </c>
      <c r="AL561" t="s">
        <v>34</v>
      </c>
      <c r="AM561" t="s">
        <v>34</v>
      </c>
      <c r="AN561" t="s">
        <v>35</v>
      </c>
      <c r="AO561" t="s">
        <v>27</v>
      </c>
    </row>
    <row r="562" spans="1:41" x14ac:dyDescent="0.25">
      <c r="A562" t="s">
        <v>27</v>
      </c>
      <c r="B562">
        <v>2290052</v>
      </c>
      <c r="C562" t="s">
        <v>28</v>
      </c>
      <c r="G562" t="s">
        <v>29</v>
      </c>
      <c r="I562">
        <v>5574</v>
      </c>
      <c r="J562" t="s">
        <v>30</v>
      </c>
      <c r="K562" t="s">
        <v>41</v>
      </c>
      <c r="L562">
        <f>VLOOKUP($K562,Key!$A$1:$D$105,2,FALSE)</f>
        <v>43.042490000000001</v>
      </c>
      <c r="M562">
        <f>VLOOKUP($K562,Key!$A$1:$D$105,3,FALSE)</f>
        <v>-87.909959999999998</v>
      </c>
      <c r="N562" t="str">
        <f>VLOOKUP($K562,Key!$A$1:$D$105,4,FALSE)</f>
        <v>Milwaukee</v>
      </c>
      <c r="O562" t="s">
        <v>41</v>
      </c>
      <c r="P562">
        <f>VLOOKUP($O562,Key!$A$1:$D$105,2,FALSE)</f>
        <v>43.042490000000001</v>
      </c>
      <c r="Q562">
        <f>VLOOKUP($O562,Key!$A$1:$D$105,3,FALSE)</f>
        <v>-87.909959999999998</v>
      </c>
      <c r="R562" t="str">
        <f>VLOOKUP($O562,Key!$A$1:$D$105,4,FALSE)</f>
        <v>Milwaukee</v>
      </c>
      <c r="S562">
        <v>0</v>
      </c>
      <c r="T562">
        <v>0</v>
      </c>
      <c r="U562">
        <v>0</v>
      </c>
      <c r="V562" t="s">
        <v>33</v>
      </c>
      <c r="W562">
        <v>0</v>
      </c>
      <c r="X562">
        <v>0</v>
      </c>
      <c r="Y562">
        <v>0</v>
      </c>
      <c r="Z562" s="6">
        <v>-1</v>
      </c>
      <c r="AA562" s="1">
        <v>43475</v>
      </c>
      <c r="AB562" s="7">
        <f t="shared" si="48"/>
        <v>43466</v>
      </c>
      <c r="AC562" s="7">
        <f t="shared" si="49"/>
        <v>43475</v>
      </c>
      <c r="AD562" s="7" t="str">
        <f t="shared" si="50"/>
        <v>Thursday</v>
      </c>
      <c r="AE562" s="2">
        <v>0.54456018518518523</v>
      </c>
      <c r="AF562" s="6">
        <v>1</v>
      </c>
      <c r="AG562" s="1">
        <v>43475</v>
      </c>
      <c r="AH562" s="7">
        <f t="shared" si="51"/>
        <v>43466</v>
      </c>
      <c r="AI562" s="7">
        <f t="shared" si="52"/>
        <v>43475</v>
      </c>
      <c r="AJ562" s="7" t="str">
        <f t="shared" si="53"/>
        <v>Thursday</v>
      </c>
      <c r="AK562" s="2">
        <v>0.54456018518518523</v>
      </c>
      <c r="AL562" t="s">
        <v>33</v>
      </c>
      <c r="AM562" t="s">
        <v>34</v>
      </c>
      <c r="AN562" t="s">
        <v>44</v>
      </c>
      <c r="AO562" t="s">
        <v>27</v>
      </c>
    </row>
    <row r="563" spans="1:41" x14ac:dyDescent="0.25">
      <c r="A563" t="s">
        <v>27</v>
      </c>
      <c r="B563">
        <v>2290052</v>
      </c>
      <c r="C563" t="s">
        <v>28</v>
      </c>
      <c r="G563" t="s">
        <v>29</v>
      </c>
      <c r="I563">
        <v>344</v>
      </c>
      <c r="J563" t="s">
        <v>30</v>
      </c>
      <c r="K563" t="s">
        <v>69</v>
      </c>
      <c r="L563">
        <f>VLOOKUP($K563,Key!$A$1:$D$105,2,FALSE)</f>
        <v>43.081940000000003</v>
      </c>
      <c r="M563">
        <f>VLOOKUP($K563,Key!$A$1:$D$105,3,FALSE)</f>
        <v>-87.888090000000005</v>
      </c>
      <c r="N563" t="str">
        <f>VLOOKUP($K563,Key!$A$1:$D$105,4,FALSE)</f>
        <v>Shorewood</v>
      </c>
      <c r="O563" t="s">
        <v>46</v>
      </c>
      <c r="P563">
        <f>VLOOKUP($O563,Key!$A$1:$D$105,2,FALSE)</f>
        <v>43.049909999999997</v>
      </c>
      <c r="Q563">
        <f>VLOOKUP($O563,Key!$A$1:$D$105,3,FALSE)</f>
        <v>-87.914237</v>
      </c>
      <c r="R563" t="str">
        <f>VLOOKUP($O563,Key!$A$1:$D$105,4,FALSE)</f>
        <v>Milwaukee</v>
      </c>
      <c r="S563">
        <v>315</v>
      </c>
      <c r="T563">
        <v>0</v>
      </c>
      <c r="U563">
        <v>0</v>
      </c>
      <c r="V563" t="s">
        <v>33</v>
      </c>
      <c r="W563">
        <v>18</v>
      </c>
      <c r="X563">
        <v>17.100000000000001</v>
      </c>
      <c r="Y563">
        <v>720</v>
      </c>
      <c r="Z563" s="4">
        <v>-1</v>
      </c>
      <c r="AA563" s="1">
        <v>43479</v>
      </c>
      <c r="AB563" s="8">
        <f t="shared" si="48"/>
        <v>43466</v>
      </c>
      <c r="AC563" s="8">
        <f t="shared" si="49"/>
        <v>43479</v>
      </c>
      <c r="AD563" s="8" t="str">
        <f t="shared" si="50"/>
        <v>Monday</v>
      </c>
      <c r="AE563" s="2">
        <v>0.40722222222222221</v>
      </c>
      <c r="AF563" s="4">
        <v>1</v>
      </c>
      <c r="AG563" s="1">
        <v>43479</v>
      </c>
      <c r="AH563" s="8">
        <f t="shared" si="51"/>
        <v>43466</v>
      </c>
      <c r="AI563" s="8">
        <f t="shared" si="52"/>
        <v>43479</v>
      </c>
      <c r="AJ563" s="8" t="str">
        <f t="shared" si="53"/>
        <v>Monday</v>
      </c>
      <c r="AK563" s="2">
        <v>0.62634259259259262</v>
      </c>
      <c r="AL563" t="s">
        <v>34</v>
      </c>
      <c r="AM563" t="s">
        <v>34</v>
      </c>
      <c r="AN563" t="s">
        <v>35</v>
      </c>
      <c r="AO563" t="s">
        <v>27</v>
      </c>
    </row>
    <row r="564" spans="1:41" x14ac:dyDescent="0.25">
      <c r="A564" t="s">
        <v>27</v>
      </c>
      <c r="B564">
        <v>2290052</v>
      </c>
      <c r="C564" t="s">
        <v>28</v>
      </c>
      <c r="G564" t="s">
        <v>29</v>
      </c>
      <c r="I564">
        <v>5510</v>
      </c>
      <c r="J564" t="s">
        <v>30</v>
      </c>
      <c r="K564" t="s">
        <v>71</v>
      </c>
      <c r="L564">
        <f>VLOOKUP($K564,Key!$A$1:$D$105,2,FALSE)</f>
        <v>43.074890000000003</v>
      </c>
      <c r="M564">
        <f>VLOOKUP($K564,Key!$A$1:$D$105,3,FALSE)</f>
        <v>-87.882810000000006</v>
      </c>
      <c r="N564" t="str">
        <f>VLOOKUP($K564,Key!$A$1:$D$105,4,FALSE)</f>
        <v>Milwaukee</v>
      </c>
      <c r="O564" t="s">
        <v>46</v>
      </c>
      <c r="P564">
        <f>VLOOKUP($O564,Key!$A$1:$D$105,2,FALSE)</f>
        <v>43.049909999999997</v>
      </c>
      <c r="Q564">
        <f>VLOOKUP($O564,Key!$A$1:$D$105,3,FALSE)</f>
        <v>-87.914237</v>
      </c>
      <c r="R564" t="str">
        <f>VLOOKUP($O564,Key!$A$1:$D$105,4,FALSE)</f>
        <v>Milwaukee</v>
      </c>
      <c r="S564">
        <v>262</v>
      </c>
      <c r="T564">
        <v>0</v>
      </c>
      <c r="U564">
        <v>0</v>
      </c>
      <c r="V564" t="s">
        <v>33</v>
      </c>
      <c r="W564">
        <v>18</v>
      </c>
      <c r="X564">
        <v>17.100000000000001</v>
      </c>
      <c r="Y564">
        <v>720</v>
      </c>
      <c r="Z564" s="6">
        <v>-1</v>
      </c>
      <c r="AA564" s="1">
        <v>43475</v>
      </c>
      <c r="AB564" s="7">
        <f t="shared" si="48"/>
        <v>43466</v>
      </c>
      <c r="AC564" s="7">
        <f t="shared" si="49"/>
        <v>43475</v>
      </c>
      <c r="AD564" s="7" t="str">
        <f t="shared" si="50"/>
        <v>Thursday</v>
      </c>
      <c r="AE564" s="2">
        <v>0.41145833333333331</v>
      </c>
      <c r="AF564" s="6">
        <v>1</v>
      </c>
      <c r="AG564" s="1">
        <v>43475</v>
      </c>
      <c r="AH564" s="7">
        <f t="shared" si="51"/>
        <v>43466</v>
      </c>
      <c r="AI564" s="7">
        <f t="shared" si="52"/>
        <v>43475</v>
      </c>
      <c r="AJ564" s="7" t="str">
        <f t="shared" si="53"/>
        <v>Thursday</v>
      </c>
      <c r="AK564" s="2">
        <v>0.5933680555555555</v>
      </c>
      <c r="AL564" t="s">
        <v>34</v>
      </c>
      <c r="AM564" t="s">
        <v>34</v>
      </c>
      <c r="AN564" t="s">
        <v>35</v>
      </c>
      <c r="AO564" t="s">
        <v>27</v>
      </c>
    </row>
    <row r="565" spans="1:41" x14ac:dyDescent="0.25">
      <c r="A565" t="s">
        <v>27</v>
      </c>
      <c r="B565">
        <v>1164213</v>
      </c>
      <c r="C565" t="s">
        <v>28</v>
      </c>
      <c r="G565" t="s">
        <v>29</v>
      </c>
      <c r="I565">
        <v>12550</v>
      </c>
      <c r="J565" t="s">
        <v>30</v>
      </c>
      <c r="K565" t="s">
        <v>79</v>
      </c>
      <c r="L565">
        <f>VLOOKUP($K565,Key!$A$1:$D$105,2,FALSE)</f>
        <v>43.078530000000001</v>
      </c>
      <c r="M565">
        <f>VLOOKUP($K565,Key!$A$1:$D$105,3,FALSE)</f>
        <v>-87.882620000000003</v>
      </c>
      <c r="N565" t="str">
        <f>VLOOKUP($K565,Key!$A$1:$D$105,4,FALSE)</f>
        <v>Milwaukee</v>
      </c>
      <c r="O565" t="s">
        <v>79</v>
      </c>
      <c r="P565">
        <f>VLOOKUP($O565,Key!$A$1:$D$105,2,FALSE)</f>
        <v>43.078530000000001</v>
      </c>
      <c r="Q565">
        <f>VLOOKUP($O565,Key!$A$1:$D$105,3,FALSE)</f>
        <v>-87.882620000000003</v>
      </c>
      <c r="R565" t="str">
        <f>VLOOKUP($O565,Key!$A$1:$D$105,4,FALSE)</f>
        <v>Milwaukee</v>
      </c>
      <c r="S565">
        <v>7</v>
      </c>
      <c r="T565">
        <v>0</v>
      </c>
      <c r="U565">
        <v>0</v>
      </c>
      <c r="V565" t="s">
        <v>33</v>
      </c>
      <c r="W565">
        <v>1</v>
      </c>
      <c r="X565">
        <v>1</v>
      </c>
      <c r="Y565">
        <v>40</v>
      </c>
      <c r="Z565" s="4">
        <v>-1</v>
      </c>
      <c r="AA565" s="1">
        <v>43485</v>
      </c>
      <c r="AB565" s="8">
        <f t="shared" si="48"/>
        <v>43466</v>
      </c>
      <c r="AC565" s="8">
        <f t="shared" si="49"/>
        <v>43485</v>
      </c>
      <c r="AD565" s="8" t="str">
        <f t="shared" si="50"/>
        <v>Sunday</v>
      </c>
      <c r="AE565" s="2">
        <v>0.64766203703703706</v>
      </c>
      <c r="AF565" s="4">
        <v>1</v>
      </c>
      <c r="AG565" s="1">
        <v>43485</v>
      </c>
      <c r="AH565" s="8">
        <f t="shared" si="51"/>
        <v>43466</v>
      </c>
      <c r="AI565" s="8">
        <f t="shared" si="52"/>
        <v>43485</v>
      </c>
      <c r="AJ565" s="8" t="str">
        <f t="shared" si="53"/>
        <v>Sunday</v>
      </c>
      <c r="AK565" s="2">
        <v>0.65266203703703707</v>
      </c>
      <c r="AL565" t="s">
        <v>33</v>
      </c>
      <c r="AM565" t="s">
        <v>34</v>
      </c>
      <c r="AN565" t="s">
        <v>44</v>
      </c>
      <c r="AO565" t="s">
        <v>27</v>
      </c>
    </row>
    <row r="566" spans="1:41" x14ac:dyDescent="0.25">
      <c r="A566" t="s">
        <v>27</v>
      </c>
      <c r="B566">
        <v>2290052</v>
      </c>
      <c r="C566" t="s">
        <v>28</v>
      </c>
      <c r="G566" t="s">
        <v>29</v>
      </c>
      <c r="I566">
        <v>5425</v>
      </c>
      <c r="J566" t="s">
        <v>30</v>
      </c>
      <c r="K566" t="s">
        <v>92</v>
      </c>
      <c r="L566">
        <f>VLOOKUP($K566,Key!$A$1:$D$105,2,FALSE)</f>
        <v>43.053040000000003</v>
      </c>
      <c r="M566">
        <f>VLOOKUP($K566,Key!$A$1:$D$105,3,FALSE)</f>
        <v>-87.897660000000002</v>
      </c>
      <c r="N566" t="str">
        <f>VLOOKUP($K566,Key!$A$1:$D$105,4,FALSE)</f>
        <v>Milwaukee</v>
      </c>
      <c r="O566" t="s">
        <v>92</v>
      </c>
      <c r="P566">
        <f>VLOOKUP($O566,Key!$A$1:$D$105,2,FALSE)</f>
        <v>43.053040000000003</v>
      </c>
      <c r="Q566">
        <f>VLOOKUP($O566,Key!$A$1:$D$105,3,FALSE)</f>
        <v>-87.897660000000002</v>
      </c>
      <c r="R566" t="str">
        <f>VLOOKUP($O566,Key!$A$1:$D$105,4,FALSE)</f>
        <v>Milwaukee</v>
      </c>
      <c r="S566">
        <v>16</v>
      </c>
      <c r="T566">
        <v>0</v>
      </c>
      <c r="U566">
        <v>0</v>
      </c>
      <c r="V566" t="s">
        <v>33</v>
      </c>
      <c r="W566">
        <v>2</v>
      </c>
      <c r="X566">
        <v>1.9</v>
      </c>
      <c r="Y566">
        <v>80</v>
      </c>
      <c r="Z566" s="6">
        <v>-1</v>
      </c>
      <c r="AA566" s="1">
        <v>43487</v>
      </c>
      <c r="AB566" s="7">
        <f t="shared" si="48"/>
        <v>43466</v>
      </c>
      <c r="AC566" s="7">
        <f t="shared" si="49"/>
        <v>43487</v>
      </c>
      <c r="AD566" s="7" t="str">
        <f t="shared" si="50"/>
        <v>Tuesday</v>
      </c>
      <c r="AE566" s="2">
        <v>0.46881944444444446</v>
      </c>
      <c r="AF566" s="6">
        <v>1</v>
      </c>
      <c r="AG566" s="1">
        <v>43487</v>
      </c>
      <c r="AH566" s="7">
        <f t="shared" si="51"/>
        <v>43466</v>
      </c>
      <c r="AI566" s="7">
        <f t="shared" si="52"/>
        <v>43487</v>
      </c>
      <c r="AJ566" s="7" t="str">
        <f t="shared" si="53"/>
        <v>Tuesday</v>
      </c>
      <c r="AK566" s="2">
        <v>0.47990740740740739</v>
      </c>
      <c r="AL566" t="s">
        <v>33</v>
      </c>
      <c r="AM566" t="s">
        <v>34</v>
      </c>
      <c r="AN566" t="s">
        <v>44</v>
      </c>
      <c r="AO566" t="s">
        <v>27</v>
      </c>
    </row>
    <row r="567" spans="1:41" x14ac:dyDescent="0.25">
      <c r="A567" t="s">
        <v>27</v>
      </c>
      <c r="B567">
        <v>871693</v>
      </c>
      <c r="C567" t="s">
        <v>28</v>
      </c>
      <c r="G567" t="s">
        <v>29</v>
      </c>
      <c r="I567">
        <v>11115</v>
      </c>
      <c r="J567" t="s">
        <v>30</v>
      </c>
      <c r="K567" t="s">
        <v>51</v>
      </c>
      <c r="L567">
        <f>VLOOKUP($K567,Key!$A$1:$D$105,2,FALSE)</f>
        <v>43.028709999999997</v>
      </c>
      <c r="M567">
        <f>VLOOKUP($K567,Key!$A$1:$D$105,3,FALSE)</f>
        <v>-87.9041</v>
      </c>
      <c r="N567" t="str">
        <f>VLOOKUP($K567,Key!$A$1:$D$105,4,FALSE)</f>
        <v>Milwaukee</v>
      </c>
      <c r="O567" t="s">
        <v>51</v>
      </c>
      <c r="P567">
        <f>VLOOKUP($O567,Key!$A$1:$D$105,2,FALSE)</f>
        <v>43.028709999999997</v>
      </c>
      <c r="Q567">
        <f>VLOOKUP($O567,Key!$A$1:$D$105,3,FALSE)</f>
        <v>-87.9041</v>
      </c>
      <c r="R567" t="str">
        <f>VLOOKUP($O567,Key!$A$1:$D$105,4,FALSE)</f>
        <v>Milwaukee</v>
      </c>
      <c r="S567">
        <v>0</v>
      </c>
      <c r="T567">
        <v>0</v>
      </c>
      <c r="U567">
        <v>0</v>
      </c>
      <c r="V567" t="s">
        <v>33</v>
      </c>
      <c r="W567">
        <v>0</v>
      </c>
      <c r="X567">
        <v>0</v>
      </c>
      <c r="Y567">
        <v>0</v>
      </c>
      <c r="Z567" s="4">
        <v>-1</v>
      </c>
      <c r="AA567" s="1">
        <v>43489</v>
      </c>
      <c r="AB567" s="8">
        <f t="shared" si="48"/>
        <v>43466</v>
      </c>
      <c r="AC567" s="8">
        <f t="shared" si="49"/>
        <v>43489</v>
      </c>
      <c r="AD567" s="8" t="str">
        <f t="shared" si="50"/>
        <v>Thursday</v>
      </c>
      <c r="AE567" s="2">
        <v>0.72785879629629635</v>
      </c>
      <c r="AF567" s="4">
        <v>1</v>
      </c>
      <c r="AG567" s="1">
        <v>43489</v>
      </c>
      <c r="AH567" s="8">
        <f t="shared" si="51"/>
        <v>43466</v>
      </c>
      <c r="AI567" s="8">
        <f t="shared" si="52"/>
        <v>43489</v>
      </c>
      <c r="AJ567" s="8" t="str">
        <f t="shared" si="53"/>
        <v>Thursday</v>
      </c>
      <c r="AK567" s="2">
        <v>0.72804398148148142</v>
      </c>
      <c r="AL567" t="s">
        <v>33</v>
      </c>
      <c r="AM567" t="s">
        <v>34</v>
      </c>
      <c r="AN567" t="s">
        <v>44</v>
      </c>
      <c r="AO567" t="s">
        <v>27</v>
      </c>
    </row>
    <row r="568" spans="1:41" x14ac:dyDescent="0.25">
      <c r="A568" t="s">
        <v>27</v>
      </c>
      <c r="B568">
        <v>871693</v>
      </c>
      <c r="C568" t="s">
        <v>28</v>
      </c>
      <c r="G568" t="s">
        <v>29</v>
      </c>
      <c r="I568">
        <v>5486</v>
      </c>
      <c r="J568" t="s">
        <v>30</v>
      </c>
      <c r="K568" t="s">
        <v>50</v>
      </c>
      <c r="L568">
        <f>VLOOKUP($K568,Key!$A$1:$D$105,2,FALSE)</f>
        <v>43.033394000000001</v>
      </c>
      <c r="M568">
        <f>VLOOKUP($K568,Key!$A$1:$D$105,3,FALSE)</f>
        <v>-87.942223999999996</v>
      </c>
      <c r="N568" t="str">
        <f>VLOOKUP($K568,Key!$A$1:$D$105,4,FALSE)</f>
        <v>Milwaukee</v>
      </c>
      <c r="O568" t="s">
        <v>50</v>
      </c>
      <c r="P568">
        <f>VLOOKUP($O568,Key!$A$1:$D$105,2,FALSE)</f>
        <v>43.033394000000001</v>
      </c>
      <c r="Q568">
        <f>VLOOKUP($O568,Key!$A$1:$D$105,3,FALSE)</f>
        <v>-87.942223999999996</v>
      </c>
      <c r="R568" t="str">
        <f>VLOOKUP($O568,Key!$A$1:$D$105,4,FALSE)</f>
        <v>Milwaukee</v>
      </c>
      <c r="S568">
        <v>0</v>
      </c>
      <c r="T568">
        <v>0</v>
      </c>
      <c r="U568">
        <v>0</v>
      </c>
      <c r="V568" t="s">
        <v>33</v>
      </c>
      <c r="W568">
        <v>0</v>
      </c>
      <c r="X568">
        <v>0</v>
      </c>
      <c r="Y568">
        <v>0</v>
      </c>
      <c r="Z568" s="6">
        <v>-1</v>
      </c>
      <c r="AA568" s="1">
        <v>43489</v>
      </c>
      <c r="AB568" s="7">
        <f t="shared" si="48"/>
        <v>43466</v>
      </c>
      <c r="AC568" s="7">
        <f t="shared" si="49"/>
        <v>43489</v>
      </c>
      <c r="AD568" s="7" t="str">
        <f t="shared" si="50"/>
        <v>Thursday</v>
      </c>
      <c r="AE568" s="2">
        <v>0.70070601851851855</v>
      </c>
      <c r="AF568" s="6">
        <v>1</v>
      </c>
      <c r="AG568" s="1">
        <v>43489</v>
      </c>
      <c r="AH568" s="7">
        <f t="shared" si="51"/>
        <v>43466</v>
      </c>
      <c r="AI568" s="7">
        <f t="shared" si="52"/>
        <v>43489</v>
      </c>
      <c r="AJ568" s="7" t="str">
        <f t="shared" si="53"/>
        <v>Thursday</v>
      </c>
      <c r="AK568" s="2">
        <v>0.70079861111111119</v>
      </c>
      <c r="AL568" t="s">
        <v>33</v>
      </c>
      <c r="AM568" t="s">
        <v>34</v>
      </c>
      <c r="AN568" t="s">
        <v>44</v>
      </c>
      <c r="AO568" t="s">
        <v>27</v>
      </c>
    </row>
    <row r="569" spans="1:41" x14ac:dyDescent="0.25">
      <c r="A569" t="s">
        <v>27</v>
      </c>
      <c r="B569">
        <v>1164213</v>
      </c>
      <c r="C569" t="s">
        <v>28</v>
      </c>
      <c r="G569" t="s">
        <v>29</v>
      </c>
      <c r="I569">
        <v>12505</v>
      </c>
      <c r="J569" t="s">
        <v>30</v>
      </c>
      <c r="K569" t="s">
        <v>62</v>
      </c>
      <c r="L569">
        <f>VLOOKUP($K569,Key!$A$1:$D$105,2,FALSE)</f>
        <v>43.020020000000002</v>
      </c>
      <c r="M569">
        <f>VLOOKUP($K569,Key!$A$1:$D$105,3,FALSE)</f>
        <v>-87.912540000000007</v>
      </c>
      <c r="N569" t="str">
        <f>VLOOKUP($K569,Key!$A$1:$D$105,4,FALSE)</f>
        <v>Milwaukee</v>
      </c>
      <c r="O569" t="s">
        <v>46</v>
      </c>
      <c r="P569">
        <f>VLOOKUP($O569,Key!$A$1:$D$105,2,FALSE)</f>
        <v>43.049909999999997</v>
      </c>
      <c r="Q569">
        <f>VLOOKUP($O569,Key!$A$1:$D$105,3,FALSE)</f>
        <v>-87.914237</v>
      </c>
      <c r="R569" t="str">
        <f>VLOOKUP($O569,Key!$A$1:$D$105,4,FALSE)</f>
        <v>Milwaukee</v>
      </c>
      <c r="S569">
        <v>64</v>
      </c>
      <c r="T569">
        <v>0</v>
      </c>
      <c r="U569">
        <v>0</v>
      </c>
      <c r="V569" t="s">
        <v>33</v>
      </c>
      <c r="W569">
        <v>9</v>
      </c>
      <c r="X569">
        <v>8.6</v>
      </c>
      <c r="Y569">
        <v>360</v>
      </c>
      <c r="Z569" s="4">
        <v>-1</v>
      </c>
      <c r="AA569" s="1">
        <v>43477</v>
      </c>
      <c r="AB569" s="8">
        <f t="shared" si="48"/>
        <v>43466</v>
      </c>
      <c r="AC569" s="8">
        <f t="shared" si="49"/>
        <v>43477</v>
      </c>
      <c r="AD569" s="8" t="str">
        <f t="shared" si="50"/>
        <v>Saturday</v>
      </c>
      <c r="AE569" s="2">
        <v>0.63010416666666669</v>
      </c>
      <c r="AF569" s="4">
        <v>1</v>
      </c>
      <c r="AG569" s="1">
        <v>43477</v>
      </c>
      <c r="AH569" s="8">
        <f t="shared" si="51"/>
        <v>43466</v>
      </c>
      <c r="AI569" s="8">
        <f t="shared" si="52"/>
        <v>43477</v>
      </c>
      <c r="AJ569" s="8" t="str">
        <f t="shared" si="53"/>
        <v>Saturday</v>
      </c>
      <c r="AK569" s="2">
        <v>0.67431712962962964</v>
      </c>
      <c r="AL569" t="s">
        <v>34</v>
      </c>
      <c r="AM569" t="s">
        <v>34</v>
      </c>
      <c r="AN569" t="s">
        <v>35</v>
      </c>
      <c r="AO569" t="s">
        <v>27</v>
      </c>
    </row>
    <row r="570" spans="1:41" x14ac:dyDescent="0.25">
      <c r="A570" t="s">
        <v>27</v>
      </c>
      <c r="B570">
        <v>552586</v>
      </c>
      <c r="C570" t="s">
        <v>28</v>
      </c>
      <c r="G570" t="s">
        <v>29</v>
      </c>
      <c r="I570">
        <v>12577</v>
      </c>
      <c r="J570" t="s">
        <v>30</v>
      </c>
      <c r="K570" t="s">
        <v>43</v>
      </c>
      <c r="L570">
        <f>VLOOKUP($K570,Key!$A$1:$D$105,2,FALSE)</f>
        <v>43.038580000000003</v>
      </c>
      <c r="M570">
        <f>VLOOKUP($K570,Key!$A$1:$D$105,3,FALSE)</f>
        <v>-87.90934</v>
      </c>
      <c r="N570" t="str">
        <f>VLOOKUP($K570,Key!$A$1:$D$105,4,FALSE)</f>
        <v>Milwaukee</v>
      </c>
      <c r="O570" t="s">
        <v>43</v>
      </c>
      <c r="P570">
        <f>VLOOKUP($O570,Key!$A$1:$D$105,2,FALSE)</f>
        <v>43.038580000000003</v>
      </c>
      <c r="Q570">
        <f>VLOOKUP($O570,Key!$A$1:$D$105,3,FALSE)</f>
        <v>-87.90934</v>
      </c>
      <c r="R570" t="str">
        <f>VLOOKUP($O570,Key!$A$1:$D$105,4,FALSE)</f>
        <v>Milwaukee</v>
      </c>
      <c r="S570">
        <v>0</v>
      </c>
      <c r="T570">
        <v>0</v>
      </c>
      <c r="U570">
        <v>0</v>
      </c>
      <c r="V570" t="s">
        <v>33</v>
      </c>
      <c r="W570">
        <v>0</v>
      </c>
      <c r="X570">
        <v>0</v>
      </c>
      <c r="Y570">
        <v>0</v>
      </c>
      <c r="Z570" s="6">
        <v>-1</v>
      </c>
      <c r="AA570" s="1">
        <v>43485</v>
      </c>
      <c r="AB570" s="7">
        <f t="shared" si="48"/>
        <v>43466</v>
      </c>
      <c r="AC570" s="7">
        <f t="shared" si="49"/>
        <v>43485</v>
      </c>
      <c r="AD570" s="7" t="str">
        <f t="shared" si="50"/>
        <v>Sunday</v>
      </c>
      <c r="AE570" s="2">
        <v>0.45520833333333338</v>
      </c>
      <c r="AF570" s="6">
        <v>1</v>
      </c>
      <c r="AG570" s="1">
        <v>43485</v>
      </c>
      <c r="AH570" s="7">
        <f t="shared" si="51"/>
        <v>43466</v>
      </c>
      <c r="AI570" s="7">
        <f t="shared" si="52"/>
        <v>43485</v>
      </c>
      <c r="AJ570" s="7" t="str">
        <f t="shared" si="53"/>
        <v>Sunday</v>
      </c>
      <c r="AK570" s="2">
        <v>0.45532407407407405</v>
      </c>
      <c r="AL570" t="s">
        <v>33</v>
      </c>
      <c r="AM570" t="s">
        <v>34</v>
      </c>
      <c r="AN570" t="s">
        <v>44</v>
      </c>
      <c r="AO570" t="s">
        <v>27</v>
      </c>
    </row>
    <row r="571" spans="1:41" x14ac:dyDescent="0.25">
      <c r="A571" t="s">
        <v>27</v>
      </c>
      <c r="B571">
        <v>1865798</v>
      </c>
      <c r="C571" t="s">
        <v>28</v>
      </c>
      <c r="G571" t="s">
        <v>29</v>
      </c>
      <c r="I571">
        <v>12711</v>
      </c>
      <c r="J571" t="s">
        <v>30</v>
      </c>
      <c r="K571" t="s">
        <v>52</v>
      </c>
      <c r="L571">
        <f>VLOOKUP($K571,Key!$A$1:$D$105,2,FALSE)</f>
        <v>43.037300000000002</v>
      </c>
      <c r="M571">
        <f>VLOOKUP($K571,Key!$A$1:$D$105,3,FALSE)</f>
        <v>-87.915800000000004</v>
      </c>
      <c r="N571" t="str">
        <f>VLOOKUP($K571,Key!$A$1:$D$105,4,FALSE)</f>
        <v>Milwaukee</v>
      </c>
      <c r="O571" t="s">
        <v>52</v>
      </c>
      <c r="P571">
        <f>VLOOKUP($O571,Key!$A$1:$D$105,2,FALSE)</f>
        <v>43.037300000000002</v>
      </c>
      <c r="Q571">
        <f>VLOOKUP($O571,Key!$A$1:$D$105,3,FALSE)</f>
        <v>-87.915800000000004</v>
      </c>
      <c r="R571" t="str">
        <f>VLOOKUP($O571,Key!$A$1:$D$105,4,FALSE)</f>
        <v>Milwaukee</v>
      </c>
      <c r="S571">
        <v>28</v>
      </c>
      <c r="T571">
        <v>0</v>
      </c>
      <c r="U571">
        <v>0</v>
      </c>
      <c r="V571" t="s">
        <v>33</v>
      </c>
      <c r="W571">
        <v>4</v>
      </c>
      <c r="X571">
        <v>3.8</v>
      </c>
      <c r="Y571">
        <v>160</v>
      </c>
      <c r="Z571" s="4">
        <v>-1</v>
      </c>
      <c r="AA571" s="1">
        <v>43484</v>
      </c>
      <c r="AB571" s="8">
        <f t="shared" si="48"/>
        <v>43466</v>
      </c>
      <c r="AC571" s="8">
        <f t="shared" si="49"/>
        <v>43484</v>
      </c>
      <c r="AD571" s="8" t="str">
        <f t="shared" si="50"/>
        <v>Saturday</v>
      </c>
      <c r="AE571" s="2">
        <v>0.45627314814814812</v>
      </c>
      <c r="AF571" s="4">
        <v>1</v>
      </c>
      <c r="AG571" s="1">
        <v>43484</v>
      </c>
      <c r="AH571" s="8">
        <f t="shared" si="51"/>
        <v>43466</v>
      </c>
      <c r="AI571" s="8">
        <f t="shared" si="52"/>
        <v>43484</v>
      </c>
      <c r="AJ571" s="8" t="str">
        <f t="shared" si="53"/>
        <v>Saturday</v>
      </c>
      <c r="AK571" s="2">
        <v>0.47613425925925923</v>
      </c>
      <c r="AL571" t="s">
        <v>33</v>
      </c>
      <c r="AM571" t="s">
        <v>34</v>
      </c>
      <c r="AN571" t="s">
        <v>44</v>
      </c>
      <c r="AO571" t="s">
        <v>27</v>
      </c>
    </row>
    <row r="572" spans="1:41" x14ac:dyDescent="0.25">
      <c r="A572" t="s">
        <v>27</v>
      </c>
      <c r="B572">
        <v>871693</v>
      </c>
      <c r="C572" t="s">
        <v>28</v>
      </c>
      <c r="G572" t="s">
        <v>29</v>
      </c>
      <c r="I572">
        <v>12631</v>
      </c>
      <c r="J572" t="s">
        <v>30</v>
      </c>
      <c r="K572" t="s">
        <v>60</v>
      </c>
      <c r="L572">
        <f>VLOOKUP($K572,Key!$A$1:$D$105,2,FALSE)</f>
        <v>43.04824</v>
      </c>
      <c r="M572">
        <f>VLOOKUP($K572,Key!$A$1:$D$105,3,FALSE)</f>
        <v>-87.904970000000006</v>
      </c>
      <c r="N572" t="str">
        <f>VLOOKUP($K572,Key!$A$1:$D$105,4,FALSE)</f>
        <v>Milwaukee</v>
      </c>
      <c r="O572" t="s">
        <v>60</v>
      </c>
      <c r="P572">
        <f>VLOOKUP($O572,Key!$A$1:$D$105,2,FALSE)</f>
        <v>43.04824</v>
      </c>
      <c r="Q572">
        <f>VLOOKUP($O572,Key!$A$1:$D$105,3,FALSE)</f>
        <v>-87.904970000000006</v>
      </c>
      <c r="R572" t="str">
        <f>VLOOKUP($O572,Key!$A$1:$D$105,4,FALSE)</f>
        <v>Milwaukee</v>
      </c>
      <c r="S572">
        <v>1</v>
      </c>
      <c r="T572">
        <v>0</v>
      </c>
      <c r="U572">
        <v>0</v>
      </c>
      <c r="V572" t="s">
        <v>33</v>
      </c>
      <c r="W572">
        <v>0</v>
      </c>
      <c r="X572">
        <v>0</v>
      </c>
      <c r="Y572">
        <v>0</v>
      </c>
      <c r="Z572" s="6">
        <v>-1</v>
      </c>
      <c r="AA572" s="1">
        <v>43484</v>
      </c>
      <c r="AB572" s="7">
        <f t="shared" si="48"/>
        <v>43466</v>
      </c>
      <c r="AC572" s="7">
        <f t="shared" si="49"/>
        <v>43484</v>
      </c>
      <c r="AD572" s="7" t="str">
        <f t="shared" si="50"/>
        <v>Saturday</v>
      </c>
      <c r="AE572" s="2">
        <v>0.4755671296296296</v>
      </c>
      <c r="AF572" s="6">
        <v>1</v>
      </c>
      <c r="AG572" s="1">
        <v>43484</v>
      </c>
      <c r="AH572" s="7">
        <f t="shared" si="51"/>
        <v>43466</v>
      </c>
      <c r="AI572" s="7">
        <f t="shared" si="52"/>
        <v>43484</v>
      </c>
      <c r="AJ572" s="7" t="str">
        <f t="shared" si="53"/>
        <v>Saturday</v>
      </c>
      <c r="AK572" s="2">
        <v>0.47570601851851851</v>
      </c>
      <c r="AL572" t="s">
        <v>33</v>
      </c>
      <c r="AM572" t="s">
        <v>34</v>
      </c>
      <c r="AN572" t="s">
        <v>44</v>
      </c>
      <c r="AO572" t="s">
        <v>27</v>
      </c>
    </row>
    <row r="573" spans="1:41" x14ac:dyDescent="0.25">
      <c r="A573" t="s">
        <v>27</v>
      </c>
      <c r="B573">
        <v>2290052</v>
      </c>
      <c r="C573" t="s">
        <v>28</v>
      </c>
      <c r="G573" t="s">
        <v>29</v>
      </c>
      <c r="I573">
        <v>12469</v>
      </c>
      <c r="J573" t="s">
        <v>30</v>
      </c>
      <c r="K573" t="s">
        <v>102</v>
      </c>
      <c r="L573">
        <f>VLOOKUP($K573,Key!$A$1:$D$105,2,FALSE)</f>
        <v>43.058010000000003</v>
      </c>
      <c r="M573">
        <f>VLOOKUP($K573,Key!$A$1:$D$105,3,FALSE)</f>
        <v>-87.877300000000005</v>
      </c>
      <c r="N573" t="str">
        <f>VLOOKUP($K573,Key!$A$1:$D$105,4,FALSE)</f>
        <v>Milwaukee</v>
      </c>
      <c r="O573" t="s">
        <v>102</v>
      </c>
      <c r="P573">
        <f>VLOOKUP($O573,Key!$A$1:$D$105,2,FALSE)</f>
        <v>43.058010000000003</v>
      </c>
      <c r="Q573">
        <f>VLOOKUP($O573,Key!$A$1:$D$105,3,FALSE)</f>
        <v>-87.877300000000005</v>
      </c>
      <c r="R573" t="str">
        <f>VLOOKUP($O573,Key!$A$1:$D$105,4,FALSE)</f>
        <v>Milwaukee</v>
      </c>
      <c r="S573">
        <v>33</v>
      </c>
      <c r="T573">
        <v>0</v>
      </c>
      <c r="U573">
        <v>0</v>
      </c>
      <c r="V573" t="s">
        <v>33</v>
      </c>
      <c r="W573">
        <v>4</v>
      </c>
      <c r="X573">
        <v>3.8</v>
      </c>
      <c r="Y573">
        <v>160</v>
      </c>
      <c r="Z573" s="4">
        <v>-1</v>
      </c>
      <c r="AA573" s="1">
        <v>43487</v>
      </c>
      <c r="AB573" s="8">
        <f t="shared" si="48"/>
        <v>43466</v>
      </c>
      <c r="AC573" s="8">
        <f t="shared" si="49"/>
        <v>43487</v>
      </c>
      <c r="AD573" s="8" t="str">
        <f t="shared" si="50"/>
        <v>Tuesday</v>
      </c>
      <c r="AE573" s="2">
        <v>0.52160879629629631</v>
      </c>
      <c r="AF573" s="4">
        <v>1</v>
      </c>
      <c r="AG573" s="1">
        <v>43487</v>
      </c>
      <c r="AH573" s="8">
        <f t="shared" si="51"/>
        <v>43466</v>
      </c>
      <c r="AI573" s="8">
        <f t="shared" si="52"/>
        <v>43487</v>
      </c>
      <c r="AJ573" s="8" t="str">
        <f t="shared" si="53"/>
        <v>Tuesday</v>
      </c>
      <c r="AK573" s="2">
        <v>0.54502314814814812</v>
      </c>
      <c r="AL573" t="s">
        <v>34</v>
      </c>
      <c r="AM573" t="s">
        <v>34</v>
      </c>
      <c r="AN573" t="s">
        <v>44</v>
      </c>
      <c r="AO573" t="s">
        <v>27</v>
      </c>
    </row>
    <row r="574" spans="1:41" x14ac:dyDescent="0.25">
      <c r="A574" t="s">
        <v>27</v>
      </c>
      <c r="B574">
        <v>2290052</v>
      </c>
      <c r="C574" t="s">
        <v>28</v>
      </c>
      <c r="G574" t="s">
        <v>29</v>
      </c>
      <c r="I574">
        <v>6</v>
      </c>
      <c r="J574" t="s">
        <v>30</v>
      </c>
      <c r="K574" t="s">
        <v>81</v>
      </c>
      <c r="L574">
        <f>VLOOKUP($K574,Key!$A$1:$D$105,2,FALSE)</f>
        <v>43.049230000000001</v>
      </c>
      <c r="M574">
        <f>VLOOKUP($K574,Key!$A$1:$D$105,3,FALSE)</f>
        <v>-87.911940000000001</v>
      </c>
      <c r="N574" t="str">
        <f>VLOOKUP($K574,Key!$A$1:$D$105,4,FALSE)</f>
        <v>Milwaukee</v>
      </c>
      <c r="O574" t="s">
        <v>81</v>
      </c>
      <c r="P574">
        <f>VLOOKUP($O574,Key!$A$1:$D$105,2,FALSE)</f>
        <v>43.049230000000001</v>
      </c>
      <c r="Q574">
        <f>VLOOKUP($O574,Key!$A$1:$D$105,3,FALSE)</f>
        <v>-87.911940000000001</v>
      </c>
      <c r="R574" t="str">
        <f>VLOOKUP($O574,Key!$A$1:$D$105,4,FALSE)</f>
        <v>Milwaukee</v>
      </c>
      <c r="S574">
        <v>0</v>
      </c>
      <c r="T574">
        <v>0</v>
      </c>
      <c r="U574">
        <v>0</v>
      </c>
      <c r="V574" t="s">
        <v>33</v>
      </c>
      <c r="W574">
        <v>0</v>
      </c>
      <c r="X574">
        <v>0</v>
      </c>
      <c r="Y574">
        <v>0</v>
      </c>
      <c r="Z574" s="4">
        <v>-1</v>
      </c>
      <c r="AA574" s="1">
        <v>43486</v>
      </c>
      <c r="AB574" s="8">
        <f t="shared" si="48"/>
        <v>43466</v>
      </c>
      <c r="AC574" s="8">
        <f t="shared" si="49"/>
        <v>43486</v>
      </c>
      <c r="AD574" s="8" t="str">
        <f t="shared" si="50"/>
        <v>Monday</v>
      </c>
      <c r="AE574" s="2">
        <v>0.64380787037037035</v>
      </c>
      <c r="AF574" s="4">
        <v>1</v>
      </c>
      <c r="AG574" s="1">
        <v>43486</v>
      </c>
      <c r="AH574" s="8">
        <f t="shared" si="51"/>
        <v>43466</v>
      </c>
      <c r="AI574" s="8">
        <f t="shared" si="52"/>
        <v>43486</v>
      </c>
      <c r="AJ574" s="8" t="str">
        <f t="shared" si="53"/>
        <v>Monday</v>
      </c>
      <c r="AK574" s="2">
        <v>0.64400462962962968</v>
      </c>
      <c r="AL574" t="s">
        <v>33</v>
      </c>
      <c r="AM574" t="s">
        <v>34</v>
      </c>
      <c r="AN574" t="s">
        <v>44</v>
      </c>
      <c r="AO574" t="s">
        <v>27</v>
      </c>
    </row>
    <row r="575" spans="1:41" x14ac:dyDescent="0.25">
      <c r="A575" t="s">
        <v>27</v>
      </c>
      <c r="B575">
        <v>2290052</v>
      </c>
      <c r="C575" t="s">
        <v>28</v>
      </c>
      <c r="G575" t="s">
        <v>29</v>
      </c>
      <c r="I575">
        <v>5456</v>
      </c>
      <c r="J575" t="s">
        <v>30</v>
      </c>
      <c r="K575" t="s">
        <v>97</v>
      </c>
      <c r="L575">
        <f>VLOOKUP($K575,Key!$A$1:$D$105,2,FALSE)</f>
        <v>43.069021999999997</v>
      </c>
      <c r="M575">
        <f>VLOOKUP($K575,Key!$A$1:$D$105,3,FALSE)</f>
        <v>-87.887940999999998</v>
      </c>
      <c r="N575" t="str">
        <f>VLOOKUP($K575,Key!$A$1:$D$105,4,FALSE)</f>
        <v>Milwaukee</v>
      </c>
      <c r="O575" t="s">
        <v>92</v>
      </c>
      <c r="P575">
        <f>VLOOKUP($O575,Key!$A$1:$D$105,2,FALSE)</f>
        <v>43.053040000000003</v>
      </c>
      <c r="Q575">
        <f>VLOOKUP($O575,Key!$A$1:$D$105,3,FALSE)</f>
        <v>-87.897660000000002</v>
      </c>
      <c r="R575" t="str">
        <f>VLOOKUP($O575,Key!$A$1:$D$105,4,FALSE)</f>
        <v>Milwaukee</v>
      </c>
      <c r="S575">
        <v>10</v>
      </c>
      <c r="T575">
        <v>0</v>
      </c>
      <c r="U575">
        <v>0</v>
      </c>
      <c r="V575" t="s">
        <v>33</v>
      </c>
      <c r="W575">
        <v>1</v>
      </c>
      <c r="X575">
        <v>1</v>
      </c>
      <c r="Y575">
        <v>40</v>
      </c>
      <c r="Z575" s="6">
        <v>-1</v>
      </c>
      <c r="AA575" s="1">
        <v>43482</v>
      </c>
      <c r="AB575" s="7">
        <f t="shared" si="48"/>
        <v>43466</v>
      </c>
      <c r="AC575" s="7">
        <f t="shared" si="49"/>
        <v>43482</v>
      </c>
      <c r="AD575" s="7" t="str">
        <f t="shared" si="50"/>
        <v>Thursday</v>
      </c>
      <c r="AE575" s="2">
        <v>0.45270833333333332</v>
      </c>
      <c r="AF575" s="6">
        <v>1</v>
      </c>
      <c r="AG575" s="1">
        <v>43482</v>
      </c>
      <c r="AH575" s="7">
        <f t="shared" si="51"/>
        <v>43466</v>
      </c>
      <c r="AI575" s="7">
        <f t="shared" si="52"/>
        <v>43482</v>
      </c>
      <c r="AJ575" s="7" t="str">
        <f t="shared" si="53"/>
        <v>Thursday</v>
      </c>
      <c r="AK575" s="2">
        <v>0.4594212962962963</v>
      </c>
      <c r="AL575" t="s">
        <v>33</v>
      </c>
      <c r="AM575" t="s">
        <v>34</v>
      </c>
      <c r="AN575" t="s">
        <v>35</v>
      </c>
      <c r="AO575" t="s">
        <v>27</v>
      </c>
    </row>
    <row r="576" spans="1:41" x14ac:dyDescent="0.25">
      <c r="A576" t="s">
        <v>27</v>
      </c>
      <c r="B576">
        <v>2290052</v>
      </c>
      <c r="C576" t="s">
        <v>28</v>
      </c>
      <c r="G576" t="s">
        <v>29</v>
      </c>
      <c r="I576">
        <v>12459</v>
      </c>
      <c r="J576" t="s">
        <v>30</v>
      </c>
      <c r="K576" t="s">
        <v>97</v>
      </c>
      <c r="L576">
        <f>VLOOKUP($K576,Key!$A$1:$D$105,2,FALSE)</f>
        <v>43.069021999999997</v>
      </c>
      <c r="M576">
        <f>VLOOKUP($K576,Key!$A$1:$D$105,3,FALSE)</f>
        <v>-87.887940999999998</v>
      </c>
      <c r="N576" t="str">
        <f>VLOOKUP($K576,Key!$A$1:$D$105,4,FALSE)</f>
        <v>Milwaukee</v>
      </c>
      <c r="O576" t="s">
        <v>58</v>
      </c>
      <c r="P576">
        <f>VLOOKUP($O576,Key!$A$1:$D$105,2,FALSE)</f>
        <v>43.052460000000004</v>
      </c>
      <c r="Q576">
        <f>VLOOKUP($O576,Key!$A$1:$D$105,3,FALSE)</f>
        <v>-87.891000000000005</v>
      </c>
      <c r="R576" t="str">
        <f>VLOOKUP($O576,Key!$A$1:$D$105,4,FALSE)</f>
        <v>Milwaukee</v>
      </c>
      <c r="S576">
        <v>159</v>
      </c>
      <c r="T576">
        <v>0</v>
      </c>
      <c r="U576">
        <v>0</v>
      </c>
      <c r="V576" t="s">
        <v>33</v>
      </c>
      <c r="W576">
        <v>18</v>
      </c>
      <c r="X576">
        <v>17.100000000000001</v>
      </c>
      <c r="Y576">
        <v>720</v>
      </c>
      <c r="Z576" s="6">
        <v>-1</v>
      </c>
      <c r="AA576" s="1">
        <v>43472</v>
      </c>
      <c r="AB576" s="7">
        <f t="shared" si="48"/>
        <v>43466</v>
      </c>
      <c r="AC576" s="7">
        <f t="shared" si="49"/>
        <v>43472</v>
      </c>
      <c r="AD576" s="7" t="str">
        <f t="shared" si="50"/>
        <v>Monday</v>
      </c>
      <c r="AE576" s="2">
        <v>0.40605324074074073</v>
      </c>
      <c r="AF576" s="6">
        <v>1</v>
      </c>
      <c r="AG576" s="1">
        <v>43472</v>
      </c>
      <c r="AH576" s="7">
        <f t="shared" si="51"/>
        <v>43466</v>
      </c>
      <c r="AI576" s="7">
        <f t="shared" si="52"/>
        <v>43472</v>
      </c>
      <c r="AJ576" s="7" t="str">
        <f t="shared" si="53"/>
        <v>Monday</v>
      </c>
      <c r="AK576" s="2">
        <v>0.51657407407407407</v>
      </c>
      <c r="AL576" t="s">
        <v>34</v>
      </c>
      <c r="AM576" t="s">
        <v>34</v>
      </c>
      <c r="AN576" t="s">
        <v>35</v>
      </c>
      <c r="AO576" t="s">
        <v>27</v>
      </c>
    </row>
    <row r="577" spans="1:41" x14ac:dyDescent="0.25">
      <c r="A577" t="s">
        <v>27</v>
      </c>
      <c r="B577">
        <v>1867043</v>
      </c>
      <c r="C577" t="s">
        <v>28</v>
      </c>
      <c r="G577" t="s">
        <v>29</v>
      </c>
      <c r="I577">
        <v>307</v>
      </c>
      <c r="J577" t="s">
        <v>30</v>
      </c>
      <c r="K577" t="s">
        <v>82</v>
      </c>
      <c r="L577">
        <f>VLOOKUP($K577,Key!$A$1:$D$105,2,FALSE)</f>
        <v>43.038649999999997</v>
      </c>
      <c r="M577">
        <f>VLOOKUP($K577,Key!$A$1:$D$105,3,FALSE)</f>
        <v>-87.921930000000003</v>
      </c>
      <c r="N577" t="str">
        <f>VLOOKUP($K577,Key!$A$1:$D$105,4,FALSE)</f>
        <v>Milwaukee</v>
      </c>
      <c r="O577" t="s">
        <v>82</v>
      </c>
      <c r="P577">
        <f>VLOOKUP($O577,Key!$A$1:$D$105,2,FALSE)</f>
        <v>43.038649999999997</v>
      </c>
      <c r="Q577">
        <f>VLOOKUP($O577,Key!$A$1:$D$105,3,FALSE)</f>
        <v>-87.921930000000003</v>
      </c>
      <c r="R577" t="str">
        <f>VLOOKUP($O577,Key!$A$1:$D$105,4,FALSE)</f>
        <v>Milwaukee</v>
      </c>
      <c r="S577">
        <v>9</v>
      </c>
      <c r="T577">
        <v>0</v>
      </c>
      <c r="U577">
        <v>0</v>
      </c>
      <c r="V577" t="s">
        <v>33</v>
      </c>
      <c r="W577">
        <v>1</v>
      </c>
      <c r="X577">
        <v>1</v>
      </c>
      <c r="Y577">
        <v>40</v>
      </c>
      <c r="Z577" s="4">
        <v>-1</v>
      </c>
      <c r="AA577" s="1">
        <v>43485</v>
      </c>
      <c r="AB577" s="8">
        <f t="shared" si="48"/>
        <v>43466</v>
      </c>
      <c r="AC577" s="8">
        <f t="shared" si="49"/>
        <v>43485</v>
      </c>
      <c r="AD577" s="8" t="str">
        <f t="shared" si="50"/>
        <v>Sunday</v>
      </c>
      <c r="AE577" s="2">
        <v>0.54971064814814818</v>
      </c>
      <c r="AF577" s="4">
        <v>1</v>
      </c>
      <c r="AG577" s="1">
        <v>43485</v>
      </c>
      <c r="AH577" s="8">
        <f t="shared" si="51"/>
        <v>43466</v>
      </c>
      <c r="AI577" s="8">
        <f t="shared" si="52"/>
        <v>43485</v>
      </c>
      <c r="AJ577" s="8" t="str">
        <f t="shared" si="53"/>
        <v>Sunday</v>
      </c>
      <c r="AK577" s="2">
        <v>0.55600694444444443</v>
      </c>
      <c r="AL577" t="s">
        <v>33</v>
      </c>
      <c r="AM577" t="s">
        <v>34</v>
      </c>
      <c r="AN577" t="s">
        <v>44</v>
      </c>
      <c r="AO577" t="s">
        <v>27</v>
      </c>
    </row>
    <row r="578" spans="1:41" x14ac:dyDescent="0.25">
      <c r="A578" t="s">
        <v>27</v>
      </c>
      <c r="B578">
        <v>2290052</v>
      </c>
      <c r="C578" t="s">
        <v>28</v>
      </c>
      <c r="G578" t="s">
        <v>29</v>
      </c>
      <c r="I578">
        <v>5436</v>
      </c>
      <c r="J578" t="s">
        <v>30</v>
      </c>
      <c r="K578" t="s">
        <v>97</v>
      </c>
      <c r="L578">
        <f>VLOOKUP($K578,Key!$A$1:$D$105,2,FALSE)</f>
        <v>43.069021999999997</v>
      </c>
      <c r="M578">
        <f>VLOOKUP($K578,Key!$A$1:$D$105,3,FALSE)</f>
        <v>-87.887940999999998</v>
      </c>
      <c r="N578" t="str">
        <f>VLOOKUP($K578,Key!$A$1:$D$105,4,FALSE)</f>
        <v>Milwaukee</v>
      </c>
      <c r="O578" t="s">
        <v>92</v>
      </c>
      <c r="P578">
        <f>VLOOKUP($O578,Key!$A$1:$D$105,2,FALSE)</f>
        <v>43.053040000000003</v>
      </c>
      <c r="Q578">
        <f>VLOOKUP($O578,Key!$A$1:$D$105,3,FALSE)</f>
        <v>-87.897660000000002</v>
      </c>
      <c r="R578" t="str">
        <f>VLOOKUP($O578,Key!$A$1:$D$105,4,FALSE)</f>
        <v>Milwaukee</v>
      </c>
      <c r="S578">
        <v>150</v>
      </c>
      <c r="T578">
        <v>0</v>
      </c>
      <c r="U578">
        <v>0</v>
      </c>
      <c r="V578" t="s">
        <v>33</v>
      </c>
      <c r="W578">
        <v>18</v>
      </c>
      <c r="X578">
        <v>17.100000000000001</v>
      </c>
      <c r="Y578">
        <v>720</v>
      </c>
      <c r="Z578" s="6">
        <v>-1</v>
      </c>
      <c r="AA578" s="1">
        <v>43472</v>
      </c>
      <c r="AB578" s="7">
        <f t="shared" ref="AB578:AB641" si="54">DATE(YEAR(AA578), MONTH(AA578), 1)</f>
        <v>43466</v>
      </c>
      <c r="AC578" s="7">
        <f t="shared" ref="AC578:AC611" si="55">AA578</f>
        <v>43472</v>
      </c>
      <c r="AD578" s="7" t="str">
        <f t="shared" ref="AD578:AD641" si="56">TEXT(AC578,"dddd")</f>
        <v>Monday</v>
      </c>
      <c r="AE578" s="2">
        <v>0.40765046296296298</v>
      </c>
      <c r="AF578" s="6">
        <v>1</v>
      </c>
      <c r="AG578" s="1">
        <v>43472</v>
      </c>
      <c r="AH578" s="7">
        <f t="shared" ref="AH578:AH641" si="57">DATE(YEAR(AG578), MONTH(AG578), 1)</f>
        <v>43466</v>
      </c>
      <c r="AI578" s="7">
        <f t="shared" ref="AI578:AI611" si="58">AG578</f>
        <v>43472</v>
      </c>
      <c r="AJ578" s="7" t="str">
        <f t="shared" ref="AJ578:AJ641" si="59">TEXT(AI578,"dddd")</f>
        <v>Monday</v>
      </c>
      <c r="AK578" s="2">
        <v>0.51221064814814821</v>
      </c>
      <c r="AL578" t="s">
        <v>34</v>
      </c>
      <c r="AM578" t="s">
        <v>34</v>
      </c>
      <c r="AN578" t="s">
        <v>35</v>
      </c>
      <c r="AO578" t="s">
        <v>27</v>
      </c>
    </row>
    <row r="579" spans="1:41" x14ac:dyDescent="0.25">
      <c r="A579" t="s">
        <v>27</v>
      </c>
      <c r="B579">
        <v>552586</v>
      </c>
      <c r="C579" t="s">
        <v>28</v>
      </c>
      <c r="G579" t="s">
        <v>29</v>
      </c>
      <c r="I579">
        <v>11087</v>
      </c>
      <c r="J579" t="s">
        <v>30</v>
      </c>
      <c r="K579" t="s">
        <v>36</v>
      </c>
      <c r="L579">
        <f>VLOOKUP($K579,Key!$A$1:$D$105,2,FALSE)</f>
        <v>43.03886</v>
      </c>
      <c r="M579">
        <f>VLOOKUP($K579,Key!$A$1:$D$105,3,FALSE)</f>
        <v>-87.902720000000002</v>
      </c>
      <c r="N579" t="str">
        <f>VLOOKUP($K579,Key!$A$1:$D$105,4,FALSE)</f>
        <v>Milwaukee</v>
      </c>
      <c r="O579" t="s">
        <v>36</v>
      </c>
      <c r="P579">
        <f>VLOOKUP($O579,Key!$A$1:$D$105,2,FALSE)</f>
        <v>43.03886</v>
      </c>
      <c r="Q579">
        <f>VLOOKUP($O579,Key!$A$1:$D$105,3,FALSE)</f>
        <v>-87.902720000000002</v>
      </c>
      <c r="R579" t="str">
        <f>VLOOKUP($O579,Key!$A$1:$D$105,4,FALSE)</f>
        <v>Milwaukee</v>
      </c>
      <c r="S579">
        <v>0</v>
      </c>
      <c r="T579">
        <v>0</v>
      </c>
      <c r="U579">
        <v>0</v>
      </c>
      <c r="V579" t="s">
        <v>33</v>
      </c>
      <c r="W579">
        <v>0</v>
      </c>
      <c r="X579">
        <v>0</v>
      </c>
      <c r="Y579">
        <v>0</v>
      </c>
      <c r="Z579" s="4">
        <v>-1</v>
      </c>
      <c r="AA579" s="1">
        <v>43485</v>
      </c>
      <c r="AB579" s="8">
        <f t="shared" si="54"/>
        <v>43466</v>
      </c>
      <c r="AC579" s="8">
        <f t="shared" si="55"/>
        <v>43485</v>
      </c>
      <c r="AD579" s="8" t="str">
        <f t="shared" si="56"/>
        <v>Sunday</v>
      </c>
      <c r="AE579" s="2">
        <v>0.5401273148148148</v>
      </c>
      <c r="AF579" s="4">
        <v>1</v>
      </c>
      <c r="AG579" s="1">
        <v>43485</v>
      </c>
      <c r="AH579" s="8">
        <f t="shared" si="57"/>
        <v>43466</v>
      </c>
      <c r="AI579" s="8">
        <f t="shared" si="58"/>
        <v>43485</v>
      </c>
      <c r="AJ579" s="8" t="str">
        <f t="shared" si="59"/>
        <v>Sunday</v>
      </c>
      <c r="AK579" s="2">
        <v>0.54026620370370371</v>
      </c>
      <c r="AL579" t="s">
        <v>33</v>
      </c>
      <c r="AM579" t="s">
        <v>34</v>
      </c>
      <c r="AN579" t="s">
        <v>44</v>
      </c>
      <c r="AO579" t="s">
        <v>27</v>
      </c>
    </row>
    <row r="580" spans="1:41" x14ac:dyDescent="0.25">
      <c r="A580" t="s">
        <v>27</v>
      </c>
      <c r="B580">
        <v>2290052</v>
      </c>
      <c r="C580" t="s">
        <v>28</v>
      </c>
      <c r="G580" t="s">
        <v>29</v>
      </c>
      <c r="I580">
        <v>12463</v>
      </c>
      <c r="J580" t="s">
        <v>30</v>
      </c>
      <c r="K580" t="s">
        <v>70</v>
      </c>
      <c r="L580">
        <f>VLOOKUP($K580,Key!$A$1:$D$105,2,FALSE)</f>
        <v>43.074655999999997</v>
      </c>
      <c r="M580">
        <f>VLOOKUP($K580,Key!$A$1:$D$105,3,FALSE)</f>
        <v>-87.889011999999994</v>
      </c>
      <c r="N580" t="str">
        <f>VLOOKUP($K580,Key!$A$1:$D$105,4,FALSE)</f>
        <v>Milwaukee</v>
      </c>
      <c r="O580" t="s">
        <v>42</v>
      </c>
      <c r="P580">
        <f>VLOOKUP($O580,Key!$A$1:$D$105,2,FALSE)</f>
        <v>43.02948</v>
      </c>
      <c r="Q580">
        <f>VLOOKUP($O580,Key!$A$1:$D$105,3,FALSE)</f>
        <v>-87.912819999999996</v>
      </c>
      <c r="R580" t="str">
        <f>VLOOKUP($O580,Key!$A$1:$D$105,4,FALSE)</f>
        <v>Milwaukee</v>
      </c>
      <c r="S580">
        <v>22</v>
      </c>
      <c r="T580">
        <v>0</v>
      </c>
      <c r="U580">
        <v>0</v>
      </c>
      <c r="V580" t="s">
        <v>33</v>
      </c>
      <c r="W580">
        <v>3</v>
      </c>
      <c r="X580">
        <v>2.9</v>
      </c>
      <c r="Y580">
        <v>120</v>
      </c>
      <c r="Z580" s="6">
        <v>-1</v>
      </c>
      <c r="AA580" s="1">
        <v>43470</v>
      </c>
      <c r="AB580" s="7">
        <f t="shared" si="54"/>
        <v>43466</v>
      </c>
      <c r="AC580" s="7">
        <f t="shared" si="55"/>
        <v>43470</v>
      </c>
      <c r="AD580" s="7" t="str">
        <f t="shared" si="56"/>
        <v>Saturday</v>
      </c>
      <c r="AE580" s="2">
        <v>0.62254629629629632</v>
      </c>
      <c r="AF580" s="6">
        <v>1</v>
      </c>
      <c r="AG580" s="1">
        <v>43470</v>
      </c>
      <c r="AH580" s="7">
        <f t="shared" si="57"/>
        <v>43466</v>
      </c>
      <c r="AI580" s="7">
        <f t="shared" si="58"/>
        <v>43470</v>
      </c>
      <c r="AJ580" s="7" t="str">
        <f t="shared" si="59"/>
        <v>Saturday</v>
      </c>
      <c r="AK580" s="2">
        <v>0.63790509259259254</v>
      </c>
      <c r="AL580" t="s">
        <v>33</v>
      </c>
      <c r="AM580" t="s">
        <v>34</v>
      </c>
      <c r="AN580" t="s">
        <v>35</v>
      </c>
      <c r="AO580" t="s">
        <v>27</v>
      </c>
    </row>
    <row r="581" spans="1:41" x14ac:dyDescent="0.25">
      <c r="A581" t="s">
        <v>27</v>
      </c>
      <c r="B581">
        <v>871693</v>
      </c>
      <c r="C581" t="s">
        <v>28</v>
      </c>
      <c r="G581" t="s">
        <v>29</v>
      </c>
      <c r="I581">
        <v>5569</v>
      </c>
      <c r="J581" t="s">
        <v>30</v>
      </c>
      <c r="K581" t="s">
        <v>54</v>
      </c>
      <c r="L581">
        <f>VLOOKUP($K581,Key!$A$1:$D$105,2,FALSE)</f>
        <v>43.004728999999998</v>
      </c>
      <c r="M581">
        <f>VLOOKUP($K581,Key!$A$1:$D$105,3,FALSE)</f>
        <v>-87.905463999999995</v>
      </c>
      <c r="N581" t="str">
        <f>VLOOKUP($K581,Key!$A$1:$D$105,4,FALSE)</f>
        <v>Milwaukee</v>
      </c>
      <c r="O581" t="s">
        <v>54</v>
      </c>
      <c r="P581">
        <f>VLOOKUP($O581,Key!$A$1:$D$105,2,FALSE)</f>
        <v>43.004728999999998</v>
      </c>
      <c r="Q581">
        <f>VLOOKUP($O581,Key!$A$1:$D$105,3,FALSE)</f>
        <v>-87.905463999999995</v>
      </c>
      <c r="R581" t="str">
        <f>VLOOKUP($O581,Key!$A$1:$D$105,4,FALSE)</f>
        <v>Milwaukee</v>
      </c>
      <c r="S581">
        <v>0</v>
      </c>
      <c r="T581">
        <v>0</v>
      </c>
      <c r="U581">
        <v>0</v>
      </c>
      <c r="V581" t="s">
        <v>33</v>
      </c>
      <c r="W581">
        <v>0</v>
      </c>
      <c r="X581">
        <v>0</v>
      </c>
      <c r="Y581">
        <v>0</v>
      </c>
      <c r="Z581" s="4">
        <v>-1</v>
      </c>
      <c r="AA581" s="1">
        <v>43484</v>
      </c>
      <c r="AB581" s="8">
        <f t="shared" si="54"/>
        <v>43466</v>
      </c>
      <c r="AC581" s="8">
        <f t="shared" si="55"/>
        <v>43484</v>
      </c>
      <c r="AD581" s="8" t="str">
        <f t="shared" si="56"/>
        <v>Saturday</v>
      </c>
      <c r="AE581" s="2">
        <v>0.66019675925925925</v>
      </c>
      <c r="AF581" s="4">
        <v>1</v>
      </c>
      <c r="AG581" s="1">
        <v>43484</v>
      </c>
      <c r="AH581" s="8">
        <f t="shared" si="57"/>
        <v>43466</v>
      </c>
      <c r="AI581" s="8">
        <f t="shared" si="58"/>
        <v>43484</v>
      </c>
      <c r="AJ581" s="8" t="str">
        <f t="shared" si="59"/>
        <v>Saturday</v>
      </c>
      <c r="AK581" s="2">
        <v>0.66035879629629635</v>
      </c>
      <c r="AL581" t="s">
        <v>33</v>
      </c>
      <c r="AM581" t="s">
        <v>34</v>
      </c>
      <c r="AN581" t="s">
        <v>44</v>
      </c>
      <c r="AO581" t="s">
        <v>27</v>
      </c>
    </row>
    <row r="582" spans="1:41" x14ac:dyDescent="0.25">
      <c r="A582" t="s">
        <v>27</v>
      </c>
      <c r="B582">
        <v>1865798</v>
      </c>
      <c r="C582" t="s">
        <v>28</v>
      </c>
      <c r="G582" t="s">
        <v>29</v>
      </c>
      <c r="I582">
        <v>12542</v>
      </c>
      <c r="J582" t="s">
        <v>30</v>
      </c>
      <c r="K582" t="s">
        <v>48</v>
      </c>
      <c r="L582">
        <f>VLOOKUP($K582,Key!$A$1:$D$105,2,FALSE)</f>
        <v>43.034619999999997</v>
      </c>
      <c r="M582">
        <f>VLOOKUP($K582,Key!$A$1:$D$105,3,FALSE)</f>
        <v>-87.917500000000004</v>
      </c>
      <c r="N582" t="str">
        <f>VLOOKUP($K582,Key!$A$1:$D$105,4,FALSE)</f>
        <v>Milwaukee</v>
      </c>
      <c r="O582" t="s">
        <v>48</v>
      </c>
      <c r="P582">
        <f>VLOOKUP($O582,Key!$A$1:$D$105,2,FALSE)</f>
        <v>43.034619999999997</v>
      </c>
      <c r="Q582">
        <f>VLOOKUP($O582,Key!$A$1:$D$105,3,FALSE)</f>
        <v>-87.917500000000004</v>
      </c>
      <c r="R582" t="str">
        <f>VLOOKUP($O582,Key!$A$1:$D$105,4,FALSE)</f>
        <v>Milwaukee</v>
      </c>
      <c r="S582">
        <v>1</v>
      </c>
      <c r="T582">
        <v>0</v>
      </c>
      <c r="U582">
        <v>0</v>
      </c>
      <c r="V582" t="s">
        <v>33</v>
      </c>
      <c r="W582">
        <v>0</v>
      </c>
      <c r="X582">
        <v>0</v>
      </c>
      <c r="Y582">
        <v>0</v>
      </c>
      <c r="Z582" s="6">
        <v>-1</v>
      </c>
      <c r="AA582" s="1">
        <v>43484</v>
      </c>
      <c r="AB582" s="7">
        <f t="shared" si="54"/>
        <v>43466</v>
      </c>
      <c r="AC582" s="7">
        <f t="shared" si="55"/>
        <v>43484</v>
      </c>
      <c r="AD582" s="7" t="str">
        <f t="shared" si="56"/>
        <v>Saturday</v>
      </c>
      <c r="AE582" s="2">
        <v>0.48658564814814814</v>
      </c>
      <c r="AF582" s="6">
        <v>1</v>
      </c>
      <c r="AG582" s="1">
        <v>43484</v>
      </c>
      <c r="AH582" s="7">
        <f t="shared" si="57"/>
        <v>43466</v>
      </c>
      <c r="AI582" s="7">
        <f t="shared" si="58"/>
        <v>43484</v>
      </c>
      <c r="AJ582" s="7" t="str">
        <f t="shared" si="59"/>
        <v>Saturday</v>
      </c>
      <c r="AK582" s="2">
        <v>0.48692129629629632</v>
      </c>
      <c r="AL582" t="s">
        <v>33</v>
      </c>
      <c r="AM582" t="s">
        <v>34</v>
      </c>
      <c r="AN582" t="s">
        <v>44</v>
      </c>
      <c r="AO582" t="s">
        <v>27</v>
      </c>
    </row>
    <row r="583" spans="1:41" x14ac:dyDescent="0.25">
      <c r="A583" t="s">
        <v>27</v>
      </c>
      <c r="B583">
        <v>2290052</v>
      </c>
      <c r="C583" t="s">
        <v>28</v>
      </c>
      <c r="G583" t="s">
        <v>29</v>
      </c>
      <c r="I583">
        <v>5451</v>
      </c>
      <c r="J583" t="s">
        <v>30</v>
      </c>
      <c r="K583" t="s">
        <v>41</v>
      </c>
      <c r="L583">
        <f>VLOOKUP($K583,Key!$A$1:$D$105,2,FALSE)</f>
        <v>43.042490000000001</v>
      </c>
      <c r="M583">
        <f>VLOOKUP($K583,Key!$A$1:$D$105,3,FALSE)</f>
        <v>-87.909959999999998</v>
      </c>
      <c r="N583" t="str">
        <f>VLOOKUP($K583,Key!$A$1:$D$105,4,FALSE)</f>
        <v>Milwaukee</v>
      </c>
      <c r="O583" t="s">
        <v>31</v>
      </c>
      <c r="P583">
        <f>VLOOKUP($O583,Key!$A$1:$D$105,2,FALSE)</f>
        <v>43.038719999999998</v>
      </c>
      <c r="Q583">
        <f>VLOOKUP($O583,Key!$A$1:$D$105,3,FALSE)</f>
        <v>-87.905339999999995</v>
      </c>
      <c r="R583" t="str">
        <f>VLOOKUP($O583,Key!$A$1:$D$105,4,FALSE)</f>
        <v>Milwaukee</v>
      </c>
      <c r="S583">
        <v>8</v>
      </c>
      <c r="T583">
        <v>0</v>
      </c>
      <c r="U583">
        <v>0</v>
      </c>
      <c r="V583" t="s">
        <v>33</v>
      </c>
      <c r="W583">
        <v>1</v>
      </c>
      <c r="X583">
        <v>1</v>
      </c>
      <c r="Y583">
        <v>40</v>
      </c>
      <c r="Z583" s="4">
        <v>-1</v>
      </c>
      <c r="AA583" s="1">
        <v>43470</v>
      </c>
      <c r="AB583" s="8">
        <f t="shared" si="54"/>
        <v>43466</v>
      </c>
      <c r="AC583" s="8">
        <f t="shared" si="55"/>
        <v>43470</v>
      </c>
      <c r="AD583" s="8" t="str">
        <f t="shared" si="56"/>
        <v>Saturday</v>
      </c>
      <c r="AE583" s="2">
        <v>0.58266203703703701</v>
      </c>
      <c r="AF583" s="4">
        <v>1</v>
      </c>
      <c r="AG583" s="1">
        <v>43470</v>
      </c>
      <c r="AH583" s="8">
        <f t="shared" si="57"/>
        <v>43466</v>
      </c>
      <c r="AI583" s="8">
        <f t="shared" si="58"/>
        <v>43470</v>
      </c>
      <c r="AJ583" s="8" t="str">
        <f t="shared" si="59"/>
        <v>Saturday</v>
      </c>
      <c r="AK583" s="2">
        <v>0.5886689814814815</v>
      </c>
      <c r="AL583" t="s">
        <v>33</v>
      </c>
      <c r="AM583" t="s">
        <v>34</v>
      </c>
      <c r="AN583" t="s">
        <v>35</v>
      </c>
      <c r="AO583" t="s">
        <v>27</v>
      </c>
    </row>
    <row r="584" spans="1:41" x14ac:dyDescent="0.25">
      <c r="A584" t="s">
        <v>27</v>
      </c>
      <c r="B584">
        <v>871693</v>
      </c>
      <c r="C584" t="s">
        <v>28</v>
      </c>
      <c r="G584" t="s">
        <v>29</v>
      </c>
      <c r="I584">
        <v>5419</v>
      </c>
      <c r="J584" t="s">
        <v>30</v>
      </c>
      <c r="K584" t="s">
        <v>42</v>
      </c>
      <c r="L584">
        <f>VLOOKUP($K584,Key!$A$1:$D$105,2,FALSE)</f>
        <v>43.02948</v>
      </c>
      <c r="M584">
        <f>VLOOKUP($K584,Key!$A$1:$D$105,3,FALSE)</f>
        <v>-87.912819999999996</v>
      </c>
      <c r="N584" t="str">
        <f>VLOOKUP($K584,Key!$A$1:$D$105,4,FALSE)</f>
        <v>Milwaukee</v>
      </c>
      <c r="O584" t="s">
        <v>42</v>
      </c>
      <c r="P584">
        <f>VLOOKUP($O584,Key!$A$1:$D$105,2,FALSE)</f>
        <v>43.02948</v>
      </c>
      <c r="Q584">
        <f>VLOOKUP($O584,Key!$A$1:$D$105,3,FALSE)</f>
        <v>-87.912819999999996</v>
      </c>
      <c r="R584" t="str">
        <f>VLOOKUP($O584,Key!$A$1:$D$105,4,FALSE)</f>
        <v>Milwaukee</v>
      </c>
      <c r="S584">
        <v>0</v>
      </c>
      <c r="T584">
        <v>0</v>
      </c>
      <c r="U584">
        <v>0</v>
      </c>
      <c r="V584" t="s">
        <v>33</v>
      </c>
      <c r="W584">
        <v>0</v>
      </c>
      <c r="X584">
        <v>0</v>
      </c>
      <c r="Y584">
        <v>0</v>
      </c>
      <c r="Z584" s="6">
        <v>-1</v>
      </c>
      <c r="AA584" s="1">
        <v>43484</v>
      </c>
      <c r="AB584" s="7">
        <f t="shared" si="54"/>
        <v>43466</v>
      </c>
      <c r="AC584" s="7">
        <f t="shared" si="55"/>
        <v>43484</v>
      </c>
      <c r="AD584" s="7" t="str">
        <f t="shared" si="56"/>
        <v>Saturday</v>
      </c>
      <c r="AE584" s="2">
        <v>0.57039351851851849</v>
      </c>
      <c r="AF584" s="6">
        <v>1</v>
      </c>
      <c r="AG584" s="1">
        <v>43484</v>
      </c>
      <c r="AH584" s="7">
        <f t="shared" si="57"/>
        <v>43466</v>
      </c>
      <c r="AI584" s="7">
        <f t="shared" si="58"/>
        <v>43484</v>
      </c>
      <c r="AJ584" s="7" t="str">
        <f t="shared" si="59"/>
        <v>Saturday</v>
      </c>
      <c r="AK584" s="2">
        <v>0.57049768518518518</v>
      </c>
      <c r="AL584" t="s">
        <v>33</v>
      </c>
      <c r="AM584" t="s">
        <v>34</v>
      </c>
      <c r="AN584" t="s">
        <v>44</v>
      </c>
      <c r="AO584" t="s">
        <v>27</v>
      </c>
    </row>
    <row r="585" spans="1:41" x14ac:dyDescent="0.25">
      <c r="A585" t="s">
        <v>27</v>
      </c>
      <c r="B585">
        <v>1164213</v>
      </c>
      <c r="C585" t="s">
        <v>28</v>
      </c>
      <c r="G585" t="s">
        <v>29</v>
      </c>
      <c r="I585">
        <v>5422</v>
      </c>
      <c r="J585" t="s">
        <v>30</v>
      </c>
      <c r="K585" t="s">
        <v>41</v>
      </c>
      <c r="L585">
        <f>VLOOKUP($K585,Key!$A$1:$D$105,2,FALSE)</f>
        <v>43.042490000000001</v>
      </c>
      <c r="M585">
        <f>VLOOKUP($K585,Key!$A$1:$D$105,3,FALSE)</f>
        <v>-87.909959999999998</v>
      </c>
      <c r="N585" t="str">
        <f>VLOOKUP($K585,Key!$A$1:$D$105,4,FALSE)</f>
        <v>Milwaukee</v>
      </c>
      <c r="O585" t="s">
        <v>75</v>
      </c>
      <c r="P585">
        <f>VLOOKUP($O585,Key!$A$1:$D$105,2,FALSE)</f>
        <v>43.063749000000001</v>
      </c>
      <c r="Q585">
        <f>VLOOKUP($O585,Key!$A$1:$D$105,3,FALSE)</f>
        <v>-87.887962999999999</v>
      </c>
      <c r="R585" t="str">
        <f>VLOOKUP($O585,Key!$A$1:$D$105,4,FALSE)</f>
        <v>Milwaukee</v>
      </c>
      <c r="S585">
        <v>19</v>
      </c>
      <c r="T585">
        <v>0</v>
      </c>
      <c r="U585">
        <v>0</v>
      </c>
      <c r="V585" t="s">
        <v>33</v>
      </c>
      <c r="W585">
        <v>2</v>
      </c>
      <c r="X585">
        <v>1.9</v>
      </c>
      <c r="Y585">
        <v>80</v>
      </c>
      <c r="Z585" s="4">
        <v>-1</v>
      </c>
      <c r="AA585" s="1">
        <v>43477</v>
      </c>
      <c r="AB585" s="8">
        <f t="shared" si="54"/>
        <v>43466</v>
      </c>
      <c r="AC585" s="8">
        <f t="shared" si="55"/>
        <v>43477</v>
      </c>
      <c r="AD585" s="8" t="str">
        <f t="shared" si="56"/>
        <v>Saturday</v>
      </c>
      <c r="AE585" s="2">
        <v>0.68849537037037034</v>
      </c>
      <c r="AF585" s="4">
        <v>1</v>
      </c>
      <c r="AG585" s="1">
        <v>43477</v>
      </c>
      <c r="AH585" s="8">
        <f t="shared" si="57"/>
        <v>43466</v>
      </c>
      <c r="AI585" s="8">
        <f t="shared" si="58"/>
        <v>43477</v>
      </c>
      <c r="AJ585" s="8" t="str">
        <f t="shared" si="59"/>
        <v>Saturday</v>
      </c>
      <c r="AK585" s="2">
        <v>0.70156249999999998</v>
      </c>
      <c r="AL585" t="s">
        <v>33</v>
      </c>
      <c r="AM585" t="s">
        <v>34</v>
      </c>
      <c r="AN585" t="s">
        <v>35</v>
      </c>
      <c r="AO585" t="s">
        <v>27</v>
      </c>
    </row>
    <row r="586" spans="1:41" x14ac:dyDescent="0.25">
      <c r="A586" t="s">
        <v>27</v>
      </c>
      <c r="B586">
        <v>1265194</v>
      </c>
      <c r="C586" t="s">
        <v>28</v>
      </c>
      <c r="G586" t="s">
        <v>29</v>
      </c>
      <c r="I586">
        <v>21</v>
      </c>
      <c r="J586" t="s">
        <v>30</v>
      </c>
      <c r="K586" t="s">
        <v>43</v>
      </c>
      <c r="L586">
        <f>VLOOKUP($K586,Key!$A$1:$D$105,2,FALSE)</f>
        <v>43.038580000000003</v>
      </c>
      <c r="M586">
        <f>VLOOKUP($K586,Key!$A$1:$D$105,3,FALSE)</f>
        <v>-87.90934</v>
      </c>
      <c r="N586" t="str">
        <f>VLOOKUP($K586,Key!$A$1:$D$105,4,FALSE)</f>
        <v>Milwaukee</v>
      </c>
      <c r="O586" t="s">
        <v>46</v>
      </c>
      <c r="P586">
        <f>VLOOKUP($O586,Key!$A$1:$D$105,2,FALSE)</f>
        <v>43.049909999999997</v>
      </c>
      <c r="Q586">
        <f>VLOOKUP($O586,Key!$A$1:$D$105,3,FALSE)</f>
        <v>-87.914237</v>
      </c>
      <c r="R586" t="str">
        <f>VLOOKUP($O586,Key!$A$1:$D$105,4,FALSE)</f>
        <v>Milwaukee</v>
      </c>
      <c r="S586">
        <v>12</v>
      </c>
      <c r="T586">
        <v>0</v>
      </c>
      <c r="U586">
        <v>0</v>
      </c>
      <c r="V586" t="s">
        <v>33</v>
      </c>
      <c r="W586">
        <v>1</v>
      </c>
      <c r="X586">
        <v>1</v>
      </c>
      <c r="Y586">
        <v>40</v>
      </c>
      <c r="Z586" s="6">
        <v>-1</v>
      </c>
      <c r="AA586" s="1">
        <v>43473</v>
      </c>
      <c r="AB586" s="7">
        <f t="shared" si="54"/>
        <v>43466</v>
      </c>
      <c r="AC586" s="7">
        <f t="shared" si="55"/>
        <v>43473</v>
      </c>
      <c r="AD586" s="7" t="str">
        <f t="shared" si="56"/>
        <v>Tuesday</v>
      </c>
      <c r="AE586" s="2">
        <v>0.43806712962962963</v>
      </c>
      <c r="AF586" s="6">
        <v>1</v>
      </c>
      <c r="AG586" s="1">
        <v>43473</v>
      </c>
      <c r="AH586" s="7">
        <f t="shared" si="57"/>
        <v>43466</v>
      </c>
      <c r="AI586" s="7">
        <f t="shared" si="58"/>
        <v>43473</v>
      </c>
      <c r="AJ586" s="7" t="str">
        <f t="shared" si="59"/>
        <v>Tuesday</v>
      </c>
      <c r="AK586" s="2">
        <v>0.44627314814814811</v>
      </c>
      <c r="AL586" t="s">
        <v>33</v>
      </c>
      <c r="AM586" t="s">
        <v>34</v>
      </c>
      <c r="AN586" t="s">
        <v>35</v>
      </c>
      <c r="AO586" t="s">
        <v>27</v>
      </c>
    </row>
    <row r="587" spans="1:41" x14ac:dyDescent="0.25">
      <c r="A587" t="s">
        <v>27</v>
      </c>
      <c r="B587">
        <v>1164213</v>
      </c>
      <c r="C587" t="s">
        <v>28</v>
      </c>
      <c r="G587" t="s">
        <v>29</v>
      </c>
      <c r="I587">
        <v>5498</v>
      </c>
      <c r="J587" t="s">
        <v>30</v>
      </c>
      <c r="K587" t="s">
        <v>41</v>
      </c>
      <c r="L587">
        <f>VLOOKUP($K587,Key!$A$1:$D$105,2,FALSE)</f>
        <v>43.042490000000001</v>
      </c>
      <c r="M587">
        <f>VLOOKUP($K587,Key!$A$1:$D$105,3,FALSE)</f>
        <v>-87.909959999999998</v>
      </c>
      <c r="N587" t="str">
        <f>VLOOKUP($K587,Key!$A$1:$D$105,4,FALSE)</f>
        <v>Milwaukee</v>
      </c>
      <c r="O587" t="s">
        <v>75</v>
      </c>
      <c r="P587">
        <f>VLOOKUP($O587,Key!$A$1:$D$105,2,FALSE)</f>
        <v>43.063749000000001</v>
      </c>
      <c r="Q587">
        <f>VLOOKUP($O587,Key!$A$1:$D$105,3,FALSE)</f>
        <v>-87.887962999999999</v>
      </c>
      <c r="R587" t="str">
        <f>VLOOKUP($O587,Key!$A$1:$D$105,4,FALSE)</f>
        <v>Milwaukee</v>
      </c>
      <c r="S587">
        <v>15</v>
      </c>
      <c r="T587">
        <v>0</v>
      </c>
      <c r="U587">
        <v>0</v>
      </c>
      <c r="V587" t="s">
        <v>33</v>
      </c>
      <c r="W587">
        <v>2</v>
      </c>
      <c r="X587">
        <v>1.9</v>
      </c>
      <c r="Y587">
        <v>80</v>
      </c>
      <c r="Z587" s="4">
        <v>-1</v>
      </c>
      <c r="AA587" s="1">
        <v>43477</v>
      </c>
      <c r="AB587" s="8">
        <f t="shared" si="54"/>
        <v>43466</v>
      </c>
      <c r="AC587" s="8">
        <f t="shared" si="55"/>
        <v>43477</v>
      </c>
      <c r="AD587" s="8" t="str">
        <f t="shared" si="56"/>
        <v>Saturday</v>
      </c>
      <c r="AE587" s="2">
        <v>0.68983796296296296</v>
      </c>
      <c r="AF587" s="4">
        <v>1</v>
      </c>
      <c r="AG587" s="1">
        <v>43477</v>
      </c>
      <c r="AH587" s="8">
        <f t="shared" si="57"/>
        <v>43466</v>
      </c>
      <c r="AI587" s="8">
        <f t="shared" si="58"/>
        <v>43477</v>
      </c>
      <c r="AJ587" s="8" t="str">
        <f t="shared" si="59"/>
        <v>Saturday</v>
      </c>
      <c r="AK587" s="2">
        <v>0.70059027777777771</v>
      </c>
      <c r="AL587" t="s">
        <v>33</v>
      </c>
      <c r="AM587" t="s">
        <v>34</v>
      </c>
      <c r="AN587" t="s">
        <v>35</v>
      </c>
      <c r="AO587" t="s">
        <v>27</v>
      </c>
    </row>
    <row r="588" spans="1:41" x14ac:dyDescent="0.25">
      <c r="A588" t="s">
        <v>27</v>
      </c>
      <c r="B588">
        <v>2290052</v>
      </c>
      <c r="C588" t="s">
        <v>28</v>
      </c>
      <c r="G588" t="s">
        <v>29</v>
      </c>
      <c r="I588">
        <v>81</v>
      </c>
      <c r="J588" t="s">
        <v>30</v>
      </c>
      <c r="K588" t="s">
        <v>32</v>
      </c>
      <c r="L588">
        <f>VLOOKUP($K588,Key!$A$1:$D$105,2,FALSE)</f>
        <v>43.040349999999997</v>
      </c>
      <c r="M588">
        <f>VLOOKUP($K588,Key!$A$1:$D$105,3,FALSE)</f>
        <v>-87.920760000000001</v>
      </c>
      <c r="N588" t="str">
        <f>VLOOKUP($K588,Key!$A$1:$D$105,4,FALSE)</f>
        <v>Milwaukee</v>
      </c>
      <c r="O588" t="s">
        <v>46</v>
      </c>
      <c r="P588">
        <f>VLOOKUP($O588,Key!$A$1:$D$105,2,FALSE)</f>
        <v>43.049909999999997</v>
      </c>
      <c r="Q588">
        <f>VLOOKUP($O588,Key!$A$1:$D$105,3,FALSE)</f>
        <v>-87.914237</v>
      </c>
      <c r="R588" t="str">
        <f>VLOOKUP($O588,Key!$A$1:$D$105,4,FALSE)</f>
        <v>Milwaukee</v>
      </c>
      <c r="S588">
        <v>1276</v>
      </c>
      <c r="T588">
        <v>0</v>
      </c>
      <c r="U588">
        <v>0</v>
      </c>
      <c r="V588" t="s">
        <v>33</v>
      </c>
      <c r="W588">
        <v>18</v>
      </c>
      <c r="X588">
        <v>17.100000000000001</v>
      </c>
      <c r="Y588">
        <v>720</v>
      </c>
      <c r="Z588" s="6">
        <v>-1</v>
      </c>
      <c r="AA588" s="1">
        <v>43475</v>
      </c>
      <c r="AB588" s="7">
        <f t="shared" si="54"/>
        <v>43466</v>
      </c>
      <c r="AC588" s="7">
        <f t="shared" si="55"/>
        <v>43475</v>
      </c>
      <c r="AD588" s="7" t="str">
        <f t="shared" si="56"/>
        <v>Thursday</v>
      </c>
      <c r="AE588" s="2">
        <v>0.55112268518518526</v>
      </c>
      <c r="AF588" s="6">
        <v>1</v>
      </c>
      <c r="AG588" s="1">
        <v>43476</v>
      </c>
      <c r="AH588" s="7">
        <f t="shared" si="57"/>
        <v>43466</v>
      </c>
      <c r="AI588" s="7">
        <f t="shared" si="58"/>
        <v>43476</v>
      </c>
      <c r="AJ588" s="7" t="str">
        <f t="shared" si="59"/>
        <v>Friday</v>
      </c>
      <c r="AK588" s="2">
        <v>0.43718750000000001</v>
      </c>
      <c r="AL588" t="s">
        <v>34</v>
      </c>
      <c r="AM588" t="s">
        <v>34</v>
      </c>
      <c r="AN588" t="s">
        <v>35</v>
      </c>
      <c r="AO588" t="s">
        <v>27</v>
      </c>
    </row>
    <row r="589" spans="1:41" x14ac:dyDescent="0.25">
      <c r="A589" t="s">
        <v>27</v>
      </c>
      <c r="B589">
        <v>871693</v>
      </c>
      <c r="C589" t="s">
        <v>28</v>
      </c>
      <c r="G589" t="s">
        <v>29</v>
      </c>
      <c r="I589">
        <v>11115</v>
      </c>
      <c r="J589" t="s">
        <v>30</v>
      </c>
      <c r="K589" t="s">
        <v>51</v>
      </c>
      <c r="L589">
        <f>VLOOKUP($K589,Key!$A$1:$D$105,2,FALSE)</f>
        <v>43.028709999999997</v>
      </c>
      <c r="M589">
        <f>VLOOKUP($K589,Key!$A$1:$D$105,3,FALSE)</f>
        <v>-87.9041</v>
      </c>
      <c r="N589" t="str">
        <f>VLOOKUP($K589,Key!$A$1:$D$105,4,FALSE)</f>
        <v>Milwaukee</v>
      </c>
      <c r="O589" t="s">
        <v>51</v>
      </c>
      <c r="P589">
        <f>VLOOKUP($O589,Key!$A$1:$D$105,2,FALSE)</f>
        <v>43.028709999999997</v>
      </c>
      <c r="Q589">
        <f>VLOOKUP($O589,Key!$A$1:$D$105,3,FALSE)</f>
        <v>-87.9041</v>
      </c>
      <c r="R589" t="str">
        <f>VLOOKUP($O589,Key!$A$1:$D$105,4,FALSE)</f>
        <v>Milwaukee</v>
      </c>
      <c r="S589">
        <v>7</v>
      </c>
      <c r="T589">
        <v>0</v>
      </c>
      <c r="U589">
        <v>0</v>
      </c>
      <c r="V589" t="s">
        <v>33</v>
      </c>
      <c r="W589">
        <v>1</v>
      </c>
      <c r="X589">
        <v>1</v>
      </c>
      <c r="Y589">
        <v>40</v>
      </c>
      <c r="Z589" s="6">
        <v>-1</v>
      </c>
      <c r="AA589" s="1">
        <v>43486</v>
      </c>
      <c r="AB589" s="7">
        <f t="shared" si="54"/>
        <v>43466</v>
      </c>
      <c r="AC589" s="7">
        <f t="shared" si="55"/>
        <v>43486</v>
      </c>
      <c r="AD589" s="7" t="str">
        <f t="shared" si="56"/>
        <v>Monday</v>
      </c>
      <c r="AE589" s="2">
        <v>0.71127314814814813</v>
      </c>
      <c r="AF589" s="6">
        <v>1</v>
      </c>
      <c r="AG589" s="1">
        <v>43486</v>
      </c>
      <c r="AH589" s="7">
        <f t="shared" si="57"/>
        <v>43466</v>
      </c>
      <c r="AI589" s="7">
        <f t="shared" si="58"/>
        <v>43486</v>
      </c>
      <c r="AJ589" s="7" t="str">
        <f t="shared" si="59"/>
        <v>Monday</v>
      </c>
      <c r="AK589" s="2">
        <v>0.71652777777777776</v>
      </c>
      <c r="AL589" t="s">
        <v>33</v>
      </c>
      <c r="AM589" t="s">
        <v>34</v>
      </c>
      <c r="AN589" t="s">
        <v>44</v>
      </c>
      <c r="AO589" t="s">
        <v>27</v>
      </c>
    </row>
    <row r="590" spans="1:41" x14ac:dyDescent="0.25">
      <c r="A590" t="s">
        <v>27</v>
      </c>
      <c r="B590">
        <v>1867043</v>
      </c>
      <c r="C590" t="s">
        <v>28</v>
      </c>
      <c r="G590" t="s">
        <v>29</v>
      </c>
      <c r="I590">
        <v>11073</v>
      </c>
      <c r="J590" t="s">
        <v>30</v>
      </c>
      <c r="K590" t="s">
        <v>78</v>
      </c>
      <c r="L590">
        <f>VLOOKUP($K590,Key!$A$1:$D$105,2,FALSE)</f>
        <v>43.041646999999998</v>
      </c>
      <c r="M590">
        <f>VLOOKUP($K590,Key!$A$1:$D$105,3,FALSE)</f>
        <v>-87.927257999999995</v>
      </c>
      <c r="N590" t="str">
        <f>VLOOKUP($K590,Key!$A$1:$D$105,4,FALSE)</f>
        <v>Milwaukee</v>
      </c>
      <c r="O590" t="s">
        <v>78</v>
      </c>
      <c r="P590">
        <f>VLOOKUP($O590,Key!$A$1:$D$105,2,FALSE)</f>
        <v>43.041646999999998</v>
      </c>
      <c r="Q590">
        <f>VLOOKUP($O590,Key!$A$1:$D$105,3,FALSE)</f>
        <v>-87.927257999999995</v>
      </c>
      <c r="R590" t="str">
        <f>VLOOKUP($O590,Key!$A$1:$D$105,4,FALSE)</f>
        <v>Milwaukee</v>
      </c>
      <c r="S590">
        <v>4</v>
      </c>
      <c r="T590">
        <v>0</v>
      </c>
      <c r="U590">
        <v>0</v>
      </c>
      <c r="V590" t="s">
        <v>33</v>
      </c>
      <c r="W590">
        <v>0</v>
      </c>
      <c r="X590">
        <v>0</v>
      </c>
      <c r="Y590">
        <v>0</v>
      </c>
      <c r="Z590" s="4">
        <v>-1</v>
      </c>
      <c r="AA590" s="1">
        <v>43485</v>
      </c>
      <c r="AB590" s="8">
        <f t="shared" si="54"/>
        <v>43466</v>
      </c>
      <c r="AC590" s="8">
        <f t="shared" si="55"/>
        <v>43485</v>
      </c>
      <c r="AD590" s="8" t="str">
        <f t="shared" si="56"/>
        <v>Sunday</v>
      </c>
      <c r="AE590" s="2">
        <v>0.56284722222222217</v>
      </c>
      <c r="AF590" s="4">
        <v>1</v>
      </c>
      <c r="AG590" s="1">
        <v>43485</v>
      </c>
      <c r="AH590" s="8">
        <f t="shared" si="57"/>
        <v>43466</v>
      </c>
      <c r="AI590" s="8">
        <f t="shared" si="58"/>
        <v>43485</v>
      </c>
      <c r="AJ590" s="8" t="str">
        <f t="shared" si="59"/>
        <v>Sunday</v>
      </c>
      <c r="AK590" s="2">
        <v>0.56582175925925926</v>
      </c>
      <c r="AL590" t="s">
        <v>33</v>
      </c>
      <c r="AM590" t="s">
        <v>34</v>
      </c>
      <c r="AN590" t="s">
        <v>44</v>
      </c>
      <c r="AO590" t="s">
        <v>27</v>
      </c>
    </row>
    <row r="591" spans="1:41" x14ac:dyDescent="0.25">
      <c r="A591" t="s">
        <v>27</v>
      </c>
      <c r="B591">
        <v>2290052</v>
      </c>
      <c r="C591" t="s">
        <v>28</v>
      </c>
      <c r="G591" t="s">
        <v>29</v>
      </c>
      <c r="I591">
        <v>11157</v>
      </c>
      <c r="J591" t="s">
        <v>30</v>
      </c>
      <c r="K591" t="s">
        <v>90</v>
      </c>
      <c r="L591">
        <f>VLOOKUP($K591,Key!$A$1:$D$105,2,FALSE)</f>
        <v>43.036900000000003</v>
      </c>
      <c r="M591">
        <f>VLOOKUP($K591,Key!$A$1:$D$105,3,FALSE)</f>
        <v>-87.89667</v>
      </c>
      <c r="N591" t="str">
        <f>VLOOKUP($K591,Key!$A$1:$D$105,4,FALSE)</f>
        <v>Milwaukee</v>
      </c>
      <c r="O591" t="s">
        <v>90</v>
      </c>
      <c r="P591">
        <f>VLOOKUP($O591,Key!$A$1:$D$105,2,FALSE)</f>
        <v>43.036900000000003</v>
      </c>
      <c r="Q591">
        <f>VLOOKUP($O591,Key!$A$1:$D$105,3,FALSE)</f>
        <v>-87.89667</v>
      </c>
      <c r="R591" t="str">
        <f>VLOOKUP($O591,Key!$A$1:$D$105,4,FALSE)</f>
        <v>Milwaukee</v>
      </c>
      <c r="S591">
        <v>0</v>
      </c>
      <c r="T591">
        <v>0</v>
      </c>
      <c r="U591">
        <v>0</v>
      </c>
      <c r="V591" t="s">
        <v>33</v>
      </c>
      <c r="W591">
        <v>0</v>
      </c>
      <c r="X591">
        <v>0</v>
      </c>
      <c r="Y591">
        <v>0</v>
      </c>
      <c r="Z591" s="6">
        <v>-1</v>
      </c>
      <c r="AA591" s="1">
        <v>43481</v>
      </c>
      <c r="AB591" s="7">
        <f t="shared" si="54"/>
        <v>43466</v>
      </c>
      <c r="AC591" s="7">
        <f t="shared" si="55"/>
        <v>43481</v>
      </c>
      <c r="AD591" s="7" t="str">
        <f t="shared" si="56"/>
        <v>Wednesday</v>
      </c>
      <c r="AE591" s="2">
        <v>0.53637731481481488</v>
      </c>
      <c r="AF591" s="6">
        <v>1</v>
      </c>
      <c r="AG591" s="1">
        <v>43481</v>
      </c>
      <c r="AH591" s="7">
        <f t="shared" si="57"/>
        <v>43466</v>
      </c>
      <c r="AI591" s="7">
        <f t="shared" si="58"/>
        <v>43481</v>
      </c>
      <c r="AJ591" s="7" t="str">
        <f t="shared" si="59"/>
        <v>Wednesday</v>
      </c>
      <c r="AK591" s="2">
        <v>0.53656249999999994</v>
      </c>
      <c r="AL591" t="s">
        <v>33</v>
      </c>
      <c r="AM591" t="s">
        <v>34</v>
      </c>
      <c r="AN591" t="s">
        <v>44</v>
      </c>
      <c r="AO591" t="s">
        <v>27</v>
      </c>
    </row>
    <row r="592" spans="1:41" x14ac:dyDescent="0.25">
      <c r="A592" t="s">
        <v>27</v>
      </c>
      <c r="B592">
        <v>871693</v>
      </c>
      <c r="C592" t="s">
        <v>28</v>
      </c>
      <c r="G592" t="s">
        <v>29</v>
      </c>
      <c r="I592">
        <v>5528</v>
      </c>
      <c r="J592" t="s">
        <v>30</v>
      </c>
      <c r="K592" t="s">
        <v>54</v>
      </c>
      <c r="L592">
        <f>VLOOKUP($K592,Key!$A$1:$D$105,2,FALSE)</f>
        <v>43.004728999999998</v>
      </c>
      <c r="M592">
        <f>VLOOKUP($K592,Key!$A$1:$D$105,3,FALSE)</f>
        <v>-87.905463999999995</v>
      </c>
      <c r="N592" t="str">
        <f>VLOOKUP($K592,Key!$A$1:$D$105,4,FALSE)</f>
        <v>Milwaukee</v>
      </c>
      <c r="O592" t="s">
        <v>54</v>
      </c>
      <c r="P592">
        <f>VLOOKUP($O592,Key!$A$1:$D$105,2,FALSE)</f>
        <v>43.004728999999998</v>
      </c>
      <c r="Q592">
        <f>VLOOKUP($O592,Key!$A$1:$D$105,3,FALSE)</f>
        <v>-87.905463999999995</v>
      </c>
      <c r="R592" t="str">
        <f>VLOOKUP($O592,Key!$A$1:$D$105,4,FALSE)</f>
        <v>Milwaukee</v>
      </c>
      <c r="S592">
        <v>1</v>
      </c>
      <c r="T592">
        <v>0</v>
      </c>
      <c r="U592">
        <v>0</v>
      </c>
      <c r="V592" t="s">
        <v>33</v>
      </c>
      <c r="W592">
        <v>0</v>
      </c>
      <c r="X592">
        <v>0</v>
      </c>
      <c r="Y592">
        <v>0</v>
      </c>
      <c r="Z592" s="4">
        <v>-1</v>
      </c>
      <c r="AA592" s="1">
        <v>43484</v>
      </c>
      <c r="AB592" s="8">
        <f t="shared" si="54"/>
        <v>43466</v>
      </c>
      <c r="AC592" s="8">
        <f t="shared" si="55"/>
        <v>43484</v>
      </c>
      <c r="AD592" s="8" t="str">
        <f t="shared" si="56"/>
        <v>Saturday</v>
      </c>
      <c r="AE592" s="2">
        <v>0.66166666666666674</v>
      </c>
      <c r="AF592" s="4">
        <v>1</v>
      </c>
      <c r="AG592" s="1">
        <v>43484</v>
      </c>
      <c r="AH592" s="8">
        <f t="shared" si="57"/>
        <v>43466</v>
      </c>
      <c r="AI592" s="8">
        <f t="shared" si="58"/>
        <v>43484</v>
      </c>
      <c r="AJ592" s="8" t="str">
        <f t="shared" si="59"/>
        <v>Saturday</v>
      </c>
      <c r="AK592" s="2">
        <v>0.66180555555555554</v>
      </c>
      <c r="AL592" t="s">
        <v>33</v>
      </c>
      <c r="AM592" t="s">
        <v>34</v>
      </c>
      <c r="AN592" t="s">
        <v>44</v>
      </c>
      <c r="AO592" t="s">
        <v>27</v>
      </c>
    </row>
    <row r="593" spans="1:41" x14ac:dyDescent="0.25">
      <c r="A593" t="s">
        <v>27</v>
      </c>
      <c r="B593">
        <v>1865798</v>
      </c>
      <c r="C593" t="s">
        <v>28</v>
      </c>
      <c r="G593" t="s">
        <v>29</v>
      </c>
      <c r="I593">
        <v>5445</v>
      </c>
      <c r="J593" t="s">
        <v>30</v>
      </c>
      <c r="K593" t="s">
        <v>102</v>
      </c>
      <c r="L593">
        <f>VLOOKUP($K593,Key!$A$1:$D$105,2,FALSE)</f>
        <v>43.058010000000003</v>
      </c>
      <c r="M593">
        <f>VLOOKUP($K593,Key!$A$1:$D$105,3,FALSE)</f>
        <v>-87.877300000000005</v>
      </c>
      <c r="N593" t="str">
        <f>VLOOKUP($K593,Key!$A$1:$D$105,4,FALSE)</f>
        <v>Milwaukee</v>
      </c>
      <c r="O593" t="s">
        <v>102</v>
      </c>
      <c r="P593">
        <f>VLOOKUP($O593,Key!$A$1:$D$105,2,FALSE)</f>
        <v>43.058010000000003</v>
      </c>
      <c r="Q593">
        <f>VLOOKUP($O593,Key!$A$1:$D$105,3,FALSE)</f>
        <v>-87.877300000000005</v>
      </c>
      <c r="R593" t="str">
        <f>VLOOKUP($O593,Key!$A$1:$D$105,4,FALSE)</f>
        <v>Milwaukee</v>
      </c>
      <c r="S593">
        <v>1</v>
      </c>
      <c r="T593">
        <v>0</v>
      </c>
      <c r="U593">
        <v>0</v>
      </c>
      <c r="V593" t="s">
        <v>33</v>
      </c>
      <c r="W593">
        <v>0</v>
      </c>
      <c r="X593">
        <v>0</v>
      </c>
      <c r="Y593">
        <v>0</v>
      </c>
      <c r="Z593" s="6">
        <v>-1</v>
      </c>
      <c r="AA593" s="1">
        <v>43489</v>
      </c>
      <c r="AB593" s="7">
        <f t="shared" si="54"/>
        <v>43466</v>
      </c>
      <c r="AC593" s="7">
        <f t="shared" si="55"/>
        <v>43489</v>
      </c>
      <c r="AD593" s="7" t="str">
        <f t="shared" si="56"/>
        <v>Thursday</v>
      </c>
      <c r="AE593" s="2">
        <v>0.48052083333333334</v>
      </c>
      <c r="AF593" s="6">
        <v>1</v>
      </c>
      <c r="AG593" s="1">
        <v>43489</v>
      </c>
      <c r="AH593" s="7">
        <f t="shared" si="57"/>
        <v>43466</v>
      </c>
      <c r="AI593" s="7">
        <f t="shared" si="58"/>
        <v>43489</v>
      </c>
      <c r="AJ593" s="7" t="str">
        <f t="shared" si="59"/>
        <v>Thursday</v>
      </c>
      <c r="AK593" s="2">
        <v>0.48085648148148147</v>
      </c>
      <c r="AL593" t="s">
        <v>33</v>
      </c>
      <c r="AM593" t="s">
        <v>34</v>
      </c>
      <c r="AN593" t="s">
        <v>44</v>
      </c>
      <c r="AO593" t="s">
        <v>27</v>
      </c>
    </row>
    <row r="594" spans="1:41" x14ac:dyDescent="0.25">
      <c r="A594" t="s">
        <v>27</v>
      </c>
      <c r="B594">
        <v>1867043</v>
      </c>
      <c r="C594" t="s">
        <v>28</v>
      </c>
      <c r="G594" t="s">
        <v>29</v>
      </c>
      <c r="I594">
        <v>5424</v>
      </c>
      <c r="J594" t="s">
        <v>30</v>
      </c>
      <c r="K594" t="s">
        <v>82</v>
      </c>
      <c r="L594">
        <f>VLOOKUP($K594,Key!$A$1:$D$105,2,FALSE)</f>
        <v>43.038649999999997</v>
      </c>
      <c r="M594">
        <f>VLOOKUP($K594,Key!$A$1:$D$105,3,FALSE)</f>
        <v>-87.921930000000003</v>
      </c>
      <c r="N594" t="str">
        <f>VLOOKUP($K594,Key!$A$1:$D$105,4,FALSE)</f>
        <v>Milwaukee</v>
      </c>
      <c r="O594" t="s">
        <v>82</v>
      </c>
      <c r="P594">
        <f>VLOOKUP($O594,Key!$A$1:$D$105,2,FALSE)</f>
        <v>43.038649999999997</v>
      </c>
      <c r="Q594">
        <f>VLOOKUP($O594,Key!$A$1:$D$105,3,FALSE)</f>
        <v>-87.921930000000003</v>
      </c>
      <c r="R594" t="str">
        <f>VLOOKUP($O594,Key!$A$1:$D$105,4,FALSE)</f>
        <v>Milwaukee</v>
      </c>
      <c r="S594">
        <v>5</v>
      </c>
      <c r="T594">
        <v>0</v>
      </c>
      <c r="U594">
        <v>0</v>
      </c>
      <c r="V594" t="s">
        <v>33</v>
      </c>
      <c r="W594">
        <v>0</v>
      </c>
      <c r="X594">
        <v>0</v>
      </c>
      <c r="Y594">
        <v>0</v>
      </c>
      <c r="Z594" s="6">
        <v>-1</v>
      </c>
      <c r="AA594" s="1">
        <v>43485</v>
      </c>
      <c r="AB594" s="7">
        <f t="shared" si="54"/>
        <v>43466</v>
      </c>
      <c r="AC594" s="7">
        <f t="shared" si="55"/>
        <v>43485</v>
      </c>
      <c r="AD594" s="7" t="str">
        <f t="shared" si="56"/>
        <v>Sunday</v>
      </c>
      <c r="AE594" s="2">
        <v>0.54895833333333333</v>
      </c>
      <c r="AF594" s="6">
        <v>1</v>
      </c>
      <c r="AG594" s="1">
        <v>43485</v>
      </c>
      <c r="AH594" s="7">
        <f t="shared" si="57"/>
        <v>43466</v>
      </c>
      <c r="AI594" s="7">
        <f t="shared" si="58"/>
        <v>43485</v>
      </c>
      <c r="AJ594" s="7" t="str">
        <f t="shared" si="59"/>
        <v>Sunday</v>
      </c>
      <c r="AK594" s="2">
        <v>0.5521759259259259</v>
      </c>
      <c r="AL594" t="s">
        <v>33</v>
      </c>
      <c r="AM594" t="s">
        <v>34</v>
      </c>
      <c r="AN594" t="s">
        <v>44</v>
      </c>
      <c r="AO594" t="s">
        <v>27</v>
      </c>
    </row>
    <row r="595" spans="1:41" x14ac:dyDescent="0.25">
      <c r="A595" t="s">
        <v>27</v>
      </c>
      <c r="B595">
        <v>2290052</v>
      </c>
      <c r="C595" t="s">
        <v>28</v>
      </c>
      <c r="G595" t="s">
        <v>29</v>
      </c>
      <c r="I595">
        <v>11000</v>
      </c>
      <c r="J595" t="s">
        <v>30</v>
      </c>
      <c r="K595" t="s">
        <v>69</v>
      </c>
      <c r="L595">
        <f>VLOOKUP($K595,Key!$A$1:$D$105,2,FALSE)</f>
        <v>43.081940000000003</v>
      </c>
      <c r="M595">
        <f>VLOOKUP($K595,Key!$A$1:$D$105,3,FALSE)</f>
        <v>-87.888090000000005</v>
      </c>
      <c r="N595" t="str">
        <f>VLOOKUP($K595,Key!$A$1:$D$105,4,FALSE)</f>
        <v>Shorewood</v>
      </c>
      <c r="O595" t="s">
        <v>94</v>
      </c>
      <c r="P595">
        <f>VLOOKUP($O595,Key!$A$1:$D$105,2,FALSE)</f>
        <v>43.077359999999999</v>
      </c>
      <c r="Q595">
        <f>VLOOKUP($O595,Key!$A$1:$D$105,3,FALSE)</f>
        <v>-87.880769999999998</v>
      </c>
      <c r="R595" t="str">
        <f>VLOOKUP($O595,Key!$A$1:$D$105,4,FALSE)</f>
        <v>Milwaukee</v>
      </c>
      <c r="S595">
        <v>25</v>
      </c>
      <c r="T595">
        <v>0</v>
      </c>
      <c r="U595">
        <v>0</v>
      </c>
      <c r="V595" t="s">
        <v>33</v>
      </c>
      <c r="W595">
        <v>3</v>
      </c>
      <c r="X595">
        <v>2.9</v>
      </c>
      <c r="Y595">
        <v>120</v>
      </c>
      <c r="Z595" s="4">
        <v>-1</v>
      </c>
      <c r="AA595" s="1">
        <v>43474</v>
      </c>
      <c r="AB595" s="8">
        <f t="shared" si="54"/>
        <v>43466</v>
      </c>
      <c r="AC595" s="8">
        <f t="shared" si="55"/>
        <v>43474</v>
      </c>
      <c r="AD595" s="8" t="str">
        <f t="shared" si="56"/>
        <v>Wednesday</v>
      </c>
      <c r="AE595" s="2">
        <v>0.46511574074074075</v>
      </c>
      <c r="AF595" s="4">
        <v>1</v>
      </c>
      <c r="AG595" s="1">
        <v>43474</v>
      </c>
      <c r="AH595" s="8">
        <f t="shared" si="57"/>
        <v>43466</v>
      </c>
      <c r="AI595" s="8">
        <f t="shared" si="58"/>
        <v>43474</v>
      </c>
      <c r="AJ595" s="8" t="str">
        <f t="shared" si="59"/>
        <v>Wednesday</v>
      </c>
      <c r="AK595" s="2">
        <v>0.4820949074074074</v>
      </c>
      <c r="AL595" t="s">
        <v>33</v>
      </c>
      <c r="AM595" t="s">
        <v>34</v>
      </c>
      <c r="AN595" t="s">
        <v>35</v>
      </c>
      <c r="AO595" t="s">
        <v>27</v>
      </c>
    </row>
    <row r="596" spans="1:41" x14ac:dyDescent="0.25">
      <c r="A596" t="s">
        <v>27</v>
      </c>
      <c r="B596">
        <v>871693</v>
      </c>
      <c r="C596" t="s">
        <v>28</v>
      </c>
      <c r="G596" t="s">
        <v>29</v>
      </c>
      <c r="I596">
        <v>37</v>
      </c>
      <c r="J596" t="s">
        <v>30</v>
      </c>
      <c r="K596" t="s">
        <v>51</v>
      </c>
      <c r="L596">
        <f>VLOOKUP($K596,Key!$A$1:$D$105,2,FALSE)</f>
        <v>43.028709999999997</v>
      </c>
      <c r="M596">
        <f>VLOOKUP($K596,Key!$A$1:$D$105,3,FALSE)</f>
        <v>-87.9041</v>
      </c>
      <c r="N596" t="str">
        <f>VLOOKUP($K596,Key!$A$1:$D$105,4,FALSE)</f>
        <v>Milwaukee</v>
      </c>
      <c r="O596" t="s">
        <v>51</v>
      </c>
      <c r="P596">
        <f>VLOOKUP($O596,Key!$A$1:$D$105,2,FALSE)</f>
        <v>43.028709999999997</v>
      </c>
      <c r="Q596">
        <f>VLOOKUP($O596,Key!$A$1:$D$105,3,FALSE)</f>
        <v>-87.9041</v>
      </c>
      <c r="R596" t="str">
        <f>VLOOKUP($O596,Key!$A$1:$D$105,4,FALSE)</f>
        <v>Milwaukee</v>
      </c>
      <c r="S596">
        <v>1</v>
      </c>
      <c r="T596">
        <v>0</v>
      </c>
      <c r="U596">
        <v>0</v>
      </c>
      <c r="V596" t="s">
        <v>33</v>
      </c>
      <c r="W596">
        <v>0</v>
      </c>
      <c r="X596">
        <v>0</v>
      </c>
      <c r="Y596">
        <v>0</v>
      </c>
      <c r="Z596" s="6">
        <v>-1</v>
      </c>
      <c r="AA596" s="1">
        <v>43489</v>
      </c>
      <c r="AB596" s="7">
        <f t="shared" si="54"/>
        <v>43466</v>
      </c>
      <c r="AC596" s="7">
        <f t="shared" si="55"/>
        <v>43489</v>
      </c>
      <c r="AD596" s="7" t="str">
        <f t="shared" si="56"/>
        <v>Thursday</v>
      </c>
      <c r="AE596" s="2">
        <v>0.72628472222222218</v>
      </c>
      <c r="AF596" s="6">
        <v>1</v>
      </c>
      <c r="AG596" s="1">
        <v>43489</v>
      </c>
      <c r="AH596" s="7">
        <f t="shared" si="57"/>
        <v>43466</v>
      </c>
      <c r="AI596" s="7">
        <f t="shared" si="58"/>
        <v>43489</v>
      </c>
      <c r="AJ596" s="7" t="str">
        <f t="shared" si="59"/>
        <v>Thursday</v>
      </c>
      <c r="AK596" s="2">
        <v>0.72640046296296301</v>
      </c>
      <c r="AL596" t="s">
        <v>33</v>
      </c>
      <c r="AM596" t="s">
        <v>34</v>
      </c>
      <c r="AN596" t="s">
        <v>44</v>
      </c>
      <c r="AO596" t="s">
        <v>27</v>
      </c>
    </row>
    <row r="597" spans="1:41" x14ac:dyDescent="0.25">
      <c r="A597" t="s">
        <v>27</v>
      </c>
      <c r="B597">
        <v>871693</v>
      </c>
      <c r="C597" t="s">
        <v>28</v>
      </c>
      <c r="G597" t="s">
        <v>29</v>
      </c>
      <c r="I597" t="s">
        <v>87</v>
      </c>
      <c r="J597" t="s">
        <v>30</v>
      </c>
      <c r="K597" t="s">
        <v>88</v>
      </c>
      <c r="L597" t="e">
        <f>VLOOKUP($K597,Key!$A$1:$D$105,2,FALSE)</f>
        <v>#N/A</v>
      </c>
      <c r="M597" t="e">
        <f>VLOOKUP($K597,Key!$A$1:$D$105,3,FALSE)</f>
        <v>#N/A</v>
      </c>
      <c r="N597" t="e">
        <f>VLOOKUP($K597,Key!$A$1:$D$105,4,FALSE)</f>
        <v>#N/A</v>
      </c>
      <c r="O597" t="s">
        <v>88</v>
      </c>
      <c r="P597" t="e">
        <f>VLOOKUP($O597,Key!$A$1:$D$105,2,FALSE)</f>
        <v>#N/A</v>
      </c>
      <c r="Q597" t="e">
        <f>VLOOKUP($O597,Key!$A$1:$D$105,3,FALSE)</f>
        <v>#N/A</v>
      </c>
      <c r="R597" t="e">
        <f>VLOOKUP($O597,Key!$A$1:$D$105,4,FALSE)</f>
        <v>#N/A</v>
      </c>
      <c r="S597">
        <v>0</v>
      </c>
      <c r="T597">
        <v>0</v>
      </c>
      <c r="U597">
        <v>0</v>
      </c>
      <c r="V597" t="s">
        <v>33</v>
      </c>
      <c r="W597">
        <v>0</v>
      </c>
      <c r="X597">
        <v>0</v>
      </c>
      <c r="Y597">
        <v>0</v>
      </c>
      <c r="Z597" s="4">
        <v>-1</v>
      </c>
      <c r="AA597" s="1">
        <v>43490</v>
      </c>
      <c r="AB597" s="8">
        <f t="shared" si="54"/>
        <v>43466</v>
      </c>
      <c r="AC597" s="8">
        <f t="shared" si="55"/>
        <v>43490</v>
      </c>
      <c r="AD597" s="8" t="str">
        <f t="shared" si="56"/>
        <v>Friday</v>
      </c>
      <c r="AE597" s="2">
        <v>0.57178240740740738</v>
      </c>
      <c r="AF597" s="4">
        <v>1</v>
      </c>
      <c r="AG597" s="1">
        <v>43490</v>
      </c>
      <c r="AH597" s="8">
        <f t="shared" si="57"/>
        <v>43466</v>
      </c>
      <c r="AI597" s="8">
        <f t="shared" si="58"/>
        <v>43490</v>
      </c>
      <c r="AJ597" s="8" t="str">
        <f t="shared" si="59"/>
        <v>Friday</v>
      </c>
      <c r="AK597" s="2">
        <v>0.57187500000000002</v>
      </c>
      <c r="AL597" t="s">
        <v>33</v>
      </c>
      <c r="AM597" t="s">
        <v>34</v>
      </c>
      <c r="AN597" t="s">
        <v>44</v>
      </c>
      <c r="AO597" t="s">
        <v>27</v>
      </c>
    </row>
    <row r="598" spans="1:41" x14ac:dyDescent="0.25">
      <c r="A598" t="s">
        <v>27</v>
      </c>
      <c r="B598">
        <v>2290052</v>
      </c>
      <c r="C598" t="s">
        <v>28</v>
      </c>
      <c r="G598" t="s">
        <v>29</v>
      </c>
      <c r="I598">
        <v>12677</v>
      </c>
      <c r="J598" t="s">
        <v>30</v>
      </c>
      <c r="K598" t="s">
        <v>71</v>
      </c>
      <c r="L598">
        <f>VLOOKUP($K598,Key!$A$1:$D$105,2,FALSE)</f>
        <v>43.074890000000003</v>
      </c>
      <c r="M598">
        <f>VLOOKUP($K598,Key!$A$1:$D$105,3,FALSE)</f>
        <v>-87.882810000000006</v>
      </c>
      <c r="N598" t="str">
        <f>VLOOKUP($K598,Key!$A$1:$D$105,4,FALSE)</f>
        <v>Milwaukee</v>
      </c>
      <c r="O598" t="s">
        <v>46</v>
      </c>
      <c r="P598">
        <f>VLOOKUP($O598,Key!$A$1:$D$105,2,FALSE)</f>
        <v>43.049909999999997</v>
      </c>
      <c r="Q598">
        <f>VLOOKUP($O598,Key!$A$1:$D$105,3,FALSE)</f>
        <v>-87.914237</v>
      </c>
      <c r="R598" t="str">
        <f>VLOOKUP($O598,Key!$A$1:$D$105,4,FALSE)</f>
        <v>Milwaukee</v>
      </c>
      <c r="S598">
        <v>256</v>
      </c>
      <c r="T598">
        <v>0</v>
      </c>
      <c r="U598">
        <v>0</v>
      </c>
      <c r="V598" t="s">
        <v>33</v>
      </c>
      <c r="W598">
        <v>18</v>
      </c>
      <c r="X598">
        <v>17.100000000000001</v>
      </c>
      <c r="Y598">
        <v>720</v>
      </c>
      <c r="Z598" s="6">
        <v>-1</v>
      </c>
      <c r="AA598" s="1">
        <v>43475</v>
      </c>
      <c r="AB598" s="7">
        <f t="shared" si="54"/>
        <v>43466</v>
      </c>
      <c r="AC598" s="7">
        <f t="shared" si="55"/>
        <v>43475</v>
      </c>
      <c r="AD598" s="7" t="str">
        <f t="shared" si="56"/>
        <v>Thursday</v>
      </c>
      <c r="AE598" s="2">
        <v>0.41482638888888884</v>
      </c>
      <c r="AF598" s="6">
        <v>1</v>
      </c>
      <c r="AG598" s="1">
        <v>43475</v>
      </c>
      <c r="AH598" s="7">
        <f t="shared" si="57"/>
        <v>43466</v>
      </c>
      <c r="AI598" s="7">
        <f t="shared" si="58"/>
        <v>43475</v>
      </c>
      <c r="AJ598" s="7" t="str">
        <f t="shared" si="59"/>
        <v>Thursday</v>
      </c>
      <c r="AK598" s="2">
        <v>0.59290509259259261</v>
      </c>
      <c r="AL598" t="s">
        <v>34</v>
      </c>
      <c r="AM598" t="s">
        <v>34</v>
      </c>
      <c r="AN598" t="s">
        <v>35</v>
      </c>
      <c r="AO598" t="s">
        <v>27</v>
      </c>
    </row>
    <row r="599" spans="1:41" x14ac:dyDescent="0.25">
      <c r="A599" t="s">
        <v>27</v>
      </c>
      <c r="B599">
        <v>2290052</v>
      </c>
      <c r="C599" t="s">
        <v>28</v>
      </c>
      <c r="G599" t="s">
        <v>29</v>
      </c>
      <c r="I599">
        <v>5574</v>
      </c>
      <c r="J599" t="s">
        <v>30</v>
      </c>
      <c r="K599" t="s">
        <v>41</v>
      </c>
      <c r="L599">
        <f>VLOOKUP($K599,Key!$A$1:$D$105,2,FALSE)</f>
        <v>43.042490000000001</v>
      </c>
      <c r="M599">
        <f>VLOOKUP($K599,Key!$A$1:$D$105,3,FALSE)</f>
        <v>-87.909959999999998</v>
      </c>
      <c r="N599" t="str">
        <f>VLOOKUP($K599,Key!$A$1:$D$105,4,FALSE)</f>
        <v>Milwaukee</v>
      </c>
      <c r="O599" t="s">
        <v>46</v>
      </c>
      <c r="P599">
        <f>VLOOKUP($O599,Key!$A$1:$D$105,2,FALSE)</f>
        <v>43.049909999999997</v>
      </c>
      <c r="Q599">
        <f>VLOOKUP($O599,Key!$A$1:$D$105,3,FALSE)</f>
        <v>-87.914237</v>
      </c>
      <c r="R599" t="str">
        <f>VLOOKUP($O599,Key!$A$1:$D$105,4,FALSE)</f>
        <v>Milwaukee</v>
      </c>
      <c r="S599">
        <v>1285</v>
      </c>
      <c r="T599">
        <v>0</v>
      </c>
      <c r="U599">
        <v>0</v>
      </c>
      <c r="V599" t="s">
        <v>33</v>
      </c>
      <c r="W599">
        <v>18</v>
      </c>
      <c r="X599">
        <v>17.100000000000001</v>
      </c>
      <c r="Y599">
        <v>720</v>
      </c>
      <c r="Z599" s="4">
        <v>-1</v>
      </c>
      <c r="AA599" s="1">
        <v>43475</v>
      </c>
      <c r="AB599" s="8">
        <f t="shared" si="54"/>
        <v>43466</v>
      </c>
      <c r="AC599" s="8">
        <f t="shared" si="55"/>
        <v>43475</v>
      </c>
      <c r="AD599" s="8" t="str">
        <f t="shared" si="56"/>
        <v>Thursday</v>
      </c>
      <c r="AE599" s="2">
        <v>0.54472222222222222</v>
      </c>
      <c r="AF599" s="4">
        <v>1</v>
      </c>
      <c r="AG599" s="1">
        <v>43476</v>
      </c>
      <c r="AH599" s="8">
        <f t="shared" si="57"/>
        <v>43466</v>
      </c>
      <c r="AI599" s="8">
        <f t="shared" si="58"/>
        <v>43476</v>
      </c>
      <c r="AJ599" s="8" t="str">
        <f t="shared" si="59"/>
        <v>Friday</v>
      </c>
      <c r="AK599" s="2">
        <v>0.43746527777777783</v>
      </c>
      <c r="AL599" t="s">
        <v>34</v>
      </c>
      <c r="AM599" t="s">
        <v>34</v>
      </c>
      <c r="AN599" t="s">
        <v>35</v>
      </c>
      <c r="AO599" t="s">
        <v>27</v>
      </c>
    </row>
    <row r="600" spans="1:41" x14ac:dyDescent="0.25">
      <c r="A600" t="s">
        <v>27</v>
      </c>
      <c r="B600">
        <v>2290052</v>
      </c>
      <c r="C600" t="s">
        <v>28</v>
      </c>
      <c r="G600" t="s">
        <v>29</v>
      </c>
      <c r="I600">
        <v>91</v>
      </c>
      <c r="J600" t="s">
        <v>30</v>
      </c>
      <c r="K600" t="s">
        <v>31</v>
      </c>
      <c r="L600">
        <f>VLOOKUP($K600,Key!$A$1:$D$105,2,FALSE)</f>
        <v>43.038719999999998</v>
      </c>
      <c r="M600">
        <f>VLOOKUP($K600,Key!$A$1:$D$105,3,FALSE)</f>
        <v>-87.905339999999995</v>
      </c>
      <c r="N600" t="str">
        <f>VLOOKUP($K600,Key!$A$1:$D$105,4,FALSE)</f>
        <v>Milwaukee</v>
      </c>
      <c r="O600" t="s">
        <v>31</v>
      </c>
      <c r="P600">
        <f>VLOOKUP($O600,Key!$A$1:$D$105,2,FALSE)</f>
        <v>43.038719999999998</v>
      </c>
      <c r="Q600">
        <f>VLOOKUP($O600,Key!$A$1:$D$105,3,FALSE)</f>
        <v>-87.905339999999995</v>
      </c>
      <c r="R600" t="str">
        <f>VLOOKUP($O600,Key!$A$1:$D$105,4,FALSE)</f>
        <v>Milwaukee</v>
      </c>
      <c r="S600">
        <v>1</v>
      </c>
      <c r="T600">
        <v>0</v>
      </c>
      <c r="U600">
        <v>0</v>
      </c>
      <c r="V600" t="s">
        <v>33</v>
      </c>
      <c r="W600">
        <v>0</v>
      </c>
      <c r="X600">
        <v>0</v>
      </c>
      <c r="Y600">
        <v>0</v>
      </c>
      <c r="Z600" s="6">
        <v>-1</v>
      </c>
      <c r="AA600" s="1">
        <v>43494</v>
      </c>
      <c r="AB600" s="7">
        <f t="shared" si="54"/>
        <v>43466</v>
      </c>
      <c r="AC600" s="7">
        <f t="shared" si="55"/>
        <v>43494</v>
      </c>
      <c r="AD600" s="7" t="str">
        <f t="shared" si="56"/>
        <v>Tuesday</v>
      </c>
      <c r="AE600" s="2">
        <v>0.41084490740740742</v>
      </c>
      <c r="AF600" s="6">
        <v>1</v>
      </c>
      <c r="AG600" s="1">
        <v>43494</v>
      </c>
      <c r="AH600" s="7">
        <f t="shared" si="57"/>
        <v>43466</v>
      </c>
      <c r="AI600" s="7">
        <f t="shared" si="58"/>
        <v>43494</v>
      </c>
      <c r="AJ600" s="7" t="str">
        <f t="shared" si="59"/>
        <v>Tuesday</v>
      </c>
      <c r="AK600" s="2">
        <v>0.41114583333333332</v>
      </c>
      <c r="AL600" t="s">
        <v>33</v>
      </c>
      <c r="AM600" t="s">
        <v>34</v>
      </c>
      <c r="AN600" t="s">
        <v>44</v>
      </c>
      <c r="AO600" t="s">
        <v>27</v>
      </c>
    </row>
    <row r="601" spans="1:41" x14ac:dyDescent="0.25">
      <c r="A601" t="s">
        <v>27</v>
      </c>
      <c r="B601">
        <v>871693</v>
      </c>
      <c r="C601" t="s">
        <v>28</v>
      </c>
      <c r="G601" t="s">
        <v>29</v>
      </c>
      <c r="I601">
        <v>12602</v>
      </c>
      <c r="J601" t="s">
        <v>30</v>
      </c>
      <c r="K601" t="s">
        <v>42</v>
      </c>
      <c r="L601">
        <f>VLOOKUP($K601,Key!$A$1:$D$105,2,FALSE)</f>
        <v>43.02948</v>
      </c>
      <c r="M601">
        <f>VLOOKUP($K601,Key!$A$1:$D$105,3,FALSE)</f>
        <v>-87.912819999999996</v>
      </c>
      <c r="N601" t="str">
        <f>VLOOKUP($K601,Key!$A$1:$D$105,4,FALSE)</f>
        <v>Milwaukee</v>
      </c>
      <c r="O601" t="s">
        <v>42</v>
      </c>
      <c r="P601">
        <f>VLOOKUP($O601,Key!$A$1:$D$105,2,FALSE)</f>
        <v>43.02948</v>
      </c>
      <c r="Q601">
        <f>VLOOKUP($O601,Key!$A$1:$D$105,3,FALSE)</f>
        <v>-87.912819999999996</v>
      </c>
      <c r="R601" t="str">
        <f>VLOOKUP($O601,Key!$A$1:$D$105,4,FALSE)</f>
        <v>Milwaukee</v>
      </c>
      <c r="S601">
        <v>1</v>
      </c>
      <c r="T601">
        <v>0</v>
      </c>
      <c r="U601">
        <v>0</v>
      </c>
      <c r="V601" t="s">
        <v>33</v>
      </c>
      <c r="W601">
        <v>0</v>
      </c>
      <c r="X601">
        <v>0</v>
      </c>
      <c r="Y601">
        <v>0</v>
      </c>
      <c r="Z601" s="4">
        <v>-1</v>
      </c>
      <c r="AA601" s="1">
        <v>43484</v>
      </c>
      <c r="AB601" s="8">
        <f t="shared" si="54"/>
        <v>43466</v>
      </c>
      <c r="AC601" s="8">
        <f t="shared" si="55"/>
        <v>43484</v>
      </c>
      <c r="AD601" s="8" t="str">
        <f t="shared" si="56"/>
        <v>Saturday</v>
      </c>
      <c r="AE601" s="2">
        <v>0.55403935185185182</v>
      </c>
      <c r="AF601" s="4">
        <v>1</v>
      </c>
      <c r="AG601" s="1">
        <v>43484</v>
      </c>
      <c r="AH601" s="8">
        <f t="shared" si="57"/>
        <v>43466</v>
      </c>
      <c r="AI601" s="8">
        <f t="shared" si="58"/>
        <v>43484</v>
      </c>
      <c r="AJ601" s="8" t="str">
        <f t="shared" si="59"/>
        <v>Saturday</v>
      </c>
      <c r="AK601" s="2">
        <v>0.55417824074074074</v>
      </c>
      <c r="AL601" t="s">
        <v>33</v>
      </c>
      <c r="AM601" t="s">
        <v>34</v>
      </c>
      <c r="AN601" t="s">
        <v>44</v>
      </c>
      <c r="AO601" t="s">
        <v>27</v>
      </c>
    </row>
    <row r="602" spans="1:41" x14ac:dyDescent="0.25">
      <c r="A602" t="s">
        <v>27</v>
      </c>
      <c r="B602">
        <v>2290052</v>
      </c>
      <c r="C602" t="s">
        <v>28</v>
      </c>
      <c r="G602" t="s">
        <v>29</v>
      </c>
      <c r="I602">
        <v>5533</v>
      </c>
      <c r="J602" t="s">
        <v>30</v>
      </c>
      <c r="K602" t="s">
        <v>31</v>
      </c>
      <c r="L602">
        <f>VLOOKUP($K602,Key!$A$1:$D$105,2,FALSE)</f>
        <v>43.038719999999998</v>
      </c>
      <c r="M602">
        <f>VLOOKUP($K602,Key!$A$1:$D$105,3,FALSE)</f>
        <v>-87.905339999999995</v>
      </c>
      <c r="N602" t="str">
        <f>VLOOKUP($K602,Key!$A$1:$D$105,4,FALSE)</f>
        <v>Milwaukee</v>
      </c>
      <c r="O602" t="s">
        <v>31</v>
      </c>
      <c r="P602">
        <f>VLOOKUP($O602,Key!$A$1:$D$105,2,FALSE)</f>
        <v>43.038719999999998</v>
      </c>
      <c r="Q602">
        <f>VLOOKUP($O602,Key!$A$1:$D$105,3,FALSE)</f>
        <v>-87.905339999999995</v>
      </c>
      <c r="R602" t="str">
        <f>VLOOKUP($O602,Key!$A$1:$D$105,4,FALSE)</f>
        <v>Milwaukee</v>
      </c>
      <c r="S602">
        <v>0</v>
      </c>
      <c r="T602">
        <v>0</v>
      </c>
      <c r="U602">
        <v>0</v>
      </c>
      <c r="V602" t="s">
        <v>33</v>
      </c>
      <c r="W602">
        <v>0</v>
      </c>
      <c r="X602">
        <v>0</v>
      </c>
      <c r="Y602">
        <v>0</v>
      </c>
      <c r="Z602" s="6">
        <v>-1</v>
      </c>
      <c r="AA602" s="1">
        <v>43494</v>
      </c>
      <c r="AB602" s="7">
        <f t="shared" si="54"/>
        <v>43466</v>
      </c>
      <c r="AC602" s="7">
        <f t="shared" si="55"/>
        <v>43494</v>
      </c>
      <c r="AD602" s="7" t="str">
        <f t="shared" si="56"/>
        <v>Tuesday</v>
      </c>
      <c r="AE602" s="2">
        <v>0.41136574074074073</v>
      </c>
      <c r="AF602" s="6">
        <v>1</v>
      </c>
      <c r="AG602" s="1">
        <v>43494</v>
      </c>
      <c r="AH602" s="7">
        <f t="shared" si="57"/>
        <v>43466</v>
      </c>
      <c r="AI602" s="7">
        <f t="shared" si="58"/>
        <v>43494</v>
      </c>
      <c r="AJ602" s="7" t="str">
        <f t="shared" si="59"/>
        <v>Tuesday</v>
      </c>
      <c r="AK602" s="2">
        <v>0.41160879629629626</v>
      </c>
      <c r="AL602" t="s">
        <v>33</v>
      </c>
      <c r="AM602" t="s">
        <v>34</v>
      </c>
      <c r="AN602" t="s">
        <v>44</v>
      </c>
      <c r="AO602" t="s">
        <v>27</v>
      </c>
    </row>
    <row r="603" spans="1:41" x14ac:dyDescent="0.25">
      <c r="A603" t="s">
        <v>27</v>
      </c>
      <c r="B603">
        <v>2290052</v>
      </c>
      <c r="C603" t="s">
        <v>28</v>
      </c>
      <c r="G603" t="s">
        <v>29</v>
      </c>
      <c r="I603">
        <v>11137</v>
      </c>
      <c r="J603" t="s">
        <v>30</v>
      </c>
      <c r="K603" t="s">
        <v>41</v>
      </c>
      <c r="L603">
        <f>VLOOKUP($K603,Key!$A$1:$D$105,2,FALSE)</f>
        <v>43.042490000000001</v>
      </c>
      <c r="M603">
        <f>VLOOKUP($K603,Key!$A$1:$D$105,3,FALSE)</f>
        <v>-87.909959999999998</v>
      </c>
      <c r="N603" t="str">
        <f>VLOOKUP($K603,Key!$A$1:$D$105,4,FALSE)</f>
        <v>Milwaukee</v>
      </c>
      <c r="O603" t="s">
        <v>31</v>
      </c>
      <c r="P603">
        <f>VLOOKUP($O603,Key!$A$1:$D$105,2,FALSE)</f>
        <v>43.038719999999998</v>
      </c>
      <c r="Q603">
        <f>VLOOKUP($O603,Key!$A$1:$D$105,3,FALSE)</f>
        <v>-87.905339999999995</v>
      </c>
      <c r="R603" t="str">
        <f>VLOOKUP($O603,Key!$A$1:$D$105,4,FALSE)</f>
        <v>Milwaukee</v>
      </c>
      <c r="S603">
        <v>8</v>
      </c>
      <c r="T603">
        <v>0</v>
      </c>
      <c r="U603">
        <v>0</v>
      </c>
      <c r="V603" t="s">
        <v>33</v>
      </c>
      <c r="W603">
        <v>1</v>
      </c>
      <c r="X603">
        <v>1</v>
      </c>
      <c r="Y603">
        <v>40</v>
      </c>
      <c r="Z603" s="4">
        <v>-1</v>
      </c>
      <c r="AA603" s="1">
        <v>43481</v>
      </c>
      <c r="AB603" s="8">
        <f t="shared" si="54"/>
        <v>43466</v>
      </c>
      <c r="AC603" s="8">
        <f t="shared" si="55"/>
        <v>43481</v>
      </c>
      <c r="AD603" s="8" t="str">
        <f t="shared" si="56"/>
        <v>Wednesday</v>
      </c>
      <c r="AE603" s="2">
        <v>0.44164351851851852</v>
      </c>
      <c r="AF603" s="4">
        <v>1</v>
      </c>
      <c r="AG603" s="1">
        <v>43481</v>
      </c>
      <c r="AH603" s="8">
        <f t="shared" si="57"/>
        <v>43466</v>
      </c>
      <c r="AI603" s="8">
        <f t="shared" si="58"/>
        <v>43481</v>
      </c>
      <c r="AJ603" s="8" t="str">
        <f t="shared" si="59"/>
        <v>Wednesday</v>
      </c>
      <c r="AK603" s="2">
        <v>0.44714120370370369</v>
      </c>
      <c r="AL603" t="s">
        <v>33</v>
      </c>
      <c r="AM603" t="s">
        <v>34</v>
      </c>
      <c r="AN603" t="s">
        <v>35</v>
      </c>
      <c r="AO603" t="s">
        <v>27</v>
      </c>
    </row>
    <row r="604" spans="1:41" x14ac:dyDescent="0.25">
      <c r="A604" t="s">
        <v>27</v>
      </c>
      <c r="B604">
        <v>2290052</v>
      </c>
      <c r="C604" t="s">
        <v>28</v>
      </c>
      <c r="G604" t="s">
        <v>29</v>
      </c>
      <c r="I604">
        <v>5475</v>
      </c>
      <c r="J604" t="s">
        <v>30</v>
      </c>
      <c r="K604" t="s">
        <v>71</v>
      </c>
      <c r="L604">
        <f>VLOOKUP($K604,Key!$A$1:$D$105,2,FALSE)</f>
        <v>43.074890000000003</v>
      </c>
      <c r="M604">
        <f>VLOOKUP($K604,Key!$A$1:$D$105,3,FALSE)</f>
        <v>-87.882810000000006</v>
      </c>
      <c r="N604" t="str">
        <f>VLOOKUP($K604,Key!$A$1:$D$105,4,FALSE)</f>
        <v>Milwaukee</v>
      </c>
      <c r="O604" t="s">
        <v>46</v>
      </c>
      <c r="P604">
        <f>VLOOKUP($O604,Key!$A$1:$D$105,2,FALSE)</f>
        <v>43.049909999999997</v>
      </c>
      <c r="Q604">
        <f>VLOOKUP($O604,Key!$A$1:$D$105,3,FALSE)</f>
        <v>-87.914237</v>
      </c>
      <c r="R604" t="str">
        <f>VLOOKUP($O604,Key!$A$1:$D$105,4,FALSE)</f>
        <v>Milwaukee</v>
      </c>
      <c r="S604">
        <v>257</v>
      </c>
      <c r="T604">
        <v>0</v>
      </c>
      <c r="U604">
        <v>0</v>
      </c>
      <c r="V604" t="s">
        <v>33</v>
      </c>
      <c r="W604">
        <v>18</v>
      </c>
      <c r="X604">
        <v>17.100000000000001</v>
      </c>
      <c r="Y604">
        <v>720</v>
      </c>
      <c r="Z604" s="6">
        <v>-1</v>
      </c>
      <c r="AA604" s="1">
        <v>43475</v>
      </c>
      <c r="AB604" s="7">
        <f t="shared" si="54"/>
        <v>43466</v>
      </c>
      <c r="AC604" s="7">
        <f t="shared" si="55"/>
        <v>43475</v>
      </c>
      <c r="AD604" s="7" t="str">
        <f t="shared" si="56"/>
        <v>Thursday</v>
      </c>
      <c r="AE604" s="2">
        <v>0.41403935185185187</v>
      </c>
      <c r="AF604" s="6">
        <v>1</v>
      </c>
      <c r="AG604" s="1">
        <v>43475</v>
      </c>
      <c r="AH604" s="7">
        <f t="shared" si="57"/>
        <v>43466</v>
      </c>
      <c r="AI604" s="7">
        <f t="shared" si="58"/>
        <v>43475</v>
      </c>
      <c r="AJ604" s="7" t="str">
        <f t="shared" si="59"/>
        <v>Thursday</v>
      </c>
      <c r="AK604" s="2">
        <v>0.59300925925925929</v>
      </c>
      <c r="AL604" t="s">
        <v>34</v>
      </c>
      <c r="AM604" t="s">
        <v>34</v>
      </c>
      <c r="AN604" t="s">
        <v>35</v>
      </c>
      <c r="AO604" t="s">
        <v>27</v>
      </c>
    </row>
    <row r="605" spans="1:41" x14ac:dyDescent="0.25">
      <c r="A605" t="s">
        <v>27</v>
      </c>
      <c r="B605">
        <v>2290052</v>
      </c>
      <c r="C605" t="s">
        <v>28</v>
      </c>
      <c r="G605" t="s">
        <v>29</v>
      </c>
      <c r="I605">
        <v>11051</v>
      </c>
      <c r="J605" t="s">
        <v>30</v>
      </c>
      <c r="K605" t="s">
        <v>32</v>
      </c>
      <c r="L605">
        <f>VLOOKUP($K605,Key!$A$1:$D$105,2,FALSE)</f>
        <v>43.040349999999997</v>
      </c>
      <c r="M605">
        <f>VLOOKUP($K605,Key!$A$1:$D$105,3,FALSE)</f>
        <v>-87.920760000000001</v>
      </c>
      <c r="N605" t="str">
        <f>VLOOKUP($K605,Key!$A$1:$D$105,4,FALSE)</f>
        <v>Milwaukee</v>
      </c>
      <c r="O605" t="s">
        <v>46</v>
      </c>
      <c r="P605">
        <f>VLOOKUP($O605,Key!$A$1:$D$105,2,FALSE)</f>
        <v>43.049909999999997</v>
      </c>
      <c r="Q605">
        <f>VLOOKUP($O605,Key!$A$1:$D$105,3,FALSE)</f>
        <v>-87.914237</v>
      </c>
      <c r="R605" t="str">
        <f>VLOOKUP($O605,Key!$A$1:$D$105,4,FALSE)</f>
        <v>Milwaukee</v>
      </c>
      <c r="S605">
        <v>24</v>
      </c>
      <c r="T605">
        <v>0</v>
      </c>
      <c r="U605">
        <v>0</v>
      </c>
      <c r="V605" t="s">
        <v>33</v>
      </c>
      <c r="W605">
        <v>3</v>
      </c>
      <c r="X605">
        <v>2.9</v>
      </c>
      <c r="Y605">
        <v>120</v>
      </c>
      <c r="Z605" s="4">
        <v>-1</v>
      </c>
      <c r="AA605" s="1">
        <v>43479</v>
      </c>
      <c r="AB605" s="8">
        <f t="shared" si="54"/>
        <v>43466</v>
      </c>
      <c r="AC605" s="8">
        <f t="shared" si="55"/>
        <v>43479</v>
      </c>
      <c r="AD605" s="8" t="str">
        <f t="shared" si="56"/>
        <v>Monday</v>
      </c>
      <c r="AE605" s="2">
        <v>0.60954861111111114</v>
      </c>
      <c r="AF605" s="4">
        <v>1</v>
      </c>
      <c r="AG605" s="1">
        <v>43479</v>
      </c>
      <c r="AH605" s="8">
        <f t="shared" si="57"/>
        <v>43466</v>
      </c>
      <c r="AI605" s="8">
        <f t="shared" si="58"/>
        <v>43479</v>
      </c>
      <c r="AJ605" s="8" t="str">
        <f t="shared" si="59"/>
        <v>Monday</v>
      </c>
      <c r="AK605" s="2">
        <v>0.62600694444444438</v>
      </c>
      <c r="AL605" t="s">
        <v>33</v>
      </c>
      <c r="AM605" t="s">
        <v>34</v>
      </c>
      <c r="AN605" t="s">
        <v>35</v>
      </c>
      <c r="AO605" t="s">
        <v>27</v>
      </c>
    </row>
    <row r="606" spans="1:41" x14ac:dyDescent="0.25">
      <c r="A606" t="s">
        <v>27</v>
      </c>
      <c r="B606">
        <v>1865798</v>
      </c>
      <c r="C606" t="s">
        <v>28</v>
      </c>
      <c r="G606" t="s">
        <v>29</v>
      </c>
      <c r="I606">
        <v>12461</v>
      </c>
      <c r="J606" t="s">
        <v>30</v>
      </c>
      <c r="K606" t="s">
        <v>52</v>
      </c>
      <c r="L606">
        <f>VLOOKUP($K606,Key!$A$1:$D$105,2,FALSE)</f>
        <v>43.037300000000002</v>
      </c>
      <c r="M606">
        <f>VLOOKUP($K606,Key!$A$1:$D$105,3,FALSE)</f>
        <v>-87.915800000000004</v>
      </c>
      <c r="N606" t="str">
        <f>VLOOKUP($K606,Key!$A$1:$D$105,4,FALSE)</f>
        <v>Milwaukee</v>
      </c>
      <c r="O606" t="s">
        <v>52</v>
      </c>
      <c r="P606">
        <f>VLOOKUP($O606,Key!$A$1:$D$105,2,FALSE)</f>
        <v>43.037300000000002</v>
      </c>
      <c r="Q606">
        <f>VLOOKUP($O606,Key!$A$1:$D$105,3,FALSE)</f>
        <v>-87.915800000000004</v>
      </c>
      <c r="R606" t="str">
        <f>VLOOKUP($O606,Key!$A$1:$D$105,4,FALSE)</f>
        <v>Milwaukee</v>
      </c>
      <c r="S606">
        <v>23</v>
      </c>
      <c r="T606">
        <v>0</v>
      </c>
      <c r="U606">
        <v>0</v>
      </c>
      <c r="V606" t="s">
        <v>33</v>
      </c>
      <c r="W606">
        <v>3</v>
      </c>
      <c r="X606">
        <v>2.9</v>
      </c>
      <c r="Y606">
        <v>120</v>
      </c>
      <c r="Z606" s="6">
        <v>-1</v>
      </c>
      <c r="AA606" s="1">
        <v>43484</v>
      </c>
      <c r="AB606" s="7">
        <f t="shared" si="54"/>
        <v>43466</v>
      </c>
      <c r="AC606" s="7">
        <f t="shared" si="55"/>
        <v>43484</v>
      </c>
      <c r="AD606" s="7" t="str">
        <f t="shared" si="56"/>
        <v>Saturday</v>
      </c>
      <c r="AE606" s="2">
        <v>0.45833333333333331</v>
      </c>
      <c r="AF606" s="6">
        <v>1</v>
      </c>
      <c r="AG606" s="1">
        <v>43484</v>
      </c>
      <c r="AH606" s="7">
        <f t="shared" si="57"/>
        <v>43466</v>
      </c>
      <c r="AI606" s="7">
        <f t="shared" si="58"/>
        <v>43484</v>
      </c>
      <c r="AJ606" s="7" t="str">
        <f t="shared" si="59"/>
        <v>Saturday</v>
      </c>
      <c r="AK606" s="2">
        <v>0.47491898148148143</v>
      </c>
      <c r="AL606" t="s">
        <v>33</v>
      </c>
      <c r="AM606" t="s">
        <v>34</v>
      </c>
      <c r="AN606" t="s">
        <v>44</v>
      </c>
      <c r="AO606" t="s">
        <v>27</v>
      </c>
    </row>
    <row r="607" spans="1:41" x14ac:dyDescent="0.25">
      <c r="A607" t="s">
        <v>27</v>
      </c>
      <c r="B607">
        <v>1865798</v>
      </c>
      <c r="C607" t="s">
        <v>28</v>
      </c>
      <c r="G607" t="s">
        <v>29</v>
      </c>
      <c r="I607">
        <v>12497</v>
      </c>
      <c r="J607" t="s">
        <v>30</v>
      </c>
      <c r="K607" t="s">
        <v>52</v>
      </c>
      <c r="L607">
        <f>VLOOKUP($K607,Key!$A$1:$D$105,2,FALSE)</f>
        <v>43.037300000000002</v>
      </c>
      <c r="M607">
        <f>VLOOKUP($K607,Key!$A$1:$D$105,3,FALSE)</f>
        <v>-87.915800000000004</v>
      </c>
      <c r="N607" t="str">
        <f>VLOOKUP($K607,Key!$A$1:$D$105,4,FALSE)</f>
        <v>Milwaukee</v>
      </c>
      <c r="O607" t="s">
        <v>52</v>
      </c>
      <c r="P607">
        <f>VLOOKUP($O607,Key!$A$1:$D$105,2,FALSE)</f>
        <v>43.037300000000002</v>
      </c>
      <c r="Q607">
        <f>VLOOKUP($O607,Key!$A$1:$D$105,3,FALSE)</f>
        <v>-87.915800000000004</v>
      </c>
      <c r="R607" t="str">
        <f>VLOOKUP($O607,Key!$A$1:$D$105,4,FALSE)</f>
        <v>Milwaukee</v>
      </c>
      <c r="S607">
        <v>25</v>
      </c>
      <c r="T607">
        <v>0</v>
      </c>
      <c r="U607">
        <v>0</v>
      </c>
      <c r="V607" t="s">
        <v>33</v>
      </c>
      <c r="W607">
        <v>3</v>
      </c>
      <c r="X607">
        <v>2.9</v>
      </c>
      <c r="Y607">
        <v>120</v>
      </c>
      <c r="Z607" s="4">
        <v>-1</v>
      </c>
      <c r="AA607" s="1">
        <v>43484</v>
      </c>
      <c r="AB607" s="8">
        <f t="shared" si="54"/>
        <v>43466</v>
      </c>
      <c r="AC607" s="8">
        <f t="shared" si="55"/>
        <v>43484</v>
      </c>
      <c r="AD607" s="8" t="str">
        <f t="shared" si="56"/>
        <v>Saturday</v>
      </c>
      <c r="AE607" s="2">
        <v>0.45789351851851851</v>
      </c>
      <c r="AF607" s="4">
        <v>1</v>
      </c>
      <c r="AG607" s="1">
        <v>43484</v>
      </c>
      <c r="AH607" s="8">
        <f t="shared" si="57"/>
        <v>43466</v>
      </c>
      <c r="AI607" s="8">
        <f t="shared" si="58"/>
        <v>43484</v>
      </c>
      <c r="AJ607" s="8" t="str">
        <f t="shared" si="59"/>
        <v>Saturday</v>
      </c>
      <c r="AK607" s="2">
        <v>0.47516203703703702</v>
      </c>
      <c r="AL607" t="s">
        <v>33</v>
      </c>
      <c r="AM607" t="s">
        <v>34</v>
      </c>
      <c r="AN607" t="s">
        <v>44</v>
      </c>
      <c r="AO607" t="s">
        <v>27</v>
      </c>
    </row>
    <row r="608" spans="1:41" x14ac:dyDescent="0.25">
      <c r="A608" t="s">
        <v>27</v>
      </c>
      <c r="B608">
        <v>871693</v>
      </c>
      <c r="C608" t="s">
        <v>28</v>
      </c>
      <c r="G608" t="s">
        <v>29</v>
      </c>
      <c r="I608">
        <v>12556</v>
      </c>
      <c r="J608" t="s">
        <v>30</v>
      </c>
      <c r="K608" t="s">
        <v>60</v>
      </c>
      <c r="L608">
        <f>VLOOKUP($K608,Key!$A$1:$D$105,2,FALSE)</f>
        <v>43.04824</v>
      </c>
      <c r="M608">
        <f>VLOOKUP($K608,Key!$A$1:$D$105,3,FALSE)</f>
        <v>-87.904970000000006</v>
      </c>
      <c r="N608" t="str">
        <f>VLOOKUP($K608,Key!$A$1:$D$105,4,FALSE)</f>
        <v>Milwaukee</v>
      </c>
      <c r="O608" t="s">
        <v>60</v>
      </c>
      <c r="P608">
        <f>VLOOKUP($O608,Key!$A$1:$D$105,2,FALSE)</f>
        <v>43.04824</v>
      </c>
      <c r="Q608">
        <f>VLOOKUP($O608,Key!$A$1:$D$105,3,FALSE)</f>
        <v>-87.904970000000006</v>
      </c>
      <c r="R608" t="str">
        <f>VLOOKUP($O608,Key!$A$1:$D$105,4,FALSE)</f>
        <v>Milwaukee</v>
      </c>
      <c r="S608">
        <v>0</v>
      </c>
      <c r="T608">
        <v>0</v>
      </c>
      <c r="U608">
        <v>0</v>
      </c>
      <c r="V608" t="s">
        <v>33</v>
      </c>
      <c r="W608">
        <v>0</v>
      </c>
      <c r="X608">
        <v>0</v>
      </c>
      <c r="Y608">
        <v>0</v>
      </c>
      <c r="Z608" s="6">
        <v>-1</v>
      </c>
      <c r="AA608" s="1">
        <v>43484</v>
      </c>
      <c r="AB608" s="7">
        <f t="shared" si="54"/>
        <v>43466</v>
      </c>
      <c r="AC608" s="7">
        <f t="shared" si="55"/>
        <v>43484</v>
      </c>
      <c r="AD608" s="7" t="str">
        <f t="shared" si="56"/>
        <v>Saturday</v>
      </c>
      <c r="AE608" s="2">
        <v>0.48547453703703702</v>
      </c>
      <c r="AF608" s="6">
        <v>1</v>
      </c>
      <c r="AG608" s="1">
        <v>43484</v>
      </c>
      <c r="AH608" s="7">
        <f t="shared" si="57"/>
        <v>43466</v>
      </c>
      <c r="AI608" s="7">
        <f t="shared" si="58"/>
        <v>43484</v>
      </c>
      <c r="AJ608" s="7" t="str">
        <f t="shared" si="59"/>
        <v>Saturday</v>
      </c>
      <c r="AK608" s="2">
        <v>0.4856712962962963</v>
      </c>
      <c r="AL608" t="s">
        <v>33</v>
      </c>
      <c r="AM608" t="s">
        <v>34</v>
      </c>
      <c r="AN608" t="s">
        <v>44</v>
      </c>
      <c r="AO608" t="s">
        <v>27</v>
      </c>
    </row>
    <row r="609" spans="1:41" x14ac:dyDescent="0.25">
      <c r="A609" t="s">
        <v>27</v>
      </c>
      <c r="B609">
        <v>1865798</v>
      </c>
      <c r="C609" t="s">
        <v>28</v>
      </c>
      <c r="G609" t="s">
        <v>29</v>
      </c>
      <c r="I609">
        <v>11120</v>
      </c>
      <c r="J609" t="s">
        <v>30</v>
      </c>
      <c r="K609" t="s">
        <v>103</v>
      </c>
      <c r="L609">
        <f>VLOOKUP($K609,Key!$A$1:$D$105,2,FALSE)</f>
        <v>43.097999999999999</v>
      </c>
      <c r="M609">
        <f>VLOOKUP($K609,Key!$A$1:$D$105,3,FALSE)</f>
        <v>-87.887529999999998</v>
      </c>
      <c r="N609" t="str">
        <f>VLOOKUP($K609,Key!$A$1:$D$105,4,FALSE)</f>
        <v>Shorewood</v>
      </c>
      <c r="O609" t="s">
        <v>103</v>
      </c>
      <c r="P609">
        <f>VLOOKUP($O609,Key!$A$1:$D$105,2,FALSE)</f>
        <v>43.097999999999999</v>
      </c>
      <c r="Q609">
        <f>VLOOKUP($O609,Key!$A$1:$D$105,3,FALSE)</f>
        <v>-87.887529999999998</v>
      </c>
      <c r="R609" t="str">
        <f>VLOOKUP($O609,Key!$A$1:$D$105,4,FALSE)</f>
        <v>Shorewood</v>
      </c>
      <c r="S609">
        <v>0</v>
      </c>
      <c r="T609">
        <v>0</v>
      </c>
      <c r="U609">
        <v>0</v>
      </c>
      <c r="V609" t="s">
        <v>33</v>
      </c>
      <c r="W609">
        <v>0</v>
      </c>
      <c r="X609">
        <v>0</v>
      </c>
      <c r="Y609">
        <v>0</v>
      </c>
      <c r="Z609" s="4">
        <v>-1</v>
      </c>
      <c r="AA609" s="1">
        <v>43489</v>
      </c>
      <c r="AB609" s="8">
        <f t="shared" si="54"/>
        <v>43466</v>
      </c>
      <c r="AC609" s="8">
        <f t="shared" si="55"/>
        <v>43489</v>
      </c>
      <c r="AD609" s="8" t="str">
        <f t="shared" si="56"/>
        <v>Thursday</v>
      </c>
      <c r="AE609" s="2">
        <v>0.62724537037037031</v>
      </c>
      <c r="AF609" s="4">
        <v>1</v>
      </c>
      <c r="AG609" s="1">
        <v>43489</v>
      </c>
      <c r="AH609" s="8">
        <f t="shared" si="57"/>
        <v>43466</v>
      </c>
      <c r="AI609" s="8">
        <f t="shared" si="58"/>
        <v>43489</v>
      </c>
      <c r="AJ609" s="8" t="str">
        <f t="shared" si="59"/>
        <v>Thursday</v>
      </c>
      <c r="AK609" s="2">
        <v>0.62734953703703711</v>
      </c>
      <c r="AL609" t="s">
        <v>33</v>
      </c>
      <c r="AM609" t="s">
        <v>34</v>
      </c>
      <c r="AN609" t="s">
        <v>44</v>
      </c>
      <c r="AO609" t="s">
        <v>27</v>
      </c>
    </row>
    <row r="610" spans="1:41" x14ac:dyDescent="0.25">
      <c r="A610" t="s">
        <v>27</v>
      </c>
      <c r="B610">
        <v>1867043</v>
      </c>
      <c r="C610" t="s">
        <v>28</v>
      </c>
      <c r="G610" t="s">
        <v>29</v>
      </c>
      <c r="I610">
        <v>5444</v>
      </c>
      <c r="J610" t="s">
        <v>30</v>
      </c>
      <c r="K610" t="s">
        <v>94</v>
      </c>
      <c r="L610">
        <f>VLOOKUP($K610,Key!$A$1:$D$105,2,FALSE)</f>
        <v>43.077359999999999</v>
      </c>
      <c r="M610">
        <f>VLOOKUP($K610,Key!$A$1:$D$105,3,FALSE)</f>
        <v>-87.880769999999998</v>
      </c>
      <c r="N610" t="str">
        <f>VLOOKUP($K610,Key!$A$1:$D$105,4,FALSE)</f>
        <v>Milwaukee</v>
      </c>
      <c r="O610" t="s">
        <v>94</v>
      </c>
      <c r="P610">
        <f>VLOOKUP($O610,Key!$A$1:$D$105,2,FALSE)</f>
        <v>43.077359999999999</v>
      </c>
      <c r="Q610">
        <f>VLOOKUP($O610,Key!$A$1:$D$105,3,FALSE)</f>
        <v>-87.880769999999998</v>
      </c>
      <c r="R610" t="str">
        <f>VLOOKUP($O610,Key!$A$1:$D$105,4,FALSE)</f>
        <v>Milwaukee</v>
      </c>
      <c r="S610">
        <v>7</v>
      </c>
      <c r="T610">
        <v>0</v>
      </c>
      <c r="U610">
        <v>0</v>
      </c>
      <c r="V610" t="s">
        <v>33</v>
      </c>
      <c r="W610">
        <v>1</v>
      </c>
      <c r="X610">
        <v>1</v>
      </c>
      <c r="Y610">
        <v>40</v>
      </c>
      <c r="Z610" s="6">
        <v>-1</v>
      </c>
      <c r="AA610" s="1">
        <v>43485</v>
      </c>
      <c r="AB610" s="7">
        <f t="shared" si="54"/>
        <v>43466</v>
      </c>
      <c r="AC610" s="7">
        <f t="shared" si="55"/>
        <v>43485</v>
      </c>
      <c r="AD610" s="7" t="str">
        <f t="shared" si="56"/>
        <v>Sunday</v>
      </c>
      <c r="AE610" s="2">
        <v>0.63846064814814818</v>
      </c>
      <c r="AF610" s="6">
        <v>1</v>
      </c>
      <c r="AG610" s="1">
        <v>43485</v>
      </c>
      <c r="AH610" s="7">
        <f t="shared" si="57"/>
        <v>43466</v>
      </c>
      <c r="AI610" s="7">
        <f t="shared" si="58"/>
        <v>43485</v>
      </c>
      <c r="AJ610" s="7" t="str">
        <f t="shared" si="59"/>
        <v>Sunday</v>
      </c>
      <c r="AK610" s="2">
        <v>0.64369212962962963</v>
      </c>
      <c r="AL610" t="s">
        <v>33</v>
      </c>
      <c r="AM610" t="s">
        <v>34</v>
      </c>
      <c r="AN610" t="s">
        <v>44</v>
      </c>
      <c r="AO610" t="s">
        <v>27</v>
      </c>
    </row>
    <row r="611" spans="1:41" x14ac:dyDescent="0.25">
      <c r="A611" t="s">
        <v>27</v>
      </c>
      <c r="B611">
        <v>2290052</v>
      </c>
      <c r="C611" t="s">
        <v>28</v>
      </c>
      <c r="G611" t="s">
        <v>29</v>
      </c>
      <c r="I611">
        <v>5436</v>
      </c>
      <c r="J611" t="s">
        <v>30</v>
      </c>
      <c r="K611" t="s">
        <v>97</v>
      </c>
      <c r="L611">
        <f>VLOOKUP($K611,Key!$A$1:$D$105,2,FALSE)</f>
        <v>43.069021999999997</v>
      </c>
      <c r="M611">
        <f>VLOOKUP($K611,Key!$A$1:$D$105,3,FALSE)</f>
        <v>-87.887940999999998</v>
      </c>
      <c r="N611" t="str">
        <f>VLOOKUP($K611,Key!$A$1:$D$105,4,FALSE)</f>
        <v>Milwaukee</v>
      </c>
      <c r="O611" t="s">
        <v>97</v>
      </c>
      <c r="P611">
        <f>VLOOKUP($O611,Key!$A$1:$D$105,2,FALSE)</f>
        <v>43.069021999999997</v>
      </c>
      <c r="Q611">
        <f>VLOOKUP($O611,Key!$A$1:$D$105,3,FALSE)</f>
        <v>-87.887940999999998</v>
      </c>
      <c r="R611" t="str">
        <f>VLOOKUP($O611,Key!$A$1:$D$105,4,FALSE)</f>
        <v>Milwaukee</v>
      </c>
      <c r="S611">
        <v>0</v>
      </c>
      <c r="T611">
        <v>0</v>
      </c>
      <c r="U611">
        <v>0</v>
      </c>
      <c r="V611" t="s">
        <v>33</v>
      </c>
      <c r="W611">
        <v>0</v>
      </c>
      <c r="X611">
        <v>0</v>
      </c>
      <c r="Y611">
        <v>0</v>
      </c>
      <c r="Z611" s="4">
        <v>-1</v>
      </c>
      <c r="AA611" s="1">
        <v>43472</v>
      </c>
      <c r="AB611" s="8">
        <f t="shared" si="54"/>
        <v>43466</v>
      </c>
      <c r="AC611" s="8">
        <f t="shared" si="55"/>
        <v>43472</v>
      </c>
      <c r="AD611" s="8" t="str">
        <f t="shared" si="56"/>
        <v>Monday</v>
      </c>
      <c r="AE611" s="2">
        <v>0.40752314814814811</v>
      </c>
      <c r="AF611" s="4">
        <v>1</v>
      </c>
      <c r="AG611" s="1">
        <v>43472</v>
      </c>
      <c r="AH611" s="8">
        <f t="shared" si="57"/>
        <v>43466</v>
      </c>
      <c r="AI611" s="8">
        <f t="shared" si="58"/>
        <v>43472</v>
      </c>
      <c r="AJ611" s="8" t="str">
        <f t="shared" si="59"/>
        <v>Monday</v>
      </c>
      <c r="AK611" s="2">
        <v>0.40758101851851852</v>
      </c>
      <c r="AL611" t="s">
        <v>33</v>
      </c>
      <c r="AM611" t="s">
        <v>34</v>
      </c>
      <c r="AN611" t="s">
        <v>44</v>
      </c>
      <c r="AO61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66"/>
  <sheetViews>
    <sheetView workbookViewId="0"/>
  </sheetViews>
  <sheetFormatPr defaultRowHeight="15" x14ac:dyDescent="0.25"/>
  <cols>
    <col min="1" max="1" width="35.7109375" bestFit="1" customWidth="1"/>
    <col min="2" max="2" width="18.28515625" bestFit="1" customWidth="1"/>
    <col min="3" max="3" width="12.28515625" bestFit="1" customWidth="1"/>
    <col min="4" max="4" width="13.7109375" bestFit="1" customWidth="1"/>
    <col min="5" max="5" width="11.5703125" bestFit="1" customWidth="1"/>
    <col min="6" max="6" width="12.85546875" bestFit="1" customWidth="1"/>
    <col min="7" max="7" width="7" bestFit="1" customWidth="1"/>
    <col min="8" max="8" width="14.5703125" bestFit="1" customWidth="1"/>
    <col min="9" max="9" width="15.85546875" bestFit="1" customWidth="1"/>
    <col min="10" max="10" width="15.140625" bestFit="1" customWidth="1"/>
    <col min="11" max="11" width="16.7109375" bestFit="1" customWidth="1"/>
    <col min="12" max="12" width="8.85546875" bestFit="1" customWidth="1"/>
    <col min="13" max="13" width="15.42578125" bestFit="1" customWidth="1"/>
    <col min="14" max="14" width="16.28515625" bestFit="1" customWidth="1"/>
    <col min="15" max="15" width="14" bestFit="1" customWidth="1"/>
    <col min="16" max="16" width="16.85546875" bestFit="1" customWidth="1"/>
    <col min="17" max="17" width="15.7109375" bestFit="1" customWidth="1"/>
    <col min="18" max="18" width="18.140625" bestFit="1" customWidth="1"/>
    <col min="19" max="19" width="17" bestFit="1" customWidth="1"/>
    <col min="20" max="20" width="12.85546875" bestFit="1" customWidth="1"/>
    <col min="21" max="21" width="8.42578125" bestFit="1" customWidth="1"/>
    <col min="22" max="22" width="17.7109375" bestFit="1" customWidth="1"/>
    <col min="23" max="23" width="20.5703125" bestFit="1" customWidth="1"/>
    <col min="24" max="24" width="17.85546875" bestFit="1" customWidth="1"/>
    <col min="25" max="25" width="17.7109375" bestFit="1" customWidth="1"/>
    <col min="26" max="26" width="17.5703125" bestFit="1" customWidth="1"/>
    <col min="27" max="27" width="34.28515625" bestFit="1" customWidth="1"/>
    <col min="28" max="28" width="9.140625" bestFit="1" customWidth="1"/>
    <col min="29" max="29" width="13.5703125" bestFit="1" customWidth="1"/>
    <col min="30" max="30" width="11.42578125" bestFit="1" customWidth="1"/>
    <col min="31" max="31" width="31.7109375" bestFit="1" customWidth="1"/>
    <col min="32" max="32" width="32.85546875" bestFit="1" customWidth="1"/>
    <col min="33" max="33" width="33" bestFit="1" customWidth="1"/>
    <col min="34" max="34" width="29.42578125" bestFit="1" customWidth="1"/>
    <col min="35" max="35" width="26.42578125" bestFit="1" customWidth="1"/>
    <col min="36" max="36" width="16.7109375" bestFit="1" customWidth="1"/>
    <col min="37" max="37" width="11" bestFit="1" customWidth="1"/>
    <col min="38" max="38" width="17" bestFit="1" customWidth="1"/>
    <col min="39" max="39" width="17.85546875" bestFit="1" customWidth="1"/>
    <col min="40" max="40" width="14.5703125" bestFit="1" customWidth="1"/>
    <col min="41" max="41" width="15.5703125" bestFit="1" customWidth="1"/>
    <col min="42" max="42" width="19.28515625" bestFit="1" customWidth="1"/>
    <col min="43" max="44" width="15.28515625" bestFit="1" customWidth="1"/>
    <col min="45" max="45" width="14.7109375" bestFit="1" customWidth="1"/>
    <col min="46" max="46" width="13.7109375" bestFit="1" customWidth="1"/>
    <col min="47" max="47" width="9.85546875" bestFit="1" customWidth="1"/>
    <col min="48" max="48" width="17.85546875" bestFit="1" customWidth="1"/>
    <col min="49" max="49" width="14.140625" bestFit="1" customWidth="1"/>
    <col min="50" max="50" width="18.140625" bestFit="1" customWidth="1"/>
    <col min="51" max="51" width="13.28515625" bestFit="1" customWidth="1"/>
    <col min="52" max="52" width="11" bestFit="1" customWidth="1"/>
    <col min="53" max="53" width="19.140625" bestFit="1" customWidth="1"/>
    <col min="54" max="54" width="11.42578125" bestFit="1" customWidth="1"/>
    <col min="55" max="55" width="14.7109375" bestFit="1" customWidth="1"/>
    <col min="56" max="56" width="20.28515625" bestFit="1" customWidth="1"/>
    <col min="57" max="57" width="24.7109375" bestFit="1" customWidth="1"/>
    <col min="58" max="58" width="36" bestFit="1" customWidth="1"/>
    <col min="59" max="59" width="14.140625" bestFit="1" customWidth="1"/>
    <col min="60" max="60" width="15.5703125" bestFit="1" customWidth="1"/>
    <col min="61" max="62" width="16.7109375" bestFit="1" customWidth="1"/>
    <col min="63" max="63" width="24.42578125" bestFit="1" customWidth="1"/>
    <col min="64" max="64" width="11.85546875" bestFit="1" customWidth="1"/>
    <col min="65" max="65" width="34.7109375" bestFit="1" customWidth="1"/>
    <col min="66" max="66" width="11.28515625" bestFit="1" customWidth="1"/>
  </cols>
  <sheetData>
    <row r="1" spans="1:66" x14ac:dyDescent="0.25">
      <c r="A1" s="11" t="s">
        <v>200</v>
      </c>
      <c r="B1" s="11" t="s">
        <v>197</v>
      </c>
    </row>
    <row r="2" spans="1:66" x14ac:dyDescent="0.25">
      <c r="A2" s="11" t="s">
        <v>199</v>
      </c>
      <c r="B2" t="s">
        <v>31</v>
      </c>
      <c r="C2" t="s">
        <v>99</v>
      </c>
      <c r="D2" t="s">
        <v>84</v>
      </c>
      <c r="E2" t="s">
        <v>123</v>
      </c>
      <c r="F2" t="s">
        <v>57</v>
      </c>
      <c r="G2" t="s">
        <v>78</v>
      </c>
      <c r="H2" t="s">
        <v>102</v>
      </c>
      <c r="I2" t="s">
        <v>92</v>
      </c>
      <c r="J2" t="s">
        <v>58</v>
      </c>
      <c r="K2" t="s">
        <v>45</v>
      </c>
      <c r="L2" t="s">
        <v>113</v>
      </c>
      <c r="M2" t="s">
        <v>59</v>
      </c>
      <c r="N2" t="s">
        <v>74</v>
      </c>
      <c r="O2" t="s">
        <v>82</v>
      </c>
      <c r="P2" t="s">
        <v>88</v>
      </c>
      <c r="Q2" t="s">
        <v>90</v>
      </c>
      <c r="R2" t="s">
        <v>65</v>
      </c>
      <c r="S2" t="s">
        <v>109</v>
      </c>
      <c r="T2" t="s">
        <v>134</v>
      </c>
      <c r="U2" t="s">
        <v>46</v>
      </c>
      <c r="V2" t="s">
        <v>94</v>
      </c>
      <c r="W2" t="s">
        <v>56</v>
      </c>
      <c r="X2" t="s">
        <v>48</v>
      </c>
      <c r="Y2" t="s">
        <v>115</v>
      </c>
      <c r="Z2" t="s">
        <v>76</v>
      </c>
      <c r="AA2" t="s">
        <v>89</v>
      </c>
      <c r="AB2" t="s">
        <v>53</v>
      </c>
      <c r="AC2" t="s">
        <v>63</v>
      </c>
      <c r="AD2" t="s">
        <v>118</v>
      </c>
      <c r="AE2" t="s">
        <v>69</v>
      </c>
      <c r="AF2" t="s">
        <v>103</v>
      </c>
      <c r="AG2" t="s">
        <v>64</v>
      </c>
      <c r="AH2" t="s">
        <v>105</v>
      </c>
      <c r="AI2" t="s">
        <v>73</v>
      </c>
      <c r="AJ2" t="s">
        <v>67</v>
      </c>
      <c r="AK2" t="s">
        <v>66</v>
      </c>
      <c r="AL2" t="s">
        <v>75</v>
      </c>
      <c r="AM2" t="s">
        <v>70</v>
      </c>
      <c r="AN2" t="s">
        <v>60</v>
      </c>
      <c r="AO2" t="s">
        <v>55</v>
      </c>
      <c r="AP2" t="s">
        <v>77</v>
      </c>
      <c r="AQ2" t="s">
        <v>93</v>
      </c>
      <c r="AR2" t="s">
        <v>32</v>
      </c>
      <c r="AS2" t="s">
        <v>41</v>
      </c>
      <c r="AT2" t="s">
        <v>97</v>
      </c>
      <c r="AU2" t="s">
        <v>68</v>
      </c>
      <c r="AV2" t="s">
        <v>42</v>
      </c>
      <c r="AW2" t="s">
        <v>61</v>
      </c>
      <c r="AX2" t="s">
        <v>62</v>
      </c>
      <c r="AY2" t="s">
        <v>79</v>
      </c>
      <c r="AZ2" t="s">
        <v>81</v>
      </c>
      <c r="BA2" t="s">
        <v>100</v>
      </c>
      <c r="BB2" t="s">
        <v>51</v>
      </c>
      <c r="BC2" t="s">
        <v>36</v>
      </c>
      <c r="BD2" t="s">
        <v>71</v>
      </c>
      <c r="BE2" t="s">
        <v>49</v>
      </c>
      <c r="BF2" t="s">
        <v>47</v>
      </c>
      <c r="BG2" t="s">
        <v>98</v>
      </c>
      <c r="BH2" t="s">
        <v>80</v>
      </c>
      <c r="BI2" t="s">
        <v>43</v>
      </c>
      <c r="BJ2" t="s">
        <v>72</v>
      </c>
      <c r="BK2" t="s">
        <v>52</v>
      </c>
      <c r="BL2" t="s">
        <v>54</v>
      </c>
      <c r="BM2" t="s">
        <v>139</v>
      </c>
      <c r="BN2" t="s">
        <v>198</v>
      </c>
    </row>
    <row r="3" spans="1:66" x14ac:dyDescent="0.25">
      <c r="A3" s="12" t="s">
        <v>31</v>
      </c>
      <c r="B3" s="13"/>
      <c r="C3" s="13"/>
      <c r="D3" s="13"/>
      <c r="E3" s="13"/>
      <c r="F3" s="13"/>
      <c r="G3" s="13"/>
      <c r="H3" s="13"/>
      <c r="I3" s="13">
        <v>1</v>
      </c>
      <c r="J3" s="13"/>
      <c r="K3" s="13"/>
      <c r="L3" s="13"/>
      <c r="M3" s="13">
        <v>2</v>
      </c>
      <c r="N3" s="13"/>
      <c r="O3" s="13"/>
      <c r="P3" s="13"/>
      <c r="Q3" s="13"/>
      <c r="R3" s="13"/>
      <c r="S3" s="13">
        <v>2</v>
      </c>
      <c r="T3" s="13"/>
      <c r="U3" s="13"/>
      <c r="V3" s="13"/>
      <c r="W3" s="13">
        <v>2</v>
      </c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>
        <v>3</v>
      </c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>
        <v>10</v>
      </c>
    </row>
    <row r="4" spans="1:66" x14ac:dyDescent="0.25">
      <c r="A4" s="12" t="s">
        <v>99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>
        <v>1</v>
      </c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>
        <v>1</v>
      </c>
    </row>
    <row r="5" spans="1:66" x14ac:dyDescent="0.25">
      <c r="A5" s="12" t="s">
        <v>84</v>
      </c>
      <c r="B5" s="13"/>
      <c r="C5" s="13"/>
      <c r="D5" s="13">
        <v>4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>
        <v>1</v>
      </c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>
        <v>1</v>
      </c>
      <c r="AS5" s="13"/>
      <c r="AT5" s="13"/>
      <c r="AU5" s="13"/>
      <c r="AV5" s="13"/>
      <c r="AW5" s="13">
        <v>1</v>
      </c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>
        <v>7</v>
      </c>
    </row>
    <row r="6" spans="1:66" x14ac:dyDescent="0.25">
      <c r="A6" s="12" t="s">
        <v>123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>
        <v>2</v>
      </c>
      <c r="BG6" s="13"/>
      <c r="BH6" s="13"/>
      <c r="BI6" s="13"/>
      <c r="BJ6" s="13"/>
      <c r="BK6" s="13"/>
      <c r="BL6" s="13"/>
      <c r="BM6" s="13"/>
      <c r="BN6" s="13">
        <v>2</v>
      </c>
    </row>
    <row r="7" spans="1:66" x14ac:dyDescent="0.25">
      <c r="A7" s="12" t="s">
        <v>57</v>
      </c>
      <c r="B7" s="13"/>
      <c r="C7" s="13"/>
      <c r="D7" s="13"/>
      <c r="E7" s="13"/>
      <c r="F7" s="13"/>
      <c r="G7" s="13"/>
      <c r="H7" s="13"/>
      <c r="I7" s="13">
        <v>4</v>
      </c>
      <c r="J7" s="13"/>
      <c r="K7" s="13"/>
      <c r="L7" s="13"/>
      <c r="M7" s="13"/>
      <c r="N7" s="13">
        <v>1</v>
      </c>
      <c r="O7" s="13"/>
      <c r="P7" s="13"/>
      <c r="Q7" s="13"/>
      <c r="R7" s="13"/>
      <c r="S7" s="13">
        <v>1</v>
      </c>
      <c r="T7" s="13">
        <v>1</v>
      </c>
      <c r="U7" s="13"/>
      <c r="V7" s="13"/>
      <c r="W7" s="13">
        <v>1</v>
      </c>
      <c r="X7" s="13"/>
      <c r="Y7" s="13">
        <v>1</v>
      </c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>
        <v>2</v>
      </c>
      <c r="AR7" s="13"/>
      <c r="AS7" s="13">
        <v>5</v>
      </c>
      <c r="AT7" s="13"/>
      <c r="AU7" s="13"/>
      <c r="AV7" s="13"/>
      <c r="AW7" s="13"/>
      <c r="AX7" s="13">
        <v>1</v>
      </c>
      <c r="AY7" s="13"/>
      <c r="AZ7" s="13"/>
      <c r="BA7" s="13"/>
      <c r="BB7" s="13"/>
      <c r="BC7" s="13">
        <v>10</v>
      </c>
      <c r="BD7" s="13"/>
      <c r="BE7" s="13"/>
      <c r="BF7" s="13"/>
      <c r="BG7" s="13"/>
      <c r="BH7" s="13">
        <v>3</v>
      </c>
      <c r="BI7" s="13">
        <v>2</v>
      </c>
      <c r="BJ7" s="13"/>
      <c r="BK7" s="13"/>
      <c r="BL7" s="13"/>
      <c r="BM7" s="13"/>
      <c r="BN7" s="13">
        <v>32</v>
      </c>
    </row>
    <row r="8" spans="1:66" x14ac:dyDescent="0.25">
      <c r="A8" s="12" t="s">
        <v>78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>
        <v>1</v>
      </c>
      <c r="AT8" s="13"/>
      <c r="AU8" s="13"/>
      <c r="AV8" s="13"/>
      <c r="AW8" s="13">
        <v>4</v>
      </c>
      <c r="AX8" s="13"/>
      <c r="AY8" s="13"/>
      <c r="AZ8" s="13"/>
      <c r="BA8" s="13"/>
      <c r="BB8" s="13"/>
      <c r="BC8" s="13"/>
      <c r="BD8" s="13"/>
      <c r="BE8" s="13">
        <v>1</v>
      </c>
      <c r="BF8" s="13"/>
      <c r="BG8" s="13"/>
      <c r="BH8" s="13"/>
      <c r="BI8" s="13"/>
      <c r="BJ8" s="13"/>
      <c r="BK8" s="13"/>
      <c r="BL8" s="13"/>
      <c r="BM8" s="13"/>
      <c r="BN8" s="13">
        <v>6</v>
      </c>
    </row>
    <row r="9" spans="1:66" x14ac:dyDescent="0.25">
      <c r="A9" s="12" t="s">
        <v>102</v>
      </c>
      <c r="B9" s="13"/>
      <c r="C9" s="13"/>
      <c r="D9" s="13"/>
      <c r="E9" s="13"/>
      <c r="F9" s="13"/>
      <c r="G9" s="13"/>
      <c r="H9" s="13">
        <v>2</v>
      </c>
      <c r="I9" s="13"/>
      <c r="J9" s="13"/>
      <c r="K9" s="13"/>
      <c r="L9" s="13"/>
      <c r="M9" s="13"/>
      <c r="N9" s="13"/>
      <c r="O9" s="13"/>
      <c r="P9" s="13"/>
      <c r="Q9" s="13">
        <v>2</v>
      </c>
      <c r="R9" s="13"/>
      <c r="S9" s="13">
        <v>1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>
        <v>5</v>
      </c>
    </row>
    <row r="10" spans="1:66" x14ac:dyDescent="0.25">
      <c r="A10" s="12" t="s">
        <v>92</v>
      </c>
      <c r="B10" s="13"/>
      <c r="C10" s="13"/>
      <c r="D10" s="13"/>
      <c r="E10" s="13"/>
      <c r="F10" s="13">
        <v>2</v>
      </c>
      <c r="G10" s="13"/>
      <c r="H10" s="13"/>
      <c r="I10" s="13"/>
      <c r="J10" s="13">
        <v>1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>
        <v>2</v>
      </c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>
        <v>1</v>
      </c>
      <c r="AM10" s="13">
        <v>1</v>
      </c>
      <c r="AN10" s="13">
        <v>2</v>
      </c>
      <c r="AO10" s="13"/>
      <c r="AP10" s="13"/>
      <c r="AQ10" s="13">
        <v>1</v>
      </c>
      <c r="AR10" s="13">
        <v>7</v>
      </c>
      <c r="AS10" s="13">
        <v>2</v>
      </c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>
        <v>1</v>
      </c>
      <c r="BI10" s="13"/>
      <c r="BJ10" s="13"/>
      <c r="BK10" s="13"/>
      <c r="BL10" s="13">
        <v>7</v>
      </c>
      <c r="BM10" s="13"/>
      <c r="BN10" s="13">
        <v>27</v>
      </c>
    </row>
    <row r="11" spans="1:66" x14ac:dyDescent="0.25">
      <c r="A11" s="12" t="s">
        <v>58</v>
      </c>
      <c r="B11" s="13">
        <v>1</v>
      </c>
      <c r="C11" s="13"/>
      <c r="D11" s="13"/>
      <c r="E11" s="13"/>
      <c r="F11" s="13"/>
      <c r="G11" s="13"/>
      <c r="H11" s="13">
        <v>2</v>
      </c>
      <c r="I11" s="13">
        <v>1</v>
      </c>
      <c r="J11" s="13">
        <v>5</v>
      </c>
      <c r="K11" s="13">
        <v>1</v>
      </c>
      <c r="L11" s="13"/>
      <c r="M11" s="13">
        <v>6</v>
      </c>
      <c r="N11" s="13"/>
      <c r="O11" s="13"/>
      <c r="P11" s="13"/>
      <c r="Q11" s="13">
        <v>2</v>
      </c>
      <c r="R11" s="13"/>
      <c r="S11" s="13"/>
      <c r="T11" s="13"/>
      <c r="U11" s="13"/>
      <c r="V11" s="13"/>
      <c r="W11" s="13"/>
      <c r="X11" s="13"/>
      <c r="Y11" s="13">
        <v>3</v>
      </c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>
        <v>3</v>
      </c>
      <c r="AN11" s="13">
        <v>2</v>
      </c>
      <c r="AO11" s="13">
        <v>1</v>
      </c>
      <c r="AP11" s="13"/>
      <c r="AQ11" s="13">
        <v>1</v>
      </c>
      <c r="AR11" s="13"/>
      <c r="AS11" s="13"/>
      <c r="AT11" s="13"/>
      <c r="AU11" s="13">
        <v>2</v>
      </c>
      <c r="AV11" s="13"/>
      <c r="AW11" s="13"/>
      <c r="AX11" s="13"/>
      <c r="AY11" s="13"/>
      <c r="AZ11" s="13"/>
      <c r="BA11" s="13"/>
      <c r="BB11" s="13"/>
      <c r="BC11" s="13">
        <v>11</v>
      </c>
      <c r="BD11" s="13"/>
      <c r="BE11" s="13"/>
      <c r="BF11" s="13"/>
      <c r="BG11" s="13"/>
      <c r="BH11" s="13"/>
      <c r="BI11" s="13">
        <v>3</v>
      </c>
      <c r="BJ11" s="13"/>
      <c r="BK11" s="13"/>
      <c r="BL11" s="13">
        <v>1</v>
      </c>
      <c r="BM11" s="13"/>
      <c r="BN11" s="13">
        <v>45</v>
      </c>
    </row>
    <row r="12" spans="1:66" x14ac:dyDescent="0.25">
      <c r="A12" s="12" t="s">
        <v>45</v>
      </c>
      <c r="B12" s="13"/>
      <c r="C12" s="13">
        <v>1</v>
      </c>
      <c r="D12" s="13"/>
      <c r="E12" s="13"/>
      <c r="F12" s="13">
        <v>2</v>
      </c>
      <c r="G12" s="13"/>
      <c r="H12" s="13"/>
      <c r="I12" s="13">
        <v>1</v>
      </c>
      <c r="J12" s="13"/>
      <c r="K12" s="13"/>
      <c r="L12" s="13"/>
      <c r="M12" s="13">
        <v>2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>
        <v>1</v>
      </c>
      <c r="AY12" s="13"/>
      <c r="AZ12" s="13"/>
      <c r="BA12" s="13"/>
      <c r="BB12" s="13">
        <v>1</v>
      </c>
      <c r="BC12" s="13">
        <v>1</v>
      </c>
      <c r="BD12" s="13"/>
      <c r="BE12" s="13"/>
      <c r="BF12" s="13">
        <v>1</v>
      </c>
      <c r="BG12" s="13"/>
      <c r="BH12" s="13"/>
      <c r="BI12" s="13">
        <v>3</v>
      </c>
      <c r="BJ12" s="13">
        <v>2</v>
      </c>
      <c r="BK12" s="13"/>
      <c r="BL12" s="13"/>
      <c r="BM12" s="13"/>
      <c r="BN12" s="13">
        <v>15</v>
      </c>
    </row>
    <row r="13" spans="1:66" x14ac:dyDescent="0.25">
      <c r="A13" s="12" t="s">
        <v>113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>
        <v>2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>
        <v>2</v>
      </c>
    </row>
    <row r="14" spans="1:66" x14ac:dyDescent="0.25">
      <c r="A14" s="12" t="s">
        <v>59</v>
      </c>
      <c r="B14" s="13"/>
      <c r="C14" s="13"/>
      <c r="D14" s="13"/>
      <c r="E14" s="13"/>
      <c r="F14" s="13"/>
      <c r="G14" s="13"/>
      <c r="H14" s="13"/>
      <c r="I14" s="13"/>
      <c r="J14" s="13">
        <v>11</v>
      </c>
      <c r="K14" s="13">
        <v>1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>
        <v>1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>
        <v>1</v>
      </c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>
        <v>4</v>
      </c>
      <c r="BL14" s="13"/>
      <c r="BM14" s="13"/>
      <c r="BN14" s="13">
        <v>18</v>
      </c>
    </row>
    <row r="15" spans="1:66" x14ac:dyDescent="0.25">
      <c r="A15" s="12" t="s">
        <v>74</v>
      </c>
      <c r="B15" s="13"/>
      <c r="C15" s="13"/>
      <c r="D15" s="13"/>
      <c r="E15" s="13"/>
      <c r="F15" s="13"/>
      <c r="G15" s="13"/>
      <c r="H15" s="13"/>
      <c r="I15" s="13">
        <v>1</v>
      </c>
      <c r="J15" s="13">
        <v>1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>
        <v>2</v>
      </c>
      <c r="AO15" s="13"/>
      <c r="AP15" s="13"/>
      <c r="AQ15" s="13"/>
      <c r="AR15" s="13"/>
      <c r="AS15" s="13">
        <v>2</v>
      </c>
      <c r="AT15" s="13"/>
      <c r="AU15" s="13"/>
      <c r="AV15" s="13">
        <v>1</v>
      </c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>
        <v>1</v>
      </c>
      <c r="BH15" s="13">
        <v>1</v>
      </c>
      <c r="BI15" s="13">
        <v>1</v>
      </c>
      <c r="BJ15" s="13"/>
      <c r="BK15" s="13"/>
      <c r="BL15" s="13"/>
      <c r="BM15" s="13"/>
      <c r="BN15" s="13">
        <v>10</v>
      </c>
    </row>
    <row r="16" spans="1:66" x14ac:dyDescent="0.25">
      <c r="A16" s="12" t="s">
        <v>82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>
        <v>1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>
        <v>10</v>
      </c>
      <c r="BG16" s="13"/>
      <c r="BH16" s="13"/>
      <c r="BI16" s="13">
        <v>4</v>
      </c>
      <c r="BJ16" s="13">
        <v>1</v>
      </c>
      <c r="BK16" s="13"/>
      <c r="BL16" s="13"/>
      <c r="BM16" s="13"/>
      <c r="BN16" s="13">
        <v>16</v>
      </c>
    </row>
    <row r="17" spans="1:66" x14ac:dyDescent="0.25">
      <c r="A17" s="12" t="s">
        <v>88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>
        <v>2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>
        <v>2</v>
      </c>
    </row>
    <row r="18" spans="1:66" x14ac:dyDescent="0.25">
      <c r="A18" s="12" t="s">
        <v>90</v>
      </c>
      <c r="B18" s="13"/>
      <c r="C18" s="13"/>
      <c r="D18" s="13"/>
      <c r="E18" s="13"/>
      <c r="F18" s="13"/>
      <c r="G18" s="13"/>
      <c r="H18" s="13">
        <v>2</v>
      </c>
      <c r="I18" s="13"/>
      <c r="J18" s="13"/>
      <c r="K18" s="13"/>
      <c r="L18" s="13"/>
      <c r="M18" s="13"/>
      <c r="N18" s="13"/>
      <c r="O18" s="13"/>
      <c r="P18" s="13"/>
      <c r="Q18" s="13">
        <v>9</v>
      </c>
      <c r="R18" s="13"/>
      <c r="S18" s="13">
        <v>1</v>
      </c>
      <c r="T18" s="13"/>
      <c r="U18" s="13"/>
      <c r="V18" s="13"/>
      <c r="W18" s="13"/>
      <c r="X18" s="13"/>
      <c r="Y18" s="13"/>
      <c r="Z18" s="13">
        <v>3</v>
      </c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>
        <v>2</v>
      </c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>
        <v>17</v>
      </c>
    </row>
    <row r="19" spans="1:66" x14ac:dyDescent="0.25">
      <c r="A19" s="12" t="s">
        <v>65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>
        <v>1</v>
      </c>
      <c r="S19" s="13"/>
      <c r="T19" s="13"/>
      <c r="U19" s="13"/>
      <c r="V19" s="13"/>
      <c r="W19" s="13"/>
      <c r="X19" s="13"/>
      <c r="Y19" s="13">
        <v>1</v>
      </c>
      <c r="Z19" s="13"/>
      <c r="AA19" s="13"/>
      <c r="AB19" s="13"/>
      <c r="AC19" s="13"/>
      <c r="AD19" s="13"/>
      <c r="AE19" s="13">
        <v>1</v>
      </c>
      <c r="AF19" s="13"/>
      <c r="AG19" s="13"/>
      <c r="AH19" s="13"/>
      <c r="AI19" s="13"/>
      <c r="AJ19" s="13"/>
      <c r="AK19" s="13">
        <v>1</v>
      </c>
      <c r="AL19" s="13"/>
      <c r="AM19" s="13"/>
      <c r="AN19" s="13">
        <v>1</v>
      </c>
      <c r="AO19" s="13"/>
      <c r="AP19" s="13"/>
      <c r="AQ19" s="13">
        <v>2</v>
      </c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>
        <v>1</v>
      </c>
      <c r="BE19" s="13"/>
      <c r="BF19" s="13"/>
      <c r="BG19" s="13"/>
      <c r="BH19" s="13"/>
      <c r="BI19" s="13"/>
      <c r="BJ19" s="13"/>
      <c r="BK19" s="13"/>
      <c r="BL19" s="13"/>
      <c r="BM19" s="13"/>
      <c r="BN19" s="13">
        <v>8</v>
      </c>
    </row>
    <row r="20" spans="1:66" x14ac:dyDescent="0.25">
      <c r="A20" s="12" t="s">
        <v>109</v>
      </c>
      <c r="B20" s="13"/>
      <c r="C20" s="13"/>
      <c r="D20" s="13"/>
      <c r="E20" s="13">
        <v>1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>
        <v>4</v>
      </c>
      <c r="T20" s="13"/>
      <c r="U20" s="13"/>
      <c r="V20" s="13"/>
      <c r="W20" s="13"/>
      <c r="X20" s="13"/>
      <c r="Y20" s="13"/>
      <c r="Z20" s="13"/>
      <c r="AA20" s="13">
        <v>1</v>
      </c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>
        <v>9</v>
      </c>
      <c r="AT20" s="13"/>
      <c r="AU20" s="13"/>
      <c r="AV20" s="13"/>
      <c r="AW20" s="13">
        <v>3</v>
      </c>
      <c r="AX20" s="13">
        <v>1</v>
      </c>
      <c r="AY20" s="13"/>
      <c r="AZ20" s="13"/>
      <c r="BA20" s="13"/>
      <c r="BB20" s="13"/>
      <c r="BC20" s="13">
        <v>8</v>
      </c>
      <c r="BD20" s="13"/>
      <c r="BE20" s="13"/>
      <c r="BF20" s="13"/>
      <c r="BG20" s="13"/>
      <c r="BH20" s="13"/>
      <c r="BI20" s="13"/>
      <c r="BJ20" s="13">
        <v>3</v>
      </c>
      <c r="BK20" s="13"/>
      <c r="BL20" s="13"/>
      <c r="BM20" s="13"/>
      <c r="BN20" s="13">
        <v>30</v>
      </c>
    </row>
    <row r="21" spans="1:66" x14ac:dyDescent="0.25">
      <c r="A21" s="12" t="s">
        <v>94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>
        <v>2</v>
      </c>
      <c r="S21" s="13"/>
      <c r="T21" s="13"/>
      <c r="U21" s="13"/>
      <c r="V21" s="13">
        <v>1</v>
      </c>
      <c r="W21" s="13"/>
      <c r="X21" s="13"/>
      <c r="Y21" s="13">
        <v>2</v>
      </c>
      <c r="Z21" s="13"/>
      <c r="AA21" s="13"/>
      <c r="AB21" s="13"/>
      <c r="AC21" s="13"/>
      <c r="AD21" s="13"/>
      <c r="AE21" s="13"/>
      <c r="AF21" s="13"/>
      <c r="AG21" s="13"/>
      <c r="AH21" s="13">
        <v>2</v>
      </c>
      <c r="AI21" s="13"/>
      <c r="AJ21" s="13"/>
      <c r="AK21" s="13"/>
      <c r="AL21" s="13">
        <v>6</v>
      </c>
      <c r="AM21" s="13">
        <v>1</v>
      </c>
      <c r="AN21" s="13">
        <v>2</v>
      </c>
      <c r="AO21" s="13"/>
      <c r="AP21" s="13">
        <v>1</v>
      </c>
      <c r="AQ21" s="13">
        <v>1</v>
      </c>
      <c r="AR21" s="13"/>
      <c r="AS21" s="13"/>
      <c r="AT21" s="13">
        <v>6</v>
      </c>
      <c r="AU21" s="13">
        <v>1</v>
      </c>
      <c r="AV21" s="13"/>
      <c r="AW21" s="13"/>
      <c r="AX21" s="13"/>
      <c r="AY21" s="13">
        <v>1</v>
      </c>
      <c r="AZ21" s="13">
        <v>1</v>
      </c>
      <c r="BA21" s="13"/>
      <c r="BB21" s="13"/>
      <c r="BC21" s="13"/>
      <c r="BD21" s="13">
        <v>2</v>
      </c>
      <c r="BE21" s="13"/>
      <c r="BF21" s="13"/>
      <c r="BG21" s="13"/>
      <c r="BH21" s="13"/>
      <c r="BI21" s="13"/>
      <c r="BJ21" s="13"/>
      <c r="BK21" s="13"/>
      <c r="BL21" s="13"/>
      <c r="BM21" s="13"/>
      <c r="BN21" s="13">
        <v>29</v>
      </c>
    </row>
    <row r="22" spans="1:66" x14ac:dyDescent="0.25">
      <c r="A22" s="12" t="s">
        <v>56</v>
      </c>
      <c r="B22" s="13">
        <v>1</v>
      </c>
      <c r="C22" s="13"/>
      <c r="D22" s="13">
        <v>1</v>
      </c>
      <c r="E22" s="13"/>
      <c r="F22" s="13">
        <v>1</v>
      </c>
      <c r="G22" s="13"/>
      <c r="H22" s="13"/>
      <c r="I22" s="13">
        <v>1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>
        <v>2</v>
      </c>
      <c r="X22" s="13"/>
      <c r="Y22" s="13">
        <v>5</v>
      </c>
      <c r="Z22" s="13">
        <v>3</v>
      </c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>
        <v>2</v>
      </c>
      <c r="AQ22" s="13"/>
      <c r="AR22" s="13">
        <v>5</v>
      </c>
      <c r="AS22" s="13"/>
      <c r="AT22" s="13"/>
      <c r="AU22" s="13"/>
      <c r="AV22" s="13">
        <v>1</v>
      </c>
      <c r="AW22" s="13"/>
      <c r="AX22" s="13"/>
      <c r="AY22" s="13"/>
      <c r="AZ22" s="13"/>
      <c r="BA22" s="13"/>
      <c r="BB22" s="13"/>
      <c r="BC22" s="13">
        <v>1</v>
      </c>
      <c r="BD22" s="13"/>
      <c r="BE22" s="13"/>
      <c r="BF22" s="13">
        <v>1</v>
      </c>
      <c r="BG22" s="13"/>
      <c r="BH22" s="13"/>
      <c r="BI22" s="13"/>
      <c r="BJ22" s="13">
        <v>1</v>
      </c>
      <c r="BK22" s="13"/>
      <c r="BL22" s="13"/>
      <c r="BM22" s="13"/>
      <c r="BN22" s="13">
        <v>25</v>
      </c>
    </row>
    <row r="23" spans="1:66" x14ac:dyDescent="0.25">
      <c r="A23" s="12" t="s">
        <v>48</v>
      </c>
      <c r="B23" s="13"/>
      <c r="C23" s="13"/>
      <c r="D23" s="13">
        <v>1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>
        <v>1</v>
      </c>
      <c r="S23" s="13"/>
      <c r="T23" s="13"/>
      <c r="U23" s="13"/>
      <c r="V23" s="13"/>
      <c r="W23" s="13"/>
      <c r="X23" s="13">
        <v>1</v>
      </c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>
        <v>1</v>
      </c>
      <c r="AS23" s="13"/>
      <c r="AT23" s="13"/>
      <c r="AU23" s="13"/>
      <c r="AV23" s="13"/>
      <c r="AW23" s="13">
        <v>1</v>
      </c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>
        <v>1</v>
      </c>
      <c r="BL23" s="13"/>
      <c r="BM23" s="13"/>
      <c r="BN23" s="13">
        <v>6</v>
      </c>
    </row>
    <row r="24" spans="1:66" x14ac:dyDescent="0.25">
      <c r="A24" s="12" t="s">
        <v>115</v>
      </c>
      <c r="B24" s="13"/>
      <c r="C24" s="13"/>
      <c r="D24" s="13"/>
      <c r="E24" s="13"/>
      <c r="F24" s="13"/>
      <c r="G24" s="13"/>
      <c r="H24" s="13"/>
      <c r="I24" s="13">
        <v>2</v>
      </c>
      <c r="J24" s="13">
        <v>4</v>
      </c>
      <c r="K24" s="13"/>
      <c r="L24" s="13"/>
      <c r="M24" s="13">
        <v>1</v>
      </c>
      <c r="N24" s="13"/>
      <c r="O24" s="13"/>
      <c r="P24" s="13"/>
      <c r="Q24" s="13"/>
      <c r="R24" s="13">
        <v>1</v>
      </c>
      <c r="S24" s="13"/>
      <c r="T24" s="13"/>
      <c r="U24" s="13"/>
      <c r="V24" s="13">
        <v>1</v>
      </c>
      <c r="W24" s="13">
        <v>7</v>
      </c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>
        <v>1</v>
      </c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>
        <v>2</v>
      </c>
      <c r="AU24" s="13">
        <v>1</v>
      </c>
      <c r="AV24" s="13"/>
      <c r="AW24" s="13"/>
      <c r="AX24" s="13"/>
      <c r="AY24" s="13"/>
      <c r="AZ24" s="13"/>
      <c r="BA24" s="13"/>
      <c r="BB24" s="13"/>
      <c r="BC24" s="13"/>
      <c r="BD24" s="13">
        <v>3</v>
      </c>
      <c r="BE24" s="13"/>
      <c r="BF24" s="13"/>
      <c r="BG24" s="13"/>
      <c r="BH24" s="13"/>
      <c r="BI24" s="13"/>
      <c r="BJ24" s="13"/>
      <c r="BK24" s="13"/>
      <c r="BL24" s="13"/>
      <c r="BM24" s="13"/>
      <c r="BN24" s="13">
        <v>23</v>
      </c>
    </row>
    <row r="25" spans="1:66" x14ac:dyDescent="0.25">
      <c r="A25" s="12" t="s">
        <v>76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>
        <v>1</v>
      </c>
      <c r="X25" s="13"/>
      <c r="Y25" s="13"/>
      <c r="Z25" s="13">
        <v>2</v>
      </c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>
        <v>1</v>
      </c>
      <c r="AR25" s="13">
        <v>1</v>
      </c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>
        <v>5</v>
      </c>
    </row>
    <row r="26" spans="1:66" x14ac:dyDescent="0.25">
      <c r="A26" s="12" t="s">
        <v>89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>
        <v>1</v>
      </c>
      <c r="X26" s="13"/>
      <c r="Y26" s="13"/>
      <c r="Z26" s="13"/>
      <c r="AA26" s="13">
        <v>2</v>
      </c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>
        <v>2</v>
      </c>
      <c r="AT26" s="13"/>
      <c r="AU26" s="13"/>
      <c r="AV26" s="13">
        <v>1</v>
      </c>
      <c r="AW26" s="13"/>
      <c r="AX26" s="13"/>
      <c r="AY26" s="13"/>
      <c r="AZ26" s="13"/>
      <c r="BA26" s="13"/>
      <c r="BB26" s="13"/>
      <c r="BC26" s="13"/>
      <c r="BD26" s="13"/>
      <c r="BE26" s="13"/>
      <c r="BF26" s="13">
        <v>1</v>
      </c>
      <c r="BG26" s="13"/>
      <c r="BH26" s="13"/>
      <c r="BI26" s="13">
        <v>1</v>
      </c>
      <c r="BJ26" s="13"/>
      <c r="BK26" s="13"/>
      <c r="BL26" s="13"/>
      <c r="BM26" s="13"/>
      <c r="BN26" s="13">
        <v>8</v>
      </c>
    </row>
    <row r="27" spans="1:66" x14ac:dyDescent="0.25">
      <c r="A27" s="12" t="s">
        <v>53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>
        <v>1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>
        <v>1</v>
      </c>
      <c r="BA27" s="13"/>
      <c r="BB27" s="13"/>
      <c r="BC27" s="13"/>
      <c r="BD27" s="13"/>
      <c r="BE27" s="13"/>
      <c r="BF27" s="13">
        <v>2</v>
      </c>
      <c r="BG27" s="13"/>
      <c r="BH27" s="13"/>
      <c r="BI27" s="13"/>
      <c r="BJ27" s="13"/>
      <c r="BK27" s="13"/>
      <c r="BL27" s="13"/>
      <c r="BM27" s="13"/>
      <c r="BN27" s="13">
        <v>4</v>
      </c>
    </row>
    <row r="28" spans="1:66" x14ac:dyDescent="0.25">
      <c r="A28" s="12" t="s">
        <v>126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>
        <v>1</v>
      </c>
      <c r="BF28" s="13"/>
      <c r="BG28" s="13"/>
      <c r="BH28" s="13"/>
      <c r="BI28" s="13"/>
      <c r="BJ28" s="13"/>
      <c r="BK28" s="13"/>
      <c r="BL28" s="13"/>
      <c r="BM28" s="13"/>
      <c r="BN28" s="13">
        <v>1</v>
      </c>
    </row>
    <row r="29" spans="1:66" x14ac:dyDescent="0.25">
      <c r="A29" s="12" t="s">
        <v>63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>
        <v>1</v>
      </c>
      <c r="AB29" s="13"/>
      <c r="AC29" s="13"/>
      <c r="AD29" s="13"/>
      <c r="AE29" s="13">
        <v>2</v>
      </c>
      <c r="AF29" s="13">
        <v>1</v>
      </c>
      <c r="AG29" s="13"/>
      <c r="AH29" s="13"/>
      <c r="AI29" s="13"/>
      <c r="AJ29" s="13"/>
      <c r="AK29" s="13"/>
      <c r="AL29" s="13"/>
      <c r="AM29" s="13">
        <v>1</v>
      </c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>
        <v>5</v>
      </c>
    </row>
    <row r="30" spans="1:66" x14ac:dyDescent="0.25">
      <c r="A30" s="12" t="s">
        <v>118</v>
      </c>
      <c r="B30" s="13"/>
      <c r="C30" s="13"/>
      <c r="D30" s="13">
        <v>1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>
        <v>2</v>
      </c>
      <c r="AE30" s="13"/>
      <c r="AF30" s="13"/>
      <c r="AG30" s="13"/>
      <c r="AH30" s="13"/>
      <c r="AI30" s="13"/>
      <c r="AJ30" s="13"/>
      <c r="AK30" s="13"/>
      <c r="AL30" s="13"/>
      <c r="AM30" s="13"/>
      <c r="AN30" s="13">
        <v>1</v>
      </c>
      <c r="AO30" s="13"/>
      <c r="AP30" s="13"/>
      <c r="AQ30" s="13"/>
      <c r="AR30" s="13"/>
      <c r="AS30" s="13">
        <v>1</v>
      </c>
      <c r="AT30" s="13"/>
      <c r="AU30" s="13"/>
      <c r="AV30" s="13"/>
      <c r="AW30" s="13"/>
      <c r="AX30" s="13">
        <v>1</v>
      </c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>
        <v>1</v>
      </c>
      <c r="BM30" s="13"/>
      <c r="BN30" s="13">
        <v>7</v>
      </c>
    </row>
    <row r="31" spans="1:66" x14ac:dyDescent="0.25">
      <c r="A31" s="12" t="s">
        <v>69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>
        <v>1</v>
      </c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>
        <v>1</v>
      </c>
    </row>
    <row r="32" spans="1:66" x14ac:dyDescent="0.25">
      <c r="A32" s="12" t="s">
        <v>103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>
        <v>2</v>
      </c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>
        <v>2</v>
      </c>
    </row>
    <row r="33" spans="1:66" x14ac:dyDescent="0.25">
      <c r="A33" s="12" t="s">
        <v>104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>
        <v>3</v>
      </c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>
        <v>3</v>
      </c>
    </row>
    <row r="34" spans="1:66" x14ac:dyDescent="0.25">
      <c r="A34" s="12" t="s">
        <v>64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>
        <v>6</v>
      </c>
      <c r="AF34" s="13"/>
      <c r="AG34" s="13"/>
      <c r="AH34" s="13"/>
      <c r="AI34" s="13"/>
      <c r="AJ34" s="13"/>
      <c r="AK34" s="13"/>
      <c r="AL34" s="13">
        <v>2</v>
      </c>
      <c r="AM34" s="13"/>
      <c r="AN34" s="13"/>
      <c r="AO34" s="13"/>
      <c r="AP34" s="13"/>
      <c r="AQ34" s="13"/>
      <c r="AR34" s="13"/>
      <c r="AS34" s="13"/>
      <c r="AT34" s="13">
        <v>1</v>
      </c>
      <c r="AU34" s="13"/>
      <c r="AV34" s="13"/>
      <c r="AW34" s="13"/>
      <c r="AX34" s="13"/>
      <c r="AY34" s="13"/>
      <c r="AZ34" s="13"/>
      <c r="BA34" s="13"/>
      <c r="BB34" s="13"/>
      <c r="BC34" s="13"/>
      <c r="BD34" s="13">
        <v>1</v>
      </c>
      <c r="BE34" s="13"/>
      <c r="BF34" s="13"/>
      <c r="BG34" s="13"/>
      <c r="BH34" s="13"/>
      <c r="BI34" s="13"/>
      <c r="BJ34" s="13"/>
      <c r="BK34" s="13"/>
      <c r="BL34" s="13"/>
      <c r="BM34" s="13"/>
      <c r="BN34" s="13">
        <v>10</v>
      </c>
    </row>
    <row r="35" spans="1:66" x14ac:dyDescent="0.25">
      <c r="A35" s="12" t="s">
        <v>105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>
        <v>1</v>
      </c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>
        <v>3</v>
      </c>
      <c r="BE35" s="13"/>
      <c r="BF35" s="13"/>
      <c r="BG35" s="13"/>
      <c r="BH35" s="13"/>
      <c r="BI35" s="13"/>
      <c r="BJ35" s="13"/>
      <c r="BK35" s="13"/>
      <c r="BL35" s="13"/>
      <c r="BM35" s="13"/>
      <c r="BN35" s="13">
        <v>4</v>
      </c>
    </row>
    <row r="36" spans="1:66" x14ac:dyDescent="0.25">
      <c r="A36" s="12" t="s">
        <v>73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>
        <v>2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>
        <v>1</v>
      </c>
      <c r="Z36" s="13"/>
      <c r="AA36" s="13"/>
      <c r="AB36" s="13"/>
      <c r="AC36" s="13"/>
      <c r="AD36" s="13"/>
      <c r="AE36" s="13"/>
      <c r="AF36" s="13"/>
      <c r="AG36" s="13">
        <v>1</v>
      </c>
      <c r="AH36" s="13"/>
      <c r="AI36" s="13">
        <v>2</v>
      </c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>
        <v>6</v>
      </c>
    </row>
    <row r="37" spans="1:66" x14ac:dyDescent="0.25">
      <c r="A37" s="12" t="s">
        <v>67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>
        <v>1</v>
      </c>
      <c r="AK37" s="13"/>
      <c r="AL37" s="13"/>
      <c r="AM37" s="13"/>
      <c r="AN37" s="13"/>
      <c r="AO37" s="13"/>
      <c r="AP37" s="13"/>
      <c r="AQ37" s="13"/>
      <c r="AR37" s="13"/>
      <c r="AS37" s="13"/>
      <c r="AT37" s="13">
        <v>1</v>
      </c>
      <c r="AU37" s="13">
        <v>1</v>
      </c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>
        <v>3</v>
      </c>
    </row>
    <row r="38" spans="1:66" x14ac:dyDescent="0.25">
      <c r="A38" s="12" t="s">
        <v>66</v>
      </c>
      <c r="B38" s="13"/>
      <c r="C38" s="13"/>
      <c r="D38" s="13"/>
      <c r="E38" s="13"/>
      <c r="F38" s="13"/>
      <c r="G38" s="13"/>
      <c r="H38" s="13">
        <v>2</v>
      </c>
      <c r="I38" s="13"/>
      <c r="J38" s="13">
        <v>1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>
        <v>1</v>
      </c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>
        <v>4</v>
      </c>
    </row>
    <row r="39" spans="1:66" x14ac:dyDescent="0.25">
      <c r="A39" s="12" t="s">
        <v>75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>
        <v>5</v>
      </c>
      <c r="W39" s="13"/>
      <c r="X39" s="13"/>
      <c r="Y39" s="13"/>
      <c r="Z39" s="13">
        <v>1</v>
      </c>
      <c r="AA39" s="13"/>
      <c r="AB39" s="13"/>
      <c r="AC39" s="13"/>
      <c r="AD39" s="13"/>
      <c r="AE39" s="13"/>
      <c r="AF39" s="13"/>
      <c r="AG39" s="13"/>
      <c r="AH39" s="13"/>
      <c r="AI39" s="13">
        <v>2</v>
      </c>
      <c r="AJ39" s="13"/>
      <c r="AK39" s="13"/>
      <c r="AL39" s="13">
        <v>2</v>
      </c>
      <c r="AM39" s="13">
        <v>5</v>
      </c>
      <c r="AN39" s="13"/>
      <c r="AO39" s="13"/>
      <c r="AP39" s="13"/>
      <c r="AQ39" s="13">
        <v>1</v>
      </c>
      <c r="AR39" s="13"/>
      <c r="AS39" s="13"/>
      <c r="AT39" s="13"/>
      <c r="AU39" s="13">
        <v>2</v>
      </c>
      <c r="AV39" s="13"/>
      <c r="AW39" s="13"/>
      <c r="AX39" s="13"/>
      <c r="AY39" s="13"/>
      <c r="AZ39" s="13"/>
      <c r="BA39" s="13"/>
      <c r="BB39" s="13"/>
      <c r="BC39" s="13"/>
      <c r="BD39" s="13">
        <v>2</v>
      </c>
      <c r="BE39" s="13"/>
      <c r="BF39" s="13"/>
      <c r="BG39" s="13"/>
      <c r="BH39" s="13"/>
      <c r="BI39" s="13"/>
      <c r="BJ39" s="13"/>
      <c r="BK39" s="13"/>
      <c r="BL39" s="13"/>
      <c r="BM39" s="13"/>
      <c r="BN39" s="13">
        <v>20</v>
      </c>
    </row>
    <row r="40" spans="1:66" x14ac:dyDescent="0.25">
      <c r="A40" s="12" t="s">
        <v>70</v>
      </c>
      <c r="B40" s="13"/>
      <c r="C40" s="13"/>
      <c r="D40" s="13"/>
      <c r="E40" s="13"/>
      <c r="F40" s="13"/>
      <c r="G40" s="13"/>
      <c r="H40" s="13">
        <v>2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>
        <v>3</v>
      </c>
      <c r="W40" s="13"/>
      <c r="X40" s="13"/>
      <c r="Y40" s="13"/>
      <c r="Z40" s="13"/>
      <c r="AA40" s="13"/>
      <c r="AB40" s="13"/>
      <c r="AC40" s="13">
        <v>1</v>
      </c>
      <c r="AD40" s="13"/>
      <c r="AE40" s="13">
        <v>1</v>
      </c>
      <c r="AF40" s="13"/>
      <c r="AG40" s="13">
        <v>1</v>
      </c>
      <c r="AH40" s="13"/>
      <c r="AI40" s="13"/>
      <c r="AJ40" s="13">
        <v>1</v>
      </c>
      <c r="AK40" s="13"/>
      <c r="AL40" s="13">
        <v>1</v>
      </c>
      <c r="AM40" s="13">
        <v>1</v>
      </c>
      <c r="AN40" s="13"/>
      <c r="AO40" s="13"/>
      <c r="AP40" s="13"/>
      <c r="AQ40" s="13"/>
      <c r="AR40" s="13"/>
      <c r="AS40" s="13"/>
      <c r="AT40" s="13">
        <v>2</v>
      </c>
      <c r="AU40" s="13">
        <v>1</v>
      </c>
      <c r="AV40" s="13"/>
      <c r="AW40" s="13"/>
      <c r="AX40" s="13"/>
      <c r="AY40" s="13">
        <v>3</v>
      </c>
      <c r="AZ40" s="13"/>
      <c r="BA40" s="13"/>
      <c r="BB40" s="13"/>
      <c r="BC40" s="13"/>
      <c r="BD40" s="13">
        <v>6</v>
      </c>
      <c r="BE40" s="13"/>
      <c r="BF40" s="13"/>
      <c r="BG40" s="13"/>
      <c r="BH40" s="13"/>
      <c r="BI40" s="13">
        <v>1</v>
      </c>
      <c r="BJ40" s="13"/>
      <c r="BK40" s="13"/>
      <c r="BL40" s="13">
        <v>1</v>
      </c>
      <c r="BM40" s="13"/>
      <c r="BN40" s="13">
        <v>25</v>
      </c>
    </row>
    <row r="41" spans="1:66" x14ac:dyDescent="0.25">
      <c r="A41" s="12" t="s">
        <v>60</v>
      </c>
      <c r="B41" s="13"/>
      <c r="C41" s="13"/>
      <c r="D41" s="13"/>
      <c r="E41" s="13"/>
      <c r="F41" s="13"/>
      <c r="G41" s="13"/>
      <c r="H41" s="13"/>
      <c r="I41" s="13">
        <v>3</v>
      </c>
      <c r="J41" s="13">
        <v>2</v>
      </c>
      <c r="K41" s="13">
        <v>1</v>
      </c>
      <c r="L41" s="13"/>
      <c r="M41" s="13"/>
      <c r="N41" s="13"/>
      <c r="O41" s="13"/>
      <c r="P41" s="13"/>
      <c r="Q41" s="13"/>
      <c r="R41" s="13"/>
      <c r="S41" s="13">
        <v>1</v>
      </c>
      <c r="T41" s="13"/>
      <c r="U41" s="13"/>
      <c r="V41" s="13">
        <v>1</v>
      </c>
      <c r="W41" s="13">
        <v>3</v>
      </c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>
        <v>1</v>
      </c>
      <c r="AO41" s="13"/>
      <c r="AP41" s="13"/>
      <c r="AQ41" s="13"/>
      <c r="AR41" s="13"/>
      <c r="AS41" s="13">
        <v>6</v>
      </c>
      <c r="AT41" s="13">
        <v>1</v>
      </c>
      <c r="AU41" s="13"/>
      <c r="AV41" s="13">
        <v>1</v>
      </c>
      <c r="AW41" s="13"/>
      <c r="AX41" s="13"/>
      <c r="AY41" s="13"/>
      <c r="AZ41" s="13">
        <v>3</v>
      </c>
      <c r="BA41" s="13">
        <v>1</v>
      </c>
      <c r="BB41" s="13"/>
      <c r="BC41" s="13">
        <v>1</v>
      </c>
      <c r="BD41" s="13"/>
      <c r="BE41" s="13"/>
      <c r="BF41" s="13">
        <v>1</v>
      </c>
      <c r="BG41" s="13"/>
      <c r="BH41" s="13"/>
      <c r="BI41" s="13">
        <v>1</v>
      </c>
      <c r="BJ41" s="13"/>
      <c r="BK41" s="13"/>
      <c r="BL41" s="13"/>
      <c r="BM41" s="13"/>
      <c r="BN41" s="13">
        <v>27</v>
      </c>
    </row>
    <row r="42" spans="1:66" x14ac:dyDescent="0.25">
      <c r="A42" s="12" t="s">
        <v>55</v>
      </c>
      <c r="B42" s="13"/>
      <c r="C42" s="13"/>
      <c r="D42" s="13"/>
      <c r="E42" s="13"/>
      <c r="F42" s="13"/>
      <c r="G42" s="13"/>
      <c r="H42" s="13"/>
      <c r="I42" s="13">
        <v>1</v>
      </c>
      <c r="J42" s="13">
        <v>1</v>
      </c>
      <c r="K42" s="13"/>
      <c r="L42" s="13"/>
      <c r="M42" s="13"/>
      <c r="N42" s="13"/>
      <c r="O42" s="13"/>
      <c r="P42" s="13"/>
      <c r="Q42" s="13"/>
      <c r="R42" s="13"/>
      <c r="S42" s="13">
        <v>1</v>
      </c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>
        <v>1</v>
      </c>
      <c r="AT42" s="13"/>
      <c r="AU42" s="13"/>
      <c r="AV42" s="13">
        <v>1</v>
      </c>
      <c r="AW42" s="13"/>
      <c r="AX42" s="13"/>
      <c r="AY42" s="13"/>
      <c r="AZ42" s="13"/>
      <c r="BA42" s="13"/>
      <c r="BB42" s="13"/>
      <c r="BC42" s="13"/>
      <c r="BD42" s="13">
        <v>3</v>
      </c>
      <c r="BE42" s="13"/>
      <c r="BF42" s="13"/>
      <c r="BG42" s="13"/>
      <c r="BH42" s="13"/>
      <c r="BI42" s="13"/>
      <c r="BJ42" s="13"/>
      <c r="BK42" s="13"/>
      <c r="BL42" s="13">
        <v>1</v>
      </c>
      <c r="BM42" s="13"/>
      <c r="BN42" s="13">
        <v>9</v>
      </c>
    </row>
    <row r="43" spans="1:66" x14ac:dyDescent="0.25">
      <c r="A43" s="12" t="s">
        <v>77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>
        <v>2</v>
      </c>
      <c r="W43" s="13">
        <v>4</v>
      </c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>
        <v>1</v>
      </c>
      <c r="BA43" s="13"/>
      <c r="BB43" s="13"/>
      <c r="BC43" s="13"/>
      <c r="BD43" s="13"/>
      <c r="BE43" s="13"/>
      <c r="BF43" s="13"/>
      <c r="BG43" s="13"/>
      <c r="BH43" s="13"/>
      <c r="BI43" s="13"/>
      <c r="BJ43" s="13">
        <v>1</v>
      </c>
      <c r="BK43" s="13">
        <v>1</v>
      </c>
      <c r="BL43" s="13"/>
      <c r="BM43" s="13"/>
      <c r="BN43" s="13">
        <v>9</v>
      </c>
    </row>
    <row r="44" spans="1:66" x14ac:dyDescent="0.25">
      <c r="A44" s="12" t="s">
        <v>93</v>
      </c>
      <c r="B44" s="13"/>
      <c r="C44" s="13"/>
      <c r="D44" s="13"/>
      <c r="E44" s="13"/>
      <c r="F44" s="13"/>
      <c r="G44" s="13"/>
      <c r="H44" s="13"/>
      <c r="I44" s="13"/>
      <c r="J44" s="13">
        <v>1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>
        <v>1</v>
      </c>
      <c r="AF44" s="13"/>
      <c r="AG44" s="13"/>
      <c r="AH44" s="13"/>
      <c r="AI44" s="13"/>
      <c r="AJ44" s="13"/>
      <c r="AK44" s="13">
        <v>1</v>
      </c>
      <c r="AL44" s="13"/>
      <c r="AM44" s="13"/>
      <c r="AN44" s="13"/>
      <c r="AO44" s="13"/>
      <c r="AP44" s="13">
        <v>1</v>
      </c>
      <c r="AQ44" s="13"/>
      <c r="AR44" s="13"/>
      <c r="AS44" s="13">
        <v>1</v>
      </c>
      <c r="AT44" s="13">
        <v>2</v>
      </c>
      <c r="AU44" s="13">
        <v>4</v>
      </c>
      <c r="AV44" s="13"/>
      <c r="AW44" s="13"/>
      <c r="AX44" s="13"/>
      <c r="AY44" s="13"/>
      <c r="AZ44" s="13"/>
      <c r="BA44" s="13"/>
      <c r="BB44" s="13"/>
      <c r="BC44" s="13"/>
      <c r="BD44" s="13">
        <v>1</v>
      </c>
      <c r="BE44" s="13"/>
      <c r="BF44" s="13"/>
      <c r="BG44" s="13"/>
      <c r="BH44" s="13"/>
      <c r="BI44" s="13"/>
      <c r="BJ44" s="13"/>
      <c r="BK44" s="13"/>
      <c r="BL44" s="13"/>
      <c r="BM44" s="13"/>
      <c r="BN44" s="13">
        <v>12</v>
      </c>
    </row>
    <row r="45" spans="1:66" x14ac:dyDescent="0.25">
      <c r="A45" s="12" t="s">
        <v>32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>
        <v>5</v>
      </c>
      <c r="X45" s="13"/>
      <c r="Y45" s="13"/>
      <c r="Z45" s="13">
        <v>1</v>
      </c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>
        <v>5</v>
      </c>
      <c r="AS45" s="13"/>
      <c r="AT45" s="13"/>
      <c r="AU45" s="13"/>
      <c r="AV45" s="13"/>
      <c r="AW45" s="13">
        <v>1</v>
      </c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>
        <v>12</v>
      </c>
    </row>
    <row r="46" spans="1:66" x14ac:dyDescent="0.25">
      <c r="A46" s="12" t="s">
        <v>41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>
        <v>1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>
        <v>1</v>
      </c>
      <c r="AJ46" s="13"/>
      <c r="AK46" s="13"/>
      <c r="AL46" s="13"/>
      <c r="AM46" s="13"/>
      <c r="AN46" s="13"/>
      <c r="AO46" s="13">
        <v>1</v>
      </c>
      <c r="AP46" s="13"/>
      <c r="AQ46" s="13"/>
      <c r="AR46" s="13"/>
      <c r="AS46" s="13"/>
      <c r="AT46" s="13"/>
      <c r="AU46" s="13"/>
      <c r="AV46" s="13">
        <v>1</v>
      </c>
      <c r="AW46" s="13"/>
      <c r="AX46" s="13"/>
      <c r="AY46" s="13"/>
      <c r="AZ46" s="13"/>
      <c r="BA46" s="13">
        <v>1</v>
      </c>
      <c r="BB46" s="13"/>
      <c r="BC46" s="13"/>
      <c r="BD46" s="13"/>
      <c r="BE46" s="13"/>
      <c r="BF46" s="13"/>
      <c r="BG46" s="13"/>
      <c r="BH46" s="13">
        <v>3</v>
      </c>
      <c r="BI46" s="13"/>
      <c r="BJ46" s="13"/>
      <c r="BK46" s="13"/>
      <c r="BL46" s="13">
        <v>1</v>
      </c>
      <c r="BM46" s="13"/>
      <c r="BN46" s="13">
        <v>9</v>
      </c>
    </row>
    <row r="47" spans="1:66" x14ac:dyDescent="0.25">
      <c r="A47" s="12" t="s">
        <v>97</v>
      </c>
      <c r="B47" s="13"/>
      <c r="C47" s="13"/>
      <c r="D47" s="13"/>
      <c r="E47" s="13"/>
      <c r="F47" s="13">
        <v>1</v>
      </c>
      <c r="G47" s="13"/>
      <c r="H47" s="13"/>
      <c r="I47" s="13">
        <v>1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>
        <v>1</v>
      </c>
      <c r="W47" s="13"/>
      <c r="X47" s="13"/>
      <c r="Y47" s="13">
        <v>3</v>
      </c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>
        <v>1</v>
      </c>
      <c r="AN47" s="13"/>
      <c r="AO47" s="13"/>
      <c r="AP47" s="13"/>
      <c r="AQ47" s="13">
        <v>2</v>
      </c>
      <c r="AR47" s="13"/>
      <c r="AS47" s="13"/>
      <c r="AT47" s="13">
        <v>4</v>
      </c>
      <c r="AU47" s="13"/>
      <c r="AV47" s="13"/>
      <c r="AW47" s="13"/>
      <c r="AX47" s="13"/>
      <c r="AY47" s="13"/>
      <c r="AZ47" s="13"/>
      <c r="BA47" s="13"/>
      <c r="BB47" s="13"/>
      <c r="BC47" s="13"/>
      <c r="BD47" s="13">
        <v>2</v>
      </c>
      <c r="BE47" s="13"/>
      <c r="BF47" s="13"/>
      <c r="BG47" s="13"/>
      <c r="BH47" s="13"/>
      <c r="BI47" s="13"/>
      <c r="BJ47" s="13"/>
      <c r="BK47" s="13"/>
      <c r="BL47" s="13"/>
      <c r="BM47" s="13"/>
      <c r="BN47" s="13">
        <v>15</v>
      </c>
    </row>
    <row r="48" spans="1:66" x14ac:dyDescent="0.25">
      <c r="A48" s="12" t="s">
        <v>68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>
        <v>3</v>
      </c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>
        <v>3</v>
      </c>
      <c r="AR48" s="13"/>
      <c r="AS48" s="13"/>
      <c r="AT48" s="13">
        <v>3</v>
      </c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>
        <v>9</v>
      </c>
    </row>
    <row r="49" spans="1:66" x14ac:dyDescent="0.25">
      <c r="A49" s="12" t="s">
        <v>42</v>
      </c>
      <c r="B49" s="13"/>
      <c r="C49" s="13"/>
      <c r="D49" s="13"/>
      <c r="E49" s="13"/>
      <c r="F49" s="13"/>
      <c r="G49" s="13"/>
      <c r="H49" s="13"/>
      <c r="I49" s="13"/>
      <c r="J49" s="13"/>
      <c r="K49" s="13">
        <v>2</v>
      </c>
      <c r="L49" s="13"/>
      <c r="M49" s="13"/>
      <c r="N49" s="13"/>
      <c r="O49" s="13"/>
      <c r="P49" s="13"/>
      <c r="Q49" s="13"/>
      <c r="R49" s="13"/>
      <c r="S49" s="13">
        <v>3</v>
      </c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>
        <v>1</v>
      </c>
      <c r="AT49" s="13"/>
      <c r="AU49" s="13"/>
      <c r="AV49" s="13">
        <v>2</v>
      </c>
      <c r="AW49" s="13">
        <v>1</v>
      </c>
      <c r="AX49" s="13"/>
      <c r="AY49" s="13"/>
      <c r="AZ49" s="13"/>
      <c r="BA49" s="13">
        <v>1</v>
      </c>
      <c r="BB49" s="13"/>
      <c r="BC49" s="13">
        <v>2</v>
      </c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>
        <v>12</v>
      </c>
    </row>
    <row r="50" spans="1:66" x14ac:dyDescent="0.25">
      <c r="A50" s="12" t="s">
        <v>61</v>
      </c>
      <c r="B50" s="13"/>
      <c r="C50" s="13"/>
      <c r="D50" s="13"/>
      <c r="E50" s="13"/>
      <c r="F50" s="13"/>
      <c r="G50" s="13">
        <v>4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>
        <v>2</v>
      </c>
      <c r="T50" s="13"/>
      <c r="U50" s="13"/>
      <c r="V50" s="13"/>
      <c r="W50" s="13"/>
      <c r="X50" s="13">
        <v>2</v>
      </c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>
        <v>1</v>
      </c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>
        <v>5</v>
      </c>
      <c r="BG50" s="13"/>
      <c r="BH50" s="13"/>
      <c r="BI50" s="13"/>
      <c r="BJ50" s="13">
        <v>2</v>
      </c>
      <c r="BK50" s="13"/>
      <c r="BL50" s="13">
        <v>5</v>
      </c>
      <c r="BM50" s="13"/>
      <c r="BN50" s="13">
        <v>21</v>
      </c>
    </row>
    <row r="51" spans="1:66" x14ac:dyDescent="0.25">
      <c r="A51" s="12" t="s">
        <v>62</v>
      </c>
      <c r="B51" s="13"/>
      <c r="C51" s="13">
        <v>1</v>
      </c>
      <c r="D51" s="13"/>
      <c r="E51" s="13"/>
      <c r="F51" s="13"/>
      <c r="G51" s="13"/>
      <c r="H51" s="13"/>
      <c r="I51" s="13"/>
      <c r="J51" s="13"/>
      <c r="K51" s="13">
        <v>1</v>
      </c>
      <c r="L51" s="13"/>
      <c r="M51" s="13"/>
      <c r="N51" s="13"/>
      <c r="O51" s="13"/>
      <c r="P51" s="13"/>
      <c r="Q51" s="13"/>
      <c r="R51" s="13"/>
      <c r="S51" s="13">
        <v>1</v>
      </c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>
        <v>1</v>
      </c>
      <c r="BD51" s="13"/>
      <c r="BE51" s="13"/>
      <c r="BF51" s="13"/>
      <c r="BG51" s="13"/>
      <c r="BH51" s="13"/>
      <c r="BI51" s="13"/>
      <c r="BJ51" s="13"/>
      <c r="BK51" s="13"/>
      <c r="BL51" s="13">
        <v>5</v>
      </c>
      <c r="BM51" s="13"/>
      <c r="BN51" s="13">
        <v>9</v>
      </c>
    </row>
    <row r="52" spans="1:66" x14ac:dyDescent="0.25">
      <c r="A52" s="12" t="s">
        <v>79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>
        <v>1</v>
      </c>
      <c r="S52" s="13"/>
      <c r="T52" s="13"/>
      <c r="U52" s="13"/>
      <c r="V52" s="13">
        <v>2</v>
      </c>
      <c r="W52" s="13"/>
      <c r="X52" s="13"/>
      <c r="Y52" s="13">
        <v>2</v>
      </c>
      <c r="Z52" s="13"/>
      <c r="AA52" s="13"/>
      <c r="AB52" s="13"/>
      <c r="AC52" s="13">
        <v>2</v>
      </c>
      <c r="AD52" s="13"/>
      <c r="AE52" s="13">
        <v>6</v>
      </c>
      <c r="AF52" s="13"/>
      <c r="AG52" s="13">
        <v>1</v>
      </c>
      <c r="AH52" s="13"/>
      <c r="AI52" s="13"/>
      <c r="AJ52" s="13"/>
      <c r="AK52" s="13"/>
      <c r="AL52" s="13"/>
      <c r="AM52" s="13">
        <v>4</v>
      </c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>
        <v>3</v>
      </c>
      <c r="AZ52" s="13"/>
      <c r="BA52" s="13"/>
      <c r="BB52" s="13"/>
      <c r="BC52" s="13"/>
      <c r="BD52" s="13">
        <v>3</v>
      </c>
      <c r="BE52" s="13"/>
      <c r="BF52" s="13"/>
      <c r="BG52" s="13"/>
      <c r="BH52" s="13"/>
      <c r="BI52" s="13"/>
      <c r="BJ52" s="13"/>
      <c r="BK52" s="13"/>
      <c r="BL52" s="13"/>
      <c r="BM52" s="13"/>
      <c r="BN52" s="13">
        <v>24</v>
      </c>
    </row>
    <row r="53" spans="1:66" x14ac:dyDescent="0.25">
      <c r="A53" s="12" t="s">
        <v>81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>
        <v>1</v>
      </c>
      <c r="W53" s="13">
        <v>1</v>
      </c>
      <c r="X53" s="13"/>
      <c r="Y53" s="13">
        <v>1</v>
      </c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>
        <v>1</v>
      </c>
      <c r="AV53" s="13"/>
      <c r="AW53" s="13"/>
      <c r="AX53" s="13"/>
      <c r="AY53" s="13"/>
      <c r="AZ53" s="13">
        <v>1</v>
      </c>
      <c r="BA53" s="13"/>
      <c r="BB53" s="13"/>
      <c r="BC53" s="13"/>
      <c r="BD53" s="13">
        <v>2</v>
      </c>
      <c r="BE53" s="13"/>
      <c r="BF53" s="13"/>
      <c r="BG53" s="13"/>
      <c r="BH53" s="13">
        <v>2</v>
      </c>
      <c r="BI53" s="13"/>
      <c r="BJ53" s="13"/>
      <c r="BK53" s="13"/>
      <c r="BL53" s="13"/>
      <c r="BM53" s="13"/>
      <c r="BN53" s="13">
        <v>9</v>
      </c>
    </row>
    <row r="54" spans="1:66" x14ac:dyDescent="0.25">
      <c r="A54" s="12" t="s">
        <v>100</v>
      </c>
      <c r="B54" s="13"/>
      <c r="C54" s="13"/>
      <c r="D54" s="13">
        <v>1</v>
      </c>
      <c r="E54" s="13"/>
      <c r="F54" s="13"/>
      <c r="G54" s="13">
        <v>1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>
        <v>1</v>
      </c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>
        <v>1</v>
      </c>
      <c r="AM54" s="13"/>
      <c r="AN54" s="13"/>
      <c r="AO54" s="13"/>
      <c r="AP54" s="13"/>
      <c r="AQ54" s="13"/>
      <c r="AR54" s="13"/>
      <c r="AS54" s="13">
        <v>7</v>
      </c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>
        <v>11</v>
      </c>
    </row>
    <row r="55" spans="1:66" x14ac:dyDescent="0.25">
      <c r="A55" s="12" t="s">
        <v>51</v>
      </c>
      <c r="B55" s="13">
        <v>1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>
        <v>5</v>
      </c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>
        <v>6</v>
      </c>
    </row>
    <row r="56" spans="1:66" x14ac:dyDescent="0.25">
      <c r="A56" s="12" t="s">
        <v>36</v>
      </c>
      <c r="B56" s="13"/>
      <c r="C56" s="13"/>
      <c r="D56" s="13"/>
      <c r="E56" s="13"/>
      <c r="F56" s="13">
        <v>1</v>
      </c>
      <c r="G56" s="13"/>
      <c r="H56" s="13"/>
      <c r="I56" s="13"/>
      <c r="J56" s="13">
        <v>4</v>
      </c>
      <c r="K56" s="13">
        <v>1</v>
      </c>
      <c r="L56" s="13"/>
      <c r="M56" s="13"/>
      <c r="N56" s="13"/>
      <c r="O56" s="13">
        <v>2</v>
      </c>
      <c r="P56" s="13"/>
      <c r="Q56" s="13"/>
      <c r="R56" s="13"/>
      <c r="S56" s="13">
        <v>1</v>
      </c>
      <c r="T56" s="13"/>
      <c r="U56" s="13"/>
      <c r="V56" s="13"/>
      <c r="W56" s="13"/>
      <c r="X56" s="13">
        <v>2</v>
      </c>
      <c r="Y56" s="13">
        <v>1</v>
      </c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>
        <v>1</v>
      </c>
      <c r="AO56" s="13"/>
      <c r="AP56" s="13"/>
      <c r="AQ56" s="13"/>
      <c r="AR56" s="13">
        <v>2</v>
      </c>
      <c r="AS56" s="13">
        <v>3</v>
      </c>
      <c r="AT56" s="13"/>
      <c r="AU56" s="13"/>
      <c r="AV56" s="13">
        <v>1</v>
      </c>
      <c r="AW56" s="13"/>
      <c r="AX56" s="13">
        <v>1</v>
      </c>
      <c r="AY56" s="13"/>
      <c r="AZ56" s="13"/>
      <c r="BA56" s="13"/>
      <c r="BB56" s="13"/>
      <c r="BC56" s="13"/>
      <c r="BD56" s="13"/>
      <c r="BE56" s="13"/>
      <c r="BF56" s="13"/>
      <c r="BG56" s="13"/>
      <c r="BH56" s="13">
        <v>9</v>
      </c>
      <c r="BI56" s="13"/>
      <c r="BJ56" s="13">
        <v>1</v>
      </c>
      <c r="BK56" s="13">
        <v>1</v>
      </c>
      <c r="BL56" s="13">
        <v>1</v>
      </c>
      <c r="BM56" s="13"/>
      <c r="BN56" s="13">
        <v>32</v>
      </c>
    </row>
    <row r="57" spans="1:66" x14ac:dyDescent="0.25">
      <c r="A57" s="12" t="s">
        <v>71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>
        <v>2</v>
      </c>
      <c r="S57" s="13"/>
      <c r="T57" s="13">
        <v>1</v>
      </c>
      <c r="U57" s="13"/>
      <c r="V57" s="13">
        <v>3</v>
      </c>
      <c r="W57" s="13"/>
      <c r="X57" s="13"/>
      <c r="Y57" s="13">
        <v>6</v>
      </c>
      <c r="Z57" s="13"/>
      <c r="AA57" s="13"/>
      <c r="AB57" s="13"/>
      <c r="AC57" s="13"/>
      <c r="AD57" s="13"/>
      <c r="AE57" s="13">
        <v>1</v>
      </c>
      <c r="AF57" s="13"/>
      <c r="AG57" s="13"/>
      <c r="AH57" s="13"/>
      <c r="AI57" s="13"/>
      <c r="AJ57" s="13">
        <v>1</v>
      </c>
      <c r="AK57" s="13"/>
      <c r="AL57" s="13">
        <v>1</v>
      </c>
      <c r="AM57" s="13">
        <v>13</v>
      </c>
      <c r="AN57" s="13"/>
      <c r="AO57" s="13">
        <v>2</v>
      </c>
      <c r="AP57" s="13"/>
      <c r="AQ57" s="13">
        <v>1</v>
      </c>
      <c r="AR57" s="13"/>
      <c r="AS57" s="13"/>
      <c r="AT57" s="13">
        <v>4</v>
      </c>
      <c r="AU57" s="13">
        <v>2</v>
      </c>
      <c r="AV57" s="13"/>
      <c r="AW57" s="13"/>
      <c r="AX57" s="13"/>
      <c r="AY57" s="13">
        <v>3</v>
      </c>
      <c r="AZ57" s="13"/>
      <c r="BA57" s="13"/>
      <c r="BB57" s="13"/>
      <c r="BC57" s="13"/>
      <c r="BD57" s="13">
        <v>2</v>
      </c>
      <c r="BE57" s="13"/>
      <c r="BF57" s="13"/>
      <c r="BG57" s="13"/>
      <c r="BH57" s="13"/>
      <c r="BI57" s="13"/>
      <c r="BJ57" s="13"/>
      <c r="BK57" s="13"/>
      <c r="BL57" s="13"/>
      <c r="BM57" s="13"/>
      <c r="BN57" s="13">
        <v>42</v>
      </c>
    </row>
    <row r="58" spans="1:66" x14ac:dyDescent="0.25">
      <c r="A58" s="12" t="s">
        <v>47</v>
      </c>
      <c r="B58" s="13"/>
      <c r="C58" s="13">
        <v>1</v>
      </c>
      <c r="D58" s="13"/>
      <c r="E58" s="13">
        <v>2</v>
      </c>
      <c r="F58" s="13"/>
      <c r="G58" s="13"/>
      <c r="H58" s="13"/>
      <c r="I58" s="13"/>
      <c r="J58" s="13"/>
      <c r="K58" s="13">
        <v>1</v>
      </c>
      <c r="L58" s="13"/>
      <c r="M58" s="13"/>
      <c r="N58" s="13"/>
      <c r="O58" s="13">
        <v>12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>
        <v>1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>
        <v>2</v>
      </c>
      <c r="AP58" s="13"/>
      <c r="AQ58" s="13"/>
      <c r="AR58" s="13">
        <v>1</v>
      </c>
      <c r="AS58" s="13">
        <v>2</v>
      </c>
      <c r="AT58" s="13"/>
      <c r="AU58" s="13"/>
      <c r="AV58" s="13"/>
      <c r="AW58" s="13">
        <v>3</v>
      </c>
      <c r="AX58" s="13">
        <v>1</v>
      </c>
      <c r="AY58" s="13"/>
      <c r="AZ58" s="13"/>
      <c r="BA58" s="13"/>
      <c r="BB58" s="13"/>
      <c r="BC58" s="13"/>
      <c r="BD58" s="13"/>
      <c r="BE58" s="13"/>
      <c r="BF58" s="13">
        <v>2</v>
      </c>
      <c r="BG58" s="13"/>
      <c r="BH58" s="13"/>
      <c r="BI58" s="13"/>
      <c r="BJ58" s="13"/>
      <c r="BK58" s="13"/>
      <c r="BL58" s="13"/>
      <c r="BM58" s="13"/>
      <c r="BN58" s="13">
        <v>28</v>
      </c>
    </row>
    <row r="59" spans="1:66" x14ac:dyDescent="0.25">
      <c r="A59" s="12" t="s">
        <v>98</v>
      </c>
      <c r="B59" s="13"/>
      <c r="C59" s="13">
        <v>1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>
        <v>1</v>
      </c>
      <c r="AW59" s="13">
        <v>1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>
        <v>3</v>
      </c>
    </row>
    <row r="60" spans="1:66" x14ac:dyDescent="0.25">
      <c r="A60" s="12" t="s">
        <v>80</v>
      </c>
      <c r="B60" s="13"/>
      <c r="C60" s="13"/>
      <c r="D60" s="13"/>
      <c r="E60" s="13"/>
      <c r="F60" s="13">
        <v>2</v>
      </c>
      <c r="G60" s="13"/>
      <c r="H60" s="13"/>
      <c r="I60" s="13"/>
      <c r="J60" s="13"/>
      <c r="K60" s="13"/>
      <c r="L60" s="13"/>
      <c r="M60" s="13"/>
      <c r="N60" s="13">
        <v>1</v>
      </c>
      <c r="O60" s="13"/>
      <c r="P60" s="13"/>
      <c r="Q60" s="13"/>
      <c r="R60" s="13"/>
      <c r="S60" s="13"/>
      <c r="T60" s="13"/>
      <c r="U60" s="13"/>
      <c r="V60" s="13">
        <v>1</v>
      </c>
      <c r="W60" s="13">
        <v>1</v>
      </c>
      <c r="X60" s="13"/>
      <c r="Y60" s="13"/>
      <c r="Z60" s="13">
        <v>1</v>
      </c>
      <c r="AA60" s="13"/>
      <c r="AB60" s="13">
        <v>1</v>
      </c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>
        <v>1</v>
      </c>
      <c r="AO60" s="13"/>
      <c r="AP60" s="13">
        <v>1</v>
      </c>
      <c r="AQ60" s="13"/>
      <c r="AR60" s="13">
        <v>1</v>
      </c>
      <c r="AS60" s="13">
        <v>1</v>
      </c>
      <c r="AT60" s="13"/>
      <c r="AU60" s="13"/>
      <c r="AV60" s="13"/>
      <c r="AW60" s="13"/>
      <c r="AX60" s="13"/>
      <c r="AY60" s="13"/>
      <c r="AZ60" s="13"/>
      <c r="BA60" s="13"/>
      <c r="BB60" s="13"/>
      <c r="BC60" s="13">
        <v>12</v>
      </c>
      <c r="BD60" s="13"/>
      <c r="BE60" s="13"/>
      <c r="BF60" s="13"/>
      <c r="BG60" s="13"/>
      <c r="BH60" s="13">
        <v>1</v>
      </c>
      <c r="BI60" s="13"/>
      <c r="BJ60" s="13"/>
      <c r="BK60" s="13"/>
      <c r="BL60" s="13"/>
      <c r="BM60" s="13"/>
      <c r="BN60" s="13">
        <v>24</v>
      </c>
    </row>
    <row r="61" spans="1:66" x14ac:dyDescent="0.25">
      <c r="A61" s="12" t="s">
        <v>43</v>
      </c>
      <c r="B61" s="13"/>
      <c r="C61" s="13"/>
      <c r="D61" s="13"/>
      <c r="E61" s="13"/>
      <c r="F61" s="13">
        <v>1</v>
      </c>
      <c r="G61" s="13"/>
      <c r="H61" s="13"/>
      <c r="I61" s="13">
        <v>2</v>
      </c>
      <c r="J61" s="13">
        <v>1</v>
      </c>
      <c r="K61" s="13">
        <v>1</v>
      </c>
      <c r="L61" s="13"/>
      <c r="M61" s="13"/>
      <c r="N61" s="13"/>
      <c r="O61" s="13">
        <v>2</v>
      </c>
      <c r="P61" s="13"/>
      <c r="Q61" s="13"/>
      <c r="R61" s="13"/>
      <c r="S61" s="13"/>
      <c r="T61" s="13"/>
      <c r="U61" s="13">
        <v>1</v>
      </c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>
        <v>1</v>
      </c>
      <c r="AT61" s="13"/>
      <c r="AU61" s="13"/>
      <c r="AV61" s="13"/>
      <c r="AW61" s="13"/>
      <c r="AX61" s="13"/>
      <c r="AY61" s="13"/>
      <c r="AZ61" s="13"/>
      <c r="BA61" s="13"/>
      <c r="BB61" s="13"/>
      <c r="BC61" s="13">
        <v>1</v>
      </c>
      <c r="BD61" s="13"/>
      <c r="BE61" s="13"/>
      <c r="BF61" s="13"/>
      <c r="BG61" s="13"/>
      <c r="BH61" s="13"/>
      <c r="BI61" s="13">
        <v>1</v>
      </c>
      <c r="BJ61" s="13"/>
      <c r="BK61" s="13"/>
      <c r="BL61" s="13"/>
      <c r="BM61" s="13"/>
      <c r="BN61" s="13">
        <v>11</v>
      </c>
    </row>
    <row r="62" spans="1:66" x14ac:dyDescent="0.25">
      <c r="A62" s="12" t="s">
        <v>72</v>
      </c>
      <c r="B62" s="13"/>
      <c r="C62" s="13"/>
      <c r="D62" s="13"/>
      <c r="E62" s="13">
        <v>1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>
        <v>1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>
        <v>1</v>
      </c>
      <c r="AX62" s="13">
        <v>1</v>
      </c>
      <c r="AY62" s="13"/>
      <c r="AZ62" s="13"/>
      <c r="BA62" s="13">
        <v>1</v>
      </c>
      <c r="BB62" s="13"/>
      <c r="BC62" s="13"/>
      <c r="BD62" s="13"/>
      <c r="BE62" s="13"/>
      <c r="BF62" s="13">
        <v>3</v>
      </c>
      <c r="BG62" s="13"/>
      <c r="BH62" s="13"/>
      <c r="BI62" s="13"/>
      <c r="BJ62" s="13">
        <v>5</v>
      </c>
      <c r="BK62" s="13"/>
      <c r="BL62" s="13"/>
      <c r="BM62" s="13"/>
      <c r="BN62" s="13">
        <v>13</v>
      </c>
    </row>
    <row r="63" spans="1:66" x14ac:dyDescent="0.25">
      <c r="A63" s="12" t="s">
        <v>52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>
        <v>1</v>
      </c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>
        <v>1</v>
      </c>
    </row>
    <row r="64" spans="1:66" x14ac:dyDescent="0.25">
      <c r="A64" s="12" t="s">
        <v>54</v>
      </c>
      <c r="B64" s="13"/>
      <c r="C64" s="13"/>
      <c r="D64" s="13"/>
      <c r="E64" s="13"/>
      <c r="F64" s="13"/>
      <c r="G64" s="13"/>
      <c r="H64" s="13"/>
      <c r="I64" s="13"/>
      <c r="J64" s="13"/>
      <c r="K64" s="13">
        <v>1</v>
      </c>
      <c r="L64" s="13"/>
      <c r="M64" s="13"/>
      <c r="N64" s="13"/>
      <c r="O64" s="13"/>
      <c r="P64" s="13"/>
      <c r="Q64" s="13">
        <v>1</v>
      </c>
      <c r="R64" s="13"/>
      <c r="S64" s="13">
        <v>2</v>
      </c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>
        <v>1</v>
      </c>
      <c r="AT64" s="13"/>
      <c r="AU64" s="13"/>
      <c r="AV64" s="13"/>
      <c r="AW64" s="13">
        <v>5</v>
      </c>
      <c r="AX64" s="13">
        <v>4</v>
      </c>
      <c r="AY64" s="13"/>
      <c r="AZ64" s="13"/>
      <c r="BA64" s="13"/>
      <c r="BB64" s="13"/>
      <c r="BC64" s="13"/>
      <c r="BD64" s="13"/>
      <c r="BE64" s="13"/>
      <c r="BF64" s="13"/>
      <c r="BG64" s="13">
        <v>1</v>
      </c>
      <c r="BH64" s="13"/>
      <c r="BI64" s="13"/>
      <c r="BJ64" s="13"/>
      <c r="BK64" s="13"/>
      <c r="BL64" s="13">
        <v>4</v>
      </c>
      <c r="BM64" s="13"/>
      <c r="BN64" s="13">
        <v>19</v>
      </c>
    </row>
    <row r="65" spans="1:66" x14ac:dyDescent="0.25">
      <c r="A65" s="12" t="s">
        <v>139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>
        <v>1</v>
      </c>
      <c r="BN65" s="13">
        <v>1</v>
      </c>
    </row>
    <row r="66" spans="1:66" x14ac:dyDescent="0.25">
      <c r="A66" s="12" t="s">
        <v>198</v>
      </c>
      <c r="B66" s="13">
        <v>3</v>
      </c>
      <c r="C66" s="13">
        <v>4</v>
      </c>
      <c r="D66" s="13">
        <v>8</v>
      </c>
      <c r="E66" s="13">
        <v>4</v>
      </c>
      <c r="F66" s="13">
        <v>10</v>
      </c>
      <c r="G66" s="13">
        <v>5</v>
      </c>
      <c r="H66" s="13">
        <v>10</v>
      </c>
      <c r="I66" s="13">
        <v>18</v>
      </c>
      <c r="J66" s="13">
        <v>32</v>
      </c>
      <c r="K66" s="13">
        <v>10</v>
      </c>
      <c r="L66" s="13">
        <v>2</v>
      </c>
      <c r="M66" s="13">
        <v>14</v>
      </c>
      <c r="N66" s="13">
        <v>2</v>
      </c>
      <c r="O66" s="13">
        <v>17</v>
      </c>
      <c r="P66" s="13">
        <v>2</v>
      </c>
      <c r="Q66" s="13">
        <v>14</v>
      </c>
      <c r="R66" s="13">
        <v>8</v>
      </c>
      <c r="S66" s="13">
        <v>20</v>
      </c>
      <c r="T66" s="13">
        <v>2</v>
      </c>
      <c r="U66" s="13">
        <v>1</v>
      </c>
      <c r="V66" s="13">
        <v>21</v>
      </c>
      <c r="W66" s="13">
        <v>30</v>
      </c>
      <c r="X66" s="13">
        <v>7</v>
      </c>
      <c r="Y66" s="13">
        <v>30</v>
      </c>
      <c r="Z66" s="13">
        <v>11</v>
      </c>
      <c r="AA66" s="13">
        <v>6</v>
      </c>
      <c r="AB66" s="13">
        <v>2</v>
      </c>
      <c r="AC66" s="13">
        <v>3</v>
      </c>
      <c r="AD66" s="13">
        <v>2</v>
      </c>
      <c r="AE66" s="13">
        <v>18</v>
      </c>
      <c r="AF66" s="13">
        <v>3</v>
      </c>
      <c r="AG66" s="13">
        <v>6</v>
      </c>
      <c r="AH66" s="13">
        <v>2</v>
      </c>
      <c r="AI66" s="13">
        <v>6</v>
      </c>
      <c r="AJ66" s="13">
        <v>3</v>
      </c>
      <c r="AK66" s="13">
        <v>2</v>
      </c>
      <c r="AL66" s="13">
        <v>15</v>
      </c>
      <c r="AM66" s="13">
        <v>31</v>
      </c>
      <c r="AN66" s="13">
        <v>13</v>
      </c>
      <c r="AO66" s="13">
        <v>6</v>
      </c>
      <c r="AP66" s="13">
        <v>5</v>
      </c>
      <c r="AQ66" s="13">
        <v>17</v>
      </c>
      <c r="AR66" s="13">
        <v>24</v>
      </c>
      <c r="AS66" s="13">
        <v>47</v>
      </c>
      <c r="AT66" s="13">
        <v>26</v>
      </c>
      <c r="AU66" s="13">
        <v>15</v>
      </c>
      <c r="AV66" s="13">
        <v>11</v>
      </c>
      <c r="AW66" s="13">
        <v>21</v>
      </c>
      <c r="AX66" s="13">
        <v>12</v>
      </c>
      <c r="AY66" s="13">
        <v>10</v>
      </c>
      <c r="AZ66" s="13">
        <v>7</v>
      </c>
      <c r="BA66" s="13">
        <v>4</v>
      </c>
      <c r="BB66" s="13">
        <v>11</v>
      </c>
      <c r="BC66" s="13">
        <v>48</v>
      </c>
      <c r="BD66" s="13">
        <v>31</v>
      </c>
      <c r="BE66" s="13">
        <v>2</v>
      </c>
      <c r="BF66" s="13">
        <v>28</v>
      </c>
      <c r="BG66" s="13">
        <v>2</v>
      </c>
      <c r="BH66" s="13">
        <v>20</v>
      </c>
      <c r="BI66" s="13">
        <v>17</v>
      </c>
      <c r="BJ66" s="13">
        <v>16</v>
      </c>
      <c r="BK66" s="13">
        <v>7</v>
      </c>
      <c r="BL66" s="13">
        <v>27</v>
      </c>
      <c r="BM66" s="13">
        <v>1</v>
      </c>
      <c r="BN66" s="13">
        <v>812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workbookViewId="0">
      <selection activeCell="M19" sqref="M19"/>
    </sheetView>
  </sheetViews>
  <sheetFormatPr defaultRowHeight="15" x14ac:dyDescent="0.25"/>
  <cols>
    <col min="1" max="1" width="19.5703125" bestFit="1" customWidth="1"/>
    <col min="2" max="2" width="16.28515625" bestFit="1" customWidth="1"/>
    <col min="3" max="4" width="8.28515625" bestFit="1" customWidth="1"/>
    <col min="5" max="5" width="11.5703125" bestFit="1" customWidth="1"/>
    <col min="6" max="6" width="9" bestFit="1" customWidth="1"/>
    <col min="7" max="7" width="6.42578125" bestFit="1" customWidth="1"/>
    <col min="8" max="8" width="8.7109375" bestFit="1" customWidth="1"/>
    <col min="9" max="9" width="11.28515625" bestFit="1" customWidth="1"/>
  </cols>
  <sheetData>
    <row r="1" spans="1:9" x14ac:dyDescent="0.25">
      <c r="A1" s="11" t="s">
        <v>200</v>
      </c>
      <c r="B1" s="11" t="s">
        <v>197</v>
      </c>
    </row>
    <row r="2" spans="1:9" x14ac:dyDescent="0.25">
      <c r="A2" s="11" t="s">
        <v>199</v>
      </c>
      <c r="B2" t="s">
        <v>201</v>
      </c>
      <c r="C2" t="s">
        <v>202</v>
      </c>
      <c r="D2" t="s">
        <v>203</v>
      </c>
      <c r="E2" t="s">
        <v>204</v>
      </c>
      <c r="F2" t="s">
        <v>205</v>
      </c>
      <c r="G2" t="s">
        <v>206</v>
      </c>
      <c r="H2" t="s">
        <v>207</v>
      </c>
      <c r="I2" t="s">
        <v>198</v>
      </c>
    </row>
    <row r="3" spans="1:9" x14ac:dyDescent="0.25">
      <c r="A3" s="12" t="s">
        <v>208</v>
      </c>
      <c r="B3" s="13"/>
      <c r="C3" s="13"/>
      <c r="D3" s="13">
        <v>3</v>
      </c>
      <c r="E3" s="13">
        <v>3</v>
      </c>
      <c r="F3" s="13">
        <v>1</v>
      </c>
      <c r="G3" s="13"/>
      <c r="H3" s="13">
        <v>4</v>
      </c>
      <c r="I3" s="13">
        <v>11</v>
      </c>
    </row>
    <row r="4" spans="1:9" x14ac:dyDescent="0.25">
      <c r="A4" s="12" t="s">
        <v>209</v>
      </c>
      <c r="B4" s="13">
        <v>1</v>
      </c>
      <c r="C4" s="13"/>
      <c r="D4" s="13">
        <v>2</v>
      </c>
      <c r="E4" s="13"/>
      <c r="F4" s="13"/>
      <c r="G4" s="13"/>
      <c r="H4" s="13"/>
      <c r="I4" s="13">
        <v>3</v>
      </c>
    </row>
    <row r="5" spans="1:9" x14ac:dyDescent="0.25">
      <c r="A5" s="12" t="s">
        <v>210</v>
      </c>
      <c r="B5" s="13">
        <v>2</v>
      </c>
      <c r="C5" s="13"/>
      <c r="D5" s="13">
        <v>3</v>
      </c>
      <c r="E5" s="13">
        <v>2</v>
      </c>
      <c r="F5" s="13">
        <v>1</v>
      </c>
      <c r="G5" s="13">
        <v>1</v>
      </c>
      <c r="H5" s="13">
        <v>4</v>
      </c>
      <c r="I5" s="13">
        <v>13</v>
      </c>
    </row>
    <row r="6" spans="1:9" x14ac:dyDescent="0.25">
      <c r="A6" s="12" t="s">
        <v>211</v>
      </c>
      <c r="B6" s="13"/>
      <c r="C6" s="13">
        <v>1</v>
      </c>
      <c r="D6" s="13">
        <v>2</v>
      </c>
      <c r="E6" s="13"/>
      <c r="F6" s="13"/>
      <c r="G6" s="13"/>
      <c r="H6" s="13">
        <v>2</v>
      </c>
      <c r="I6" s="13">
        <v>5</v>
      </c>
    </row>
    <row r="7" spans="1:9" x14ac:dyDescent="0.25">
      <c r="A7" s="12" t="s">
        <v>212</v>
      </c>
      <c r="B7" s="13">
        <v>3</v>
      </c>
      <c r="C7" s="13">
        <v>1</v>
      </c>
      <c r="D7" s="13">
        <v>2</v>
      </c>
      <c r="E7" s="13"/>
      <c r="F7" s="13"/>
      <c r="G7" s="13"/>
      <c r="H7" s="13">
        <v>3</v>
      </c>
      <c r="I7" s="13">
        <v>9</v>
      </c>
    </row>
    <row r="8" spans="1:9" x14ac:dyDescent="0.25">
      <c r="A8" s="12" t="s">
        <v>213</v>
      </c>
      <c r="B8" s="13">
        <v>2</v>
      </c>
      <c r="C8" s="13">
        <v>1</v>
      </c>
      <c r="D8" s="13"/>
      <c r="E8" s="13">
        <v>1</v>
      </c>
      <c r="F8" s="13">
        <v>2</v>
      </c>
      <c r="G8" s="13">
        <v>2</v>
      </c>
      <c r="H8" s="13">
        <v>2</v>
      </c>
      <c r="I8" s="13">
        <v>10</v>
      </c>
    </row>
    <row r="9" spans="1:9" x14ac:dyDescent="0.25">
      <c r="A9" s="12" t="s">
        <v>214</v>
      </c>
      <c r="B9" s="13"/>
      <c r="C9" s="13">
        <v>1</v>
      </c>
      <c r="D9" s="13">
        <v>2</v>
      </c>
      <c r="E9" s="13">
        <v>2</v>
      </c>
      <c r="F9" s="13">
        <v>4</v>
      </c>
      <c r="G9" s="13">
        <v>3</v>
      </c>
      <c r="H9" s="13"/>
      <c r="I9" s="13">
        <v>12</v>
      </c>
    </row>
    <row r="10" spans="1:9" x14ac:dyDescent="0.25">
      <c r="A10" s="12" t="s">
        <v>215</v>
      </c>
      <c r="B10" s="13"/>
      <c r="C10" s="13">
        <v>4</v>
      </c>
      <c r="D10" s="13">
        <v>8</v>
      </c>
      <c r="E10" s="13">
        <v>8</v>
      </c>
      <c r="F10" s="13">
        <v>11</v>
      </c>
      <c r="G10" s="13">
        <v>9</v>
      </c>
      <c r="H10" s="13">
        <v>2</v>
      </c>
      <c r="I10" s="13">
        <v>42</v>
      </c>
    </row>
    <row r="11" spans="1:9" x14ac:dyDescent="0.25">
      <c r="A11" s="12" t="s">
        <v>216</v>
      </c>
      <c r="B11" s="13"/>
      <c r="C11" s="13">
        <v>8</v>
      </c>
      <c r="D11" s="13">
        <v>11</v>
      </c>
      <c r="E11" s="13">
        <v>10</v>
      </c>
      <c r="F11" s="13">
        <v>13</v>
      </c>
      <c r="G11" s="13">
        <v>13</v>
      </c>
      <c r="H11" s="13">
        <v>6</v>
      </c>
      <c r="I11" s="13">
        <v>61</v>
      </c>
    </row>
    <row r="12" spans="1:9" x14ac:dyDescent="0.25">
      <c r="A12" s="12" t="s">
        <v>217</v>
      </c>
      <c r="B12" s="13">
        <v>4</v>
      </c>
      <c r="C12" s="13"/>
      <c r="D12" s="13">
        <v>14</v>
      </c>
      <c r="E12" s="13">
        <v>8</v>
      </c>
      <c r="F12" s="13">
        <v>6</v>
      </c>
      <c r="G12" s="13">
        <v>15</v>
      </c>
      <c r="H12" s="13">
        <v>5</v>
      </c>
      <c r="I12" s="13">
        <v>52</v>
      </c>
    </row>
    <row r="13" spans="1:9" x14ac:dyDescent="0.25">
      <c r="A13" s="12" t="s">
        <v>218</v>
      </c>
      <c r="B13" s="13">
        <v>5</v>
      </c>
      <c r="C13" s="13">
        <v>2</v>
      </c>
      <c r="D13" s="13">
        <v>9</v>
      </c>
      <c r="E13" s="13">
        <v>5</v>
      </c>
      <c r="F13" s="13">
        <v>2</v>
      </c>
      <c r="G13" s="13">
        <v>7</v>
      </c>
      <c r="H13" s="13">
        <v>9</v>
      </c>
      <c r="I13" s="13">
        <v>39</v>
      </c>
    </row>
    <row r="14" spans="1:9" x14ac:dyDescent="0.25">
      <c r="A14" s="12" t="s">
        <v>219</v>
      </c>
      <c r="B14" s="13">
        <v>4</v>
      </c>
      <c r="C14" s="13">
        <v>1</v>
      </c>
      <c r="D14" s="13">
        <v>8</v>
      </c>
      <c r="E14" s="13">
        <v>4</v>
      </c>
      <c r="F14" s="13">
        <v>5</v>
      </c>
      <c r="G14" s="13">
        <v>4</v>
      </c>
      <c r="H14" s="13">
        <v>6</v>
      </c>
      <c r="I14" s="13">
        <v>32</v>
      </c>
    </row>
    <row r="15" spans="1:9" x14ac:dyDescent="0.25">
      <c r="A15" s="12" t="s">
        <v>220</v>
      </c>
      <c r="B15" s="13">
        <v>3</v>
      </c>
      <c r="C15" s="13">
        <v>2</v>
      </c>
      <c r="D15" s="13">
        <v>3</v>
      </c>
      <c r="E15" s="13">
        <v>6</v>
      </c>
      <c r="F15" s="13">
        <v>9</v>
      </c>
      <c r="G15" s="13">
        <v>5</v>
      </c>
      <c r="H15" s="13">
        <v>11</v>
      </c>
      <c r="I15" s="13">
        <v>39</v>
      </c>
    </row>
    <row r="16" spans="1:9" x14ac:dyDescent="0.25">
      <c r="A16" s="12" t="s">
        <v>221</v>
      </c>
      <c r="B16" s="13">
        <v>4</v>
      </c>
      <c r="C16" s="13">
        <v>6</v>
      </c>
      <c r="D16" s="13">
        <v>6</v>
      </c>
      <c r="E16" s="13">
        <v>4</v>
      </c>
      <c r="F16" s="13">
        <v>4</v>
      </c>
      <c r="G16" s="13">
        <v>16</v>
      </c>
      <c r="H16" s="13">
        <v>14</v>
      </c>
      <c r="I16" s="13">
        <v>54</v>
      </c>
    </row>
    <row r="17" spans="1:9" x14ac:dyDescent="0.25">
      <c r="A17" s="12" t="s">
        <v>222</v>
      </c>
      <c r="B17" s="13">
        <v>5</v>
      </c>
      <c r="C17" s="13">
        <v>2</v>
      </c>
      <c r="D17" s="13">
        <v>9</v>
      </c>
      <c r="E17" s="13">
        <v>1</v>
      </c>
      <c r="F17" s="13">
        <v>7</v>
      </c>
      <c r="G17" s="13">
        <v>10</v>
      </c>
      <c r="H17" s="13">
        <v>23</v>
      </c>
      <c r="I17" s="13">
        <v>57</v>
      </c>
    </row>
    <row r="18" spans="1:9" x14ac:dyDescent="0.25">
      <c r="A18" s="12" t="s">
        <v>223</v>
      </c>
      <c r="B18" s="13">
        <v>8</v>
      </c>
      <c r="C18" s="13">
        <v>4</v>
      </c>
      <c r="D18" s="13">
        <v>12</v>
      </c>
      <c r="E18" s="13">
        <v>7</v>
      </c>
      <c r="F18" s="13">
        <v>12</v>
      </c>
      <c r="G18" s="13">
        <v>17</v>
      </c>
      <c r="H18" s="13">
        <v>34</v>
      </c>
      <c r="I18" s="13">
        <v>94</v>
      </c>
    </row>
    <row r="19" spans="1:9" x14ac:dyDescent="0.25">
      <c r="A19" s="12" t="s">
        <v>224</v>
      </c>
      <c r="B19" s="13">
        <v>5</v>
      </c>
      <c r="C19" s="13">
        <v>11</v>
      </c>
      <c r="D19" s="13">
        <v>9</v>
      </c>
      <c r="E19" s="13">
        <v>11</v>
      </c>
      <c r="F19" s="13">
        <v>12</v>
      </c>
      <c r="G19" s="13">
        <v>5</v>
      </c>
      <c r="H19" s="13">
        <v>19</v>
      </c>
      <c r="I19" s="13">
        <v>72</v>
      </c>
    </row>
    <row r="20" spans="1:9" x14ac:dyDescent="0.25">
      <c r="A20" s="12" t="s">
        <v>225</v>
      </c>
      <c r="B20" s="13">
        <v>7</v>
      </c>
      <c r="C20" s="13">
        <v>8</v>
      </c>
      <c r="D20" s="13">
        <v>10</v>
      </c>
      <c r="E20" s="13">
        <v>10</v>
      </c>
      <c r="F20" s="13">
        <v>13</v>
      </c>
      <c r="G20" s="13">
        <v>17</v>
      </c>
      <c r="H20" s="13">
        <v>13</v>
      </c>
      <c r="I20" s="13">
        <v>78</v>
      </c>
    </row>
    <row r="21" spans="1:9" x14ac:dyDescent="0.25">
      <c r="A21" s="12" t="s">
        <v>226</v>
      </c>
      <c r="B21" s="13">
        <v>1</v>
      </c>
      <c r="C21" s="13">
        <v>5</v>
      </c>
      <c r="D21" s="13">
        <v>4</v>
      </c>
      <c r="E21" s="13">
        <v>13</v>
      </c>
      <c r="F21" s="13">
        <v>6</v>
      </c>
      <c r="G21" s="13">
        <v>14</v>
      </c>
      <c r="H21" s="13">
        <v>5</v>
      </c>
      <c r="I21" s="13">
        <v>48</v>
      </c>
    </row>
    <row r="22" spans="1:9" x14ac:dyDescent="0.25">
      <c r="A22" s="12" t="s">
        <v>227</v>
      </c>
      <c r="B22" s="13">
        <v>3</v>
      </c>
      <c r="C22" s="13">
        <v>2</v>
      </c>
      <c r="D22" s="13">
        <v>2</v>
      </c>
      <c r="E22" s="13">
        <v>5</v>
      </c>
      <c r="F22" s="13">
        <v>5</v>
      </c>
      <c r="G22" s="13">
        <v>5</v>
      </c>
      <c r="H22" s="13">
        <v>5</v>
      </c>
      <c r="I22" s="13">
        <v>27</v>
      </c>
    </row>
    <row r="23" spans="1:9" x14ac:dyDescent="0.25">
      <c r="A23" s="12" t="s">
        <v>228</v>
      </c>
      <c r="B23" s="13">
        <v>1</v>
      </c>
      <c r="C23" s="13">
        <v>5</v>
      </c>
      <c r="D23" s="13"/>
      <c r="E23" s="13">
        <v>2</v>
      </c>
      <c r="F23" s="13">
        <v>4</v>
      </c>
      <c r="G23" s="13">
        <v>1</v>
      </c>
      <c r="H23" s="13">
        <v>2</v>
      </c>
      <c r="I23" s="13">
        <v>15</v>
      </c>
    </row>
    <row r="24" spans="1:9" x14ac:dyDescent="0.25">
      <c r="A24" s="12" t="s">
        <v>229</v>
      </c>
      <c r="B24" s="13">
        <v>3</v>
      </c>
      <c r="C24" s="13">
        <v>2</v>
      </c>
      <c r="D24" s="13">
        <v>1</v>
      </c>
      <c r="E24" s="13"/>
      <c r="F24" s="13">
        <v>5</v>
      </c>
      <c r="G24" s="13">
        <v>4</v>
      </c>
      <c r="H24" s="13">
        <v>2</v>
      </c>
      <c r="I24" s="13">
        <v>17</v>
      </c>
    </row>
    <row r="25" spans="1:9" x14ac:dyDescent="0.25">
      <c r="A25" s="12" t="s">
        <v>230</v>
      </c>
      <c r="B25" s="13">
        <v>1</v>
      </c>
      <c r="C25" s="13">
        <v>1</v>
      </c>
      <c r="D25" s="13">
        <v>3</v>
      </c>
      <c r="E25" s="13">
        <v>2</v>
      </c>
      <c r="F25" s="13">
        <v>1</v>
      </c>
      <c r="G25" s="13"/>
      <c r="H25" s="13">
        <v>3</v>
      </c>
      <c r="I25" s="13">
        <v>11</v>
      </c>
    </row>
    <row r="26" spans="1:9" x14ac:dyDescent="0.25">
      <c r="A26" s="12" t="s">
        <v>231</v>
      </c>
      <c r="B26" s="13">
        <v>1</v>
      </c>
      <c r="C26" s="13"/>
      <c r="D26" s="13"/>
      <c r="E26" s="13">
        <v>2</v>
      </c>
      <c r="F26" s="13"/>
      <c r="G26" s="13">
        <v>3</v>
      </c>
      <c r="H26" s="13">
        <v>5</v>
      </c>
      <c r="I26" s="13">
        <v>11</v>
      </c>
    </row>
    <row r="27" spans="1:9" x14ac:dyDescent="0.25">
      <c r="A27" s="12" t="s">
        <v>198</v>
      </c>
      <c r="B27" s="13">
        <v>63</v>
      </c>
      <c r="C27" s="13">
        <v>67</v>
      </c>
      <c r="D27" s="13">
        <v>123</v>
      </c>
      <c r="E27" s="13">
        <v>106</v>
      </c>
      <c r="F27" s="13">
        <v>123</v>
      </c>
      <c r="G27" s="13">
        <v>151</v>
      </c>
      <c r="H27" s="13">
        <v>179</v>
      </c>
      <c r="I27" s="13">
        <v>812</v>
      </c>
    </row>
  </sheetData>
  <conditionalFormatting pivot="1" sqref="B3:H3 B4:H4 B5:H5 B6:H6 B7:H7 B8:H8 B9:H9 B10:H10 B11:H11 B12:H12 B13:H13 B14:H14 B15:H15 B16:H16 B17:H17 B18:H18 B19:H19 B20:H20 B21:H21 B22:H22 B23:H23 B24:H24 B25:H25 B26:H2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S70"/>
  <sheetViews>
    <sheetView workbookViewId="0"/>
  </sheetViews>
  <sheetFormatPr defaultRowHeight="15" x14ac:dyDescent="0.25"/>
  <cols>
    <col min="1" max="1" width="35.7109375" bestFit="1" customWidth="1"/>
    <col min="2" max="2" width="16.28515625" bestFit="1" customWidth="1"/>
    <col min="3" max="6" width="7.42578125" bestFit="1" customWidth="1"/>
    <col min="7" max="8" width="8.42578125" bestFit="1" customWidth="1"/>
    <col min="9" max="9" width="8.28515625" bestFit="1" customWidth="1"/>
    <col min="10" max="18" width="7.28515625" bestFit="1" customWidth="1"/>
    <col min="19" max="20" width="8.28515625" bestFit="1" customWidth="1"/>
    <col min="21" max="21" width="12.28515625" bestFit="1" customWidth="1"/>
    <col min="22" max="22" width="10.140625" bestFit="1" customWidth="1"/>
    <col min="23" max="27" width="7.42578125" bestFit="1" customWidth="1"/>
    <col min="28" max="29" width="8.42578125" bestFit="1" customWidth="1"/>
    <col min="30" max="30" width="8.28515625" bestFit="1" customWidth="1"/>
    <col min="31" max="39" width="7.28515625" bestFit="1" customWidth="1"/>
    <col min="40" max="40" width="8.28515625" bestFit="1" customWidth="1"/>
    <col min="41" max="41" width="13.28515625" bestFit="1" customWidth="1"/>
    <col min="42" max="42" width="10.140625" bestFit="1" customWidth="1"/>
    <col min="43" max="50" width="7.42578125" bestFit="1" customWidth="1"/>
    <col min="51" max="52" width="8.42578125" bestFit="1" customWidth="1"/>
    <col min="53" max="53" width="8.28515625" bestFit="1" customWidth="1"/>
    <col min="54" max="61" width="7.28515625" bestFit="1" customWidth="1"/>
    <col min="62" max="62" width="8.28515625" bestFit="1" customWidth="1"/>
    <col min="63" max="63" width="13.28515625" bestFit="1" customWidth="1"/>
    <col min="64" max="64" width="13.42578125" bestFit="1" customWidth="1"/>
    <col min="65" max="70" width="7.42578125" bestFit="1" customWidth="1"/>
    <col min="71" max="72" width="8.42578125" bestFit="1" customWidth="1"/>
    <col min="73" max="73" width="8.28515625" bestFit="1" customWidth="1"/>
    <col min="74" max="81" width="7.28515625" bestFit="1" customWidth="1"/>
    <col min="82" max="83" width="8.28515625" bestFit="1" customWidth="1"/>
    <col min="84" max="84" width="16.5703125" bestFit="1" customWidth="1"/>
    <col min="85" max="85" width="10.85546875" bestFit="1" customWidth="1"/>
    <col min="86" max="91" width="7.42578125" bestFit="1" customWidth="1"/>
    <col min="92" max="93" width="8.42578125" bestFit="1" customWidth="1"/>
    <col min="94" max="94" width="8.28515625" bestFit="1" customWidth="1"/>
    <col min="95" max="103" width="7.28515625" bestFit="1" customWidth="1"/>
    <col min="104" max="104" width="8.28515625" bestFit="1" customWidth="1"/>
    <col min="105" max="105" width="14" bestFit="1" customWidth="1"/>
    <col min="106" max="106" width="8.28515625" bestFit="1" customWidth="1"/>
    <col min="107" max="111" width="7.42578125" bestFit="1" customWidth="1"/>
    <col min="112" max="113" width="8.42578125" bestFit="1" customWidth="1"/>
    <col min="114" max="114" width="8.28515625" bestFit="1" customWidth="1"/>
    <col min="115" max="123" width="7.28515625" bestFit="1" customWidth="1"/>
    <col min="124" max="124" width="8.28515625" bestFit="1" customWidth="1"/>
    <col min="125" max="125" width="11.28515625" bestFit="1" customWidth="1"/>
    <col min="126" max="126" width="10.5703125" bestFit="1" customWidth="1"/>
    <col min="127" max="133" width="7.42578125" bestFit="1" customWidth="1"/>
    <col min="134" max="135" width="8.42578125" bestFit="1" customWidth="1"/>
    <col min="136" max="136" width="8.28515625" bestFit="1" customWidth="1"/>
    <col min="137" max="145" width="7.28515625" bestFit="1" customWidth="1"/>
    <col min="146" max="147" width="8.28515625" bestFit="1" customWidth="1"/>
    <col min="148" max="148" width="13.7109375" bestFit="1" customWidth="1"/>
    <col min="149" max="149" width="11.28515625" bestFit="1" customWidth="1"/>
    <col min="150" max="255" width="10.140625" bestFit="1" customWidth="1"/>
    <col min="256" max="256" width="13.28515625" bestFit="1" customWidth="1"/>
    <col min="257" max="362" width="13.42578125" bestFit="1" customWidth="1"/>
    <col min="363" max="363" width="16.5703125" bestFit="1" customWidth="1"/>
    <col min="364" max="486" width="10.85546875" bestFit="1" customWidth="1"/>
    <col min="487" max="487" width="14" bestFit="1" customWidth="1"/>
    <col min="488" max="638" width="8.42578125" bestFit="1" customWidth="1"/>
    <col min="639" max="639" width="11.28515625" bestFit="1" customWidth="1"/>
    <col min="640" max="818" width="10.5703125" bestFit="1" customWidth="1"/>
    <col min="819" max="819" width="13.7109375" bestFit="1" customWidth="1"/>
    <col min="820" max="820" width="11.28515625" bestFit="1" customWidth="1"/>
  </cols>
  <sheetData>
    <row r="1" spans="1:149" x14ac:dyDescent="0.25">
      <c r="A1" s="11" t="s">
        <v>200</v>
      </c>
      <c r="B1" s="11" t="s">
        <v>197</v>
      </c>
    </row>
    <row r="2" spans="1:149" x14ac:dyDescent="0.25">
      <c r="B2" t="s">
        <v>201</v>
      </c>
      <c r="U2" t="s">
        <v>232</v>
      </c>
      <c r="V2" t="s">
        <v>202</v>
      </c>
      <c r="AO2" t="s">
        <v>233</v>
      </c>
      <c r="AP2" t="s">
        <v>203</v>
      </c>
      <c r="BK2" t="s">
        <v>234</v>
      </c>
      <c r="BL2" t="s">
        <v>204</v>
      </c>
      <c r="CF2" t="s">
        <v>235</v>
      </c>
      <c r="CG2" t="s">
        <v>205</v>
      </c>
      <c r="DA2" t="s">
        <v>236</v>
      </c>
      <c r="DB2" t="s">
        <v>206</v>
      </c>
      <c r="DU2" t="s">
        <v>237</v>
      </c>
      <c r="DV2" t="s">
        <v>207</v>
      </c>
      <c r="ER2" t="s">
        <v>238</v>
      </c>
      <c r="ES2" t="s">
        <v>198</v>
      </c>
    </row>
    <row r="3" spans="1:149" x14ac:dyDescent="0.25">
      <c r="B3" t="s">
        <v>209</v>
      </c>
      <c r="C3" t="s">
        <v>210</v>
      </c>
      <c r="D3" t="s">
        <v>212</v>
      </c>
      <c r="E3" t="s">
        <v>213</v>
      </c>
      <c r="F3" t="s">
        <v>217</v>
      </c>
      <c r="G3" t="s">
        <v>218</v>
      </c>
      <c r="H3" t="s">
        <v>219</v>
      </c>
      <c r="I3" t="s">
        <v>220</v>
      </c>
      <c r="J3" t="s">
        <v>221</v>
      </c>
      <c r="K3" t="s">
        <v>222</v>
      </c>
      <c r="L3" t="s">
        <v>223</v>
      </c>
      <c r="M3" t="s">
        <v>224</v>
      </c>
      <c r="N3" t="s">
        <v>225</v>
      </c>
      <c r="O3" t="s">
        <v>226</v>
      </c>
      <c r="P3" t="s">
        <v>227</v>
      </c>
      <c r="Q3" t="s">
        <v>228</v>
      </c>
      <c r="R3" t="s">
        <v>229</v>
      </c>
      <c r="S3" t="s">
        <v>230</v>
      </c>
      <c r="T3" t="s">
        <v>231</v>
      </c>
      <c r="V3" t="s">
        <v>211</v>
      </c>
      <c r="W3" t="s">
        <v>212</v>
      </c>
      <c r="X3" t="s">
        <v>213</v>
      </c>
      <c r="Y3" t="s">
        <v>214</v>
      </c>
      <c r="Z3" t="s">
        <v>215</v>
      </c>
      <c r="AA3" t="s">
        <v>216</v>
      </c>
      <c r="AB3" t="s">
        <v>218</v>
      </c>
      <c r="AC3" t="s">
        <v>219</v>
      </c>
      <c r="AD3" t="s">
        <v>220</v>
      </c>
      <c r="AE3" t="s">
        <v>221</v>
      </c>
      <c r="AF3" t="s">
        <v>222</v>
      </c>
      <c r="AG3" t="s">
        <v>223</v>
      </c>
      <c r="AH3" t="s">
        <v>224</v>
      </c>
      <c r="AI3" t="s">
        <v>225</v>
      </c>
      <c r="AJ3" t="s">
        <v>226</v>
      </c>
      <c r="AK3" t="s">
        <v>227</v>
      </c>
      <c r="AL3" t="s">
        <v>228</v>
      </c>
      <c r="AM3" t="s">
        <v>229</v>
      </c>
      <c r="AN3" t="s">
        <v>230</v>
      </c>
      <c r="AP3" t="s">
        <v>208</v>
      </c>
      <c r="AQ3" t="s">
        <v>209</v>
      </c>
      <c r="AR3" t="s">
        <v>210</v>
      </c>
      <c r="AS3" t="s">
        <v>211</v>
      </c>
      <c r="AT3" t="s">
        <v>212</v>
      </c>
      <c r="AU3" t="s">
        <v>214</v>
      </c>
      <c r="AV3" t="s">
        <v>215</v>
      </c>
      <c r="AW3" t="s">
        <v>216</v>
      </c>
      <c r="AX3" t="s">
        <v>217</v>
      </c>
      <c r="AY3" t="s">
        <v>218</v>
      </c>
      <c r="AZ3" t="s">
        <v>219</v>
      </c>
      <c r="BA3" t="s">
        <v>220</v>
      </c>
      <c r="BB3" t="s">
        <v>221</v>
      </c>
      <c r="BC3" t="s">
        <v>222</v>
      </c>
      <c r="BD3" t="s">
        <v>223</v>
      </c>
      <c r="BE3" t="s">
        <v>224</v>
      </c>
      <c r="BF3" t="s">
        <v>225</v>
      </c>
      <c r="BG3" t="s">
        <v>226</v>
      </c>
      <c r="BH3" t="s">
        <v>227</v>
      </c>
      <c r="BI3" t="s">
        <v>229</v>
      </c>
      <c r="BJ3" t="s">
        <v>230</v>
      </c>
      <c r="BL3" t="s">
        <v>208</v>
      </c>
      <c r="BM3" t="s">
        <v>210</v>
      </c>
      <c r="BN3" t="s">
        <v>213</v>
      </c>
      <c r="BO3" t="s">
        <v>214</v>
      </c>
      <c r="BP3" t="s">
        <v>215</v>
      </c>
      <c r="BQ3" t="s">
        <v>216</v>
      </c>
      <c r="BR3" t="s">
        <v>217</v>
      </c>
      <c r="BS3" t="s">
        <v>218</v>
      </c>
      <c r="BT3" t="s">
        <v>219</v>
      </c>
      <c r="BU3" t="s">
        <v>220</v>
      </c>
      <c r="BV3" t="s">
        <v>221</v>
      </c>
      <c r="BW3" t="s">
        <v>222</v>
      </c>
      <c r="BX3" t="s">
        <v>223</v>
      </c>
      <c r="BY3" t="s">
        <v>224</v>
      </c>
      <c r="BZ3" t="s">
        <v>225</v>
      </c>
      <c r="CA3" t="s">
        <v>226</v>
      </c>
      <c r="CB3" t="s">
        <v>227</v>
      </c>
      <c r="CC3" t="s">
        <v>228</v>
      </c>
      <c r="CD3" t="s">
        <v>230</v>
      </c>
      <c r="CE3" t="s">
        <v>231</v>
      </c>
      <c r="CG3" t="s">
        <v>208</v>
      </c>
      <c r="CH3" t="s">
        <v>210</v>
      </c>
      <c r="CI3" t="s">
        <v>213</v>
      </c>
      <c r="CJ3" t="s">
        <v>214</v>
      </c>
      <c r="CK3" t="s">
        <v>215</v>
      </c>
      <c r="CL3" t="s">
        <v>216</v>
      </c>
      <c r="CM3" t="s">
        <v>217</v>
      </c>
      <c r="CN3" t="s">
        <v>218</v>
      </c>
      <c r="CO3" t="s">
        <v>219</v>
      </c>
      <c r="CP3" t="s">
        <v>220</v>
      </c>
      <c r="CQ3" t="s">
        <v>221</v>
      </c>
      <c r="CR3" t="s">
        <v>222</v>
      </c>
      <c r="CS3" t="s">
        <v>223</v>
      </c>
      <c r="CT3" t="s">
        <v>224</v>
      </c>
      <c r="CU3" t="s">
        <v>225</v>
      </c>
      <c r="CV3" t="s">
        <v>226</v>
      </c>
      <c r="CW3" t="s">
        <v>227</v>
      </c>
      <c r="CX3" t="s">
        <v>228</v>
      </c>
      <c r="CY3" t="s">
        <v>229</v>
      </c>
      <c r="CZ3" t="s">
        <v>230</v>
      </c>
      <c r="DB3" t="s">
        <v>210</v>
      </c>
      <c r="DC3" t="s">
        <v>213</v>
      </c>
      <c r="DD3" t="s">
        <v>214</v>
      </c>
      <c r="DE3" t="s">
        <v>215</v>
      </c>
      <c r="DF3" t="s">
        <v>216</v>
      </c>
      <c r="DG3" t="s">
        <v>217</v>
      </c>
      <c r="DH3" t="s">
        <v>218</v>
      </c>
      <c r="DI3" t="s">
        <v>219</v>
      </c>
      <c r="DJ3" t="s">
        <v>220</v>
      </c>
      <c r="DK3" t="s">
        <v>221</v>
      </c>
      <c r="DL3" t="s">
        <v>222</v>
      </c>
      <c r="DM3" t="s">
        <v>223</v>
      </c>
      <c r="DN3" t="s">
        <v>224</v>
      </c>
      <c r="DO3" t="s">
        <v>225</v>
      </c>
      <c r="DP3" t="s">
        <v>226</v>
      </c>
      <c r="DQ3" t="s">
        <v>227</v>
      </c>
      <c r="DR3" t="s">
        <v>228</v>
      </c>
      <c r="DS3" t="s">
        <v>229</v>
      </c>
      <c r="DT3" t="s">
        <v>231</v>
      </c>
      <c r="DV3" t="s">
        <v>208</v>
      </c>
      <c r="DW3" t="s">
        <v>210</v>
      </c>
      <c r="DX3" t="s">
        <v>211</v>
      </c>
      <c r="DY3" t="s">
        <v>212</v>
      </c>
      <c r="DZ3" t="s">
        <v>213</v>
      </c>
      <c r="EA3" t="s">
        <v>215</v>
      </c>
      <c r="EB3" t="s">
        <v>216</v>
      </c>
      <c r="EC3" t="s">
        <v>217</v>
      </c>
      <c r="ED3" t="s">
        <v>218</v>
      </c>
      <c r="EE3" t="s">
        <v>219</v>
      </c>
      <c r="EF3" t="s">
        <v>220</v>
      </c>
      <c r="EG3" t="s">
        <v>221</v>
      </c>
      <c r="EH3" t="s">
        <v>222</v>
      </c>
      <c r="EI3" t="s">
        <v>223</v>
      </c>
      <c r="EJ3" t="s">
        <v>224</v>
      </c>
      <c r="EK3" t="s">
        <v>225</v>
      </c>
      <c r="EL3" t="s">
        <v>226</v>
      </c>
      <c r="EM3" t="s">
        <v>227</v>
      </c>
      <c r="EN3" t="s">
        <v>228</v>
      </c>
      <c r="EO3" t="s">
        <v>229</v>
      </c>
      <c r="EP3" t="s">
        <v>230</v>
      </c>
      <c r="EQ3" t="s">
        <v>231</v>
      </c>
    </row>
    <row r="5" spans="1:149" x14ac:dyDescent="0.25">
      <c r="A5" s="11" t="s">
        <v>199</v>
      </c>
    </row>
    <row r="6" spans="1:149" x14ac:dyDescent="0.25">
      <c r="A6" s="12" t="s">
        <v>31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>
        <v>1</v>
      </c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>
        <v>1</v>
      </c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>
        <v>1</v>
      </c>
      <c r="DM6" s="13"/>
      <c r="DN6" s="13"/>
      <c r="DO6" s="13"/>
      <c r="DP6" s="13"/>
      <c r="DQ6" s="13"/>
      <c r="DR6" s="13"/>
      <c r="DS6" s="13"/>
      <c r="DT6" s="13"/>
      <c r="DU6" s="13">
        <v>1</v>
      </c>
      <c r="DV6" s="13"/>
      <c r="DW6" s="13"/>
      <c r="DX6" s="13"/>
      <c r="DY6" s="13"/>
      <c r="DZ6" s="13"/>
      <c r="EA6" s="13"/>
      <c r="EB6" s="13">
        <v>1</v>
      </c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>
        <v>1</v>
      </c>
      <c r="ES6" s="13">
        <v>3</v>
      </c>
    </row>
    <row r="7" spans="1:149" x14ac:dyDescent="0.25">
      <c r="A7" s="12" t="s">
        <v>99</v>
      </c>
      <c r="B7" s="13"/>
      <c r="C7" s="13"/>
      <c r="D7" s="13"/>
      <c r="E7" s="13"/>
      <c r="F7" s="13"/>
      <c r="G7" s="13">
        <v>1</v>
      </c>
      <c r="H7" s="13"/>
      <c r="I7" s="13"/>
      <c r="J7" s="13"/>
      <c r="K7" s="13">
        <v>1</v>
      </c>
      <c r="L7" s="13"/>
      <c r="M7" s="13">
        <v>1</v>
      </c>
      <c r="N7" s="13"/>
      <c r="O7" s="13"/>
      <c r="P7" s="13"/>
      <c r="Q7" s="13"/>
      <c r="R7" s="13"/>
      <c r="S7" s="13"/>
      <c r="T7" s="13"/>
      <c r="U7" s="13">
        <v>3</v>
      </c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>
        <v>1</v>
      </c>
      <c r="DP7" s="13"/>
      <c r="DQ7" s="13"/>
      <c r="DR7" s="13"/>
      <c r="DS7" s="13"/>
      <c r="DT7" s="13"/>
      <c r="DU7" s="13">
        <v>1</v>
      </c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>
        <v>4</v>
      </c>
    </row>
    <row r="8" spans="1:149" x14ac:dyDescent="0.25">
      <c r="A8" s="12" t="s">
        <v>84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>
        <v>1</v>
      </c>
      <c r="BO8" s="13"/>
      <c r="BP8" s="13"/>
      <c r="BQ8" s="13"/>
      <c r="BR8" s="13">
        <v>1</v>
      </c>
      <c r="BS8" s="13">
        <v>1</v>
      </c>
      <c r="BT8" s="13"/>
      <c r="BU8" s="13"/>
      <c r="BV8" s="13"/>
      <c r="BW8" s="13"/>
      <c r="BX8" s="13"/>
      <c r="BY8" s="13">
        <v>1</v>
      </c>
      <c r="BZ8" s="13"/>
      <c r="CA8" s="13"/>
      <c r="CB8" s="13"/>
      <c r="CC8" s="13"/>
      <c r="CD8" s="13"/>
      <c r="CE8" s="13"/>
      <c r="CF8" s="13">
        <v>4</v>
      </c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>
        <v>1</v>
      </c>
      <c r="CR8" s="13"/>
      <c r="CS8" s="13"/>
      <c r="CT8" s="13"/>
      <c r="CU8" s="13"/>
      <c r="CV8" s="13"/>
      <c r="CW8" s="13"/>
      <c r="CX8" s="13"/>
      <c r="CY8" s="13"/>
      <c r="CZ8" s="13"/>
      <c r="DA8" s="13">
        <v>1</v>
      </c>
      <c r="DB8" s="13">
        <v>1</v>
      </c>
      <c r="DC8" s="13"/>
      <c r="DD8" s="13"/>
      <c r="DE8" s="13">
        <v>1</v>
      </c>
      <c r="DF8" s="13"/>
      <c r="DG8" s="13">
        <v>1</v>
      </c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>
        <v>3</v>
      </c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>
        <v>8</v>
      </c>
    </row>
    <row r="9" spans="1:149" x14ac:dyDescent="0.25">
      <c r="A9" s="12" t="s">
        <v>123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>
        <v>1</v>
      </c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>
        <v>1</v>
      </c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>
        <v>1</v>
      </c>
      <c r="DQ9" s="13"/>
      <c r="DR9" s="13"/>
      <c r="DS9" s="13"/>
      <c r="DT9" s="13"/>
      <c r="DU9" s="13">
        <v>1</v>
      </c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>
        <v>2</v>
      </c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>
        <v>2</v>
      </c>
      <c r="ES9" s="13">
        <v>4</v>
      </c>
    </row>
    <row r="10" spans="1:149" x14ac:dyDescent="0.25">
      <c r="A10" s="12" t="s">
        <v>57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>
        <v>1</v>
      </c>
      <c r="AL10" s="13"/>
      <c r="AM10" s="13"/>
      <c r="AN10" s="13"/>
      <c r="AO10" s="13">
        <v>1</v>
      </c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>
        <v>1</v>
      </c>
      <c r="CA10" s="13"/>
      <c r="CB10" s="13"/>
      <c r="CC10" s="13"/>
      <c r="CD10" s="13"/>
      <c r="CE10" s="13"/>
      <c r="CF10" s="13">
        <v>1</v>
      </c>
      <c r="CG10" s="13"/>
      <c r="CH10" s="13"/>
      <c r="CI10" s="13"/>
      <c r="CJ10" s="13"/>
      <c r="CK10" s="13"/>
      <c r="CL10" s="13"/>
      <c r="CM10" s="13"/>
      <c r="CN10" s="13"/>
      <c r="CO10" s="13"/>
      <c r="CP10" s="13">
        <v>1</v>
      </c>
      <c r="CQ10" s="13"/>
      <c r="CR10" s="13"/>
      <c r="CS10" s="13"/>
      <c r="CT10" s="13"/>
      <c r="CU10" s="13"/>
      <c r="CV10" s="13"/>
      <c r="CW10" s="13">
        <v>1</v>
      </c>
      <c r="CX10" s="13"/>
      <c r="CY10" s="13"/>
      <c r="CZ10" s="13"/>
      <c r="DA10" s="13">
        <v>2</v>
      </c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>
        <v>1</v>
      </c>
      <c r="DN10" s="13"/>
      <c r="DO10" s="13"/>
      <c r="DP10" s="13"/>
      <c r="DQ10" s="13"/>
      <c r="DR10" s="13"/>
      <c r="DS10" s="13"/>
      <c r="DT10" s="13"/>
      <c r="DU10" s="13">
        <v>1</v>
      </c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>
        <v>1</v>
      </c>
      <c r="EH10" s="13">
        <v>2</v>
      </c>
      <c r="EI10" s="13"/>
      <c r="EJ10" s="13"/>
      <c r="EK10" s="13"/>
      <c r="EL10" s="13"/>
      <c r="EM10" s="13"/>
      <c r="EN10" s="13"/>
      <c r="EO10" s="13"/>
      <c r="EP10" s="13"/>
      <c r="EQ10" s="13">
        <v>2</v>
      </c>
      <c r="ER10" s="13">
        <v>5</v>
      </c>
      <c r="ES10" s="13">
        <v>10</v>
      </c>
    </row>
    <row r="11" spans="1:149" x14ac:dyDescent="0.25">
      <c r="A11" s="12" t="s">
        <v>78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>
        <v>1</v>
      </c>
      <c r="BE11" s="13"/>
      <c r="BF11" s="13"/>
      <c r="BG11" s="13"/>
      <c r="BH11" s="13"/>
      <c r="BI11" s="13"/>
      <c r="BJ11" s="13"/>
      <c r="BK11" s="13">
        <v>1</v>
      </c>
      <c r="BL11" s="13"/>
      <c r="BM11" s="13"/>
      <c r="BN11" s="13"/>
      <c r="BO11" s="13"/>
      <c r="BP11" s="13"/>
      <c r="BQ11" s="13">
        <v>1</v>
      </c>
      <c r="BR11" s="13"/>
      <c r="BS11" s="13"/>
      <c r="BT11" s="13"/>
      <c r="BU11" s="13"/>
      <c r="BV11" s="13">
        <v>1</v>
      </c>
      <c r="BW11" s="13"/>
      <c r="BX11" s="13"/>
      <c r="BY11" s="13"/>
      <c r="BZ11" s="13"/>
      <c r="CA11" s="13"/>
      <c r="CB11" s="13"/>
      <c r="CC11" s="13"/>
      <c r="CD11" s="13"/>
      <c r="CE11" s="13"/>
      <c r="CF11" s="13">
        <v>2</v>
      </c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>
        <v>1</v>
      </c>
      <c r="DL11" s="13"/>
      <c r="DM11" s="13"/>
      <c r="DN11" s="13"/>
      <c r="DO11" s="13"/>
      <c r="DP11" s="13"/>
      <c r="DQ11" s="13"/>
      <c r="DR11" s="13"/>
      <c r="DS11" s="13"/>
      <c r="DT11" s="13"/>
      <c r="DU11" s="13">
        <v>1</v>
      </c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>
        <v>1</v>
      </c>
      <c r="EJ11" s="13"/>
      <c r="EK11" s="13"/>
      <c r="EL11" s="13"/>
      <c r="EM11" s="13"/>
      <c r="EN11" s="13"/>
      <c r="EO11" s="13"/>
      <c r="EP11" s="13"/>
      <c r="EQ11" s="13"/>
      <c r="ER11" s="13">
        <v>1</v>
      </c>
      <c r="ES11" s="13">
        <v>5</v>
      </c>
    </row>
    <row r="12" spans="1:149" x14ac:dyDescent="0.25">
      <c r="A12" s="12" t="s">
        <v>102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>
        <v>2</v>
      </c>
      <c r="BF12" s="13"/>
      <c r="BG12" s="13"/>
      <c r="BH12" s="13"/>
      <c r="BI12" s="13"/>
      <c r="BJ12" s="13"/>
      <c r="BK12" s="13">
        <v>2</v>
      </c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>
        <v>2</v>
      </c>
      <c r="CE12" s="13"/>
      <c r="CF12" s="13">
        <v>2</v>
      </c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>
        <v>2</v>
      </c>
      <c r="EH12" s="13">
        <v>2</v>
      </c>
      <c r="EI12" s="13"/>
      <c r="EJ12" s="13">
        <v>2</v>
      </c>
      <c r="EK12" s="13"/>
      <c r="EL12" s="13"/>
      <c r="EM12" s="13"/>
      <c r="EN12" s="13"/>
      <c r="EO12" s="13"/>
      <c r="EP12" s="13"/>
      <c r="EQ12" s="13"/>
      <c r="ER12" s="13">
        <v>6</v>
      </c>
      <c r="ES12" s="13">
        <v>10</v>
      </c>
    </row>
    <row r="13" spans="1:149" x14ac:dyDescent="0.25">
      <c r="A13" s="12" t="s">
        <v>92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>
        <v>1</v>
      </c>
      <c r="M13" s="13"/>
      <c r="N13" s="13"/>
      <c r="O13" s="13"/>
      <c r="P13" s="13"/>
      <c r="Q13" s="13"/>
      <c r="R13" s="13"/>
      <c r="S13" s="13"/>
      <c r="T13" s="13"/>
      <c r="U13" s="13">
        <v>1</v>
      </c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>
        <v>1</v>
      </c>
      <c r="AI13" s="13"/>
      <c r="AJ13" s="13"/>
      <c r="AK13" s="13"/>
      <c r="AL13" s="13"/>
      <c r="AM13" s="13">
        <v>2</v>
      </c>
      <c r="AN13" s="13"/>
      <c r="AO13" s="13">
        <v>3</v>
      </c>
      <c r="AP13" s="13">
        <v>2</v>
      </c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>
        <v>1</v>
      </c>
      <c r="BE13" s="13"/>
      <c r="BF13" s="13"/>
      <c r="BG13" s="13"/>
      <c r="BH13" s="13"/>
      <c r="BI13" s="13">
        <v>1</v>
      </c>
      <c r="BJ13" s="13">
        <v>1</v>
      </c>
      <c r="BK13" s="13">
        <v>5</v>
      </c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>
        <v>1</v>
      </c>
      <c r="CZ13" s="13"/>
      <c r="DA13" s="13">
        <v>1</v>
      </c>
      <c r="DB13" s="13"/>
      <c r="DC13" s="13"/>
      <c r="DD13" s="13">
        <v>1</v>
      </c>
      <c r="DE13" s="13"/>
      <c r="DF13" s="13"/>
      <c r="DG13" s="13"/>
      <c r="DH13" s="13"/>
      <c r="DI13" s="13"/>
      <c r="DJ13" s="13"/>
      <c r="DK13" s="13"/>
      <c r="DL13" s="13">
        <v>1</v>
      </c>
      <c r="DM13" s="13"/>
      <c r="DN13" s="13"/>
      <c r="DO13" s="13"/>
      <c r="DP13" s="13"/>
      <c r="DQ13" s="13"/>
      <c r="DR13" s="13"/>
      <c r="DS13" s="13"/>
      <c r="DT13" s="13"/>
      <c r="DU13" s="13">
        <v>2</v>
      </c>
      <c r="DV13" s="13"/>
      <c r="DW13" s="13"/>
      <c r="DX13" s="13"/>
      <c r="DY13" s="13"/>
      <c r="DZ13" s="13"/>
      <c r="EA13" s="13"/>
      <c r="EB13" s="13"/>
      <c r="EC13" s="13">
        <v>2</v>
      </c>
      <c r="ED13" s="13"/>
      <c r="EE13" s="13"/>
      <c r="EF13" s="13"/>
      <c r="EG13" s="13"/>
      <c r="EH13" s="13"/>
      <c r="EI13" s="13">
        <v>3</v>
      </c>
      <c r="EJ13" s="13"/>
      <c r="EK13" s="13"/>
      <c r="EL13" s="13"/>
      <c r="EM13" s="13">
        <v>1</v>
      </c>
      <c r="EN13" s="13"/>
      <c r="EO13" s="13"/>
      <c r="EP13" s="13"/>
      <c r="EQ13" s="13"/>
      <c r="ER13" s="13">
        <v>6</v>
      </c>
      <c r="ES13" s="13">
        <v>18</v>
      </c>
    </row>
    <row r="14" spans="1:149" x14ac:dyDescent="0.25">
      <c r="A14" s="12" t="s">
        <v>58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>
        <v>2</v>
      </c>
      <c r="M14" s="13"/>
      <c r="N14" s="13"/>
      <c r="O14" s="13"/>
      <c r="P14" s="13"/>
      <c r="Q14" s="13"/>
      <c r="R14" s="13"/>
      <c r="S14" s="13"/>
      <c r="T14" s="13"/>
      <c r="U14" s="13">
        <v>2</v>
      </c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>
        <v>2</v>
      </c>
      <c r="AI14" s="13"/>
      <c r="AJ14" s="13"/>
      <c r="AK14" s="13">
        <v>1</v>
      </c>
      <c r="AL14" s="13"/>
      <c r="AM14" s="13"/>
      <c r="AN14" s="13">
        <v>1</v>
      </c>
      <c r="AO14" s="13">
        <v>4</v>
      </c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>
        <v>1</v>
      </c>
      <c r="BE14" s="13"/>
      <c r="BF14" s="13"/>
      <c r="BG14" s="13">
        <v>1</v>
      </c>
      <c r="BH14" s="13"/>
      <c r="BI14" s="13"/>
      <c r="BJ14" s="13"/>
      <c r="BK14" s="13">
        <v>2</v>
      </c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>
        <v>3</v>
      </c>
      <c r="CB14" s="13"/>
      <c r="CC14" s="13"/>
      <c r="CD14" s="13"/>
      <c r="CE14" s="13"/>
      <c r="CF14" s="13">
        <v>3</v>
      </c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>
        <v>1</v>
      </c>
      <c r="CU14" s="13"/>
      <c r="CV14" s="13">
        <v>1</v>
      </c>
      <c r="CW14" s="13"/>
      <c r="CX14" s="13"/>
      <c r="CY14" s="13"/>
      <c r="CZ14" s="13"/>
      <c r="DA14" s="13">
        <v>2</v>
      </c>
      <c r="DB14" s="13"/>
      <c r="DC14" s="13"/>
      <c r="DD14" s="13"/>
      <c r="DE14" s="13"/>
      <c r="DF14" s="13"/>
      <c r="DG14" s="13">
        <v>1</v>
      </c>
      <c r="DH14" s="13"/>
      <c r="DI14" s="13"/>
      <c r="DJ14" s="13"/>
      <c r="DK14" s="13"/>
      <c r="DL14" s="13">
        <v>2</v>
      </c>
      <c r="DM14" s="13"/>
      <c r="DN14" s="13"/>
      <c r="DO14" s="13">
        <v>1</v>
      </c>
      <c r="DP14" s="13">
        <v>3</v>
      </c>
      <c r="DQ14" s="13">
        <v>1</v>
      </c>
      <c r="DR14" s="13"/>
      <c r="DS14" s="13">
        <v>3</v>
      </c>
      <c r="DT14" s="13"/>
      <c r="DU14" s="13">
        <v>11</v>
      </c>
      <c r="DV14" s="13"/>
      <c r="DW14" s="13"/>
      <c r="DX14" s="13">
        <v>1</v>
      </c>
      <c r="DY14" s="13"/>
      <c r="DZ14" s="13"/>
      <c r="EA14" s="13"/>
      <c r="EB14" s="13"/>
      <c r="EC14" s="13"/>
      <c r="ED14" s="13">
        <v>2</v>
      </c>
      <c r="EE14" s="13">
        <v>1</v>
      </c>
      <c r="EF14" s="13"/>
      <c r="EG14" s="13">
        <v>3</v>
      </c>
      <c r="EH14" s="13"/>
      <c r="EI14" s="13"/>
      <c r="EJ14" s="13"/>
      <c r="EK14" s="13"/>
      <c r="EL14" s="13"/>
      <c r="EM14" s="13"/>
      <c r="EN14" s="13"/>
      <c r="EO14" s="13"/>
      <c r="EP14" s="13">
        <v>1</v>
      </c>
      <c r="EQ14" s="13"/>
      <c r="ER14" s="13">
        <v>8</v>
      </c>
      <c r="ES14" s="13">
        <v>32</v>
      </c>
    </row>
    <row r="15" spans="1:149" x14ac:dyDescent="0.25">
      <c r="A15" s="12" t="s">
        <v>45</v>
      </c>
      <c r="B15" s="13"/>
      <c r="C15" s="13"/>
      <c r="D15" s="13"/>
      <c r="E15" s="13"/>
      <c r="F15" s="13"/>
      <c r="G15" s="13"/>
      <c r="H15" s="13"/>
      <c r="I15" s="13">
        <v>1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>
        <v>1</v>
      </c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>
        <v>1</v>
      </c>
      <c r="AZ15" s="13">
        <v>1</v>
      </c>
      <c r="BA15" s="13"/>
      <c r="BB15" s="13">
        <v>1</v>
      </c>
      <c r="BC15" s="13">
        <v>1</v>
      </c>
      <c r="BD15" s="13"/>
      <c r="BE15" s="13"/>
      <c r="BF15" s="13"/>
      <c r="BG15" s="13"/>
      <c r="BH15" s="13"/>
      <c r="BI15" s="13"/>
      <c r="BJ15" s="13"/>
      <c r="BK15" s="13">
        <v>4</v>
      </c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>
        <v>1</v>
      </c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>
        <v>1</v>
      </c>
      <c r="DB15" s="13"/>
      <c r="DC15" s="13"/>
      <c r="DD15" s="13"/>
      <c r="DE15" s="13"/>
      <c r="DF15" s="13"/>
      <c r="DG15" s="13">
        <v>1</v>
      </c>
      <c r="DH15" s="13"/>
      <c r="DI15" s="13"/>
      <c r="DJ15" s="13"/>
      <c r="DK15" s="13">
        <v>1</v>
      </c>
      <c r="DL15" s="13"/>
      <c r="DM15" s="13">
        <v>1</v>
      </c>
      <c r="DN15" s="13"/>
      <c r="DO15" s="13"/>
      <c r="DP15" s="13"/>
      <c r="DQ15" s="13"/>
      <c r="DR15" s="13"/>
      <c r="DS15" s="13"/>
      <c r="DT15" s="13"/>
      <c r="DU15" s="13">
        <v>3</v>
      </c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>
        <v>1</v>
      </c>
      <c r="EI15" s="13"/>
      <c r="EJ15" s="13"/>
      <c r="EK15" s="13"/>
      <c r="EL15" s="13"/>
      <c r="EM15" s="13"/>
      <c r="EN15" s="13"/>
      <c r="EO15" s="13"/>
      <c r="EP15" s="13"/>
      <c r="EQ15" s="13"/>
      <c r="ER15" s="13">
        <v>1</v>
      </c>
      <c r="ES15" s="13">
        <v>10</v>
      </c>
    </row>
    <row r="16" spans="1:149" x14ac:dyDescent="0.25">
      <c r="A16" s="12" t="s">
        <v>113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>
        <v>1</v>
      </c>
      <c r="AF16" s="13"/>
      <c r="AG16" s="13"/>
      <c r="AH16" s="13"/>
      <c r="AI16" s="13"/>
      <c r="AJ16" s="13"/>
      <c r="AK16" s="13"/>
      <c r="AL16" s="13"/>
      <c r="AM16" s="13"/>
      <c r="AN16" s="13"/>
      <c r="AO16" s="13">
        <v>1</v>
      </c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>
        <v>1</v>
      </c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>
        <v>1</v>
      </c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>
        <v>2</v>
      </c>
    </row>
    <row r="17" spans="1:149" x14ac:dyDescent="0.25">
      <c r="A17" s="12" t="s">
        <v>59</v>
      </c>
      <c r="B17" s="13"/>
      <c r="C17" s="13"/>
      <c r="D17" s="13"/>
      <c r="E17" s="13"/>
      <c r="F17" s="13"/>
      <c r="G17" s="13"/>
      <c r="H17" s="13">
        <v>1</v>
      </c>
      <c r="I17" s="13"/>
      <c r="J17" s="13"/>
      <c r="K17" s="13"/>
      <c r="L17" s="13"/>
      <c r="M17" s="13"/>
      <c r="N17" s="13"/>
      <c r="O17" s="13"/>
      <c r="P17" s="13">
        <v>1</v>
      </c>
      <c r="Q17" s="13"/>
      <c r="R17" s="13"/>
      <c r="S17" s="13"/>
      <c r="T17" s="13"/>
      <c r="U17" s="13">
        <v>2</v>
      </c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>
        <v>1</v>
      </c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>
        <v>1</v>
      </c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>
        <v>1</v>
      </c>
      <c r="CD17" s="13"/>
      <c r="CE17" s="13"/>
      <c r="CF17" s="13">
        <v>1</v>
      </c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>
        <v>1</v>
      </c>
      <c r="CX17" s="13"/>
      <c r="CY17" s="13"/>
      <c r="CZ17" s="13"/>
      <c r="DA17" s="13">
        <v>1</v>
      </c>
      <c r="DB17" s="13"/>
      <c r="DC17" s="13"/>
      <c r="DD17" s="13">
        <v>1</v>
      </c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>
        <v>1</v>
      </c>
      <c r="DQ17" s="13"/>
      <c r="DR17" s="13">
        <v>1</v>
      </c>
      <c r="DS17" s="13"/>
      <c r="DT17" s="13"/>
      <c r="DU17" s="13">
        <v>3</v>
      </c>
      <c r="DV17" s="13"/>
      <c r="DW17" s="13">
        <v>2</v>
      </c>
      <c r="DX17" s="13"/>
      <c r="DY17" s="13"/>
      <c r="DZ17" s="13"/>
      <c r="EA17" s="13"/>
      <c r="EB17" s="13">
        <v>1</v>
      </c>
      <c r="EC17" s="13"/>
      <c r="ED17" s="13"/>
      <c r="EE17" s="13"/>
      <c r="EF17" s="13"/>
      <c r="EG17" s="13"/>
      <c r="EH17" s="13">
        <v>2</v>
      </c>
      <c r="EI17" s="13">
        <v>1</v>
      </c>
      <c r="EJ17" s="13"/>
      <c r="EK17" s="13"/>
      <c r="EL17" s="13"/>
      <c r="EM17" s="13"/>
      <c r="EN17" s="13"/>
      <c r="EO17" s="13"/>
      <c r="EP17" s="13"/>
      <c r="EQ17" s="13"/>
      <c r="ER17" s="13">
        <v>6</v>
      </c>
      <c r="ES17" s="13">
        <v>14</v>
      </c>
    </row>
    <row r="18" spans="1:149" x14ac:dyDescent="0.25">
      <c r="A18" s="12" t="s">
        <v>74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>
        <v>1</v>
      </c>
      <c r="BZ18" s="13"/>
      <c r="CA18" s="13"/>
      <c r="CB18" s="13"/>
      <c r="CC18" s="13"/>
      <c r="CD18" s="13"/>
      <c r="CE18" s="13"/>
      <c r="CF18" s="13">
        <v>1</v>
      </c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>
        <v>1</v>
      </c>
      <c r="ER18" s="13">
        <v>1</v>
      </c>
      <c r="ES18" s="13">
        <v>2</v>
      </c>
    </row>
    <row r="19" spans="1:149" x14ac:dyDescent="0.25">
      <c r="A19" s="12" t="s">
        <v>82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>
        <v>1</v>
      </c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>
        <v>1</v>
      </c>
      <c r="AP19" s="13"/>
      <c r="AQ19" s="13"/>
      <c r="AR19" s="13"/>
      <c r="AS19" s="13"/>
      <c r="AT19" s="13"/>
      <c r="AU19" s="13"/>
      <c r="AV19" s="13"/>
      <c r="AW19" s="13">
        <v>3</v>
      </c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>
        <v>3</v>
      </c>
      <c r="BL19" s="13"/>
      <c r="BM19" s="13">
        <v>2</v>
      </c>
      <c r="BN19" s="13"/>
      <c r="BO19" s="13"/>
      <c r="BP19" s="13"/>
      <c r="BQ19" s="13">
        <v>2</v>
      </c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>
        <v>4</v>
      </c>
      <c r="CG19" s="13"/>
      <c r="CH19" s="13"/>
      <c r="CI19" s="13"/>
      <c r="CJ19" s="13"/>
      <c r="CK19" s="13"/>
      <c r="CL19" s="13">
        <v>3</v>
      </c>
      <c r="CM19" s="13"/>
      <c r="CN19" s="13"/>
      <c r="CO19" s="13"/>
      <c r="CP19" s="13"/>
      <c r="CQ19" s="13"/>
      <c r="CR19" s="13"/>
      <c r="CS19" s="13"/>
      <c r="CT19" s="13">
        <v>2</v>
      </c>
      <c r="CU19" s="13"/>
      <c r="CV19" s="13"/>
      <c r="CW19" s="13"/>
      <c r="CX19" s="13"/>
      <c r="CY19" s="13"/>
      <c r="CZ19" s="13"/>
      <c r="DA19" s="13">
        <v>5</v>
      </c>
      <c r="DB19" s="13"/>
      <c r="DC19" s="13"/>
      <c r="DD19" s="13"/>
      <c r="DE19" s="13"/>
      <c r="DF19" s="13">
        <v>3</v>
      </c>
      <c r="DG19" s="13"/>
      <c r="DH19" s="13"/>
      <c r="DI19" s="13"/>
      <c r="DJ19" s="13"/>
      <c r="DK19" s="13">
        <v>1</v>
      </c>
      <c r="DL19" s="13"/>
      <c r="DM19" s="13"/>
      <c r="DN19" s="13"/>
      <c r="DO19" s="13"/>
      <c r="DP19" s="13"/>
      <c r="DQ19" s="13"/>
      <c r="DR19" s="13"/>
      <c r="DS19" s="13"/>
      <c r="DT19" s="13"/>
      <c r="DU19" s="13">
        <v>4</v>
      </c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>
        <v>17</v>
      </c>
    </row>
    <row r="20" spans="1:149" x14ac:dyDescent="0.25">
      <c r="A20" s="12" t="s">
        <v>88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>
        <v>1</v>
      </c>
      <c r="DL20" s="13"/>
      <c r="DM20" s="13">
        <v>1</v>
      </c>
      <c r="DN20" s="13"/>
      <c r="DO20" s="13"/>
      <c r="DP20" s="13"/>
      <c r="DQ20" s="13"/>
      <c r="DR20" s="13"/>
      <c r="DS20" s="13"/>
      <c r="DT20" s="13"/>
      <c r="DU20" s="13">
        <v>2</v>
      </c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>
        <v>2</v>
      </c>
    </row>
    <row r="21" spans="1:149" x14ac:dyDescent="0.25">
      <c r="A21" s="12" t="s">
        <v>90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>
        <v>2</v>
      </c>
      <c r="BD21" s="13"/>
      <c r="BE21" s="13"/>
      <c r="BF21" s="13"/>
      <c r="BG21" s="13"/>
      <c r="BH21" s="13"/>
      <c r="BI21" s="13"/>
      <c r="BJ21" s="13"/>
      <c r="BK21" s="13">
        <v>2</v>
      </c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>
        <v>1</v>
      </c>
      <c r="DF21" s="13"/>
      <c r="DG21" s="13"/>
      <c r="DH21" s="13"/>
      <c r="DI21" s="13"/>
      <c r="DJ21" s="13"/>
      <c r="DK21" s="13"/>
      <c r="DL21" s="13"/>
      <c r="DM21" s="13">
        <v>1</v>
      </c>
      <c r="DN21" s="13"/>
      <c r="DO21" s="13"/>
      <c r="DP21" s="13"/>
      <c r="DQ21" s="13"/>
      <c r="DR21" s="13"/>
      <c r="DS21" s="13"/>
      <c r="DT21" s="13"/>
      <c r="DU21" s="13">
        <v>2</v>
      </c>
      <c r="DV21" s="13">
        <v>3</v>
      </c>
      <c r="DW21" s="13"/>
      <c r="DX21" s="13"/>
      <c r="DY21" s="13"/>
      <c r="DZ21" s="13"/>
      <c r="EA21" s="13"/>
      <c r="EB21" s="13"/>
      <c r="EC21" s="13"/>
      <c r="ED21" s="13">
        <v>1</v>
      </c>
      <c r="EE21" s="13"/>
      <c r="EF21" s="13"/>
      <c r="EG21" s="13"/>
      <c r="EH21" s="13">
        <v>1</v>
      </c>
      <c r="EI21" s="13">
        <v>1</v>
      </c>
      <c r="EJ21" s="13">
        <v>1</v>
      </c>
      <c r="EK21" s="13">
        <v>3</v>
      </c>
      <c r="EL21" s="13"/>
      <c r="EM21" s="13"/>
      <c r="EN21" s="13"/>
      <c r="EO21" s="13"/>
      <c r="EP21" s="13"/>
      <c r="EQ21" s="13"/>
      <c r="ER21" s="13">
        <v>10</v>
      </c>
      <c r="ES21" s="13">
        <v>14</v>
      </c>
    </row>
    <row r="22" spans="1:149" x14ac:dyDescent="0.25">
      <c r="A22" s="12" t="s">
        <v>65</v>
      </c>
      <c r="B22" s="13"/>
      <c r="C22" s="13"/>
      <c r="D22" s="13"/>
      <c r="E22" s="13"/>
      <c r="F22" s="13">
        <v>1</v>
      </c>
      <c r="G22" s="13"/>
      <c r="H22" s="13"/>
      <c r="I22" s="13"/>
      <c r="J22" s="13"/>
      <c r="K22" s="13"/>
      <c r="L22" s="13"/>
      <c r="M22" s="13"/>
      <c r="N22" s="13">
        <v>1</v>
      </c>
      <c r="O22" s="13"/>
      <c r="P22" s="13"/>
      <c r="Q22" s="13"/>
      <c r="R22" s="13"/>
      <c r="S22" s="13"/>
      <c r="T22" s="13"/>
      <c r="U22" s="13">
        <v>2</v>
      </c>
      <c r="V22" s="13">
        <v>1</v>
      </c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>
        <v>1</v>
      </c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>
        <v>1</v>
      </c>
      <c r="CV22" s="13"/>
      <c r="CW22" s="13"/>
      <c r="CX22" s="13"/>
      <c r="CY22" s="13"/>
      <c r="CZ22" s="13"/>
      <c r="DA22" s="13">
        <v>1</v>
      </c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>
        <v>1</v>
      </c>
      <c r="DN22" s="13">
        <v>1</v>
      </c>
      <c r="DO22" s="13"/>
      <c r="DP22" s="13"/>
      <c r="DQ22" s="13"/>
      <c r="DR22" s="13"/>
      <c r="DS22" s="13"/>
      <c r="DT22" s="13"/>
      <c r="DU22" s="13">
        <v>2</v>
      </c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>
        <v>1</v>
      </c>
      <c r="EI22" s="13">
        <v>1</v>
      </c>
      <c r="EJ22" s="13"/>
      <c r="EK22" s="13"/>
      <c r="EL22" s="13"/>
      <c r="EM22" s="13"/>
      <c r="EN22" s="13"/>
      <c r="EO22" s="13"/>
      <c r="EP22" s="13"/>
      <c r="EQ22" s="13"/>
      <c r="ER22" s="13">
        <v>2</v>
      </c>
      <c r="ES22" s="13">
        <v>8</v>
      </c>
    </row>
    <row r="23" spans="1:149" x14ac:dyDescent="0.25">
      <c r="A23" s="12" t="s">
        <v>109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>
        <v>1</v>
      </c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>
        <v>1</v>
      </c>
      <c r="AM23" s="13"/>
      <c r="AN23" s="13"/>
      <c r="AO23" s="13">
        <v>2</v>
      </c>
      <c r="AP23" s="13"/>
      <c r="AQ23" s="13"/>
      <c r="AR23" s="13">
        <v>1</v>
      </c>
      <c r="AS23" s="13"/>
      <c r="AT23" s="13"/>
      <c r="AU23" s="13"/>
      <c r="AV23" s="13"/>
      <c r="AW23" s="13"/>
      <c r="AX23" s="13">
        <v>2</v>
      </c>
      <c r="AY23" s="13"/>
      <c r="AZ23" s="13">
        <v>1</v>
      </c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>
        <v>4</v>
      </c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>
        <v>1</v>
      </c>
      <c r="CB23" s="13"/>
      <c r="CC23" s="13"/>
      <c r="CD23" s="13"/>
      <c r="CE23" s="13"/>
      <c r="CF23" s="13">
        <v>1</v>
      </c>
      <c r="CG23" s="13"/>
      <c r="CH23" s="13"/>
      <c r="CI23" s="13"/>
      <c r="CJ23" s="13"/>
      <c r="CK23" s="13"/>
      <c r="CL23" s="13"/>
      <c r="CM23" s="13">
        <v>1</v>
      </c>
      <c r="CN23" s="13"/>
      <c r="CO23" s="13"/>
      <c r="CP23" s="13"/>
      <c r="CQ23" s="13"/>
      <c r="CR23" s="13"/>
      <c r="CS23" s="13"/>
      <c r="CT23" s="13">
        <v>1</v>
      </c>
      <c r="CU23" s="13"/>
      <c r="CV23" s="13"/>
      <c r="CW23" s="13"/>
      <c r="CX23" s="13"/>
      <c r="CY23" s="13"/>
      <c r="CZ23" s="13"/>
      <c r="DA23" s="13">
        <v>2</v>
      </c>
      <c r="DB23" s="13"/>
      <c r="DC23" s="13"/>
      <c r="DD23" s="13"/>
      <c r="DE23" s="13"/>
      <c r="DF23" s="13"/>
      <c r="DG23" s="13">
        <v>1</v>
      </c>
      <c r="DH23" s="13"/>
      <c r="DI23" s="13"/>
      <c r="DJ23" s="13"/>
      <c r="DK23" s="13"/>
      <c r="DL23" s="13"/>
      <c r="DM23" s="13">
        <v>1</v>
      </c>
      <c r="DN23" s="13">
        <v>1</v>
      </c>
      <c r="DO23" s="13"/>
      <c r="DP23" s="13"/>
      <c r="DQ23" s="13"/>
      <c r="DR23" s="13"/>
      <c r="DS23" s="13"/>
      <c r="DT23" s="13">
        <v>1</v>
      </c>
      <c r="DU23" s="13">
        <v>4</v>
      </c>
      <c r="DV23" s="13"/>
      <c r="DW23" s="13"/>
      <c r="DX23" s="13"/>
      <c r="DY23" s="13"/>
      <c r="DZ23" s="13"/>
      <c r="EA23" s="13"/>
      <c r="EB23" s="13"/>
      <c r="EC23" s="13"/>
      <c r="ED23" s="13">
        <v>1</v>
      </c>
      <c r="EE23" s="13"/>
      <c r="EF23" s="13"/>
      <c r="EG23" s="13">
        <v>1</v>
      </c>
      <c r="EH23" s="13"/>
      <c r="EI23" s="13">
        <v>3</v>
      </c>
      <c r="EJ23" s="13">
        <v>2</v>
      </c>
      <c r="EK23" s="13"/>
      <c r="EL23" s="13"/>
      <c r="EM23" s="13"/>
      <c r="EN23" s="13"/>
      <c r="EO23" s="13"/>
      <c r="EP23" s="13"/>
      <c r="EQ23" s="13"/>
      <c r="ER23" s="13">
        <v>7</v>
      </c>
      <c r="ES23" s="13">
        <v>20</v>
      </c>
    </row>
    <row r="24" spans="1:149" x14ac:dyDescent="0.25">
      <c r="A24" s="12" t="s">
        <v>134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>
        <v>1</v>
      </c>
      <c r="AG24" s="13"/>
      <c r="AH24" s="13"/>
      <c r="AI24" s="13"/>
      <c r="AJ24" s="13"/>
      <c r="AK24" s="13"/>
      <c r="AL24" s="13"/>
      <c r="AM24" s="13"/>
      <c r="AN24" s="13"/>
      <c r="AO24" s="13">
        <v>1</v>
      </c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>
        <v>1</v>
      </c>
      <c r="CT24" s="13"/>
      <c r="CU24" s="13"/>
      <c r="CV24" s="13"/>
      <c r="CW24" s="13"/>
      <c r="CX24" s="13"/>
      <c r="CY24" s="13"/>
      <c r="CZ24" s="13"/>
      <c r="DA24" s="13">
        <v>1</v>
      </c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>
        <v>2</v>
      </c>
    </row>
    <row r="25" spans="1:149" x14ac:dyDescent="0.25">
      <c r="A25" s="12" t="s">
        <v>46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>
        <v>1</v>
      </c>
      <c r="CU25" s="13"/>
      <c r="CV25" s="13"/>
      <c r="CW25" s="13"/>
      <c r="CX25" s="13"/>
      <c r="CY25" s="13"/>
      <c r="CZ25" s="13"/>
      <c r="DA25" s="13">
        <v>1</v>
      </c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>
        <v>1</v>
      </c>
    </row>
    <row r="26" spans="1:149" x14ac:dyDescent="0.25">
      <c r="A26" s="12" t="s">
        <v>94</v>
      </c>
      <c r="B26" s="13"/>
      <c r="C26" s="13"/>
      <c r="D26" s="13"/>
      <c r="E26" s="13"/>
      <c r="F26" s="13"/>
      <c r="G26" s="13"/>
      <c r="H26" s="13"/>
      <c r="I26" s="13">
        <v>1</v>
      </c>
      <c r="J26" s="13"/>
      <c r="K26" s="13"/>
      <c r="L26" s="13">
        <v>1</v>
      </c>
      <c r="M26" s="13"/>
      <c r="N26" s="13">
        <v>1</v>
      </c>
      <c r="O26" s="13"/>
      <c r="P26" s="13"/>
      <c r="Q26" s="13"/>
      <c r="R26" s="13"/>
      <c r="S26" s="13"/>
      <c r="T26" s="13"/>
      <c r="U26" s="13">
        <v>3</v>
      </c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>
        <v>1</v>
      </c>
      <c r="AX26" s="13"/>
      <c r="AY26" s="13">
        <v>1</v>
      </c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>
        <v>2</v>
      </c>
      <c r="BL26" s="13"/>
      <c r="BM26" s="13"/>
      <c r="BN26" s="13"/>
      <c r="BO26" s="13"/>
      <c r="BP26" s="13"/>
      <c r="BQ26" s="13">
        <v>1</v>
      </c>
      <c r="BR26" s="13">
        <v>1</v>
      </c>
      <c r="BS26" s="13"/>
      <c r="BT26" s="13"/>
      <c r="BU26" s="13">
        <v>2</v>
      </c>
      <c r="BV26" s="13"/>
      <c r="BW26" s="13"/>
      <c r="BX26" s="13"/>
      <c r="BY26" s="13"/>
      <c r="BZ26" s="13">
        <v>1</v>
      </c>
      <c r="CA26" s="13"/>
      <c r="CB26" s="13">
        <v>1</v>
      </c>
      <c r="CC26" s="13"/>
      <c r="CD26" s="13"/>
      <c r="CE26" s="13"/>
      <c r="CF26" s="13">
        <v>6</v>
      </c>
      <c r="CG26" s="13"/>
      <c r="CH26" s="13"/>
      <c r="CI26" s="13"/>
      <c r="CJ26" s="13"/>
      <c r="CK26" s="13"/>
      <c r="CL26" s="13">
        <v>1</v>
      </c>
      <c r="CM26" s="13">
        <v>1</v>
      </c>
      <c r="CN26" s="13"/>
      <c r="CO26" s="13"/>
      <c r="CP26" s="13"/>
      <c r="CQ26" s="13">
        <v>1</v>
      </c>
      <c r="CR26" s="13"/>
      <c r="CS26" s="13"/>
      <c r="CT26" s="13"/>
      <c r="CU26" s="13"/>
      <c r="CV26" s="13"/>
      <c r="CW26" s="13"/>
      <c r="CX26" s="13"/>
      <c r="CY26" s="13"/>
      <c r="CZ26" s="13"/>
      <c r="DA26" s="13">
        <v>3</v>
      </c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>
        <v>1</v>
      </c>
      <c r="DM26" s="13"/>
      <c r="DN26" s="13"/>
      <c r="DO26" s="13"/>
      <c r="DP26" s="13">
        <v>1</v>
      </c>
      <c r="DQ26" s="13">
        <v>1</v>
      </c>
      <c r="DR26" s="13"/>
      <c r="DS26" s="13"/>
      <c r="DT26" s="13"/>
      <c r="DU26" s="13">
        <v>3</v>
      </c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>
        <v>2</v>
      </c>
      <c r="EJ26" s="13"/>
      <c r="EK26" s="13">
        <v>2</v>
      </c>
      <c r="EL26" s="13"/>
      <c r="EM26" s="13"/>
      <c r="EN26" s="13"/>
      <c r="EO26" s="13"/>
      <c r="EP26" s="13"/>
      <c r="EQ26" s="13"/>
      <c r="ER26" s="13">
        <v>4</v>
      </c>
      <c r="ES26" s="13">
        <v>21</v>
      </c>
    </row>
    <row r="27" spans="1:149" x14ac:dyDescent="0.25">
      <c r="A27" s="12" t="s">
        <v>56</v>
      </c>
      <c r="B27" s="13"/>
      <c r="C27" s="13"/>
      <c r="D27" s="13"/>
      <c r="E27" s="13"/>
      <c r="F27" s="13"/>
      <c r="G27" s="13"/>
      <c r="H27" s="13"/>
      <c r="I27" s="13"/>
      <c r="J27" s="13">
        <v>1</v>
      </c>
      <c r="K27" s="13">
        <v>1</v>
      </c>
      <c r="L27" s="13"/>
      <c r="M27" s="13"/>
      <c r="N27" s="13"/>
      <c r="O27" s="13"/>
      <c r="P27" s="13"/>
      <c r="Q27" s="13"/>
      <c r="R27" s="13"/>
      <c r="S27" s="13"/>
      <c r="T27" s="13"/>
      <c r="U27" s="13">
        <v>2</v>
      </c>
      <c r="V27" s="13"/>
      <c r="W27" s="13"/>
      <c r="X27" s="13"/>
      <c r="Y27" s="13"/>
      <c r="Z27" s="13"/>
      <c r="AA27" s="13">
        <v>1</v>
      </c>
      <c r="AB27" s="13"/>
      <c r="AC27" s="13"/>
      <c r="AD27" s="13"/>
      <c r="AE27" s="13"/>
      <c r="AF27" s="13"/>
      <c r="AG27" s="13"/>
      <c r="AH27" s="13"/>
      <c r="AI27" s="13"/>
      <c r="AJ27" s="13">
        <v>1</v>
      </c>
      <c r="AK27" s="13"/>
      <c r="AL27" s="13">
        <v>1</v>
      </c>
      <c r="AM27" s="13"/>
      <c r="AN27" s="13"/>
      <c r="AO27" s="13">
        <v>3</v>
      </c>
      <c r="AP27" s="13"/>
      <c r="AQ27" s="13">
        <v>1</v>
      </c>
      <c r="AR27" s="13"/>
      <c r="AS27" s="13"/>
      <c r="AT27" s="13"/>
      <c r="AU27" s="13"/>
      <c r="AV27" s="13">
        <v>1</v>
      </c>
      <c r="AW27" s="13"/>
      <c r="AX27" s="13"/>
      <c r="AY27" s="13"/>
      <c r="AZ27" s="13"/>
      <c r="BA27" s="13"/>
      <c r="BB27" s="13"/>
      <c r="BC27" s="13"/>
      <c r="BD27" s="13">
        <v>1</v>
      </c>
      <c r="BE27" s="13"/>
      <c r="BF27" s="13">
        <v>1</v>
      </c>
      <c r="BG27" s="13"/>
      <c r="BH27" s="13"/>
      <c r="BI27" s="13"/>
      <c r="BJ27" s="13"/>
      <c r="BK27" s="13">
        <v>4</v>
      </c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>
        <v>2</v>
      </c>
      <c r="BZ27" s="13">
        <v>3</v>
      </c>
      <c r="CA27" s="13"/>
      <c r="CB27" s="13"/>
      <c r="CC27" s="13"/>
      <c r="CD27" s="13"/>
      <c r="CE27" s="13"/>
      <c r="CF27" s="13">
        <v>5</v>
      </c>
      <c r="CG27" s="13"/>
      <c r="CH27" s="13"/>
      <c r="CI27" s="13"/>
      <c r="CJ27" s="13"/>
      <c r="CK27" s="13"/>
      <c r="CL27" s="13">
        <v>1</v>
      </c>
      <c r="CM27" s="13">
        <v>1</v>
      </c>
      <c r="CN27" s="13"/>
      <c r="CO27" s="13"/>
      <c r="CP27" s="13"/>
      <c r="CQ27" s="13"/>
      <c r="CR27" s="13"/>
      <c r="CS27" s="13">
        <v>1</v>
      </c>
      <c r="CT27" s="13">
        <v>1</v>
      </c>
      <c r="CU27" s="13">
        <v>1</v>
      </c>
      <c r="CV27" s="13"/>
      <c r="CW27" s="13"/>
      <c r="CX27" s="13">
        <v>1</v>
      </c>
      <c r="CY27" s="13"/>
      <c r="CZ27" s="13"/>
      <c r="DA27" s="13">
        <v>6</v>
      </c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>
        <v>2</v>
      </c>
      <c r="DM27" s="13"/>
      <c r="DN27" s="13"/>
      <c r="DO27" s="13">
        <v>1</v>
      </c>
      <c r="DP27" s="13"/>
      <c r="DQ27" s="13"/>
      <c r="DR27" s="13"/>
      <c r="DS27" s="13"/>
      <c r="DT27" s="13"/>
      <c r="DU27" s="13">
        <v>3</v>
      </c>
      <c r="DV27" s="13"/>
      <c r="DW27" s="13"/>
      <c r="DX27" s="13"/>
      <c r="DY27" s="13"/>
      <c r="DZ27" s="13"/>
      <c r="EA27" s="13"/>
      <c r="EB27" s="13"/>
      <c r="EC27" s="13"/>
      <c r="ED27" s="13">
        <v>1</v>
      </c>
      <c r="EE27" s="13"/>
      <c r="EF27" s="13"/>
      <c r="EG27" s="13"/>
      <c r="EH27" s="13"/>
      <c r="EI27" s="13"/>
      <c r="EJ27" s="13">
        <v>3</v>
      </c>
      <c r="EK27" s="13">
        <v>1</v>
      </c>
      <c r="EL27" s="13">
        <v>1</v>
      </c>
      <c r="EM27" s="13">
        <v>1</v>
      </c>
      <c r="EN27" s="13"/>
      <c r="EO27" s="13"/>
      <c r="EP27" s="13"/>
      <c r="EQ27" s="13"/>
      <c r="ER27" s="13">
        <v>7</v>
      </c>
      <c r="ES27" s="13">
        <v>30</v>
      </c>
    </row>
    <row r="28" spans="1:149" x14ac:dyDescent="0.25">
      <c r="A28" s="12" t="s">
        <v>48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>
        <v>1</v>
      </c>
      <c r="BE28" s="13"/>
      <c r="BF28" s="13"/>
      <c r="BG28" s="13"/>
      <c r="BH28" s="13"/>
      <c r="BI28" s="13"/>
      <c r="BJ28" s="13"/>
      <c r="BK28" s="13">
        <v>1</v>
      </c>
      <c r="BL28" s="13"/>
      <c r="BM28" s="13"/>
      <c r="BN28" s="13"/>
      <c r="BO28" s="13"/>
      <c r="BP28" s="13"/>
      <c r="BQ28" s="13"/>
      <c r="BR28" s="13"/>
      <c r="BS28" s="13">
        <v>1</v>
      </c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>
        <v>1</v>
      </c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>
        <v>1</v>
      </c>
      <c r="CT28" s="13"/>
      <c r="CU28" s="13"/>
      <c r="CV28" s="13"/>
      <c r="CW28" s="13"/>
      <c r="CX28" s="13"/>
      <c r="CY28" s="13"/>
      <c r="CZ28" s="13"/>
      <c r="DA28" s="13">
        <v>1</v>
      </c>
      <c r="DB28" s="13"/>
      <c r="DC28" s="13"/>
      <c r="DD28" s="13"/>
      <c r="DE28" s="13"/>
      <c r="DF28" s="13"/>
      <c r="DG28" s="13">
        <v>1</v>
      </c>
      <c r="DH28" s="13"/>
      <c r="DI28" s="13"/>
      <c r="DJ28" s="13"/>
      <c r="DK28" s="13"/>
      <c r="DL28" s="13"/>
      <c r="DM28" s="13"/>
      <c r="DN28" s="13"/>
      <c r="DO28" s="13">
        <v>2</v>
      </c>
      <c r="DP28" s="13"/>
      <c r="DQ28" s="13"/>
      <c r="DR28" s="13"/>
      <c r="DS28" s="13"/>
      <c r="DT28" s="13"/>
      <c r="DU28" s="13">
        <v>3</v>
      </c>
      <c r="DV28" s="13"/>
      <c r="DW28" s="13"/>
      <c r="DX28" s="13"/>
      <c r="DY28" s="13"/>
      <c r="DZ28" s="13"/>
      <c r="EA28" s="13">
        <v>1</v>
      </c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>
        <v>1</v>
      </c>
      <c r="ES28" s="13">
        <v>7</v>
      </c>
    </row>
    <row r="29" spans="1:149" x14ac:dyDescent="0.25">
      <c r="A29" s="12" t="s">
        <v>115</v>
      </c>
      <c r="B29" s="13"/>
      <c r="C29" s="13"/>
      <c r="D29" s="13"/>
      <c r="E29" s="13"/>
      <c r="F29" s="13">
        <v>1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>
        <v>1</v>
      </c>
      <c r="V29" s="13"/>
      <c r="W29" s="13"/>
      <c r="X29" s="13"/>
      <c r="Y29" s="13"/>
      <c r="Z29" s="13"/>
      <c r="AA29" s="13"/>
      <c r="AB29" s="13">
        <v>1</v>
      </c>
      <c r="AC29" s="13"/>
      <c r="AD29" s="13"/>
      <c r="AE29" s="13">
        <v>1</v>
      </c>
      <c r="AF29" s="13"/>
      <c r="AG29" s="13">
        <v>2</v>
      </c>
      <c r="AH29" s="13">
        <v>1</v>
      </c>
      <c r="AI29" s="13">
        <v>1</v>
      </c>
      <c r="AJ29" s="13"/>
      <c r="AK29" s="13"/>
      <c r="AL29" s="13">
        <v>1</v>
      </c>
      <c r="AM29" s="13"/>
      <c r="AN29" s="13"/>
      <c r="AO29" s="13">
        <v>7</v>
      </c>
      <c r="AP29" s="13"/>
      <c r="AQ29" s="13"/>
      <c r="AR29" s="13">
        <v>1</v>
      </c>
      <c r="AS29" s="13"/>
      <c r="AT29" s="13"/>
      <c r="AU29" s="13"/>
      <c r="AV29" s="13"/>
      <c r="AW29" s="13"/>
      <c r="AX29" s="13">
        <v>1</v>
      </c>
      <c r="AY29" s="13"/>
      <c r="AZ29" s="13"/>
      <c r="BA29" s="13"/>
      <c r="BB29" s="13"/>
      <c r="BC29" s="13">
        <v>2</v>
      </c>
      <c r="BD29" s="13">
        <v>2</v>
      </c>
      <c r="BE29" s="13"/>
      <c r="BF29" s="13"/>
      <c r="BG29" s="13"/>
      <c r="BH29" s="13"/>
      <c r="BI29" s="13"/>
      <c r="BJ29" s="13"/>
      <c r="BK29" s="13">
        <v>6</v>
      </c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>
        <v>2</v>
      </c>
      <c r="BY29" s="13"/>
      <c r="BZ29" s="13"/>
      <c r="CA29" s="13">
        <v>2</v>
      </c>
      <c r="CB29" s="13"/>
      <c r="CC29" s="13"/>
      <c r="CD29" s="13"/>
      <c r="CE29" s="13"/>
      <c r="CF29" s="13">
        <v>4</v>
      </c>
      <c r="CG29" s="13"/>
      <c r="CH29" s="13"/>
      <c r="CI29" s="13"/>
      <c r="CJ29" s="13"/>
      <c r="CK29" s="13"/>
      <c r="CL29" s="13"/>
      <c r="CM29" s="13">
        <v>1</v>
      </c>
      <c r="CN29" s="13"/>
      <c r="CO29" s="13"/>
      <c r="CP29" s="13"/>
      <c r="CQ29" s="13"/>
      <c r="CR29" s="13"/>
      <c r="CS29" s="13"/>
      <c r="CT29" s="13"/>
      <c r="CU29" s="13">
        <v>1</v>
      </c>
      <c r="CV29" s="13"/>
      <c r="CW29" s="13"/>
      <c r="CX29" s="13"/>
      <c r="CY29" s="13"/>
      <c r="CZ29" s="13"/>
      <c r="DA29" s="13">
        <v>2</v>
      </c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>
        <v>1</v>
      </c>
      <c r="DM29" s="13">
        <v>2</v>
      </c>
      <c r="DN29" s="13">
        <v>1</v>
      </c>
      <c r="DO29" s="13"/>
      <c r="DP29" s="13">
        <v>1</v>
      </c>
      <c r="DQ29" s="13"/>
      <c r="DR29" s="13"/>
      <c r="DS29" s="13"/>
      <c r="DT29" s="13"/>
      <c r="DU29" s="13">
        <v>5</v>
      </c>
      <c r="DV29" s="13"/>
      <c r="DW29" s="13"/>
      <c r="DX29" s="13"/>
      <c r="DY29" s="13"/>
      <c r="DZ29" s="13"/>
      <c r="EA29" s="13"/>
      <c r="EB29" s="13"/>
      <c r="EC29" s="13"/>
      <c r="ED29" s="13"/>
      <c r="EE29" s="13">
        <v>1</v>
      </c>
      <c r="EF29" s="13"/>
      <c r="EG29" s="13"/>
      <c r="EH29" s="13">
        <v>2</v>
      </c>
      <c r="EI29" s="13"/>
      <c r="EJ29" s="13"/>
      <c r="EK29" s="13"/>
      <c r="EL29" s="13">
        <v>1</v>
      </c>
      <c r="EM29" s="13">
        <v>1</v>
      </c>
      <c r="EN29" s="13"/>
      <c r="EO29" s="13"/>
      <c r="EP29" s="13"/>
      <c r="EQ29" s="13"/>
      <c r="ER29" s="13">
        <v>5</v>
      </c>
      <c r="ES29" s="13">
        <v>30</v>
      </c>
    </row>
    <row r="30" spans="1:149" x14ac:dyDescent="0.25">
      <c r="A30" s="12" t="s">
        <v>76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>
        <v>1</v>
      </c>
      <c r="CA30" s="13"/>
      <c r="CB30" s="13"/>
      <c r="CC30" s="13"/>
      <c r="CD30" s="13"/>
      <c r="CE30" s="13"/>
      <c r="CF30" s="13">
        <v>1</v>
      </c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>
        <v>1</v>
      </c>
      <c r="CU30" s="13">
        <v>1</v>
      </c>
      <c r="CV30" s="13"/>
      <c r="CW30" s="13"/>
      <c r="CX30" s="13"/>
      <c r="CY30" s="13"/>
      <c r="CZ30" s="13"/>
      <c r="DA30" s="13">
        <v>2</v>
      </c>
      <c r="DB30" s="13"/>
      <c r="DC30" s="13"/>
      <c r="DD30" s="13"/>
      <c r="DE30" s="13"/>
      <c r="DF30" s="13"/>
      <c r="DG30" s="13">
        <v>1</v>
      </c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>
        <v>1</v>
      </c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>
        <v>1</v>
      </c>
      <c r="EI30" s="13">
        <v>3</v>
      </c>
      <c r="EJ30" s="13"/>
      <c r="EK30" s="13"/>
      <c r="EL30" s="13"/>
      <c r="EM30" s="13"/>
      <c r="EN30" s="13">
        <v>1</v>
      </c>
      <c r="EO30" s="13"/>
      <c r="EP30" s="13"/>
      <c r="EQ30" s="13">
        <v>2</v>
      </c>
      <c r="ER30" s="13">
        <v>7</v>
      </c>
      <c r="ES30" s="13">
        <v>11</v>
      </c>
    </row>
    <row r="31" spans="1:149" x14ac:dyDescent="0.25">
      <c r="A31" s="12" t="s">
        <v>89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>
        <v>1</v>
      </c>
      <c r="BE31" s="13"/>
      <c r="BF31" s="13"/>
      <c r="BG31" s="13"/>
      <c r="BH31" s="13">
        <v>1</v>
      </c>
      <c r="BI31" s="13"/>
      <c r="BJ31" s="13">
        <v>1</v>
      </c>
      <c r="BK31" s="13">
        <v>3</v>
      </c>
      <c r="BL31" s="13">
        <v>1</v>
      </c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>
        <v>1</v>
      </c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>
        <v>1</v>
      </c>
      <c r="CT31" s="13"/>
      <c r="CU31" s="13"/>
      <c r="CV31" s="13"/>
      <c r="CW31" s="13"/>
      <c r="CX31" s="13"/>
      <c r="CY31" s="13"/>
      <c r="CZ31" s="13"/>
      <c r="DA31" s="13">
        <v>1</v>
      </c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>
        <v>1</v>
      </c>
      <c r="EL31" s="13"/>
      <c r="EM31" s="13"/>
      <c r="EN31" s="13"/>
      <c r="EO31" s="13"/>
      <c r="EP31" s="13"/>
      <c r="EQ31" s="13"/>
      <c r="ER31" s="13">
        <v>1</v>
      </c>
      <c r="ES31" s="13">
        <v>6</v>
      </c>
    </row>
    <row r="32" spans="1:149" x14ac:dyDescent="0.25">
      <c r="A32" s="12" t="s">
        <v>53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>
        <v>1</v>
      </c>
      <c r="BY32" s="13"/>
      <c r="BZ32" s="13"/>
      <c r="CA32" s="13"/>
      <c r="CB32" s="13"/>
      <c r="CC32" s="13"/>
      <c r="CD32" s="13"/>
      <c r="CE32" s="13"/>
      <c r="CF32" s="13">
        <v>1</v>
      </c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>
        <v>1</v>
      </c>
      <c r="DP32" s="13"/>
      <c r="DQ32" s="13"/>
      <c r="DR32" s="13"/>
      <c r="DS32" s="13"/>
      <c r="DT32" s="13"/>
      <c r="DU32" s="13">
        <v>1</v>
      </c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>
        <v>2</v>
      </c>
    </row>
    <row r="33" spans="1:149" x14ac:dyDescent="0.25">
      <c r="A33" s="12" t="s">
        <v>63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>
        <v>1</v>
      </c>
      <c r="DL33" s="13"/>
      <c r="DM33" s="13"/>
      <c r="DN33" s="13"/>
      <c r="DO33" s="13"/>
      <c r="DP33" s="13"/>
      <c r="DQ33" s="13"/>
      <c r="DR33" s="13"/>
      <c r="DS33" s="13"/>
      <c r="DT33" s="13"/>
      <c r="DU33" s="13">
        <v>1</v>
      </c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>
        <v>2</v>
      </c>
      <c r="EJ33" s="13"/>
      <c r="EK33" s="13"/>
      <c r="EL33" s="13"/>
      <c r="EM33" s="13"/>
      <c r="EN33" s="13"/>
      <c r="EO33" s="13"/>
      <c r="EP33" s="13"/>
      <c r="EQ33" s="13"/>
      <c r="ER33" s="13">
        <v>2</v>
      </c>
      <c r="ES33" s="13">
        <v>3</v>
      </c>
    </row>
    <row r="34" spans="1:149" x14ac:dyDescent="0.25">
      <c r="A34" s="12" t="s">
        <v>118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>
        <v>1</v>
      </c>
      <c r="AM34" s="13"/>
      <c r="AN34" s="13"/>
      <c r="AO34" s="13">
        <v>1</v>
      </c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>
        <v>1</v>
      </c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>
        <v>1</v>
      </c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>
        <v>2</v>
      </c>
    </row>
    <row r="35" spans="1:149" x14ac:dyDescent="0.25">
      <c r="A35" s="12" t="s">
        <v>69</v>
      </c>
      <c r="B35" s="13"/>
      <c r="C35" s="13"/>
      <c r="D35" s="13"/>
      <c r="E35" s="13"/>
      <c r="F35" s="13"/>
      <c r="G35" s="13"/>
      <c r="H35" s="13"/>
      <c r="I35" s="13"/>
      <c r="J35" s="13">
        <v>1</v>
      </c>
      <c r="K35" s="13">
        <v>1</v>
      </c>
      <c r="L35" s="13">
        <v>2</v>
      </c>
      <c r="M35" s="13">
        <v>2</v>
      </c>
      <c r="N35" s="13"/>
      <c r="O35" s="13"/>
      <c r="P35" s="13"/>
      <c r="Q35" s="13"/>
      <c r="R35" s="13"/>
      <c r="S35" s="13"/>
      <c r="T35" s="13"/>
      <c r="U35" s="13">
        <v>6</v>
      </c>
      <c r="V35" s="13"/>
      <c r="W35" s="13"/>
      <c r="X35" s="13"/>
      <c r="Y35" s="13"/>
      <c r="Z35" s="13"/>
      <c r="AA35" s="13"/>
      <c r="AB35" s="13"/>
      <c r="AC35" s="13">
        <v>1</v>
      </c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>
        <v>1</v>
      </c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>
        <v>1</v>
      </c>
      <c r="BA35" s="13"/>
      <c r="BB35" s="13">
        <v>1</v>
      </c>
      <c r="BC35" s="13"/>
      <c r="BD35" s="13">
        <v>1</v>
      </c>
      <c r="BE35" s="13">
        <v>2</v>
      </c>
      <c r="BF35" s="13"/>
      <c r="BG35" s="13"/>
      <c r="BH35" s="13"/>
      <c r="BI35" s="13"/>
      <c r="BJ35" s="13"/>
      <c r="BK35" s="13">
        <v>5</v>
      </c>
      <c r="BL35" s="13"/>
      <c r="BM35" s="13"/>
      <c r="BN35" s="13"/>
      <c r="BO35" s="13"/>
      <c r="BP35" s="13"/>
      <c r="BQ35" s="13"/>
      <c r="BR35" s="13"/>
      <c r="BS35" s="13">
        <v>1</v>
      </c>
      <c r="BT35" s="13"/>
      <c r="BU35" s="13"/>
      <c r="BV35" s="13"/>
      <c r="BW35" s="13"/>
      <c r="BX35" s="13"/>
      <c r="BY35" s="13">
        <v>1</v>
      </c>
      <c r="BZ35" s="13"/>
      <c r="CA35" s="13"/>
      <c r="CB35" s="13">
        <v>1</v>
      </c>
      <c r="CC35" s="13"/>
      <c r="CD35" s="13"/>
      <c r="CE35" s="13"/>
      <c r="CF35" s="13">
        <v>3</v>
      </c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>
        <v>1</v>
      </c>
      <c r="DP35" s="13"/>
      <c r="DQ35" s="13"/>
      <c r="DR35" s="13"/>
      <c r="DS35" s="13"/>
      <c r="DT35" s="13"/>
      <c r="DU35" s="13">
        <v>1</v>
      </c>
      <c r="DV35" s="13"/>
      <c r="DW35" s="13"/>
      <c r="DX35" s="13"/>
      <c r="DY35" s="13"/>
      <c r="DZ35" s="13"/>
      <c r="EA35" s="13">
        <v>1</v>
      </c>
      <c r="EB35" s="13"/>
      <c r="EC35" s="13"/>
      <c r="ED35" s="13"/>
      <c r="EE35" s="13"/>
      <c r="EF35" s="13"/>
      <c r="EG35" s="13"/>
      <c r="EH35" s="13"/>
      <c r="EI35" s="13">
        <v>1</v>
      </c>
      <c r="EJ35" s="13"/>
      <c r="EK35" s="13"/>
      <c r="EL35" s="13"/>
      <c r="EM35" s="13"/>
      <c r="EN35" s="13"/>
      <c r="EO35" s="13"/>
      <c r="EP35" s="13"/>
      <c r="EQ35" s="13"/>
      <c r="ER35" s="13">
        <v>2</v>
      </c>
      <c r="ES35" s="13">
        <v>18</v>
      </c>
    </row>
    <row r="36" spans="1:149" x14ac:dyDescent="0.25">
      <c r="A36" s="12" t="s">
        <v>103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>
        <v>1</v>
      </c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>
        <v>1</v>
      </c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>
        <v>1</v>
      </c>
      <c r="CS36" s="13">
        <v>1</v>
      </c>
      <c r="CT36" s="13"/>
      <c r="CU36" s="13"/>
      <c r="CV36" s="13"/>
      <c r="CW36" s="13"/>
      <c r="CX36" s="13"/>
      <c r="CY36" s="13"/>
      <c r="CZ36" s="13"/>
      <c r="DA36" s="13">
        <v>2</v>
      </c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>
        <v>3</v>
      </c>
    </row>
    <row r="37" spans="1:149" x14ac:dyDescent="0.25">
      <c r="A37" s="12" t="s">
        <v>64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>
        <v>1</v>
      </c>
      <c r="AV37" s="13"/>
      <c r="AW37" s="13"/>
      <c r="AX37" s="13"/>
      <c r="AY37" s="13">
        <v>1</v>
      </c>
      <c r="AZ37" s="13"/>
      <c r="BA37" s="13"/>
      <c r="BB37" s="13"/>
      <c r="BC37" s="13"/>
      <c r="BD37" s="13"/>
      <c r="BE37" s="13"/>
      <c r="BF37" s="13">
        <v>1</v>
      </c>
      <c r="BG37" s="13"/>
      <c r="BH37" s="13"/>
      <c r="BI37" s="13"/>
      <c r="BJ37" s="13"/>
      <c r="BK37" s="13">
        <v>3</v>
      </c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>
        <v>1</v>
      </c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>
        <v>1</v>
      </c>
      <c r="DB37" s="13"/>
      <c r="DC37" s="13"/>
      <c r="DD37" s="13"/>
      <c r="DE37" s="13">
        <v>1</v>
      </c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>
        <v>1</v>
      </c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>
        <v>1</v>
      </c>
      <c r="EJ37" s="13"/>
      <c r="EK37" s="13"/>
      <c r="EL37" s="13"/>
      <c r="EM37" s="13"/>
      <c r="EN37" s="13"/>
      <c r="EO37" s="13"/>
      <c r="EP37" s="13"/>
      <c r="EQ37" s="13"/>
      <c r="ER37" s="13">
        <v>1</v>
      </c>
      <c r="ES37" s="13">
        <v>6</v>
      </c>
    </row>
    <row r="38" spans="1:149" x14ac:dyDescent="0.25">
      <c r="A38" s="12" t="s">
        <v>105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>
        <v>2</v>
      </c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>
        <v>2</v>
      </c>
      <c r="ES38" s="13">
        <v>2</v>
      </c>
    </row>
    <row r="39" spans="1:149" x14ac:dyDescent="0.25">
      <c r="A39" s="12" t="s">
        <v>73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>
        <v>1</v>
      </c>
      <c r="S39" s="13"/>
      <c r="T39" s="13"/>
      <c r="U39" s="13">
        <v>1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>
        <v>1</v>
      </c>
      <c r="AI39" s="13"/>
      <c r="AJ39" s="13"/>
      <c r="AK39" s="13"/>
      <c r="AL39" s="13"/>
      <c r="AM39" s="13"/>
      <c r="AN39" s="13"/>
      <c r="AO39" s="13">
        <v>1</v>
      </c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>
        <v>2</v>
      </c>
      <c r="DL39" s="13"/>
      <c r="DM39" s="13"/>
      <c r="DN39" s="13"/>
      <c r="DO39" s="13">
        <v>1</v>
      </c>
      <c r="DP39" s="13"/>
      <c r="DQ39" s="13"/>
      <c r="DR39" s="13"/>
      <c r="DS39" s="13"/>
      <c r="DT39" s="13"/>
      <c r="DU39" s="13">
        <v>3</v>
      </c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>
        <v>1</v>
      </c>
      <c r="EI39" s="13"/>
      <c r="EJ39" s="13"/>
      <c r="EK39" s="13"/>
      <c r="EL39" s="13"/>
      <c r="EM39" s="13"/>
      <c r="EN39" s="13"/>
      <c r="EO39" s="13"/>
      <c r="EP39" s="13"/>
      <c r="EQ39" s="13"/>
      <c r="ER39" s="13">
        <v>1</v>
      </c>
      <c r="ES39" s="13">
        <v>6</v>
      </c>
    </row>
    <row r="40" spans="1:149" x14ac:dyDescent="0.25">
      <c r="A40" s="12" t="s">
        <v>67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>
        <v>1</v>
      </c>
      <c r="M40" s="13"/>
      <c r="N40" s="13"/>
      <c r="O40" s="13"/>
      <c r="P40" s="13"/>
      <c r="Q40" s="13"/>
      <c r="R40" s="13"/>
      <c r="S40" s="13"/>
      <c r="T40" s="13"/>
      <c r="U40" s="13">
        <v>1</v>
      </c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>
        <v>1</v>
      </c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>
        <v>1</v>
      </c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>
        <v>1</v>
      </c>
      <c r="CZ40" s="13"/>
      <c r="DA40" s="13">
        <v>1</v>
      </c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>
        <v>3</v>
      </c>
    </row>
    <row r="41" spans="1:149" x14ac:dyDescent="0.25">
      <c r="A41" s="12" t="s">
        <v>66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>
        <v>1</v>
      </c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>
        <v>1</v>
      </c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>
        <v>1</v>
      </c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>
        <v>1</v>
      </c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>
        <v>2</v>
      </c>
    </row>
    <row r="42" spans="1:149" x14ac:dyDescent="0.25">
      <c r="A42" s="12" t="s">
        <v>75</v>
      </c>
      <c r="B42" s="13"/>
      <c r="C42" s="13"/>
      <c r="D42" s="13"/>
      <c r="E42" s="13"/>
      <c r="F42" s="13"/>
      <c r="G42" s="13"/>
      <c r="H42" s="13"/>
      <c r="I42" s="13"/>
      <c r="J42" s="13"/>
      <c r="K42" s="13">
        <v>1</v>
      </c>
      <c r="L42" s="13"/>
      <c r="M42" s="13"/>
      <c r="N42" s="13"/>
      <c r="O42" s="13"/>
      <c r="P42" s="13"/>
      <c r="Q42" s="13"/>
      <c r="R42" s="13"/>
      <c r="S42" s="13"/>
      <c r="T42" s="13"/>
      <c r="U42" s="13">
        <v>1</v>
      </c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>
        <v>1</v>
      </c>
      <c r="BA42" s="13"/>
      <c r="BB42" s="13"/>
      <c r="BC42" s="13"/>
      <c r="BD42" s="13">
        <v>1</v>
      </c>
      <c r="BE42" s="13"/>
      <c r="BF42" s="13"/>
      <c r="BG42" s="13">
        <v>1</v>
      </c>
      <c r="BH42" s="13"/>
      <c r="BI42" s="13"/>
      <c r="BJ42" s="13"/>
      <c r="BK42" s="13">
        <v>3</v>
      </c>
      <c r="BL42" s="13"/>
      <c r="BM42" s="13"/>
      <c r="BN42" s="13"/>
      <c r="BO42" s="13"/>
      <c r="BP42" s="13"/>
      <c r="BQ42" s="13"/>
      <c r="BR42" s="13"/>
      <c r="BS42" s="13"/>
      <c r="BT42" s="13">
        <v>1</v>
      </c>
      <c r="BU42" s="13"/>
      <c r="BV42" s="13"/>
      <c r="BW42" s="13"/>
      <c r="BX42" s="13"/>
      <c r="BY42" s="13"/>
      <c r="BZ42" s="13"/>
      <c r="CA42" s="13">
        <v>1</v>
      </c>
      <c r="CB42" s="13"/>
      <c r="CC42" s="13"/>
      <c r="CD42" s="13"/>
      <c r="CE42" s="13"/>
      <c r="CF42" s="13">
        <v>2</v>
      </c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>
        <v>2</v>
      </c>
      <c r="CX42" s="13"/>
      <c r="CY42" s="13"/>
      <c r="CZ42" s="13"/>
      <c r="DA42" s="13">
        <v>2</v>
      </c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>
        <v>1</v>
      </c>
      <c r="DP42" s="13"/>
      <c r="DQ42" s="13">
        <v>1</v>
      </c>
      <c r="DR42" s="13"/>
      <c r="DS42" s="13"/>
      <c r="DT42" s="13"/>
      <c r="DU42" s="13">
        <v>2</v>
      </c>
      <c r="DV42" s="13"/>
      <c r="DW42" s="13"/>
      <c r="DX42" s="13"/>
      <c r="DY42" s="13"/>
      <c r="DZ42" s="13">
        <v>1</v>
      </c>
      <c r="EA42" s="13"/>
      <c r="EB42" s="13"/>
      <c r="EC42" s="13"/>
      <c r="ED42" s="13"/>
      <c r="EE42" s="13"/>
      <c r="EF42" s="13"/>
      <c r="EG42" s="13"/>
      <c r="EH42" s="13"/>
      <c r="EI42" s="13">
        <v>2</v>
      </c>
      <c r="EJ42" s="13"/>
      <c r="EK42" s="13"/>
      <c r="EL42" s="13"/>
      <c r="EM42" s="13"/>
      <c r="EN42" s="13">
        <v>1</v>
      </c>
      <c r="EO42" s="13">
        <v>1</v>
      </c>
      <c r="EP42" s="13"/>
      <c r="EQ42" s="13"/>
      <c r="ER42" s="13">
        <v>5</v>
      </c>
      <c r="ES42" s="13">
        <v>15</v>
      </c>
    </row>
    <row r="43" spans="1:149" x14ac:dyDescent="0.25">
      <c r="A43" s="12" t="s">
        <v>70</v>
      </c>
      <c r="B43" s="13"/>
      <c r="C43" s="13"/>
      <c r="D43" s="13">
        <v>1</v>
      </c>
      <c r="E43" s="13"/>
      <c r="F43" s="13"/>
      <c r="G43" s="13"/>
      <c r="H43" s="13"/>
      <c r="I43" s="13"/>
      <c r="J43" s="13">
        <v>1</v>
      </c>
      <c r="K43" s="13"/>
      <c r="L43" s="13"/>
      <c r="M43" s="13"/>
      <c r="N43" s="13">
        <v>1</v>
      </c>
      <c r="O43" s="13"/>
      <c r="P43" s="13"/>
      <c r="Q43" s="13"/>
      <c r="R43" s="13"/>
      <c r="S43" s="13"/>
      <c r="T43" s="13"/>
      <c r="U43" s="13">
        <v>3</v>
      </c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>
        <v>1</v>
      </c>
      <c r="AJ43" s="13"/>
      <c r="AK43" s="13"/>
      <c r="AL43" s="13"/>
      <c r="AM43" s="13"/>
      <c r="AN43" s="13"/>
      <c r="AO43" s="13">
        <v>1</v>
      </c>
      <c r="AP43" s="13"/>
      <c r="AQ43" s="13"/>
      <c r="AR43" s="13"/>
      <c r="AS43" s="13"/>
      <c r="AT43" s="13">
        <v>1</v>
      </c>
      <c r="AU43" s="13"/>
      <c r="AV43" s="13"/>
      <c r="AW43" s="13"/>
      <c r="AX43" s="13">
        <v>1</v>
      </c>
      <c r="AY43" s="13">
        <v>1</v>
      </c>
      <c r="AZ43" s="13">
        <v>1</v>
      </c>
      <c r="BA43" s="13"/>
      <c r="BB43" s="13">
        <v>1</v>
      </c>
      <c r="BC43" s="13">
        <v>1</v>
      </c>
      <c r="BD43" s="13"/>
      <c r="BE43" s="13"/>
      <c r="BF43" s="13">
        <v>1</v>
      </c>
      <c r="BG43" s="13"/>
      <c r="BH43" s="13"/>
      <c r="BI43" s="13"/>
      <c r="BJ43" s="13">
        <v>1</v>
      </c>
      <c r="BK43" s="13">
        <v>8</v>
      </c>
      <c r="BL43" s="13"/>
      <c r="BM43" s="13"/>
      <c r="BN43" s="13"/>
      <c r="BO43" s="13"/>
      <c r="BP43" s="13"/>
      <c r="BQ43" s="13">
        <v>1</v>
      </c>
      <c r="BR43" s="13"/>
      <c r="BS43" s="13"/>
      <c r="BT43" s="13"/>
      <c r="BU43" s="13"/>
      <c r="BV43" s="13">
        <v>1</v>
      </c>
      <c r="BW43" s="13"/>
      <c r="BX43" s="13">
        <v>1</v>
      </c>
      <c r="BY43" s="13"/>
      <c r="BZ43" s="13"/>
      <c r="CA43" s="13"/>
      <c r="CB43" s="13"/>
      <c r="CC43" s="13"/>
      <c r="CD43" s="13"/>
      <c r="CE43" s="13">
        <v>2</v>
      </c>
      <c r="CF43" s="13">
        <v>5</v>
      </c>
      <c r="CG43" s="13"/>
      <c r="CH43" s="13"/>
      <c r="CI43" s="13"/>
      <c r="CJ43" s="13"/>
      <c r="CK43" s="13"/>
      <c r="CL43" s="13"/>
      <c r="CM43" s="13"/>
      <c r="CN43" s="13"/>
      <c r="CO43" s="13"/>
      <c r="CP43" s="13">
        <v>2</v>
      </c>
      <c r="CQ43" s="13"/>
      <c r="CR43" s="13">
        <v>1</v>
      </c>
      <c r="CS43" s="13">
        <v>1</v>
      </c>
      <c r="CT43" s="13"/>
      <c r="CU43" s="13">
        <v>2</v>
      </c>
      <c r="CV43" s="13"/>
      <c r="CW43" s="13"/>
      <c r="CX43" s="13"/>
      <c r="CY43" s="13"/>
      <c r="CZ43" s="13"/>
      <c r="DA43" s="13">
        <v>6</v>
      </c>
      <c r="DB43" s="13"/>
      <c r="DC43" s="13"/>
      <c r="DD43" s="13"/>
      <c r="DE43" s="13"/>
      <c r="DF43" s="13"/>
      <c r="DG43" s="13"/>
      <c r="DH43" s="13"/>
      <c r="DI43" s="13"/>
      <c r="DJ43" s="13">
        <v>1</v>
      </c>
      <c r="DK43" s="13">
        <v>5</v>
      </c>
      <c r="DL43" s="13"/>
      <c r="DM43" s="13">
        <v>1</v>
      </c>
      <c r="DN43" s="13"/>
      <c r="DO43" s="13"/>
      <c r="DP43" s="13"/>
      <c r="DQ43" s="13"/>
      <c r="DR43" s="13"/>
      <c r="DS43" s="13"/>
      <c r="DT43" s="13"/>
      <c r="DU43" s="13">
        <v>7</v>
      </c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>
        <v>1</v>
      </c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>
        <v>1</v>
      </c>
      <c r="ES43" s="13">
        <v>31</v>
      </c>
    </row>
    <row r="44" spans="1:149" x14ac:dyDescent="0.25">
      <c r="A44" s="12" t="s">
        <v>60</v>
      </c>
      <c r="B44" s="13">
        <v>1</v>
      </c>
      <c r="C44" s="13"/>
      <c r="D44" s="13"/>
      <c r="E44" s="13"/>
      <c r="F44" s="13"/>
      <c r="G44" s="13">
        <v>1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>
        <v>2</v>
      </c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>
        <v>1</v>
      </c>
      <c r="BH44" s="13"/>
      <c r="BI44" s="13"/>
      <c r="BJ44" s="13"/>
      <c r="BK44" s="13">
        <v>1</v>
      </c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>
        <v>1</v>
      </c>
      <c r="BY44" s="13"/>
      <c r="BZ44" s="13"/>
      <c r="CA44" s="13"/>
      <c r="CB44" s="13">
        <v>2</v>
      </c>
      <c r="CC44" s="13"/>
      <c r="CD44" s="13"/>
      <c r="CE44" s="13"/>
      <c r="CF44" s="13">
        <v>3</v>
      </c>
      <c r="CG44" s="13"/>
      <c r="CH44" s="13"/>
      <c r="CI44" s="13"/>
      <c r="CJ44" s="13"/>
      <c r="CK44" s="13">
        <v>1</v>
      </c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>
        <v>1</v>
      </c>
      <c r="CY44" s="13"/>
      <c r="CZ44" s="13"/>
      <c r="DA44" s="13">
        <v>2</v>
      </c>
      <c r="DB44" s="13"/>
      <c r="DC44" s="13"/>
      <c r="DD44" s="13"/>
      <c r="DE44" s="13"/>
      <c r="DF44" s="13">
        <v>1</v>
      </c>
      <c r="DG44" s="13"/>
      <c r="DH44" s="13"/>
      <c r="DI44" s="13"/>
      <c r="DJ44" s="13"/>
      <c r="DK44" s="13"/>
      <c r="DL44" s="13">
        <v>1</v>
      </c>
      <c r="DM44" s="13"/>
      <c r="DN44" s="13"/>
      <c r="DO44" s="13"/>
      <c r="DP44" s="13"/>
      <c r="DQ44" s="13"/>
      <c r="DR44" s="13"/>
      <c r="DS44" s="13"/>
      <c r="DT44" s="13"/>
      <c r="DU44" s="13">
        <v>2</v>
      </c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>
        <v>1</v>
      </c>
      <c r="EJ44" s="13"/>
      <c r="EK44" s="13">
        <v>2</v>
      </c>
      <c r="EL44" s="13"/>
      <c r="EM44" s="13"/>
      <c r="EN44" s="13"/>
      <c r="EO44" s="13"/>
      <c r="EP44" s="13"/>
      <c r="EQ44" s="13"/>
      <c r="ER44" s="13">
        <v>3</v>
      </c>
      <c r="ES44" s="13">
        <v>13</v>
      </c>
    </row>
    <row r="45" spans="1:149" x14ac:dyDescent="0.25">
      <c r="A45" s="12" t="s">
        <v>55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>
        <v>2</v>
      </c>
      <c r="N45" s="13"/>
      <c r="O45" s="13"/>
      <c r="P45" s="13"/>
      <c r="Q45" s="13"/>
      <c r="R45" s="13"/>
      <c r="S45" s="13"/>
      <c r="T45" s="13"/>
      <c r="U45" s="13">
        <v>2</v>
      </c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>
        <v>1</v>
      </c>
      <c r="AI45" s="13"/>
      <c r="AJ45" s="13"/>
      <c r="AK45" s="13"/>
      <c r="AL45" s="13"/>
      <c r="AM45" s="13"/>
      <c r="AN45" s="13"/>
      <c r="AO45" s="13">
        <v>1</v>
      </c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>
        <v>1</v>
      </c>
      <c r="BZ45" s="13"/>
      <c r="CA45" s="13"/>
      <c r="CB45" s="13"/>
      <c r="CC45" s="13"/>
      <c r="CD45" s="13"/>
      <c r="CE45" s="13"/>
      <c r="CF45" s="13">
        <v>1</v>
      </c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>
        <v>1</v>
      </c>
      <c r="CT45" s="13"/>
      <c r="CU45" s="13"/>
      <c r="CV45" s="13"/>
      <c r="CW45" s="13"/>
      <c r="CX45" s="13"/>
      <c r="CY45" s="13"/>
      <c r="CZ45" s="13"/>
      <c r="DA45" s="13">
        <v>1</v>
      </c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>
        <v>1</v>
      </c>
      <c r="EM45" s="13"/>
      <c r="EN45" s="13"/>
      <c r="EO45" s="13"/>
      <c r="EP45" s="13"/>
      <c r="EQ45" s="13"/>
      <c r="ER45" s="13">
        <v>1</v>
      </c>
      <c r="ES45" s="13">
        <v>6</v>
      </c>
    </row>
    <row r="46" spans="1:149" x14ac:dyDescent="0.25">
      <c r="A46" s="12" t="s">
        <v>77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>
        <v>1</v>
      </c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>
        <v>1</v>
      </c>
      <c r="AP46" s="13"/>
      <c r="AQ46" s="13"/>
      <c r="AR46" s="13"/>
      <c r="AS46" s="13"/>
      <c r="AT46" s="13"/>
      <c r="AU46" s="13"/>
      <c r="AV46" s="13"/>
      <c r="AW46" s="13"/>
      <c r="AX46" s="13">
        <v>1</v>
      </c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>
        <v>1</v>
      </c>
      <c r="BL46" s="13"/>
      <c r="BM46" s="13"/>
      <c r="BN46" s="13"/>
      <c r="BO46" s="13"/>
      <c r="BP46" s="13">
        <v>1</v>
      </c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>
        <v>1</v>
      </c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>
        <v>1</v>
      </c>
      <c r="CR46" s="13"/>
      <c r="CS46" s="13"/>
      <c r="CT46" s="13"/>
      <c r="CU46" s="13"/>
      <c r="CV46" s="13"/>
      <c r="CW46" s="13"/>
      <c r="CX46" s="13"/>
      <c r="CY46" s="13"/>
      <c r="CZ46" s="13"/>
      <c r="DA46" s="13">
        <v>1</v>
      </c>
      <c r="DB46" s="13"/>
      <c r="DC46" s="13"/>
      <c r="DD46" s="13"/>
      <c r="DE46" s="13"/>
      <c r="DF46" s="13">
        <v>1</v>
      </c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>
        <v>1</v>
      </c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>
        <v>5</v>
      </c>
    </row>
    <row r="47" spans="1:149" x14ac:dyDescent="0.25">
      <c r="A47" s="12" t="s">
        <v>93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>
        <v>2</v>
      </c>
      <c r="O47" s="13"/>
      <c r="P47" s="13"/>
      <c r="Q47" s="13"/>
      <c r="R47" s="13">
        <v>1</v>
      </c>
      <c r="S47" s="13"/>
      <c r="T47" s="13"/>
      <c r="U47" s="13">
        <v>3</v>
      </c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>
        <v>1</v>
      </c>
      <c r="BB47" s="13"/>
      <c r="BC47" s="13"/>
      <c r="BD47" s="13">
        <v>1</v>
      </c>
      <c r="BE47" s="13"/>
      <c r="BF47" s="13"/>
      <c r="BG47" s="13"/>
      <c r="BH47" s="13"/>
      <c r="BI47" s="13"/>
      <c r="BJ47" s="13"/>
      <c r="BK47" s="13">
        <v>2</v>
      </c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>
        <v>1</v>
      </c>
      <c r="CD47" s="13"/>
      <c r="CE47" s="13"/>
      <c r="CF47" s="13">
        <v>1</v>
      </c>
      <c r="CG47" s="13"/>
      <c r="CH47" s="13"/>
      <c r="CI47" s="13"/>
      <c r="CJ47" s="13"/>
      <c r="CK47" s="13">
        <v>1</v>
      </c>
      <c r="CL47" s="13"/>
      <c r="CM47" s="13"/>
      <c r="CN47" s="13"/>
      <c r="CO47" s="13"/>
      <c r="CP47" s="13"/>
      <c r="CQ47" s="13"/>
      <c r="CR47" s="13"/>
      <c r="CS47" s="13"/>
      <c r="CT47" s="13"/>
      <c r="CU47" s="13">
        <v>1</v>
      </c>
      <c r="CV47" s="13">
        <v>1</v>
      </c>
      <c r="CW47" s="13"/>
      <c r="CX47" s="13"/>
      <c r="CY47" s="13"/>
      <c r="CZ47" s="13">
        <v>1</v>
      </c>
      <c r="DA47" s="13">
        <v>4</v>
      </c>
      <c r="DB47" s="13"/>
      <c r="DC47" s="13"/>
      <c r="DD47" s="13"/>
      <c r="DE47" s="13"/>
      <c r="DF47" s="13"/>
      <c r="DG47" s="13"/>
      <c r="DH47" s="13">
        <v>1</v>
      </c>
      <c r="DI47" s="13"/>
      <c r="DJ47" s="13"/>
      <c r="DK47" s="13"/>
      <c r="DL47" s="13"/>
      <c r="DM47" s="13">
        <v>1</v>
      </c>
      <c r="DN47" s="13"/>
      <c r="DO47" s="13"/>
      <c r="DP47" s="13"/>
      <c r="DQ47" s="13"/>
      <c r="DR47" s="13"/>
      <c r="DS47" s="13"/>
      <c r="DT47" s="13"/>
      <c r="DU47" s="13">
        <v>2</v>
      </c>
      <c r="DV47" s="13"/>
      <c r="DW47" s="13"/>
      <c r="DX47" s="13"/>
      <c r="DY47" s="13"/>
      <c r="DZ47" s="13"/>
      <c r="EA47" s="13"/>
      <c r="EB47" s="13"/>
      <c r="EC47" s="13"/>
      <c r="ED47" s="13">
        <v>1</v>
      </c>
      <c r="EE47" s="13"/>
      <c r="EF47" s="13"/>
      <c r="EG47" s="13">
        <v>2</v>
      </c>
      <c r="EH47" s="13"/>
      <c r="EI47" s="13">
        <v>1</v>
      </c>
      <c r="EJ47" s="13">
        <v>1</v>
      </c>
      <c r="EK47" s="13"/>
      <c r="EL47" s="13"/>
      <c r="EM47" s="13"/>
      <c r="EN47" s="13"/>
      <c r="EO47" s="13"/>
      <c r="EP47" s="13"/>
      <c r="EQ47" s="13"/>
      <c r="ER47" s="13">
        <v>5</v>
      </c>
      <c r="ES47" s="13">
        <v>17</v>
      </c>
    </row>
    <row r="48" spans="1:149" x14ac:dyDescent="0.25">
      <c r="A48" s="12" t="s">
        <v>32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>
        <v>1</v>
      </c>
      <c r="AF48" s="13"/>
      <c r="AG48" s="13"/>
      <c r="AH48" s="13">
        <v>1</v>
      </c>
      <c r="AI48" s="13"/>
      <c r="AJ48" s="13"/>
      <c r="AK48" s="13"/>
      <c r="AL48" s="13"/>
      <c r="AM48" s="13"/>
      <c r="AN48" s="13"/>
      <c r="AO48" s="13">
        <v>2</v>
      </c>
      <c r="AP48" s="13"/>
      <c r="AQ48" s="13"/>
      <c r="AR48" s="13"/>
      <c r="AS48" s="13"/>
      <c r="AT48" s="13"/>
      <c r="AU48" s="13"/>
      <c r="AV48" s="13"/>
      <c r="AW48" s="13">
        <v>2</v>
      </c>
      <c r="AX48" s="13">
        <v>1</v>
      </c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>
        <v>3</v>
      </c>
      <c r="BL48" s="13"/>
      <c r="BM48" s="13"/>
      <c r="BN48" s="13"/>
      <c r="BO48" s="13"/>
      <c r="BP48" s="13"/>
      <c r="BQ48" s="13">
        <v>1</v>
      </c>
      <c r="BR48" s="13">
        <v>2</v>
      </c>
      <c r="BS48" s="13"/>
      <c r="BT48" s="13">
        <v>1</v>
      </c>
      <c r="BU48" s="13"/>
      <c r="BV48" s="13"/>
      <c r="BW48" s="13"/>
      <c r="BX48" s="13"/>
      <c r="BY48" s="13"/>
      <c r="BZ48" s="13">
        <v>1</v>
      </c>
      <c r="CA48" s="13"/>
      <c r="CB48" s="13"/>
      <c r="CC48" s="13"/>
      <c r="CD48" s="13"/>
      <c r="CE48" s="13"/>
      <c r="CF48" s="13">
        <v>5</v>
      </c>
      <c r="CG48" s="13"/>
      <c r="CH48" s="13"/>
      <c r="CI48" s="13"/>
      <c r="CJ48" s="13"/>
      <c r="CK48" s="13"/>
      <c r="CL48" s="13">
        <v>2</v>
      </c>
      <c r="CM48" s="13"/>
      <c r="CN48" s="13"/>
      <c r="CO48" s="13">
        <v>1</v>
      </c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>
        <v>3</v>
      </c>
      <c r="DB48" s="13"/>
      <c r="DC48" s="13"/>
      <c r="DD48" s="13"/>
      <c r="DE48" s="13"/>
      <c r="DF48" s="13">
        <v>1</v>
      </c>
      <c r="DG48" s="13">
        <v>2</v>
      </c>
      <c r="DH48" s="13">
        <v>4</v>
      </c>
      <c r="DI48" s="13"/>
      <c r="DJ48" s="13"/>
      <c r="DK48" s="13"/>
      <c r="DL48" s="13"/>
      <c r="DM48" s="13"/>
      <c r="DN48" s="13">
        <v>1</v>
      </c>
      <c r="DO48" s="13"/>
      <c r="DP48" s="13"/>
      <c r="DQ48" s="13"/>
      <c r="DR48" s="13"/>
      <c r="DS48" s="13"/>
      <c r="DT48" s="13"/>
      <c r="DU48" s="13">
        <v>8</v>
      </c>
      <c r="DV48" s="13"/>
      <c r="DW48" s="13"/>
      <c r="DX48" s="13"/>
      <c r="DY48" s="13"/>
      <c r="DZ48" s="13"/>
      <c r="EA48" s="13"/>
      <c r="EB48" s="13">
        <v>2</v>
      </c>
      <c r="EC48" s="13">
        <v>1</v>
      </c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>
        <v>3</v>
      </c>
      <c r="ES48" s="13">
        <v>24</v>
      </c>
    </row>
    <row r="49" spans="1:149" x14ac:dyDescent="0.25">
      <c r="A49" s="12" t="s">
        <v>41</v>
      </c>
      <c r="B49" s="13"/>
      <c r="C49" s="13"/>
      <c r="D49" s="13"/>
      <c r="E49" s="13"/>
      <c r="F49" s="13"/>
      <c r="G49" s="13"/>
      <c r="H49" s="13">
        <v>1</v>
      </c>
      <c r="I49" s="13"/>
      <c r="J49" s="13"/>
      <c r="K49" s="13"/>
      <c r="L49" s="13"/>
      <c r="M49" s="13"/>
      <c r="N49" s="13"/>
      <c r="O49" s="13">
        <v>1</v>
      </c>
      <c r="P49" s="13"/>
      <c r="Q49" s="13"/>
      <c r="R49" s="13"/>
      <c r="S49" s="13"/>
      <c r="T49" s="13"/>
      <c r="U49" s="13">
        <v>2</v>
      </c>
      <c r="V49" s="13"/>
      <c r="W49" s="13"/>
      <c r="X49" s="13"/>
      <c r="Y49" s="13"/>
      <c r="Z49" s="13">
        <v>1</v>
      </c>
      <c r="AA49" s="13">
        <v>1</v>
      </c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>
        <v>2</v>
      </c>
      <c r="AP49" s="13"/>
      <c r="AQ49" s="13"/>
      <c r="AR49" s="13"/>
      <c r="AS49" s="13"/>
      <c r="AT49" s="13"/>
      <c r="AU49" s="13"/>
      <c r="AV49" s="13">
        <v>2</v>
      </c>
      <c r="AW49" s="13">
        <v>1</v>
      </c>
      <c r="AX49" s="13">
        <v>1</v>
      </c>
      <c r="AY49" s="13"/>
      <c r="AZ49" s="13"/>
      <c r="BA49" s="13">
        <v>1</v>
      </c>
      <c r="BB49" s="13"/>
      <c r="BC49" s="13"/>
      <c r="BD49" s="13"/>
      <c r="BE49" s="13"/>
      <c r="BF49" s="13">
        <v>1</v>
      </c>
      <c r="BG49" s="13"/>
      <c r="BH49" s="13"/>
      <c r="BI49" s="13"/>
      <c r="BJ49" s="13"/>
      <c r="BK49" s="13">
        <v>6</v>
      </c>
      <c r="BL49" s="13"/>
      <c r="BM49" s="13"/>
      <c r="BN49" s="13"/>
      <c r="BO49" s="13"/>
      <c r="BP49" s="13">
        <v>2</v>
      </c>
      <c r="BQ49" s="13">
        <v>1</v>
      </c>
      <c r="BR49" s="13"/>
      <c r="BS49" s="13"/>
      <c r="BT49" s="13"/>
      <c r="BU49" s="13"/>
      <c r="BV49" s="13"/>
      <c r="BW49" s="13"/>
      <c r="BX49" s="13"/>
      <c r="BY49" s="13"/>
      <c r="BZ49" s="13"/>
      <c r="CA49" s="13">
        <v>1</v>
      </c>
      <c r="CB49" s="13"/>
      <c r="CC49" s="13"/>
      <c r="CD49" s="13"/>
      <c r="CE49" s="13"/>
      <c r="CF49" s="13">
        <v>4</v>
      </c>
      <c r="CG49" s="13"/>
      <c r="CH49" s="13"/>
      <c r="CI49" s="13"/>
      <c r="CJ49" s="13"/>
      <c r="CK49" s="13">
        <v>3</v>
      </c>
      <c r="CL49" s="13">
        <v>2</v>
      </c>
      <c r="CM49" s="13"/>
      <c r="CN49" s="13">
        <v>1</v>
      </c>
      <c r="CO49" s="13">
        <v>1</v>
      </c>
      <c r="CP49" s="13"/>
      <c r="CQ49" s="13"/>
      <c r="CR49" s="13">
        <v>1</v>
      </c>
      <c r="CS49" s="13">
        <v>1</v>
      </c>
      <c r="CT49" s="13"/>
      <c r="CU49" s="13"/>
      <c r="CV49" s="13"/>
      <c r="CW49" s="13">
        <v>1</v>
      </c>
      <c r="CX49" s="13"/>
      <c r="CY49" s="13"/>
      <c r="CZ49" s="13"/>
      <c r="DA49" s="13">
        <v>10</v>
      </c>
      <c r="DB49" s="13"/>
      <c r="DC49" s="13"/>
      <c r="DD49" s="13">
        <v>1</v>
      </c>
      <c r="DE49" s="13">
        <v>3</v>
      </c>
      <c r="DF49" s="13">
        <v>3</v>
      </c>
      <c r="DG49" s="13">
        <v>1</v>
      </c>
      <c r="DH49" s="13"/>
      <c r="DI49" s="13"/>
      <c r="DJ49" s="13"/>
      <c r="DK49" s="13">
        <v>1</v>
      </c>
      <c r="DL49" s="13">
        <v>1</v>
      </c>
      <c r="DM49" s="13"/>
      <c r="DN49" s="13"/>
      <c r="DO49" s="13">
        <v>1</v>
      </c>
      <c r="DP49" s="13">
        <v>3</v>
      </c>
      <c r="DQ49" s="13"/>
      <c r="DR49" s="13"/>
      <c r="DS49" s="13"/>
      <c r="DT49" s="13"/>
      <c r="DU49" s="13">
        <v>14</v>
      </c>
      <c r="DV49" s="13">
        <v>1</v>
      </c>
      <c r="DW49" s="13"/>
      <c r="DX49" s="13"/>
      <c r="DY49" s="13"/>
      <c r="DZ49" s="13"/>
      <c r="EA49" s="13"/>
      <c r="EB49" s="13"/>
      <c r="EC49" s="13"/>
      <c r="ED49" s="13"/>
      <c r="EE49" s="13">
        <v>1</v>
      </c>
      <c r="EF49" s="13">
        <v>1</v>
      </c>
      <c r="EG49" s="13">
        <v>1</v>
      </c>
      <c r="EH49" s="13">
        <v>3</v>
      </c>
      <c r="EI49" s="13">
        <v>1</v>
      </c>
      <c r="EJ49" s="13"/>
      <c r="EK49" s="13"/>
      <c r="EL49" s="13">
        <v>1</v>
      </c>
      <c r="EM49" s="13"/>
      <c r="EN49" s="13"/>
      <c r="EO49" s="13"/>
      <c r="EP49" s="13"/>
      <c r="EQ49" s="13"/>
      <c r="ER49" s="13">
        <v>9</v>
      </c>
      <c r="ES49" s="13">
        <v>47</v>
      </c>
    </row>
    <row r="50" spans="1:149" x14ac:dyDescent="0.25">
      <c r="A50" s="12" t="s">
        <v>97</v>
      </c>
      <c r="B50" s="13"/>
      <c r="C50" s="13">
        <v>1</v>
      </c>
      <c r="D50" s="13"/>
      <c r="E50" s="13"/>
      <c r="F50" s="13"/>
      <c r="G50" s="13"/>
      <c r="H50" s="13"/>
      <c r="I50" s="13"/>
      <c r="J50" s="13"/>
      <c r="K50" s="13">
        <v>1</v>
      </c>
      <c r="L50" s="13"/>
      <c r="M50" s="13"/>
      <c r="N50" s="13"/>
      <c r="O50" s="13"/>
      <c r="P50" s="13"/>
      <c r="Q50" s="13"/>
      <c r="R50" s="13"/>
      <c r="S50" s="13"/>
      <c r="T50" s="13"/>
      <c r="U50" s="13">
        <v>2</v>
      </c>
      <c r="V50" s="13"/>
      <c r="W50" s="13"/>
      <c r="X50" s="13">
        <v>1</v>
      </c>
      <c r="Y50" s="13"/>
      <c r="Z50" s="13"/>
      <c r="AA50" s="13"/>
      <c r="AB50" s="13"/>
      <c r="AC50" s="13"/>
      <c r="AD50" s="13"/>
      <c r="AE50" s="13"/>
      <c r="AF50" s="13"/>
      <c r="AG50" s="13"/>
      <c r="AH50" s="13">
        <v>1</v>
      </c>
      <c r="AI50" s="13">
        <v>2</v>
      </c>
      <c r="AJ50" s="13"/>
      <c r="AK50" s="13"/>
      <c r="AL50" s="13"/>
      <c r="AM50" s="13"/>
      <c r="AN50" s="13"/>
      <c r="AO50" s="13">
        <v>4</v>
      </c>
      <c r="AP50" s="13"/>
      <c r="AQ50" s="13">
        <v>1</v>
      </c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>
        <v>1</v>
      </c>
      <c r="BC50" s="13"/>
      <c r="BD50" s="13"/>
      <c r="BE50" s="13"/>
      <c r="BF50" s="13">
        <v>3</v>
      </c>
      <c r="BG50" s="13">
        <v>1</v>
      </c>
      <c r="BH50" s="13"/>
      <c r="BI50" s="13"/>
      <c r="BJ50" s="13"/>
      <c r="BK50" s="13">
        <v>6</v>
      </c>
      <c r="BL50" s="13"/>
      <c r="BM50" s="13"/>
      <c r="BN50" s="13"/>
      <c r="BO50" s="13"/>
      <c r="BP50" s="13"/>
      <c r="BQ50" s="13"/>
      <c r="BR50" s="13"/>
      <c r="BS50" s="13"/>
      <c r="BT50" s="13">
        <v>1</v>
      </c>
      <c r="BU50" s="13"/>
      <c r="BV50" s="13"/>
      <c r="BW50" s="13"/>
      <c r="BX50" s="13"/>
      <c r="BY50" s="13"/>
      <c r="BZ50" s="13"/>
      <c r="CA50" s="13">
        <v>1</v>
      </c>
      <c r="CB50" s="13"/>
      <c r="CC50" s="13"/>
      <c r="CD50" s="13"/>
      <c r="CE50" s="13"/>
      <c r="CF50" s="13">
        <v>2</v>
      </c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>
        <v>1</v>
      </c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>
        <v>1</v>
      </c>
      <c r="DV50" s="13"/>
      <c r="DW50" s="13"/>
      <c r="DX50" s="13"/>
      <c r="DY50" s="13"/>
      <c r="DZ50" s="13"/>
      <c r="EA50" s="13"/>
      <c r="EB50" s="13"/>
      <c r="EC50" s="13"/>
      <c r="ED50" s="13">
        <v>3</v>
      </c>
      <c r="EE50" s="13"/>
      <c r="EF50" s="13"/>
      <c r="EG50" s="13"/>
      <c r="EH50" s="13"/>
      <c r="EI50" s="13"/>
      <c r="EJ50" s="13">
        <v>6</v>
      </c>
      <c r="EK50" s="13"/>
      <c r="EL50" s="13"/>
      <c r="EM50" s="13">
        <v>1</v>
      </c>
      <c r="EN50" s="13"/>
      <c r="EO50" s="13">
        <v>1</v>
      </c>
      <c r="EP50" s="13"/>
      <c r="EQ50" s="13"/>
      <c r="ER50" s="13">
        <v>11</v>
      </c>
      <c r="ES50" s="13">
        <v>26</v>
      </c>
    </row>
    <row r="51" spans="1:149" x14ac:dyDescent="0.25">
      <c r="A51" s="12" t="s">
        <v>68</v>
      </c>
      <c r="B51" s="13"/>
      <c r="C51" s="13"/>
      <c r="D51" s="13"/>
      <c r="E51" s="13"/>
      <c r="F51" s="13">
        <v>1</v>
      </c>
      <c r="G51" s="13"/>
      <c r="H51" s="13">
        <v>1</v>
      </c>
      <c r="I51" s="13"/>
      <c r="J51" s="13"/>
      <c r="K51" s="13"/>
      <c r="L51" s="13"/>
      <c r="M51" s="13"/>
      <c r="N51" s="13"/>
      <c r="O51" s="13"/>
      <c r="P51" s="13"/>
      <c r="Q51" s="13">
        <v>1</v>
      </c>
      <c r="R51" s="13"/>
      <c r="S51" s="13"/>
      <c r="T51" s="13"/>
      <c r="U51" s="13">
        <v>3</v>
      </c>
      <c r="V51" s="13"/>
      <c r="W51" s="13"/>
      <c r="X51" s="13"/>
      <c r="Y51" s="13"/>
      <c r="Z51" s="13"/>
      <c r="AA51" s="13"/>
      <c r="AB51" s="13"/>
      <c r="AC51" s="13"/>
      <c r="AD51" s="13"/>
      <c r="AE51" s="13">
        <v>1</v>
      </c>
      <c r="AF51" s="13"/>
      <c r="AG51" s="13"/>
      <c r="AH51" s="13"/>
      <c r="AI51" s="13">
        <v>1</v>
      </c>
      <c r="AJ51" s="13"/>
      <c r="AK51" s="13"/>
      <c r="AL51" s="13"/>
      <c r="AM51" s="13"/>
      <c r="AN51" s="13"/>
      <c r="AO51" s="13">
        <v>2</v>
      </c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>
        <v>1</v>
      </c>
      <c r="BW51" s="13"/>
      <c r="BX51" s="13"/>
      <c r="BY51" s="13">
        <v>1</v>
      </c>
      <c r="BZ51" s="13">
        <v>1</v>
      </c>
      <c r="CA51" s="13"/>
      <c r="CB51" s="13"/>
      <c r="CC51" s="13"/>
      <c r="CD51" s="13"/>
      <c r="CE51" s="13"/>
      <c r="CF51" s="13">
        <v>3</v>
      </c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>
        <v>1</v>
      </c>
      <c r="CY51" s="13"/>
      <c r="CZ51" s="13"/>
      <c r="DA51" s="13">
        <v>1</v>
      </c>
      <c r="DB51" s="13"/>
      <c r="DC51" s="13"/>
      <c r="DD51" s="13"/>
      <c r="DE51" s="13"/>
      <c r="DF51" s="13"/>
      <c r="DG51" s="13"/>
      <c r="DH51" s="13"/>
      <c r="DI51" s="13">
        <v>1</v>
      </c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>
        <v>1</v>
      </c>
      <c r="DV51" s="13"/>
      <c r="DW51" s="13"/>
      <c r="DX51" s="13"/>
      <c r="DY51" s="13"/>
      <c r="DZ51" s="13"/>
      <c r="EA51" s="13"/>
      <c r="EB51" s="13"/>
      <c r="EC51" s="13">
        <v>1</v>
      </c>
      <c r="ED51" s="13"/>
      <c r="EE51" s="13">
        <v>1</v>
      </c>
      <c r="EF51" s="13"/>
      <c r="EG51" s="13"/>
      <c r="EH51" s="13"/>
      <c r="EI51" s="13"/>
      <c r="EJ51" s="13"/>
      <c r="EK51" s="13">
        <v>3</v>
      </c>
      <c r="EL51" s="13"/>
      <c r="EM51" s="13"/>
      <c r="EN51" s="13"/>
      <c r="EO51" s="13"/>
      <c r="EP51" s="13"/>
      <c r="EQ51" s="13"/>
      <c r="ER51" s="13">
        <v>5</v>
      </c>
      <c r="ES51" s="13">
        <v>15</v>
      </c>
    </row>
    <row r="52" spans="1:149" x14ac:dyDescent="0.25">
      <c r="A52" s="12" t="s">
        <v>42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>
        <v>1</v>
      </c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>
        <v>1</v>
      </c>
      <c r="BL52" s="13"/>
      <c r="BM52" s="13"/>
      <c r="BN52" s="13"/>
      <c r="BO52" s="13"/>
      <c r="BP52" s="13"/>
      <c r="BQ52" s="13"/>
      <c r="BR52" s="13"/>
      <c r="BS52" s="13"/>
      <c r="BT52" s="13"/>
      <c r="BU52" s="13">
        <v>1</v>
      </c>
      <c r="BV52" s="13"/>
      <c r="BW52" s="13"/>
      <c r="BX52" s="13"/>
      <c r="BY52" s="13">
        <v>1</v>
      </c>
      <c r="BZ52" s="13"/>
      <c r="CA52" s="13"/>
      <c r="CB52" s="13"/>
      <c r="CC52" s="13"/>
      <c r="CD52" s="13"/>
      <c r="CE52" s="13"/>
      <c r="CF52" s="13">
        <v>2</v>
      </c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>
        <v>2</v>
      </c>
      <c r="CT52" s="13"/>
      <c r="CU52" s="13"/>
      <c r="CV52" s="13"/>
      <c r="CW52" s="13"/>
      <c r="CX52" s="13">
        <v>1</v>
      </c>
      <c r="CY52" s="13"/>
      <c r="CZ52" s="13"/>
      <c r="DA52" s="13">
        <v>3</v>
      </c>
      <c r="DB52" s="13"/>
      <c r="DC52" s="13"/>
      <c r="DD52" s="13"/>
      <c r="DE52" s="13">
        <v>1</v>
      </c>
      <c r="DF52" s="13"/>
      <c r="DG52" s="13"/>
      <c r="DH52" s="13"/>
      <c r="DI52" s="13">
        <v>1</v>
      </c>
      <c r="DJ52" s="13"/>
      <c r="DK52" s="13"/>
      <c r="DL52" s="13"/>
      <c r="DM52" s="13"/>
      <c r="DN52" s="13"/>
      <c r="DO52" s="13">
        <v>1</v>
      </c>
      <c r="DP52" s="13"/>
      <c r="DQ52" s="13"/>
      <c r="DR52" s="13"/>
      <c r="DS52" s="13"/>
      <c r="DT52" s="13">
        <v>1</v>
      </c>
      <c r="DU52" s="13">
        <v>4</v>
      </c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>
        <v>1</v>
      </c>
      <c r="EJ52" s="13"/>
      <c r="EK52" s="13"/>
      <c r="EL52" s="13"/>
      <c r="EM52" s="13"/>
      <c r="EN52" s="13"/>
      <c r="EO52" s="13"/>
      <c r="EP52" s="13"/>
      <c r="EQ52" s="13"/>
      <c r="ER52" s="13">
        <v>1</v>
      </c>
      <c r="ES52" s="13">
        <v>11</v>
      </c>
    </row>
    <row r="53" spans="1:149" x14ac:dyDescent="0.25">
      <c r="A53" s="12" t="s">
        <v>61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>
        <v>1</v>
      </c>
      <c r="T53" s="13"/>
      <c r="U53" s="13">
        <v>1</v>
      </c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>
        <v>1</v>
      </c>
      <c r="AT53" s="13"/>
      <c r="AU53" s="13"/>
      <c r="AV53" s="13"/>
      <c r="AW53" s="13"/>
      <c r="AX53" s="13">
        <v>1</v>
      </c>
      <c r="AY53" s="13">
        <v>4</v>
      </c>
      <c r="AZ53" s="13"/>
      <c r="BA53" s="13"/>
      <c r="BB53" s="13"/>
      <c r="BC53" s="13"/>
      <c r="BD53" s="13"/>
      <c r="BE53" s="13"/>
      <c r="BF53" s="13"/>
      <c r="BG53" s="13"/>
      <c r="BH53" s="13">
        <v>1</v>
      </c>
      <c r="BI53" s="13"/>
      <c r="BJ53" s="13"/>
      <c r="BK53" s="13">
        <v>7</v>
      </c>
      <c r="BL53" s="13"/>
      <c r="BM53" s="13"/>
      <c r="BN53" s="13"/>
      <c r="BO53" s="13"/>
      <c r="BP53" s="13"/>
      <c r="BQ53" s="13">
        <v>1</v>
      </c>
      <c r="BR53" s="13"/>
      <c r="BS53" s="13">
        <v>1</v>
      </c>
      <c r="BT53" s="13"/>
      <c r="BU53" s="13">
        <v>2</v>
      </c>
      <c r="BV53" s="13"/>
      <c r="BW53" s="13"/>
      <c r="BX53" s="13">
        <v>1</v>
      </c>
      <c r="BY53" s="13"/>
      <c r="BZ53" s="13"/>
      <c r="CA53" s="13"/>
      <c r="CB53" s="13"/>
      <c r="CC53" s="13"/>
      <c r="CD53" s="13"/>
      <c r="CE53" s="13"/>
      <c r="CF53" s="13">
        <v>5</v>
      </c>
      <c r="CG53" s="13"/>
      <c r="CH53" s="13"/>
      <c r="CI53" s="13"/>
      <c r="CJ53" s="13"/>
      <c r="CK53" s="13"/>
      <c r="CL53" s="13"/>
      <c r="CM53" s="13"/>
      <c r="CN53" s="13"/>
      <c r="CO53" s="13"/>
      <c r="CP53" s="13">
        <v>1</v>
      </c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>
        <v>1</v>
      </c>
      <c r="DB53" s="13"/>
      <c r="DC53" s="13"/>
      <c r="DD53" s="13"/>
      <c r="DE53" s="13">
        <v>1</v>
      </c>
      <c r="DF53" s="13">
        <v>1</v>
      </c>
      <c r="DG53" s="13"/>
      <c r="DH53" s="13"/>
      <c r="DI53" s="13"/>
      <c r="DJ53" s="13"/>
      <c r="DK53" s="13"/>
      <c r="DL53" s="13"/>
      <c r="DM53" s="13">
        <v>1</v>
      </c>
      <c r="DN53" s="13"/>
      <c r="DO53" s="13"/>
      <c r="DP53" s="13"/>
      <c r="DQ53" s="13"/>
      <c r="DR53" s="13"/>
      <c r="DS53" s="13">
        <v>1</v>
      </c>
      <c r="DT53" s="13"/>
      <c r="DU53" s="13">
        <v>4</v>
      </c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>
        <v>1</v>
      </c>
      <c r="EI53" s="13"/>
      <c r="EJ53" s="13">
        <v>1</v>
      </c>
      <c r="EK53" s="13"/>
      <c r="EL53" s="13"/>
      <c r="EM53" s="13"/>
      <c r="EN53" s="13"/>
      <c r="EO53" s="13"/>
      <c r="EP53" s="13">
        <v>1</v>
      </c>
      <c r="EQ53" s="13"/>
      <c r="ER53" s="13">
        <v>3</v>
      </c>
      <c r="ES53" s="13">
        <v>21</v>
      </c>
    </row>
    <row r="54" spans="1:149" x14ac:dyDescent="0.25">
      <c r="A54" s="12" t="s">
        <v>62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>
        <v>1</v>
      </c>
      <c r="O54" s="13"/>
      <c r="P54" s="13"/>
      <c r="Q54" s="13"/>
      <c r="R54" s="13"/>
      <c r="S54" s="13"/>
      <c r="T54" s="13"/>
      <c r="U54" s="13">
        <v>1</v>
      </c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>
        <v>1</v>
      </c>
      <c r="BE54" s="13"/>
      <c r="BF54" s="13"/>
      <c r="BG54" s="13"/>
      <c r="BH54" s="13"/>
      <c r="BI54" s="13"/>
      <c r="BJ54" s="13"/>
      <c r="BK54" s="13">
        <v>1</v>
      </c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>
        <v>1</v>
      </c>
      <c r="CS54" s="13"/>
      <c r="CT54" s="13"/>
      <c r="CU54" s="13"/>
      <c r="CV54" s="13">
        <v>1</v>
      </c>
      <c r="CW54" s="13"/>
      <c r="CX54" s="13"/>
      <c r="CY54" s="13">
        <v>1</v>
      </c>
      <c r="CZ54" s="13"/>
      <c r="DA54" s="13">
        <v>3</v>
      </c>
      <c r="DB54" s="13"/>
      <c r="DC54" s="13"/>
      <c r="DD54" s="13"/>
      <c r="DE54" s="13"/>
      <c r="DF54" s="13"/>
      <c r="DG54" s="13"/>
      <c r="DH54" s="13"/>
      <c r="DI54" s="13"/>
      <c r="DJ54" s="13">
        <v>1</v>
      </c>
      <c r="DK54" s="13"/>
      <c r="DL54" s="13"/>
      <c r="DM54" s="13">
        <v>1</v>
      </c>
      <c r="DN54" s="13"/>
      <c r="DO54" s="13"/>
      <c r="DP54" s="13">
        <v>1</v>
      </c>
      <c r="DQ54" s="13"/>
      <c r="DR54" s="13"/>
      <c r="DS54" s="13"/>
      <c r="DT54" s="13"/>
      <c r="DU54" s="13">
        <v>3</v>
      </c>
      <c r="DV54" s="13"/>
      <c r="DW54" s="13"/>
      <c r="DX54" s="13"/>
      <c r="DY54" s="13">
        <v>1</v>
      </c>
      <c r="DZ54" s="13"/>
      <c r="EA54" s="13"/>
      <c r="EB54" s="13"/>
      <c r="EC54" s="13"/>
      <c r="ED54" s="13"/>
      <c r="EE54" s="13">
        <v>1</v>
      </c>
      <c r="EF54" s="13"/>
      <c r="EG54" s="13"/>
      <c r="EH54" s="13">
        <v>1</v>
      </c>
      <c r="EI54" s="13"/>
      <c r="EJ54" s="13"/>
      <c r="EK54" s="13"/>
      <c r="EL54" s="13"/>
      <c r="EM54" s="13"/>
      <c r="EN54" s="13"/>
      <c r="EO54" s="13"/>
      <c r="EP54" s="13">
        <v>1</v>
      </c>
      <c r="EQ54" s="13"/>
      <c r="ER54" s="13">
        <v>4</v>
      </c>
      <c r="ES54" s="13">
        <v>12</v>
      </c>
    </row>
    <row r="55" spans="1:149" x14ac:dyDescent="0.25">
      <c r="A55" s="12" t="s">
        <v>79</v>
      </c>
      <c r="B55" s="13"/>
      <c r="C55" s="13"/>
      <c r="D55" s="13"/>
      <c r="E55" s="13"/>
      <c r="F55" s="13"/>
      <c r="G55" s="13"/>
      <c r="H55" s="13"/>
      <c r="I55" s="13"/>
      <c r="J55" s="13">
        <v>1</v>
      </c>
      <c r="K55" s="13"/>
      <c r="L55" s="13"/>
      <c r="M55" s="13"/>
      <c r="N55" s="13"/>
      <c r="O55" s="13"/>
      <c r="P55" s="13"/>
      <c r="Q55" s="13"/>
      <c r="R55" s="13">
        <v>1</v>
      </c>
      <c r="S55" s="13"/>
      <c r="T55" s="13">
        <v>1</v>
      </c>
      <c r="U55" s="13">
        <v>3</v>
      </c>
      <c r="V55" s="13"/>
      <c r="W55" s="13"/>
      <c r="X55" s="13"/>
      <c r="Y55" s="13"/>
      <c r="Z55" s="13"/>
      <c r="AA55" s="13"/>
      <c r="AB55" s="13"/>
      <c r="AC55" s="13"/>
      <c r="AD55" s="13"/>
      <c r="AE55" s="13">
        <v>1</v>
      </c>
      <c r="AF55" s="13"/>
      <c r="AG55" s="13"/>
      <c r="AH55" s="13"/>
      <c r="AI55" s="13"/>
      <c r="AJ55" s="13"/>
      <c r="AK55" s="13"/>
      <c r="AL55" s="13"/>
      <c r="AM55" s="13"/>
      <c r="AN55" s="13"/>
      <c r="AO55" s="13">
        <v>1</v>
      </c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>
        <v>1</v>
      </c>
      <c r="BF55" s="13"/>
      <c r="BG55" s="13"/>
      <c r="BH55" s="13"/>
      <c r="BI55" s="13"/>
      <c r="BJ55" s="13"/>
      <c r="BK55" s="13">
        <v>1</v>
      </c>
      <c r="BL55" s="13"/>
      <c r="BM55" s="13"/>
      <c r="BN55" s="13"/>
      <c r="BO55" s="13"/>
      <c r="BP55" s="13"/>
      <c r="BQ55" s="13"/>
      <c r="BR55" s="13"/>
      <c r="BS55" s="13"/>
      <c r="BT55" s="13"/>
      <c r="BU55" s="13">
        <v>1</v>
      </c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>
        <v>1</v>
      </c>
      <c r="CG55" s="13"/>
      <c r="CH55" s="13"/>
      <c r="CI55" s="13"/>
      <c r="CJ55" s="13"/>
      <c r="CK55" s="13"/>
      <c r="CL55" s="13"/>
      <c r="CM55" s="13"/>
      <c r="CN55" s="13"/>
      <c r="CO55" s="13">
        <v>1</v>
      </c>
      <c r="CP55" s="13">
        <v>1</v>
      </c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>
        <v>2</v>
      </c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>
        <v>1</v>
      </c>
      <c r="DO55" s="13">
        <v>1</v>
      </c>
      <c r="DP55" s="13"/>
      <c r="DQ55" s="13"/>
      <c r="DR55" s="13"/>
      <c r="DS55" s="13"/>
      <c r="DT55" s="13"/>
      <c r="DU55" s="13">
        <v>2</v>
      </c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>
        <v>10</v>
      </c>
    </row>
    <row r="56" spans="1:149" x14ac:dyDescent="0.25">
      <c r="A56" s="12" t="s">
        <v>81</v>
      </c>
      <c r="B56" s="13"/>
      <c r="C56" s="13"/>
      <c r="D56" s="13"/>
      <c r="E56" s="13"/>
      <c r="F56" s="13"/>
      <c r="G56" s="13">
        <v>1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>
        <v>1</v>
      </c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>
        <v>1</v>
      </c>
      <c r="BG56" s="13"/>
      <c r="BH56" s="13"/>
      <c r="BI56" s="13"/>
      <c r="BJ56" s="13"/>
      <c r="BK56" s="13">
        <v>1</v>
      </c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>
        <v>1</v>
      </c>
      <c r="CB56" s="13"/>
      <c r="CC56" s="13"/>
      <c r="CD56" s="13"/>
      <c r="CE56" s="13"/>
      <c r="CF56" s="13">
        <v>1</v>
      </c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>
        <v>2</v>
      </c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>
        <v>2</v>
      </c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>
        <v>1</v>
      </c>
      <c r="EG56" s="13"/>
      <c r="EH56" s="13"/>
      <c r="EI56" s="13">
        <v>1</v>
      </c>
      <c r="EJ56" s="13"/>
      <c r="EK56" s="13"/>
      <c r="EL56" s="13"/>
      <c r="EM56" s="13"/>
      <c r="EN56" s="13"/>
      <c r="EO56" s="13"/>
      <c r="EP56" s="13"/>
      <c r="EQ56" s="13"/>
      <c r="ER56" s="13">
        <v>2</v>
      </c>
      <c r="ES56" s="13">
        <v>7</v>
      </c>
    </row>
    <row r="57" spans="1:149" x14ac:dyDescent="0.25">
      <c r="A57" s="12" t="s">
        <v>100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>
        <v>1</v>
      </c>
      <c r="AF57" s="13"/>
      <c r="AG57" s="13"/>
      <c r="AH57" s="13"/>
      <c r="AI57" s="13"/>
      <c r="AJ57" s="13"/>
      <c r="AK57" s="13"/>
      <c r="AL57" s="13"/>
      <c r="AM57" s="13"/>
      <c r="AN57" s="13"/>
      <c r="AO57" s="13">
        <v>1</v>
      </c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>
        <v>1</v>
      </c>
      <c r="BF57" s="13"/>
      <c r="BG57" s="13"/>
      <c r="BH57" s="13"/>
      <c r="BI57" s="13"/>
      <c r="BJ57" s="13"/>
      <c r="BK57" s="13">
        <v>1</v>
      </c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>
        <v>1</v>
      </c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>
        <v>1</v>
      </c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>
        <v>1</v>
      </c>
      <c r="EN57" s="13"/>
      <c r="EO57" s="13"/>
      <c r="EP57" s="13"/>
      <c r="EQ57" s="13"/>
      <c r="ER57" s="13">
        <v>1</v>
      </c>
      <c r="ES57" s="13">
        <v>4</v>
      </c>
    </row>
    <row r="58" spans="1:149" x14ac:dyDescent="0.25">
      <c r="A58" s="12" t="s">
        <v>51</v>
      </c>
      <c r="B58" s="13"/>
      <c r="C58" s="13"/>
      <c r="D58" s="13"/>
      <c r="E58" s="13"/>
      <c r="F58" s="13"/>
      <c r="G58" s="13"/>
      <c r="H58" s="13"/>
      <c r="I58" s="13">
        <v>1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>
        <v>1</v>
      </c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>
        <v>1</v>
      </c>
      <c r="AK58" s="13"/>
      <c r="AL58" s="13"/>
      <c r="AM58" s="13"/>
      <c r="AN58" s="13"/>
      <c r="AO58" s="13">
        <v>1</v>
      </c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>
        <v>1</v>
      </c>
      <c r="CV58" s="13"/>
      <c r="CW58" s="13"/>
      <c r="CX58" s="13"/>
      <c r="CY58" s="13"/>
      <c r="CZ58" s="13"/>
      <c r="DA58" s="13">
        <v>1</v>
      </c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>
        <v>3</v>
      </c>
      <c r="DN58" s="13"/>
      <c r="DO58" s="13"/>
      <c r="DP58" s="13"/>
      <c r="DQ58" s="13"/>
      <c r="DR58" s="13"/>
      <c r="DS58" s="13"/>
      <c r="DT58" s="13"/>
      <c r="DU58" s="13">
        <v>3</v>
      </c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>
        <v>1</v>
      </c>
      <c r="EH58" s="13">
        <v>2</v>
      </c>
      <c r="EI58" s="13">
        <v>2</v>
      </c>
      <c r="EJ58" s="13"/>
      <c r="EK58" s="13"/>
      <c r="EL58" s="13"/>
      <c r="EM58" s="13"/>
      <c r="EN58" s="13"/>
      <c r="EO58" s="13"/>
      <c r="EP58" s="13"/>
      <c r="EQ58" s="13"/>
      <c r="ER58" s="13">
        <v>5</v>
      </c>
      <c r="ES58" s="13">
        <v>11</v>
      </c>
    </row>
    <row r="59" spans="1:149" x14ac:dyDescent="0.25">
      <c r="A59" s="12" t="s">
        <v>36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>
        <v>1</v>
      </c>
      <c r="Z59" s="13">
        <v>2</v>
      </c>
      <c r="AA59" s="13">
        <v>2</v>
      </c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>
        <v>5</v>
      </c>
      <c r="AP59" s="13"/>
      <c r="AQ59" s="13"/>
      <c r="AR59" s="13"/>
      <c r="AS59" s="13"/>
      <c r="AT59" s="13"/>
      <c r="AU59" s="13">
        <v>1</v>
      </c>
      <c r="AV59" s="13">
        <v>4</v>
      </c>
      <c r="AW59" s="13">
        <v>2</v>
      </c>
      <c r="AX59" s="13">
        <v>2</v>
      </c>
      <c r="AY59" s="13"/>
      <c r="AZ59" s="13">
        <v>1</v>
      </c>
      <c r="BA59" s="13"/>
      <c r="BB59" s="13">
        <v>1</v>
      </c>
      <c r="BC59" s="13"/>
      <c r="BD59" s="13"/>
      <c r="BE59" s="13"/>
      <c r="BF59" s="13"/>
      <c r="BG59" s="13"/>
      <c r="BH59" s="13"/>
      <c r="BI59" s="13"/>
      <c r="BJ59" s="13"/>
      <c r="BK59" s="13">
        <v>11</v>
      </c>
      <c r="BL59" s="13"/>
      <c r="BM59" s="13"/>
      <c r="BN59" s="13"/>
      <c r="BO59" s="13">
        <v>2</v>
      </c>
      <c r="BP59" s="13">
        <v>4</v>
      </c>
      <c r="BQ59" s="13">
        <v>1</v>
      </c>
      <c r="BR59" s="13">
        <v>3</v>
      </c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>
        <v>10</v>
      </c>
      <c r="CG59" s="13"/>
      <c r="CH59" s="13"/>
      <c r="CI59" s="13">
        <v>2</v>
      </c>
      <c r="CJ59" s="13">
        <v>2</v>
      </c>
      <c r="CK59" s="13">
        <v>4</v>
      </c>
      <c r="CL59" s="13">
        <v>2</v>
      </c>
      <c r="CM59" s="13">
        <v>2</v>
      </c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>
        <v>12</v>
      </c>
      <c r="DB59" s="13"/>
      <c r="DC59" s="13">
        <v>2</v>
      </c>
      <c r="DD59" s="13"/>
      <c r="DE59" s="13">
        <v>1</v>
      </c>
      <c r="DF59" s="13">
        <v>1</v>
      </c>
      <c r="DG59" s="13">
        <v>3</v>
      </c>
      <c r="DH59" s="13"/>
      <c r="DI59" s="13"/>
      <c r="DJ59" s="13">
        <v>1</v>
      </c>
      <c r="DK59" s="13">
        <v>1</v>
      </c>
      <c r="DL59" s="13"/>
      <c r="DM59" s="13"/>
      <c r="DN59" s="13"/>
      <c r="DO59" s="13"/>
      <c r="DP59" s="13"/>
      <c r="DQ59" s="13"/>
      <c r="DR59" s="13"/>
      <c r="DS59" s="13"/>
      <c r="DT59" s="13"/>
      <c r="DU59" s="13">
        <v>9</v>
      </c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>
        <v>1</v>
      </c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>
        <v>1</v>
      </c>
      <c r="ES59" s="13">
        <v>48</v>
      </c>
    </row>
    <row r="60" spans="1:149" x14ac:dyDescent="0.25">
      <c r="A60" s="12" t="s">
        <v>71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>
        <v>1</v>
      </c>
      <c r="M60" s="13"/>
      <c r="N60" s="13"/>
      <c r="O60" s="13"/>
      <c r="P60" s="13"/>
      <c r="Q60" s="13"/>
      <c r="R60" s="13"/>
      <c r="S60" s="13"/>
      <c r="T60" s="13"/>
      <c r="U60" s="13">
        <v>1</v>
      </c>
      <c r="V60" s="13"/>
      <c r="W60" s="13">
        <v>1</v>
      </c>
      <c r="X60" s="13"/>
      <c r="Y60" s="13"/>
      <c r="Z60" s="13"/>
      <c r="AA60" s="13">
        <v>1</v>
      </c>
      <c r="AB60" s="13"/>
      <c r="AC60" s="13"/>
      <c r="AD60" s="13"/>
      <c r="AE60" s="13"/>
      <c r="AF60" s="13"/>
      <c r="AG60" s="13">
        <v>2</v>
      </c>
      <c r="AH60" s="13"/>
      <c r="AI60" s="13"/>
      <c r="AJ60" s="13"/>
      <c r="AK60" s="13"/>
      <c r="AL60" s="13"/>
      <c r="AM60" s="13"/>
      <c r="AN60" s="13"/>
      <c r="AO60" s="13">
        <v>4</v>
      </c>
      <c r="AP60" s="13"/>
      <c r="AQ60" s="13"/>
      <c r="AR60" s="13">
        <v>1</v>
      </c>
      <c r="AS60" s="13"/>
      <c r="AT60" s="13"/>
      <c r="AU60" s="13"/>
      <c r="AV60" s="13"/>
      <c r="AW60" s="13">
        <v>1</v>
      </c>
      <c r="AX60" s="13"/>
      <c r="AY60" s="13"/>
      <c r="AZ60" s="13">
        <v>1</v>
      </c>
      <c r="BA60" s="13">
        <v>1</v>
      </c>
      <c r="BB60" s="13"/>
      <c r="BC60" s="13">
        <v>2</v>
      </c>
      <c r="BD60" s="13"/>
      <c r="BE60" s="13"/>
      <c r="BF60" s="13">
        <v>1</v>
      </c>
      <c r="BG60" s="13"/>
      <c r="BH60" s="13"/>
      <c r="BI60" s="13"/>
      <c r="BJ60" s="13"/>
      <c r="BK60" s="13">
        <v>7</v>
      </c>
      <c r="BL60" s="13">
        <v>1</v>
      </c>
      <c r="BM60" s="13"/>
      <c r="BN60" s="13"/>
      <c r="BO60" s="13"/>
      <c r="BP60" s="13"/>
      <c r="BQ60" s="13"/>
      <c r="BR60" s="13">
        <v>1</v>
      </c>
      <c r="BS60" s="13"/>
      <c r="BT60" s="13"/>
      <c r="BU60" s="13"/>
      <c r="BV60" s="13"/>
      <c r="BW60" s="13">
        <v>1</v>
      </c>
      <c r="BX60" s="13">
        <v>1</v>
      </c>
      <c r="BY60" s="13"/>
      <c r="BZ60" s="13"/>
      <c r="CA60" s="13">
        <v>1</v>
      </c>
      <c r="CB60" s="13"/>
      <c r="CC60" s="13"/>
      <c r="CD60" s="13"/>
      <c r="CE60" s="13"/>
      <c r="CF60" s="13">
        <v>5</v>
      </c>
      <c r="CG60" s="13"/>
      <c r="CH60" s="13"/>
      <c r="CI60" s="13"/>
      <c r="CJ60" s="13"/>
      <c r="CK60" s="13"/>
      <c r="CL60" s="13">
        <v>2</v>
      </c>
      <c r="CM60" s="13"/>
      <c r="CN60" s="13"/>
      <c r="CO60" s="13">
        <v>2</v>
      </c>
      <c r="CP60" s="13">
        <v>1</v>
      </c>
      <c r="CQ60" s="13"/>
      <c r="CR60" s="13">
        <v>2</v>
      </c>
      <c r="CS60" s="13"/>
      <c r="CT60" s="13">
        <v>1</v>
      </c>
      <c r="CU60" s="13">
        <v>1</v>
      </c>
      <c r="CV60" s="13"/>
      <c r="CW60" s="13"/>
      <c r="CX60" s="13"/>
      <c r="CY60" s="13"/>
      <c r="CZ60" s="13"/>
      <c r="DA60" s="13">
        <v>9</v>
      </c>
      <c r="DB60" s="13"/>
      <c r="DC60" s="13"/>
      <c r="DD60" s="13"/>
      <c r="DE60" s="13"/>
      <c r="DF60" s="13"/>
      <c r="DG60" s="13"/>
      <c r="DH60" s="13">
        <v>1</v>
      </c>
      <c r="DI60" s="13"/>
      <c r="DJ60" s="13"/>
      <c r="DK60" s="13">
        <v>1</v>
      </c>
      <c r="DL60" s="13"/>
      <c r="DM60" s="13"/>
      <c r="DN60" s="13"/>
      <c r="DO60" s="13"/>
      <c r="DP60" s="13"/>
      <c r="DQ60" s="13"/>
      <c r="DR60" s="13"/>
      <c r="DS60" s="13"/>
      <c r="DT60" s="13"/>
      <c r="DU60" s="13">
        <v>2</v>
      </c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>
        <v>1</v>
      </c>
      <c r="EG60" s="13"/>
      <c r="EH60" s="13"/>
      <c r="EI60" s="13">
        <v>1</v>
      </c>
      <c r="EJ60" s="13"/>
      <c r="EK60" s="13">
        <v>1</v>
      </c>
      <c r="EL60" s="13"/>
      <c r="EM60" s="13"/>
      <c r="EN60" s="13"/>
      <c r="EO60" s="13"/>
      <c r="EP60" s="13"/>
      <c r="EQ60" s="13"/>
      <c r="ER60" s="13">
        <v>3</v>
      </c>
      <c r="ES60" s="13">
        <v>31</v>
      </c>
    </row>
    <row r="61" spans="1:149" x14ac:dyDescent="0.25">
      <c r="A61" s="12" t="s">
        <v>49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>
        <v>1</v>
      </c>
      <c r="CU61" s="13"/>
      <c r="CV61" s="13"/>
      <c r="CW61" s="13"/>
      <c r="CX61" s="13"/>
      <c r="CY61" s="13"/>
      <c r="CZ61" s="13"/>
      <c r="DA61" s="13">
        <v>1</v>
      </c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>
        <v>1</v>
      </c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>
        <v>1</v>
      </c>
      <c r="ES61" s="13">
        <v>2</v>
      </c>
    </row>
    <row r="62" spans="1:149" x14ac:dyDescent="0.25">
      <c r="A62" s="12" t="s">
        <v>47</v>
      </c>
      <c r="B62" s="13"/>
      <c r="C62" s="13"/>
      <c r="D62" s="13">
        <v>1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>
        <v>1</v>
      </c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>
        <v>2</v>
      </c>
      <c r="AI62" s="13"/>
      <c r="AJ62" s="13"/>
      <c r="AK62" s="13"/>
      <c r="AL62" s="13"/>
      <c r="AM62" s="13"/>
      <c r="AN62" s="13"/>
      <c r="AO62" s="13">
        <v>2</v>
      </c>
      <c r="AP62" s="13"/>
      <c r="AQ62" s="13"/>
      <c r="AR62" s="13"/>
      <c r="AS62" s="13"/>
      <c r="AT62" s="13"/>
      <c r="AU62" s="13"/>
      <c r="AV62" s="13">
        <v>1</v>
      </c>
      <c r="AW62" s="13"/>
      <c r="AX62" s="13"/>
      <c r="AY62" s="13"/>
      <c r="AZ62" s="13"/>
      <c r="BA62" s="13"/>
      <c r="BB62" s="13">
        <v>1</v>
      </c>
      <c r="BC62" s="13"/>
      <c r="BD62" s="13"/>
      <c r="BE62" s="13">
        <v>2</v>
      </c>
      <c r="BF62" s="13"/>
      <c r="BG62" s="13"/>
      <c r="BH62" s="13"/>
      <c r="BI62" s="13"/>
      <c r="BJ62" s="13"/>
      <c r="BK62" s="13">
        <v>4</v>
      </c>
      <c r="BL62" s="13"/>
      <c r="BM62" s="13"/>
      <c r="BN62" s="13"/>
      <c r="BO62" s="13"/>
      <c r="BP62" s="13">
        <v>1</v>
      </c>
      <c r="BQ62" s="13"/>
      <c r="BR62" s="13"/>
      <c r="BS62" s="13"/>
      <c r="BT62" s="13"/>
      <c r="BU62" s="13"/>
      <c r="BV62" s="13"/>
      <c r="BW62" s="13"/>
      <c r="BX62" s="13"/>
      <c r="BY62" s="13">
        <v>1</v>
      </c>
      <c r="BZ62" s="13"/>
      <c r="CA62" s="13"/>
      <c r="CB62" s="13"/>
      <c r="CC62" s="13"/>
      <c r="CD62" s="13"/>
      <c r="CE62" s="13"/>
      <c r="CF62" s="13">
        <v>2</v>
      </c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>
        <v>1</v>
      </c>
      <c r="CS62" s="13">
        <v>2</v>
      </c>
      <c r="CT62" s="13">
        <v>1</v>
      </c>
      <c r="CU62" s="13"/>
      <c r="CV62" s="13">
        <v>1</v>
      </c>
      <c r="CW62" s="13"/>
      <c r="CX62" s="13"/>
      <c r="CY62" s="13"/>
      <c r="CZ62" s="13"/>
      <c r="DA62" s="13">
        <v>5</v>
      </c>
      <c r="DB62" s="13"/>
      <c r="DC62" s="13"/>
      <c r="DD62" s="13"/>
      <c r="DE62" s="13"/>
      <c r="DF62" s="13"/>
      <c r="DG62" s="13">
        <v>1</v>
      </c>
      <c r="DH62" s="13"/>
      <c r="DI62" s="13"/>
      <c r="DJ62" s="13">
        <v>1</v>
      </c>
      <c r="DK62" s="13"/>
      <c r="DL62" s="13"/>
      <c r="DM62" s="13">
        <v>2</v>
      </c>
      <c r="DN62" s="13"/>
      <c r="DO62" s="13">
        <v>1</v>
      </c>
      <c r="DP62" s="13">
        <v>2</v>
      </c>
      <c r="DQ62" s="13"/>
      <c r="DR62" s="13"/>
      <c r="DS62" s="13"/>
      <c r="DT62" s="13"/>
      <c r="DU62" s="13">
        <v>7</v>
      </c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>
        <v>3</v>
      </c>
      <c r="EG62" s="13"/>
      <c r="EH62" s="13">
        <v>1</v>
      </c>
      <c r="EI62" s="13">
        <v>3</v>
      </c>
      <c r="EJ62" s="13"/>
      <c r="EK62" s="13"/>
      <c r="EL62" s="13"/>
      <c r="EM62" s="13"/>
      <c r="EN62" s="13"/>
      <c r="EO62" s="13"/>
      <c r="EP62" s="13"/>
      <c r="EQ62" s="13"/>
      <c r="ER62" s="13">
        <v>7</v>
      </c>
      <c r="ES62" s="13">
        <v>28</v>
      </c>
    </row>
    <row r="63" spans="1:149" x14ac:dyDescent="0.25">
      <c r="A63" s="12" t="s">
        <v>98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>
        <v>1</v>
      </c>
      <c r="AU63" s="13"/>
      <c r="AV63" s="13"/>
      <c r="AW63" s="13"/>
      <c r="AX63" s="13"/>
      <c r="AY63" s="13"/>
      <c r="AZ63" s="13"/>
      <c r="BA63" s="13"/>
      <c r="BB63" s="13"/>
      <c r="BC63" s="13">
        <v>1</v>
      </c>
      <c r="BD63" s="13"/>
      <c r="BE63" s="13"/>
      <c r="BF63" s="13"/>
      <c r="BG63" s="13"/>
      <c r="BH63" s="13"/>
      <c r="BI63" s="13"/>
      <c r="BJ63" s="13"/>
      <c r="BK63" s="13">
        <v>2</v>
      </c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>
        <v>2</v>
      </c>
    </row>
    <row r="64" spans="1:149" x14ac:dyDescent="0.25">
      <c r="A64" s="12" t="s">
        <v>80</v>
      </c>
      <c r="B64" s="13"/>
      <c r="C64" s="13"/>
      <c r="D64" s="13"/>
      <c r="E64" s="13"/>
      <c r="F64" s="13"/>
      <c r="G64" s="13"/>
      <c r="H64" s="13">
        <v>1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>
        <v>1</v>
      </c>
      <c r="V64" s="13"/>
      <c r="W64" s="13"/>
      <c r="X64" s="13"/>
      <c r="Y64" s="13"/>
      <c r="Z64" s="13"/>
      <c r="AA64" s="13">
        <v>1</v>
      </c>
      <c r="AB64" s="13"/>
      <c r="AC64" s="13"/>
      <c r="AD64" s="13">
        <v>1</v>
      </c>
      <c r="AE64" s="13"/>
      <c r="AF64" s="13"/>
      <c r="AG64" s="13"/>
      <c r="AH64" s="13">
        <v>1</v>
      </c>
      <c r="AI64" s="13">
        <v>1</v>
      </c>
      <c r="AJ64" s="13">
        <v>2</v>
      </c>
      <c r="AK64" s="13"/>
      <c r="AL64" s="13"/>
      <c r="AM64" s="13"/>
      <c r="AN64" s="13"/>
      <c r="AO64" s="13">
        <v>6</v>
      </c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>
        <v>1</v>
      </c>
      <c r="BF64" s="13"/>
      <c r="BG64" s="13"/>
      <c r="BH64" s="13"/>
      <c r="BI64" s="13"/>
      <c r="BJ64" s="13"/>
      <c r="BK64" s="13">
        <v>1</v>
      </c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>
        <v>1</v>
      </c>
      <c r="BZ64" s="13">
        <v>2</v>
      </c>
      <c r="CA64" s="13">
        <v>1</v>
      </c>
      <c r="CB64" s="13"/>
      <c r="CC64" s="13"/>
      <c r="CD64" s="13"/>
      <c r="CE64" s="13"/>
      <c r="CF64" s="13">
        <v>4</v>
      </c>
      <c r="CG64" s="13"/>
      <c r="CH64" s="13"/>
      <c r="CI64" s="13"/>
      <c r="CJ64" s="13">
        <v>1</v>
      </c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>
        <v>2</v>
      </c>
      <c r="CV64" s="13">
        <v>2</v>
      </c>
      <c r="CW64" s="13"/>
      <c r="CX64" s="13"/>
      <c r="CY64" s="13"/>
      <c r="CZ64" s="13"/>
      <c r="DA64" s="13">
        <v>5</v>
      </c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>
        <v>2</v>
      </c>
      <c r="DP64" s="13"/>
      <c r="DQ64" s="13"/>
      <c r="DR64" s="13"/>
      <c r="DS64" s="13"/>
      <c r="DT64" s="13"/>
      <c r="DU64" s="13">
        <v>2</v>
      </c>
      <c r="DV64" s="13"/>
      <c r="DW64" s="13"/>
      <c r="DX64" s="13"/>
      <c r="DY64" s="13"/>
      <c r="DZ64" s="13"/>
      <c r="EA64" s="13"/>
      <c r="EB64" s="13">
        <v>1</v>
      </c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>
        <v>1</v>
      </c>
      <c r="ES64" s="13">
        <v>20</v>
      </c>
    </row>
    <row r="65" spans="1:149" x14ac:dyDescent="0.25">
      <c r="A65" s="12" t="s">
        <v>43</v>
      </c>
      <c r="B65" s="13"/>
      <c r="C65" s="13"/>
      <c r="D65" s="13">
        <v>1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>
        <v>1</v>
      </c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>
        <v>1</v>
      </c>
      <c r="AJ65" s="13"/>
      <c r="AK65" s="13"/>
      <c r="AL65" s="13"/>
      <c r="AM65" s="13"/>
      <c r="AN65" s="13"/>
      <c r="AO65" s="13">
        <v>1</v>
      </c>
      <c r="AP65" s="13"/>
      <c r="AQ65" s="13"/>
      <c r="AR65" s="13"/>
      <c r="AS65" s="13"/>
      <c r="AT65" s="13"/>
      <c r="AU65" s="13"/>
      <c r="AV65" s="13"/>
      <c r="AW65" s="13"/>
      <c r="AX65" s="13">
        <v>3</v>
      </c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>
        <v>3</v>
      </c>
      <c r="BL65" s="13">
        <v>1</v>
      </c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>
        <v>1</v>
      </c>
      <c r="BZ65" s="13"/>
      <c r="CA65" s="13"/>
      <c r="CB65" s="13"/>
      <c r="CC65" s="13"/>
      <c r="CD65" s="13"/>
      <c r="CE65" s="13"/>
      <c r="CF65" s="13">
        <v>2</v>
      </c>
      <c r="CG65" s="13"/>
      <c r="CH65" s="13"/>
      <c r="CI65" s="13"/>
      <c r="CJ65" s="13"/>
      <c r="CK65" s="13">
        <v>1</v>
      </c>
      <c r="CL65" s="13"/>
      <c r="CM65" s="13"/>
      <c r="CN65" s="13"/>
      <c r="CO65" s="13"/>
      <c r="CP65" s="13"/>
      <c r="CQ65" s="13"/>
      <c r="CR65" s="13"/>
      <c r="CS65" s="13"/>
      <c r="CT65" s="13"/>
      <c r="CU65" s="13">
        <v>2</v>
      </c>
      <c r="CV65" s="13"/>
      <c r="CW65" s="13"/>
      <c r="CX65" s="13"/>
      <c r="CY65" s="13">
        <v>1</v>
      </c>
      <c r="CZ65" s="13"/>
      <c r="DA65" s="13">
        <v>4</v>
      </c>
      <c r="DB65" s="13"/>
      <c r="DC65" s="13"/>
      <c r="DD65" s="13"/>
      <c r="DE65" s="13"/>
      <c r="DF65" s="13"/>
      <c r="DG65" s="13"/>
      <c r="DH65" s="13"/>
      <c r="DI65" s="13"/>
      <c r="DJ65" s="13"/>
      <c r="DK65" s="13">
        <v>1</v>
      </c>
      <c r="DL65" s="13"/>
      <c r="DM65" s="13"/>
      <c r="DN65" s="13"/>
      <c r="DO65" s="13"/>
      <c r="DP65" s="13"/>
      <c r="DQ65" s="13"/>
      <c r="DR65" s="13"/>
      <c r="DS65" s="13"/>
      <c r="DT65" s="13"/>
      <c r="DU65" s="13">
        <v>1</v>
      </c>
      <c r="DV65" s="13"/>
      <c r="DW65" s="13">
        <v>1</v>
      </c>
      <c r="DX65" s="13"/>
      <c r="DY65" s="13"/>
      <c r="DZ65" s="13"/>
      <c r="EA65" s="13"/>
      <c r="EB65" s="13"/>
      <c r="EC65" s="13"/>
      <c r="ED65" s="13"/>
      <c r="EE65" s="13">
        <v>1</v>
      </c>
      <c r="EF65" s="13"/>
      <c r="EG65" s="13"/>
      <c r="EH65" s="13"/>
      <c r="EI65" s="13"/>
      <c r="EJ65" s="13">
        <v>3</v>
      </c>
      <c r="EK65" s="13"/>
      <c r="EL65" s="13"/>
      <c r="EM65" s="13"/>
      <c r="EN65" s="13"/>
      <c r="EO65" s="13"/>
      <c r="EP65" s="13"/>
      <c r="EQ65" s="13"/>
      <c r="ER65" s="13">
        <v>5</v>
      </c>
      <c r="ES65" s="13">
        <v>17</v>
      </c>
    </row>
    <row r="66" spans="1:149" x14ac:dyDescent="0.25">
      <c r="A66" s="12" t="s">
        <v>72</v>
      </c>
      <c r="B66" s="13"/>
      <c r="C66" s="13"/>
      <c r="D66" s="13"/>
      <c r="E66" s="13"/>
      <c r="F66" s="13"/>
      <c r="G66" s="13">
        <v>1</v>
      </c>
      <c r="H66" s="13"/>
      <c r="I66" s="13"/>
      <c r="J66" s="13"/>
      <c r="K66" s="13"/>
      <c r="L66" s="13"/>
      <c r="M66" s="13"/>
      <c r="N66" s="13">
        <v>1</v>
      </c>
      <c r="O66" s="13"/>
      <c r="P66" s="13">
        <v>2</v>
      </c>
      <c r="Q66" s="13"/>
      <c r="R66" s="13"/>
      <c r="S66" s="13"/>
      <c r="T66" s="13"/>
      <c r="U66" s="13">
        <v>4</v>
      </c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>
        <v>1</v>
      </c>
      <c r="AM66" s="13"/>
      <c r="AN66" s="13"/>
      <c r="AO66" s="13">
        <v>1</v>
      </c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>
        <v>1</v>
      </c>
      <c r="CQ66" s="13"/>
      <c r="CR66" s="13"/>
      <c r="CS66" s="13"/>
      <c r="CT66" s="13">
        <v>2</v>
      </c>
      <c r="CU66" s="13"/>
      <c r="CV66" s="13"/>
      <c r="CW66" s="13"/>
      <c r="CX66" s="13"/>
      <c r="CY66" s="13"/>
      <c r="CZ66" s="13"/>
      <c r="DA66" s="13">
        <v>3</v>
      </c>
      <c r="DB66" s="13"/>
      <c r="DC66" s="13"/>
      <c r="DD66" s="13"/>
      <c r="DE66" s="13"/>
      <c r="DF66" s="13"/>
      <c r="DG66" s="13"/>
      <c r="DH66" s="13"/>
      <c r="DI66" s="13">
        <v>1</v>
      </c>
      <c r="DJ66" s="13"/>
      <c r="DK66" s="13"/>
      <c r="DL66" s="13"/>
      <c r="DM66" s="13"/>
      <c r="DN66" s="13"/>
      <c r="DO66" s="13">
        <v>1</v>
      </c>
      <c r="DP66" s="13">
        <v>1</v>
      </c>
      <c r="DQ66" s="13">
        <v>2</v>
      </c>
      <c r="DR66" s="13"/>
      <c r="DS66" s="13"/>
      <c r="DT66" s="13"/>
      <c r="DU66" s="13">
        <v>5</v>
      </c>
      <c r="DV66" s="13"/>
      <c r="DW66" s="13"/>
      <c r="DX66" s="13">
        <v>1</v>
      </c>
      <c r="DY66" s="13"/>
      <c r="DZ66" s="13"/>
      <c r="EA66" s="13"/>
      <c r="EB66" s="13">
        <v>1</v>
      </c>
      <c r="EC66" s="13"/>
      <c r="ED66" s="13"/>
      <c r="EE66" s="13"/>
      <c r="EF66" s="13"/>
      <c r="EG66" s="13"/>
      <c r="EH66" s="13"/>
      <c r="EI66" s="13"/>
      <c r="EJ66" s="13"/>
      <c r="EK66" s="13"/>
      <c r="EL66" s="13">
        <v>1</v>
      </c>
      <c r="EM66" s="13"/>
      <c r="EN66" s="13"/>
      <c r="EO66" s="13"/>
      <c r="EP66" s="13"/>
      <c r="EQ66" s="13"/>
      <c r="ER66" s="13">
        <v>3</v>
      </c>
      <c r="ES66" s="13">
        <v>16</v>
      </c>
    </row>
    <row r="67" spans="1:149" x14ac:dyDescent="0.25">
      <c r="A67" s="12" t="s">
        <v>52</v>
      </c>
      <c r="B67" s="13"/>
      <c r="C67" s="13"/>
      <c r="D67" s="13"/>
      <c r="E67" s="13">
        <v>2</v>
      </c>
      <c r="F67" s="13">
        <v>1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>
        <v>3</v>
      </c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>
        <v>1</v>
      </c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>
        <v>1</v>
      </c>
      <c r="BL67" s="13"/>
      <c r="BM67" s="13"/>
      <c r="BN67" s="13"/>
      <c r="BO67" s="13"/>
      <c r="BP67" s="13"/>
      <c r="BQ67" s="13"/>
      <c r="BR67" s="13"/>
      <c r="BS67" s="13">
        <v>1</v>
      </c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>
        <v>1</v>
      </c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>
        <v>1</v>
      </c>
      <c r="DZ67" s="13">
        <v>1</v>
      </c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>
        <v>2</v>
      </c>
      <c r="ES67" s="13">
        <v>7</v>
      </c>
    </row>
    <row r="68" spans="1:149" x14ac:dyDescent="0.25">
      <c r="A68" s="12" t="s">
        <v>54</v>
      </c>
      <c r="B68" s="13"/>
      <c r="C68" s="13">
        <v>1</v>
      </c>
      <c r="D68" s="13"/>
      <c r="E68" s="13"/>
      <c r="F68" s="13"/>
      <c r="G68" s="13">
        <v>1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>
        <v>2</v>
      </c>
      <c r="V68" s="13"/>
      <c r="W68" s="13"/>
      <c r="X68" s="13"/>
      <c r="Y68" s="13"/>
      <c r="Z68" s="13"/>
      <c r="AA68" s="13"/>
      <c r="AB68" s="13">
        <v>1</v>
      </c>
      <c r="AC68" s="13"/>
      <c r="AD68" s="13"/>
      <c r="AE68" s="13"/>
      <c r="AF68" s="13">
        <v>1</v>
      </c>
      <c r="AG68" s="13"/>
      <c r="AH68" s="13"/>
      <c r="AI68" s="13">
        <v>1</v>
      </c>
      <c r="AJ68" s="13">
        <v>1</v>
      </c>
      <c r="AK68" s="13"/>
      <c r="AL68" s="13"/>
      <c r="AM68" s="13"/>
      <c r="AN68" s="13"/>
      <c r="AO68" s="13">
        <v>4</v>
      </c>
      <c r="AP68" s="13">
        <v>1</v>
      </c>
      <c r="AQ68" s="13"/>
      <c r="AR68" s="13"/>
      <c r="AS68" s="13">
        <v>1</v>
      </c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>
        <v>1</v>
      </c>
      <c r="BG68" s="13"/>
      <c r="BH68" s="13"/>
      <c r="BI68" s="13"/>
      <c r="BJ68" s="13"/>
      <c r="BK68" s="13">
        <v>3</v>
      </c>
      <c r="BL68" s="13"/>
      <c r="BM68" s="13"/>
      <c r="BN68" s="13"/>
      <c r="BO68" s="13"/>
      <c r="BP68" s="13"/>
      <c r="BQ68" s="13"/>
      <c r="BR68" s="13"/>
      <c r="BS68" s="13"/>
      <c r="BT68" s="13">
        <v>1</v>
      </c>
      <c r="BU68" s="13"/>
      <c r="BV68" s="13"/>
      <c r="BW68" s="13"/>
      <c r="BX68" s="13"/>
      <c r="BY68" s="13"/>
      <c r="BZ68" s="13"/>
      <c r="CA68" s="13">
        <v>1</v>
      </c>
      <c r="CB68" s="13">
        <v>1</v>
      </c>
      <c r="CC68" s="13"/>
      <c r="CD68" s="13"/>
      <c r="CE68" s="13"/>
      <c r="CF68" s="13">
        <v>3</v>
      </c>
      <c r="CG68" s="13"/>
      <c r="CH68" s="13"/>
      <c r="CI68" s="13"/>
      <c r="CJ68" s="13"/>
      <c r="CK68" s="13"/>
      <c r="CL68" s="13"/>
      <c r="CM68" s="13"/>
      <c r="CN68" s="13">
        <v>1</v>
      </c>
      <c r="CO68" s="13"/>
      <c r="CP68" s="13"/>
      <c r="CQ68" s="13">
        <v>1</v>
      </c>
      <c r="CR68" s="13"/>
      <c r="CS68" s="13"/>
      <c r="CT68" s="13"/>
      <c r="CU68" s="13"/>
      <c r="CV68" s="13"/>
      <c r="CW68" s="13"/>
      <c r="CX68" s="13"/>
      <c r="CY68" s="13">
        <v>1</v>
      </c>
      <c r="CZ68" s="13"/>
      <c r="DA68" s="13">
        <v>3</v>
      </c>
      <c r="DB68" s="13"/>
      <c r="DC68" s="13"/>
      <c r="DD68" s="13"/>
      <c r="DE68" s="13"/>
      <c r="DF68" s="13"/>
      <c r="DG68" s="13">
        <v>1</v>
      </c>
      <c r="DH68" s="13">
        <v>1</v>
      </c>
      <c r="DI68" s="13"/>
      <c r="DJ68" s="13"/>
      <c r="DK68" s="13"/>
      <c r="DL68" s="13"/>
      <c r="DM68" s="13"/>
      <c r="DN68" s="13"/>
      <c r="DO68" s="13">
        <v>1</v>
      </c>
      <c r="DP68" s="13"/>
      <c r="DQ68" s="13"/>
      <c r="DR68" s="13"/>
      <c r="DS68" s="13"/>
      <c r="DT68" s="13">
        <v>1</v>
      </c>
      <c r="DU68" s="13">
        <v>4</v>
      </c>
      <c r="DV68" s="13"/>
      <c r="DW68" s="13">
        <v>1</v>
      </c>
      <c r="DX68" s="13"/>
      <c r="DY68" s="13">
        <v>1</v>
      </c>
      <c r="DZ68" s="13"/>
      <c r="EA68" s="13"/>
      <c r="EB68" s="13"/>
      <c r="EC68" s="13">
        <v>1</v>
      </c>
      <c r="ED68" s="13"/>
      <c r="EE68" s="13"/>
      <c r="EF68" s="13">
        <v>1</v>
      </c>
      <c r="EG68" s="13"/>
      <c r="EH68" s="13">
        <v>2</v>
      </c>
      <c r="EI68" s="13">
        <v>2</v>
      </c>
      <c r="EJ68" s="13"/>
      <c r="EK68" s="13"/>
      <c r="EL68" s="13"/>
      <c r="EM68" s="13"/>
      <c r="EN68" s="13"/>
      <c r="EO68" s="13"/>
      <c r="EP68" s="13"/>
      <c r="EQ68" s="13"/>
      <c r="ER68" s="13">
        <v>8</v>
      </c>
      <c r="ES68" s="13">
        <v>27</v>
      </c>
    </row>
    <row r="69" spans="1:149" x14ac:dyDescent="0.25">
      <c r="A69" s="12" t="s">
        <v>139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>
        <v>1</v>
      </c>
      <c r="BW69" s="13"/>
      <c r="BX69" s="13"/>
      <c r="BY69" s="13"/>
      <c r="BZ69" s="13"/>
      <c r="CA69" s="13"/>
      <c r="CB69" s="13"/>
      <c r="CC69" s="13"/>
      <c r="CD69" s="13"/>
      <c r="CE69" s="13"/>
      <c r="CF69" s="13">
        <v>1</v>
      </c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>
        <v>1</v>
      </c>
    </row>
    <row r="70" spans="1:149" x14ac:dyDescent="0.25">
      <c r="A70" s="12" t="s">
        <v>198</v>
      </c>
      <c r="B70" s="13">
        <v>1</v>
      </c>
      <c r="C70" s="13">
        <v>2</v>
      </c>
      <c r="D70" s="13">
        <v>3</v>
      </c>
      <c r="E70" s="13">
        <v>2</v>
      </c>
      <c r="F70" s="13">
        <v>4</v>
      </c>
      <c r="G70" s="13">
        <v>5</v>
      </c>
      <c r="H70" s="13">
        <v>4</v>
      </c>
      <c r="I70" s="13">
        <v>3</v>
      </c>
      <c r="J70" s="13">
        <v>4</v>
      </c>
      <c r="K70" s="13">
        <v>5</v>
      </c>
      <c r="L70" s="13">
        <v>8</v>
      </c>
      <c r="M70" s="13">
        <v>5</v>
      </c>
      <c r="N70" s="13">
        <v>7</v>
      </c>
      <c r="O70" s="13">
        <v>1</v>
      </c>
      <c r="P70" s="13">
        <v>3</v>
      </c>
      <c r="Q70" s="13">
        <v>1</v>
      </c>
      <c r="R70" s="13">
        <v>3</v>
      </c>
      <c r="S70" s="13">
        <v>1</v>
      </c>
      <c r="T70" s="13">
        <v>1</v>
      </c>
      <c r="U70" s="13">
        <v>63</v>
      </c>
      <c r="V70" s="13">
        <v>1</v>
      </c>
      <c r="W70" s="13">
        <v>1</v>
      </c>
      <c r="X70" s="13">
        <v>1</v>
      </c>
      <c r="Y70" s="13">
        <v>1</v>
      </c>
      <c r="Z70" s="13">
        <v>4</v>
      </c>
      <c r="AA70" s="13">
        <v>8</v>
      </c>
      <c r="AB70" s="13">
        <v>2</v>
      </c>
      <c r="AC70" s="13">
        <v>1</v>
      </c>
      <c r="AD70" s="13">
        <v>2</v>
      </c>
      <c r="AE70" s="13">
        <v>6</v>
      </c>
      <c r="AF70" s="13">
        <v>2</v>
      </c>
      <c r="AG70" s="13">
        <v>4</v>
      </c>
      <c r="AH70" s="13">
        <v>11</v>
      </c>
      <c r="AI70" s="13">
        <v>8</v>
      </c>
      <c r="AJ70" s="13">
        <v>5</v>
      </c>
      <c r="AK70" s="13">
        <v>2</v>
      </c>
      <c r="AL70" s="13">
        <v>5</v>
      </c>
      <c r="AM70" s="13">
        <v>2</v>
      </c>
      <c r="AN70" s="13">
        <v>1</v>
      </c>
      <c r="AO70" s="13">
        <v>67</v>
      </c>
      <c r="AP70" s="13">
        <v>3</v>
      </c>
      <c r="AQ70" s="13">
        <v>2</v>
      </c>
      <c r="AR70" s="13">
        <v>3</v>
      </c>
      <c r="AS70" s="13">
        <v>2</v>
      </c>
      <c r="AT70" s="13">
        <v>2</v>
      </c>
      <c r="AU70" s="13">
        <v>2</v>
      </c>
      <c r="AV70" s="13">
        <v>8</v>
      </c>
      <c r="AW70" s="13">
        <v>11</v>
      </c>
      <c r="AX70" s="13">
        <v>14</v>
      </c>
      <c r="AY70" s="13">
        <v>9</v>
      </c>
      <c r="AZ70" s="13">
        <v>8</v>
      </c>
      <c r="BA70" s="13">
        <v>3</v>
      </c>
      <c r="BB70" s="13">
        <v>6</v>
      </c>
      <c r="BC70" s="13">
        <v>9</v>
      </c>
      <c r="BD70" s="13">
        <v>12</v>
      </c>
      <c r="BE70" s="13">
        <v>9</v>
      </c>
      <c r="BF70" s="13">
        <v>10</v>
      </c>
      <c r="BG70" s="13">
        <v>4</v>
      </c>
      <c r="BH70" s="13">
        <v>2</v>
      </c>
      <c r="BI70" s="13">
        <v>1</v>
      </c>
      <c r="BJ70" s="13">
        <v>3</v>
      </c>
      <c r="BK70" s="13">
        <v>123</v>
      </c>
      <c r="BL70" s="13">
        <v>3</v>
      </c>
      <c r="BM70" s="13">
        <v>2</v>
      </c>
      <c r="BN70" s="13">
        <v>1</v>
      </c>
      <c r="BO70" s="13">
        <v>2</v>
      </c>
      <c r="BP70" s="13">
        <v>8</v>
      </c>
      <c r="BQ70" s="13">
        <v>10</v>
      </c>
      <c r="BR70" s="13">
        <v>8</v>
      </c>
      <c r="BS70" s="13">
        <v>5</v>
      </c>
      <c r="BT70" s="13">
        <v>4</v>
      </c>
      <c r="BU70" s="13">
        <v>6</v>
      </c>
      <c r="BV70" s="13">
        <v>4</v>
      </c>
      <c r="BW70" s="13">
        <v>1</v>
      </c>
      <c r="BX70" s="13">
        <v>7</v>
      </c>
      <c r="BY70" s="13">
        <v>11</v>
      </c>
      <c r="BZ70" s="13">
        <v>10</v>
      </c>
      <c r="CA70" s="13">
        <v>13</v>
      </c>
      <c r="CB70" s="13">
        <v>5</v>
      </c>
      <c r="CC70" s="13">
        <v>2</v>
      </c>
      <c r="CD70" s="13">
        <v>2</v>
      </c>
      <c r="CE70" s="13">
        <v>2</v>
      </c>
      <c r="CF70" s="13">
        <v>106</v>
      </c>
      <c r="CG70" s="13">
        <v>1</v>
      </c>
      <c r="CH70" s="13">
        <v>1</v>
      </c>
      <c r="CI70" s="13">
        <v>2</v>
      </c>
      <c r="CJ70" s="13">
        <v>4</v>
      </c>
      <c r="CK70" s="13">
        <v>11</v>
      </c>
      <c r="CL70" s="13">
        <v>13</v>
      </c>
      <c r="CM70" s="13">
        <v>6</v>
      </c>
      <c r="CN70" s="13">
        <v>2</v>
      </c>
      <c r="CO70" s="13">
        <v>5</v>
      </c>
      <c r="CP70" s="13">
        <v>9</v>
      </c>
      <c r="CQ70" s="13">
        <v>4</v>
      </c>
      <c r="CR70" s="13">
        <v>7</v>
      </c>
      <c r="CS70" s="13">
        <v>12</v>
      </c>
      <c r="CT70" s="13">
        <v>12</v>
      </c>
      <c r="CU70" s="13">
        <v>13</v>
      </c>
      <c r="CV70" s="13">
        <v>6</v>
      </c>
      <c r="CW70" s="13">
        <v>5</v>
      </c>
      <c r="CX70" s="13">
        <v>4</v>
      </c>
      <c r="CY70" s="13">
        <v>5</v>
      </c>
      <c r="CZ70" s="13">
        <v>1</v>
      </c>
      <c r="DA70" s="13">
        <v>123</v>
      </c>
      <c r="DB70" s="13">
        <v>1</v>
      </c>
      <c r="DC70" s="13">
        <v>2</v>
      </c>
      <c r="DD70" s="13">
        <v>3</v>
      </c>
      <c r="DE70" s="13">
        <v>9</v>
      </c>
      <c r="DF70" s="13">
        <v>13</v>
      </c>
      <c r="DG70" s="13">
        <v>15</v>
      </c>
      <c r="DH70" s="13">
        <v>7</v>
      </c>
      <c r="DI70" s="13">
        <v>4</v>
      </c>
      <c r="DJ70" s="13">
        <v>5</v>
      </c>
      <c r="DK70" s="13">
        <v>16</v>
      </c>
      <c r="DL70" s="13">
        <v>10</v>
      </c>
      <c r="DM70" s="13">
        <v>17</v>
      </c>
      <c r="DN70" s="13">
        <v>5</v>
      </c>
      <c r="DO70" s="13">
        <v>17</v>
      </c>
      <c r="DP70" s="13">
        <v>14</v>
      </c>
      <c r="DQ70" s="13">
        <v>5</v>
      </c>
      <c r="DR70" s="13">
        <v>1</v>
      </c>
      <c r="DS70" s="13">
        <v>4</v>
      </c>
      <c r="DT70" s="13">
        <v>3</v>
      </c>
      <c r="DU70" s="13">
        <v>151</v>
      </c>
      <c r="DV70" s="13">
        <v>4</v>
      </c>
      <c r="DW70" s="13">
        <v>4</v>
      </c>
      <c r="DX70" s="13">
        <v>2</v>
      </c>
      <c r="DY70" s="13">
        <v>3</v>
      </c>
      <c r="DZ70" s="13">
        <v>2</v>
      </c>
      <c r="EA70" s="13">
        <v>2</v>
      </c>
      <c r="EB70" s="13">
        <v>6</v>
      </c>
      <c r="EC70" s="13">
        <v>5</v>
      </c>
      <c r="ED70" s="13">
        <v>9</v>
      </c>
      <c r="EE70" s="13">
        <v>6</v>
      </c>
      <c r="EF70" s="13">
        <v>11</v>
      </c>
      <c r="EG70" s="13">
        <v>14</v>
      </c>
      <c r="EH70" s="13">
        <v>23</v>
      </c>
      <c r="EI70" s="13">
        <v>34</v>
      </c>
      <c r="EJ70" s="13">
        <v>19</v>
      </c>
      <c r="EK70" s="13">
        <v>13</v>
      </c>
      <c r="EL70" s="13">
        <v>5</v>
      </c>
      <c r="EM70" s="13">
        <v>5</v>
      </c>
      <c r="EN70" s="13">
        <v>2</v>
      </c>
      <c r="EO70" s="13">
        <v>2</v>
      </c>
      <c r="EP70" s="13">
        <v>3</v>
      </c>
      <c r="EQ70" s="13">
        <v>5</v>
      </c>
      <c r="ER70" s="13">
        <v>179</v>
      </c>
      <c r="ES70" s="13">
        <v>812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5"/>
  <sheetViews>
    <sheetView topLeftCell="A92" workbookViewId="0">
      <selection activeCell="C43" sqref="C43"/>
    </sheetView>
  </sheetViews>
  <sheetFormatPr defaultRowHeight="15" x14ac:dyDescent="0.25"/>
  <cols>
    <col min="1" max="1" width="48" style="3" customWidth="1"/>
    <col min="2" max="3" width="9.140625" style="3"/>
    <col min="4" max="4" width="11.28515625" bestFit="1" customWidth="1"/>
  </cols>
  <sheetData>
    <row r="1" spans="1:4" x14ac:dyDescent="0.25">
      <c r="A1" s="3" t="s">
        <v>142</v>
      </c>
      <c r="B1" s="3">
        <v>43.017038999999997</v>
      </c>
      <c r="C1" s="3">
        <v>-87.911201000000005</v>
      </c>
      <c r="D1" t="s">
        <v>38</v>
      </c>
    </row>
    <row r="2" spans="1:4" x14ac:dyDescent="0.25">
      <c r="A2" s="3" t="s">
        <v>31</v>
      </c>
      <c r="B2" s="3">
        <v>43.038719999999998</v>
      </c>
      <c r="C2" s="3">
        <v>-87.905339999999995</v>
      </c>
      <c r="D2" t="s">
        <v>38</v>
      </c>
    </row>
    <row r="3" spans="1:4" x14ac:dyDescent="0.25">
      <c r="A3" s="3" t="s">
        <v>99</v>
      </c>
      <c r="B3" s="3">
        <v>43.024340000000002</v>
      </c>
      <c r="C3" s="3">
        <v>-87.916753</v>
      </c>
      <c r="D3" t="s">
        <v>38</v>
      </c>
    </row>
    <row r="4" spans="1:4" x14ac:dyDescent="0.25">
      <c r="A4" s="3" t="s">
        <v>84</v>
      </c>
      <c r="B4" s="3">
        <v>43.054830000000003</v>
      </c>
      <c r="C4" s="3">
        <v>-87.91874</v>
      </c>
      <c r="D4" t="s">
        <v>38</v>
      </c>
    </row>
    <row r="5" spans="1:4" x14ac:dyDescent="0.25">
      <c r="A5" s="3" t="s">
        <v>123</v>
      </c>
      <c r="B5" s="3">
        <v>43.026470000000003</v>
      </c>
      <c r="C5" s="3">
        <v>-87.918040000000005</v>
      </c>
      <c r="D5" t="s">
        <v>38</v>
      </c>
    </row>
    <row r="6" spans="1:4" x14ac:dyDescent="0.25">
      <c r="A6" s="3" t="s">
        <v>57</v>
      </c>
      <c r="B6" s="3">
        <v>43.045712999999999</v>
      </c>
      <c r="C6" s="3">
        <v>-87.899756999999994</v>
      </c>
      <c r="D6" t="s">
        <v>38</v>
      </c>
    </row>
    <row r="7" spans="1:4" x14ac:dyDescent="0.25">
      <c r="A7" s="3" t="s">
        <v>78</v>
      </c>
      <c r="B7" s="3">
        <v>43.041646999999998</v>
      </c>
      <c r="C7" s="3">
        <v>-87.927257999999995</v>
      </c>
      <c r="D7" t="s">
        <v>38</v>
      </c>
    </row>
    <row r="8" spans="1:4" x14ac:dyDescent="0.25">
      <c r="A8" s="3" t="s">
        <v>102</v>
      </c>
      <c r="B8" s="3">
        <v>43.058010000000003</v>
      </c>
      <c r="C8" s="3">
        <v>-87.877300000000005</v>
      </c>
      <c r="D8" t="s">
        <v>38</v>
      </c>
    </row>
    <row r="9" spans="1:4" x14ac:dyDescent="0.25">
      <c r="A9" s="3" t="s">
        <v>92</v>
      </c>
      <c r="B9" s="3">
        <v>43.053040000000003</v>
      </c>
      <c r="C9" s="3">
        <v>-87.897660000000002</v>
      </c>
      <c r="D9" t="s">
        <v>38</v>
      </c>
    </row>
    <row r="10" spans="1:4" x14ac:dyDescent="0.25">
      <c r="A10" s="3" t="s">
        <v>58</v>
      </c>
      <c r="B10" s="3">
        <v>43.052460000000004</v>
      </c>
      <c r="C10" s="3">
        <v>-87.891000000000005</v>
      </c>
      <c r="D10" t="s">
        <v>38</v>
      </c>
    </row>
    <row r="11" spans="1:4" x14ac:dyDescent="0.25">
      <c r="A11" s="3" t="s">
        <v>119</v>
      </c>
      <c r="B11" s="3">
        <v>43.027496300000003</v>
      </c>
      <c r="C11" s="3">
        <v>-87.966999599999994</v>
      </c>
      <c r="D11" t="s">
        <v>38</v>
      </c>
    </row>
    <row r="12" spans="1:4" x14ac:dyDescent="0.25">
      <c r="A12" s="3" t="s">
        <v>143</v>
      </c>
      <c r="B12" s="3">
        <v>43.046570000000003</v>
      </c>
      <c r="C12" s="3">
        <v>-87.908720000000002</v>
      </c>
      <c r="D12" t="s">
        <v>38</v>
      </c>
    </row>
    <row r="13" spans="1:4" x14ac:dyDescent="0.25">
      <c r="A13" s="3" t="s">
        <v>45</v>
      </c>
      <c r="B13" s="3">
        <v>43.03519</v>
      </c>
      <c r="C13" s="3">
        <v>-87.907390000000007</v>
      </c>
      <c r="D13" t="s">
        <v>38</v>
      </c>
    </row>
    <row r="14" spans="1:4" x14ac:dyDescent="0.25">
      <c r="A14" s="3" t="s">
        <v>113</v>
      </c>
      <c r="B14" s="3">
        <v>43.038245000000003</v>
      </c>
      <c r="C14" s="3">
        <v>-87.914811999999998</v>
      </c>
      <c r="D14" t="s">
        <v>38</v>
      </c>
    </row>
    <row r="15" spans="1:4" x14ac:dyDescent="0.25">
      <c r="A15" s="3" t="s">
        <v>59</v>
      </c>
      <c r="B15" s="3">
        <v>43.04804</v>
      </c>
      <c r="C15" s="3">
        <v>-87.896720000000002</v>
      </c>
      <c r="D15" t="s">
        <v>38</v>
      </c>
    </row>
    <row r="16" spans="1:4" x14ac:dyDescent="0.25">
      <c r="A16" s="3" t="s">
        <v>74</v>
      </c>
      <c r="B16" s="3">
        <v>43.042639999999999</v>
      </c>
      <c r="C16" s="3">
        <v>-87.905680000000004</v>
      </c>
      <c r="D16" t="s">
        <v>38</v>
      </c>
    </row>
    <row r="17" spans="1:4" x14ac:dyDescent="0.25">
      <c r="A17" s="3" t="s">
        <v>82</v>
      </c>
      <c r="B17" s="3">
        <v>43.038649999999997</v>
      </c>
      <c r="C17" s="3">
        <v>-87.921930000000003</v>
      </c>
      <c r="D17" t="s">
        <v>38</v>
      </c>
    </row>
    <row r="18" spans="1:4" x14ac:dyDescent="0.25">
      <c r="A18" s="3" t="s">
        <v>144</v>
      </c>
      <c r="B18" s="3">
        <v>43.02017</v>
      </c>
      <c r="C18" s="3">
        <v>-87.933049999999994</v>
      </c>
      <c r="D18" t="s">
        <v>38</v>
      </c>
    </row>
    <row r="19" spans="1:4" x14ac:dyDescent="0.25">
      <c r="A19" s="3" t="s">
        <v>145</v>
      </c>
      <c r="B19" s="3">
        <v>43.01605</v>
      </c>
      <c r="C19" s="3">
        <v>-88.005849999999995</v>
      </c>
      <c r="D19" t="s">
        <v>146</v>
      </c>
    </row>
    <row r="20" spans="1:4" x14ac:dyDescent="0.25">
      <c r="A20" s="3" t="s">
        <v>147</v>
      </c>
      <c r="B20" s="3">
        <v>43.059550000000002</v>
      </c>
      <c r="C20" s="3">
        <v>-88.008840000000006</v>
      </c>
      <c r="D20" t="s">
        <v>148</v>
      </c>
    </row>
    <row r="21" spans="1:4" x14ac:dyDescent="0.25">
      <c r="A21" s="4" t="s">
        <v>50</v>
      </c>
      <c r="B21" s="3">
        <v>43.033394000000001</v>
      </c>
      <c r="C21" s="3">
        <v>-87.942223999999996</v>
      </c>
      <c r="D21" t="s">
        <v>38</v>
      </c>
    </row>
    <row r="22" spans="1:4" x14ac:dyDescent="0.25">
      <c r="A22" s="3" t="s">
        <v>149</v>
      </c>
      <c r="B22" s="3">
        <v>43.053659000000003</v>
      </c>
      <c r="C22" s="3">
        <v>-87.885788000000005</v>
      </c>
      <c r="D22" t="s">
        <v>38</v>
      </c>
    </row>
    <row r="23" spans="1:4" x14ac:dyDescent="0.25">
      <c r="A23" s="3" t="s">
        <v>90</v>
      </c>
      <c r="B23" s="3">
        <v>43.036900000000003</v>
      </c>
      <c r="C23" s="3">
        <v>-87.89667</v>
      </c>
      <c r="D23" t="s">
        <v>38</v>
      </c>
    </row>
    <row r="24" spans="1:4" x14ac:dyDescent="0.25">
      <c r="A24" s="3" t="s">
        <v>65</v>
      </c>
      <c r="B24" s="3">
        <v>43.066893999999998</v>
      </c>
      <c r="C24" s="3">
        <v>-87.877936000000005</v>
      </c>
      <c r="D24" t="s">
        <v>38</v>
      </c>
    </row>
    <row r="25" spans="1:4" x14ac:dyDescent="0.25">
      <c r="A25" s="3" t="s">
        <v>150</v>
      </c>
      <c r="B25" s="3">
        <v>43.049529999999997</v>
      </c>
      <c r="C25" s="3">
        <v>-88.033590000000004</v>
      </c>
      <c r="D25" t="s">
        <v>148</v>
      </c>
    </row>
    <row r="26" spans="1:4" x14ac:dyDescent="0.25">
      <c r="A26" s="3" t="s">
        <v>109</v>
      </c>
      <c r="B26" s="3">
        <v>43.031480000000002</v>
      </c>
      <c r="C26" s="3">
        <v>-87.908169999999998</v>
      </c>
      <c r="D26" t="s">
        <v>38</v>
      </c>
    </row>
    <row r="27" spans="1:4" x14ac:dyDescent="0.25">
      <c r="A27" s="3" t="s">
        <v>151</v>
      </c>
      <c r="B27" s="3">
        <v>43.014589999999998</v>
      </c>
      <c r="C27" s="3">
        <v>-87.994259999999997</v>
      </c>
      <c r="D27" t="s">
        <v>146</v>
      </c>
    </row>
    <row r="28" spans="1:4" x14ac:dyDescent="0.25">
      <c r="A28" s="3" t="s">
        <v>134</v>
      </c>
      <c r="B28" s="3">
        <v>43.037984999999999</v>
      </c>
      <c r="C28" s="3">
        <v>-87.915052000000003</v>
      </c>
      <c r="D28" t="s">
        <v>38</v>
      </c>
    </row>
    <row r="29" spans="1:4" x14ac:dyDescent="0.25">
      <c r="A29" s="3" t="s">
        <v>46</v>
      </c>
      <c r="B29" s="3">
        <v>43.049909999999997</v>
      </c>
      <c r="C29" s="3">
        <v>-87.914237</v>
      </c>
      <c r="D29" t="s">
        <v>38</v>
      </c>
    </row>
    <row r="30" spans="1:4" x14ac:dyDescent="0.25">
      <c r="A30" s="3" t="s">
        <v>94</v>
      </c>
      <c r="B30" s="3">
        <v>43.077359999999999</v>
      </c>
      <c r="C30" s="3">
        <v>-87.880769999999998</v>
      </c>
      <c r="D30" t="s">
        <v>38</v>
      </c>
    </row>
    <row r="31" spans="1:4" x14ac:dyDescent="0.25">
      <c r="A31" s="3" t="s">
        <v>152</v>
      </c>
      <c r="B31" s="3">
        <v>43.052219999999998</v>
      </c>
      <c r="C31" s="3">
        <v>-88.003659999999996</v>
      </c>
      <c r="D31" t="s">
        <v>148</v>
      </c>
    </row>
    <row r="32" spans="1:4" x14ac:dyDescent="0.25">
      <c r="A32" s="3" t="s">
        <v>153</v>
      </c>
      <c r="B32" s="3">
        <v>43.051119999999997</v>
      </c>
      <c r="C32" s="3">
        <v>-87.918819999999997</v>
      </c>
      <c r="D32" t="s">
        <v>38</v>
      </c>
    </row>
    <row r="33" spans="1:4" x14ac:dyDescent="0.25">
      <c r="A33" s="3" t="s">
        <v>56</v>
      </c>
      <c r="B33" s="3">
        <v>43.05847</v>
      </c>
      <c r="C33" s="3">
        <v>-87.898079999999993</v>
      </c>
      <c r="D33" t="s">
        <v>38</v>
      </c>
    </row>
    <row r="34" spans="1:4" x14ac:dyDescent="0.25">
      <c r="A34" s="3" t="s">
        <v>48</v>
      </c>
      <c r="B34" s="3">
        <v>43.034619999999997</v>
      </c>
      <c r="C34" s="3">
        <v>-87.917500000000004</v>
      </c>
      <c r="D34" t="s">
        <v>38</v>
      </c>
    </row>
    <row r="35" spans="1:4" x14ac:dyDescent="0.25">
      <c r="A35" s="3" t="s">
        <v>154</v>
      </c>
      <c r="B35" s="3">
        <v>43.031320000000001</v>
      </c>
      <c r="C35" s="3">
        <v>-87.904259999999994</v>
      </c>
      <c r="D35" t="s">
        <v>38</v>
      </c>
    </row>
    <row r="36" spans="1:4" x14ac:dyDescent="0.25">
      <c r="A36" s="3" t="s">
        <v>115</v>
      </c>
      <c r="B36" s="3">
        <v>43.058619999999998</v>
      </c>
      <c r="C36" s="3">
        <v>-87.885319999999993</v>
      </c>
      <c r="D36" t="s">
        <v>38</v>
      </c>
    </row>
    <row r="37" spans="1:4" x14ac:dyDescent="0.25">
      <c r="A37" s="3" t="s">
        <v>76</v>
      </c>
      <c r="B37" s="3">
        <v>43.05536</v>
      </c>
      <c r="C37" s="3">
        <v>-87.90504</v>
      </c>
      <c r="D37" t="s">
        <v>38</v>
      </c>
    </row>
    <row r="38" spans="1:4" x14ac:dyDescent="0.25">
      <c r="A38" s="3" t="s">
        <v>155</v>
      </c>
      <c r="B38" s="3">
        <v>43.00291</v>
      </c>
      <c r="C38" s="3">
        <v>-87.903713999999994</v>
      </c>
      <c r="D38" t="s">
        <v>38</v>
      </c>
    </row>
    <row r="39" spans="1:4" x14ac:dyDescent="0.25">
      <c r="A39" s="3" t="s">
        <v>156</v>
      </c>
      <c r="B39" s="3">
        <v>43.052630000000001</v>
      </c>
      <c r="C39" s="3">
        <v>-88.016319999999993</v>
      </c>
      <c r="D39" t="s">
        <v>38</v>
      </c>
    </row>
    <row r="40" spans="1:4" x14ac:dyDescent="0.25">
      <c r="A40" s="3" t="s">
        <v>89</v>
      </c>
      <c r="B40" s="3">
        <v>43.040154000000001</v>
      </c>
      <c r="C40" s="3">
        <v>-87.932113000000001</v>
      </c>
      <c r="D40" t="s">
        <v>38</v>
      </c>
    </row>
    <row r="41" spans="1:4" x14ac:dyDescent="0.25">
      <c r="A41" s="3" t="s">
        <v>157</v>
      </c>
      <c r="B41" s="3">
        <v>43.053879999999999</v>
      </c>
      <c r="C41" s="3">
        <v>-87.903379999999999</v>
      </c>
      <c r="D41" t="s">
        <v>38</v>
      </c>
    </row>
    <row r="42" spans="1:4" x14ac:dyDescent="0.25">
      <c r="A42" s="3" t="s">
        <v>158</v>
      </c>
      <c r="B42" s="3">
        <v>43.039997</v>
      </c>
      <c r="C42" s="3">
        <v>-87.906671000000003</v>
      </c>
      <c r="D42" t="s">
        <v>38</v>
      </c>
    </row>
    <row r="43" spans="1:4" x14ac:dyDescent="0.25">
      <c r="A43" s="3" t="s">
        <v>53</v>
      </c>
      <c r="B43" s="3">
        <v>43.056570000000001</v>
      </c>
      <c r="C43" s="3">
        <v>-87.934060000000002</v>
      </c>
      <c r="D43" t="s">
        <v>38</v>
      </c>
    </row>
    <row r="44" spans="1:4" x14ac:dyDescent="0.25">
      <c r="A44" s="3" t="s">
        <v>126</v>
      </c>
      <c r="B44" s="3">
        <v>43.04421</v>
      </c>
      <c r="C44" s="3">
        <v>-88.021199999999993</v>
      </c>
      <c r="D44" t="s">
        <v>148</v>
      </c>
    </row>
    <row r="45" spans="1:4" x14ac:dyDescent="0.25">
      <c r="A45" s="3" t="s">
        <v>63</v>
      </c>
      <c r="B45" s="3">
        <v>43.092329999999997</v>
      </c>
      <c r="C45" s="3">
        <v>-87.887550000000005</v>
      </c>
      <c r="D45" t="s">
        <v>96</v>
      </c>
    </row>
    <row r="46" spans="1:4" x14ac:dyDescent="0.25">
      <c r="A46" s="3" t="s">
        <v>118</v>
      </c>
      <c r="B46" s="3">
        <v>43.056539999999998</v>
      </c>
      <c r="C46" s="3">
        <v>-87.914370000000005</v>
      </c>
      <c r="D46" t="s">
        <v>38</v>
      </c>
    </row>
    <row r="47" spans="1:4" x14ac:dyDescent="0.25">
      <c r="A47" s="3" t="s">
        <v>159</v>
      </c>
      <c r="B47" s="3">
        <v>43.060296999999998</v>
      </c>
      <c r="C47" s="3">
        <v>-87.913150000000002</v>
      </c>
      <c r="D47" t="s">
        <v>38</v>
      </c>
    </row>
    <row r="48" spans="1:4" x14ac:dyDescent="0.25">
      <c r="A48" s="3" t="s">
        <v>160</v>
      </c>
      <c r="B48" s="3">
        <v>43.0488</v>
      </c>
      <c r="C48" s="3">
        <v>-88.005099999999999</v>
      </c>
      <c r="D48" s="3" t="s">
        <v>148</v>
      </c>
    </row>
    <row r="49" spans="1:4" x14ac:dyDescent="0.25">
      <c r="A49" s="3" t="s">
        <v>69</v>
      </c>
      <c r="B49" s="3">
        <v>43.081940000000003</v>
      </c>
      <c r="C49" s="3">
        <v>-87.888090000000005</v>
      </c>
      <c r="D49" s="3" t="s">
        <v>96</v>
      </c>
    </row>
    <row r="50" spans="1:4" x14ac:dyDescent="0.25">
      <c r="A50" s="3" t="s">
        <v>103</v>
      </c>
      <c r="B50" s="3">
        <v>43.097999999999999</v>
      </c>
      <c r="C50" s="3">
        <v>-87.887529999999998</v>
      </c>
      <c r="D50" t="s">
        <v>96</v>
      </c>
    </row>
    <row r="51" spans="1:4" x14ac:dyDescent="0.25">
      <c r="A51" s="3" t="s">
        <v>104</v>
      </c>
      <c r="B51" s="3">
        <v>43.09534</v>
      </c>
      <c r="C51" s="3">
        <v>-87.887339999999995</v>
      </c>
      <c r="D51" t="s">
        <v>96</v>
      </c>
    </row>
    <row r="52" spans="1:4" x14ac:dyDescent="0.25">
      <c r="A52" s="3" t="s">
        <v>64</v>
      </c>
      <c r="B52" s="3">
        <v>43.08755</v>
      </c>
      <c r="C52" s="3">
        <v>-87.887680000000003</v>
      </c>
      <c r="D52" t="s">
        <v>96</v>
      </c>
    </row>
    <row r="53" spans="1:4" x14ac:dyDescent="0.25">
      <c r="A53" s="3" t="s">
        <v>161</v>
      </c>
      <c r="B53" s="3">
        <v>43.05509</v>
      </c>
      <c r="C53" s="3">
        <v>-88.007350000000002</v>
      </c>
      <c r="D53" t="s">
        <v>148</v>
      </c>
    </row>
    <row r="54" spans="1:4" x14ac:dyDescent="0.25">
      <c r="A54" s="3" t="s">
        <v>162</v>
      </c>
      <c r="B54" s="3">
        <v>43.0396</v>
      </c>
      <c r="C54" s="3">
        <v>-87.997209999999995</v>
      </c>
      <c r="D54" t="s">
        <v>148</v>
      </c>
    </row>
    <row r="55" spans="1:4" x14ac:dyDescent="0.25">
      <c r="A55" s="3" t="s">
        <v>105</v>
      </c>
      <c r="B55" s="3">
        <v>43.089309999999998</v>
      </c>
      <c r="C55" s="3">
        <v>-87.882720000000006</v>
      </c>
      <c r="D55" t="s">
        <v>96</v>
      </c>
    </row>
    <row r="56" spans="1:4" x14ac:dyDescent="0.25">
      <c r="A56" s="3" t="s">
        <v>73</v>
      </c>
      <c r="B56" s="3">
        <v>43.089460000000003</v>
      </c>
      <c r="C56" s="3">
        <v>-87.895219999999995</v>
      </c>
      <c r="D56" t="s">
        <v>96</v>
      </c>
    </row>
    <row r="57" spans="1:4" x14ac:dyDescent="0.25">
      <c r="A57" s="3" t="s">
        <v>67</v>
      </c>
      <c r="B57" s="3">
        <v>43.060250000000003</v>
      </c>
      <c r="C57" s="3">
        <v>-87.892169999999993</v>
      </c>
      <c r="D57" t="s">
        <v>38</v>
      </c>
    </row>
    <row r="58" spans="1:4" x14ac:dyDescent="0.25">
      <c r="A58" s="3" t="s">
        <v>66</v>
      </c>
      <c r="B58" s="3">
        <v>43.060155999999999</v>
      </c>
      <c r="C58" s="3">
        <v>-87.881258000000003</v>
      </c>
      <c r="D58" t="s">
        <v>38</v>
      </c>
    </row>
    <row r="59" spans="1:4" x14ac:dyDescent="0.25">
      <c r="A59" s="3" t="s">
        <v>163</v>
      </c>
      <c r="B59" s="3">
        <v>43.060167999999997</v>
      </c>
      <c r="C59" s="3">
        <v>-87.887604999999994</v>
      </c>
      <c r="D59" t="s">
        <v>38</v>
      </c>
    </row>
    <row r="60" spans="1:4" x14ac:dyDescent="0.25">
      <c r="A60" s="3" t="s">
        <v>164</v>
      </c>
      <c r="B60" s="3">
        <v>43.060400000000001</v>
      </c>
      <c r="C60" s="3">
        <v>-87.928039999999996</v>
      </c>
      <c r="D60" t="s">
        <v>38</v>
      </c>
    </row>
    <row r="61" spans="1:4" x14ac:dyDescent="0.25">
      <c r="A61" s="3" t="s">
        <v>75</v>
      </c>
      <c r="B61" s="3">
        <v>43.063749000000001</v>
      </c>
      <c r="C61" s="3">
        <v>-87.887962999999999</v>
      </c>
      <c r="D61" t="s">
        <v>38</v>
      </c>
    </row>
    <row r="62" spans="1:4" x14ac:dyDescent="0.25">
      <c r="A62" s="3" t="s">
        <v>70</v>
      </c>
      <c r="B62" s="3">
        <v>43.074655999999997</v>
      </c>
      <c r="C62" s="3">
        <v>-87.889011999999994</v>
      </c>
      <c r="D62" t="s">
        <v>38</v>
      </c>
    </row>
    <row r="63" spans="1:4" x14ac:dyDescent="0.25">
      <c r="A63" s="3" t="s">
        <v>60</v>
      </c>
      <c r="B63" s="3">
        <v>43.04824</v>
      </c>
      <c r="C63" s="3">
        <v>-87.904970000000006</v>
      </c>
      <c r="D63" t="s">
        <v>38</v>
      </c>
    </row>
    <row r="64" spans="1:4" x14ac:dyDescent="0.25">
      <c r="A64" s="3" t="s">
        <v>55</v>
      </c>
      <c r="B64" s="3">
        <v>43.048200000000001</v>
      </c>
      <c r="C64" s="3">
        <v>-87.900859999999994</v>
      </c>
      <c r="D64" t="s">
        <v>38</v>
      </c>
    </row>
    <row r="65" spans="1:4" x14ac:dyDescent="0.25">
      <c r="A65" s="3" t="s">
        <v>165</v>
      </c>
      <c r="B65" s="3">
        <v>43.044359999999998</v>
      </c>
      <c r="C65" s="3">
        <v>-87.914230000000003</v>
      </c>
      <c r="D65" t="s">
        <v>38</v>
      </c>
    </row>
    <row r="66" spans="1:4" x14ac:dyDescent="0.25">
      <c r="A66" s="3" t="s">
        <v>77</v>
      </c>
      <c r="B66" s="3">
        <v>43.052549999999997</v>
      </c>
      <c r="C66" s="3">
        <v>-87.909329999999997</v>
      </c>
      <c r="D66" t="s">
        <v>38</v>
      </c>
    </row>
    <row r="67" spans="1:4" x14ac:dyDescent="0.25">
      <c r="A67" s="3" t="s">
        <v>93</v>
      </c>
      <c r="B67" s="3">
        <v>43.060786</v>
      </c>
      <c r="C67" s="3">
        <v>-87.883825999999999</v>
      </c>
      <c r="D67" t="s">
        <v>38</v>
      </c>
    </row>
    <row r="68" spans="1:4" x14ac:dyDescent="0.25">
      <c r="A68" s="3" t="s">
        <v>32</v>
      </c>
      <c r="B68" s="3">
        <v>43.040349999999997</v>
      </c>
      <c r="C68" s="3">
        <v>-87.920760000000001</v>
      </c>
      <c r="D68" t="s">
        <v>38</v>
      </c>
    </row>
    <row r="69" spans="1:4" x14ac:dyDescent="0.25">
      <c r="A69" s="3" t="s">
        <v>41</v>
      </c>
      <c r="B69" s="3">
        <v>43.042490000000001</v>
      </c>
      <c r="C69" s="3">
        <v>-87.909959999999998</v>
      </c>
      <c r="D69" t="s">
        <v>38</v>
      </c>
    </row>
    <row r="70" spans="1:4" x14ac:dyDescent="0.25">
      <c r="A70" s="3" t="s">
        <v>97</v>
      </c>
      <c r="B70" s="3">
        <v>43.069021999999997</v>
      </c>
      <c r="C70" s="3">
        <v>-87.887940999999998</v>
      </c>
      <c r="D70" t="s">
        <v>38</v>
      </c>
    </row>
    <row r="71" spans="1:4" x14ac:dyDescent="0.25">
      <c r="A71" s="3" t="s">
        <v>68</v>
      </c>
      <c r="B71" s="3">
        <v>43.06033</v>
      </c>
      <c r="C71" s="3">
        <v>-87.89546</v>
      </c>
      <c r="D71" t="s">
        <v>38</v>
      </c>
    </row>
    <row r="72" spans="1:4" x14ac:dyDescent="0.25">
      <c r="A72" s="3" t="s">
        <v>166</v>
      </c>
      <c r="B72" s="3">
        <v>43.046039999999998</v>
      </c>
      <c r="C72" s="3">
        <v>-88.015420000000006</v>
      </c>
      <c r="D72" t="s">
        <v>148</v>
      </c>
    </row>
    <row r="73" spans="1:4" x14ac:dyDescent="0.25">
      <c r="A73" s="3" t="s">
        <v>42</v>
      </c>
      <c r="B73" s="3">
        <v>43.02948</v>
      </c>
      <c r="C73" s="3">
        <v>-87.912819999999996</v>
      </c>
      <c r="D73" t="s">
        <v>38</v>
      </c>
    </row>
    <row r="74" spans="1:4" x14ac:dyDescent="0.25">
      <c r="A74" s="3" t="s">
        <v>61</v>
      </c>
      <c r="B74" s="3">
        <v>43.026229999999998</v>
      </c>
      <c r="C74" s="3">
        <v>-87.912809999999993</v>
      </c>
      <c r="D74" t="s">
        <v>38</v>
      </c>
    </row>
    <row r="75" spans="1:4" x14ac:dyDescent="0.25">
      <c r="A75" s="3" t="s">
        <v>62</v>
      </c>
      <c r="B75" s="3">
        <v>43.020020000000002</v>
      </c>
      <c r="C75" s="3">
        <v>-87.912540000000007</v>
      </c>
      <c r="D75" t="s">
        <v>38</v>
      </c>
    </row>
    <row r="76" spans="1:4" x14ac:dyDescent="0.25">
      <c r="A76" s="3" t="s">
        <v>167</v>
      </c>
      <c r="B76" s="3">
        <v>43.01688</v>
      </c>
      <c r="C76" s="3">
        <v>-87.990650000000002</v>
      </c>
      <c r="D76" t="s">
        <v>146</v>
      </c>
    </row>
    <row r="77" spans="1:4" x14ac:dyDescent="0.25">
      <c r="A77" s="3" t="s">
        <v>168</v>
      </c>
      <c r="B77" s="3">
        <v>43.016849999999998</v>
      </c>
      <c r="C77" s="3">
        <v>-87.999899999999997</v>
      </c>
      <c r="D77" t="s">
        <v>146</v>
      </c>
    </row>
    <row r="78" spans="1:4" x14ac:dyDescent="0.25">
      <c r="A78" s="3" t="s">
        <v>169</v>
      </c>
      <c r="B78" s="3">
        <v>43.01341</v>
      </c>
      <c r="C78" s="3">
        <v>-87.99933</v>
      </c>
      <c r="D78" t="s">
        <v>146</v>
      </c>
    </row>
    <row r="79" spans="1:4" x14ac:dyDescent="0.25">
      <c r="A79" s="3" t="s">
        <v>170</v>
      </c>
      <c r="B79" s="3">
        <v>43.011890000000001</v>
      </c>
      <c r="C79" s="3">
        <v>-88.005960000000002</v>
      </c>
      <c r="D79" t="s">
        <v>146</v>
      </c>
    </row>
    <row r="80" spans="1:4" x14ac:dyDescent="0.25">
      <c r="A80" s="3" t="s">
        <v>79</v>
      </c>
      <c r="B80" s="3">
        <v>43.078530000000001</v>
      </c>
      <c r="C80" s="3">
        <v>-87.882620000000003</v>
      </c>
      <c r="D80" t="s">
        <v>38</v>
      </c>
    </row>
    <row r="81" spans="1:4" x14ac:dyDescent="0.25">
      <c r="A81" s="3" t="s">
        <v>81</v>
      </c>
      <c r="B81" s="3">
        <v>43.049230000000001</v>
      </c>
      <c r="C81" s="3">
        <v>-87.911940000000001</v>
      </c>
      <c r="D81" t="s">
        <v>38</v>
      </c>
    </row>
    <row r="82" spans="1:4" x14ac:dyDescent="0.25">
      <c r="A82" s="3" t="s">
        <v>171</v>
      </c>
      <c r="B82" s="3">
        <v>43.016629999999999</v>
      </c>
      <c r="C82" s="3">
        <v>-87.994450000000001</v>
      </c>
      <c r="D82" t="s">
        <v>146</v>
      </c>
    </row>
    <row r="83" spans="1:4" x14ac:dyDescent="0.25">
      <c r="A83" s="3" t="s">
        <v>172</v>
      </c>
      <c r="B83" s="3">
        <v>42.999212999999997</v>
      </c>
      <c r="C83" s="3">
        <v>-87.889716000000007</v>
      </c>
      <c r="D83" t="s">
        <v>38</v>
      </c>
    </row>
    <row r="84" spans="1:4" x14ac:dyDescent="0.25">
      <c r="A84" s="3" t="s">
        <v>100</v>
      </c>
      <c r="B84" s="3">
        <v>43.04562</v>
      </c>
      <c r="C84" s="3">
        <v>-87.923900000000003</v>
      </c>
      <c r="D84" t="s">
        <v>38</v>
      </c>
    </row>
    <row r="85" spans="1:4" x14ac:dyDescent="0.25">
      <c r="A85" s="3" t="s">
        <v>173</v>
      </c>
      <c r="B85" s="3">
        <v>43.047110000000004</v>
      </c>
      <c r="C85" s="3">
        <v>-87.990179999999995</v>
      </c>
      <c r="D85" t="s">
        <v>148</v>
      </c>
    </row>
    <row r="86" spans="1:4" x14ac:dyDescent="0.25">
      <c r="A86" s="3" t="s">
        <v>51</v>
      </c>
      <c r="B86" s="3">
        <v>43.028709999999997</v>
      </c>
      <c r="C86" s="3">
        <v>-87.9041</v>
      </c>
      <c r="D86" t="s">
        <v>38</v>
      </c>
    </row>
    <row r="87" spans="1:4" x14ac:dyDescent="0.25">
      <c r="A87" s="3" t="s">
        <v>36</v>
      </c>
      <c r="B87" s="3">
        <v>43.03886</v>
      </c>
      <c r="C87" s="3">
        <v>-87.902720000000002</v>
      </c>
      <c r="D87" t="s">
        <v>38</v>
      </c>
    </row>
    <row r="88" spans="1:4" x14ac:dyDescent="0.25">
      <c r="A88" s="3" t="s">
        <v>71</v>
      </c>
      <c r="B88" s="3">
        <v>43.074890000000003</v>
      </c>
      <c r="C88" s="3">
        <v>-87.882810000000006</v>
      </c>
      <c r="D88" t="s">
        <v>38</v>
      </c>
    </row>
    <row r="89" spans="1:4" x14ac:dyDescent="0.25">
      <c r="A89" s="3" t="s">
        <v>174</v>
      </c>
      <c r="B89" s="3">
        <v>43.048430000000003</v>
      </c>
      <c r="C89" s="3">
        <v>-87.930189999999996</v>
      </c>
      <c r="D89" t="s">
        <v>38</v>
      </c>
    </row>
    <row r="90" spans="1:4" x14ac:dyDescent="0.25">
      <c r="A90" s="3" t="s">
        <v>175</v>
      </c>
      <c r="B90" s="3">
        <v>43.048609999999996</v>
      </c>
      <c r="C90" s="3">
        <v>-88.008480000000006</v>
      </c>
      <c r="D90" t="s">
        <v>148</v>
      </c>
    </row>
    <row r="91" spans="1:4" x14ac:dyDescent="0.25">
      <c r="A91" s="3" t="s">
        <v>49</v>
      </c>
      <c r="B91" s="3">
        <v>43.060600000000001</v>
      </c>
      <c r="C91" s="3">
        <v>-87.982900000000001</v>
      </c>
      <c r="D91" t="s">
        <v>38</v>
      </c>
    </row>
    <row r="92" spans="1:4" x14ac:dyDescent="0.25">
      <c r="A92" s="3" t="s">
        <v>176</v>
      </c>
      <c r="B92" s="3">
        <v>43.060580000000002</v>
      </c>
      <c r="C92" s="3">
        <v>-87.992090000000005</v>
      </c>
      <c r="D92" t="s">
        <v>148</v>
      </c>
    </row>
    <row r="93" spans="1:4" x14ac:dyDescent="0.25">
      <c r="A93" s="3" t="s">
        <v>177</v>
      </c>
      <c r="B93" s="3">
        <v>43.060580000000002</v>
      </c>
      <c r="C93" s="3">
        <v>-87.998589999999993</v>
      </c>
      <c r="D93" t="s">
        <v>148</v>
      </c>
    </row>
    <row r="94" spans="1:4" x14ac:dyDescent="0.25">
      <c r="A94" s="3" t="s">
        <v>178</v>
      </c>
      <c r="B94" s="3">
        <v>43.060839999999999</v>
      </c>
      <c r="C94" s="3">
        <v>-88.001940000000005</v>
      </c>
      <c r="D94" t="s">
        <v>148</v>
      </c>
    </row>
    <row r="95" spans="1:4" x14ac:dyDescent="0.25">
      <c r="A95" s="3" t="s">
        <v>179</v>
      </c>
      <c r="B95" s="3">
        <v>43.06044</v>
      </c>
      <c r="C95" s="3">
        <v>-88.016239999999996</v>
      </c>
      <c r="D95" t="s">
        <v>148</v>
      </c>
    </row>
    <row r="96" spans="1:4" x14ac:dyDescent="0.25">
      <c r="A96" s="3" t="s">
        <v>180</v>
      </c>
      <c r="B96" s="3">
        <v>43.060079999999999</v>
      </c>
      <c r="C96" s="3">
        <v>-88.027349999999998</v>
      </c>
      <c r="D96" t="s">
        <v>148</v>
      </c>
    </row>
    <row r="97" spans="1:4" x14ac:dyDescent="0.25">
      <c r="A97" s="3" t="s">
        <v>181</v>
      </c>
      <c r="B97" s="3">
        <v>-87.998410000000007</v>
      </c>
      <c r="C97" s="3">
        <v>43.021149999999999</v>
      </c>
      <c r="D97" t="s">
        <v>146</v>
      </c>
    </row>
    <row r="98" spans="1:4" x14ac:dyDescent="0.25">
      <c r="A98" s="3" t="s">
        <v>47</v>
      </c>
      <c r="B98" s="3">
        <v>43.038600000000002</v>
      </c>
      <c r="C98" s="3">
        <v>-87.912099999999995</v>
      </c>
      <c r="D98" t="s">
        <v>38</v>
      </c>
    </row>
    <row r="99" spans="1:4" x14ac:dyDescent="0.25">
      <c r="A99" s="3" t="s">
        <v>98</v>
      </c>
      <c r="B99" s="3">
        <v>43.020130000000002</v>
      </c>
      <c r="C99" s="3">
        <v>-87.922499999999999</v>
      </c>
      <c r="D99" t="s">
        <v>38</v>
      </c>
    </row>
    <row r="100" spans="1:4" x14ac:dyDescent="0.25">
      <c r="A100" s="3" t="s">
        <v>80</v>
      </c>
      <c r="B100" s="3">
        <v>43.05097</v>
      </c>
      <c r="C100" s="3">
        <v>-87.906440000000003</v>
      </c>
      <c r="D100" t="s">
        <v>38</v>
      </c>
    </row>
    <row r="101" spans="1:4" x14ac:dyDescent="0.25">
      <c r="A101" s="3" t="s">
        <v>43</v>
      </c>
      <c r="B101" s="3">
        <v>43.038580000000003</v>
      </c>
      <c r="C101" s="3">
        <v>-87.90934</v>
      </c>
      <c r="D101" t="s">
        <v>38</v>
      </c>
    </row>
    <row r="102" spans="1:4" x14ac:dyDescent="0.25">
      <c r="A102" s="3" t="s">
        <v>182</v>
      </c>
      <c r="B102" s="3">
        <v>43.064901999999996</v>
      </c>
      <c r="C102" s="3">
        <v>-87.878107999999997</v>
      </c>
      <c r="D102" t="s">
        <v>38</v>
      </c>
    </row>
    <row r="103" spans="1:4" x14ac:dyDescent="0.25">
      <c r="A103" s="3" t="s">
        <v>72</v>
      </c>
      <c r="B103" s="3">
        <v>43.03913</v>
      </c>
      <c r="C103" s="3">
        <v>-87.916150000000002</v>
      </c>
      <c r="D103" t="s">
        <v>38</v>
      </c>
    </row>
    <row r="104" spans="1:4" x14ac:dyDescent="0.25">
      <c r="A104" s="3" t="s">
        <v>52</v>
      </c>
      <c r="B104" s="3">
        <v>43.037300000000002</v>
      </c>
      <c r="C104" s="3">
        <v>-87.915800000000004</v>
      </c>
      <c r="D104" t="s">
        <v>38</v>
      </c>
    </row>
    <row r="105" spans="1:4" x14ac:dyDescent="0.25">
      <c r="A105" s="3" t="s">
        <v>54</v>
      </c>
      <c r="B105" s="3">
        <v>43.004728999999998</v>
      </c>
      <c r="C105" s="3">
        <v>-87.905463999999995</v>
      </c>
      <c r="D105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1901.Trips</vt:lpstr>
      <vt:lpstr>1901.Maint</vt:lpstr>
      <vt:lpstr>Station to Station</vt:lpstr>
      <vt:lpstr>Day-Hour Usage</vt:lpstr>
      <vt:lpstr>Trips per Day-Hour Station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Davies</dc:creator>
  <cp:lastModifiedBy>James Davies</cp:lastModifiedBy>
  <dcterms:created xsi:type="dcterms:W3CDTF">2019-02-12T17:19:04Z</dcterms:created>
  <dcterms:modified xsi:type="dcterms:W3CDTF">2019-02-12T18:40:03Z</dcterms:modified>
</cp:coreProperties>
</file>