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nsanity/OneDrive - UWM/Documents/CIV790/code/Data/bubblr bike/"/>
    </mc:Choice>
  </mc:AlternateContent>
  <xr:revisionPtr revIDLastSave="13" documentId="13_ncr:1_{5AC4BF6A-B7FC-4263-A22A-B52250C72007}" xr6:coauthVersionLast="43" xr6:coauthVersionMax="43" xr10:uidLastSave="{AAD4C926-5D5C-6649-87C4-288BEE9EC2E7}"/>
  <bookViews>
    <workbookView xWindow="0" yWindow="460" windowWidth="26220" windowHeight="16180" xr2:uid="{00000000-000D-0000-FFFF-FFFF00000000}"/>
  </bookViews>
  <sheets>
    <sheet name="1902.Trips" sheetId="1" r:id="rId1"/>
    <sheet name="1902.Maint" sheetId="3" r:id="rId2"/>
    <sheet name="Station to Station" sheetId="4" r:id="rId3"/>
    <sheet name="Sheet1" sheetId="7" state="hidden" r:id="rId4"/>
    <sheet name="Sheet2" sheetId="8" state="hidden" r:id="rId5"/>
    <sheet name="Day-Hour Usage" sheetId="5" r:id="rId6"/>
    <sheet name="Trips per Day-Hour Station" sheetId="6" r:id="rId7"/>
    <sheet name="Key" sheetId="2" r:id="rId8"/>
  </sheets>
  <calcPr calcId="191029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9" i="3" l="1"/>
  <c r="AJ439" i="3" s="1"/>
  <c r="AH439" i="3"/>
  <c r="AD439" i="3"/>
  <c r="AC439" i="3"/>
  <c r="AB439" i="3"/>
  <c r="R439" i="3"/>
  <c r="Q439" i="3"/>
  <c r="P439" i="3"/>
  <c r="N439" i="3"/>
  <c r="M439" i="3"/>
  <c r="L439" i="3"/>
  <c r="AI438" i="3"/>
  <c r="AJ438" i="3" s="1"/>
  <c r="AH438" i="3"/>
  <c r="AD438" i="3"/>
  <c r="AC438" i="3"/>
  <c r="AB438" i="3"/>
  <c r="R438" i="3"/>
  <c r="Q438" i="3"/>
  <c r="P438" i="3"/>
  <c r="N438" i="3"/>
  <c r="M438" i="3"/>
  <c r="L438" i="3"/>
  <c r="AI437" i="3"/>
  <c r="AJ437" i="3" s="1"/>
  <c r="AH437" i="3"/>
  <c r="AD437" i="3"/>
  <c r="AC437" i="3"/>
  <c r="AB437" i="3"/>
  <c r="R437" i="3"/>
  <c r="Q437" i="3"/>
  <c r="P437" i="3"/>
  <c r="N437" i="3"/>
  <c r="M437" i="3"/>
  <c r="L437" i="3"/>
  <c r="AI436" i="3"/>
  <c r="AJ436" i="3" s="1"/>
  <c r="AH436" i="3"/>
  <c r="AD436" i="3"/>
  <c r="AC436" i="3"/>
  <c r="AB436" i="3"/>
  <c r="R436" i="3"/>
  <c r="Q436" i="3"/>
  <c r="P436" i="3"/>
  <c r="N436" i="3"/>
  <c r="M436" i="3"/>
  <c r="L436" i="3"/>
  <c r="AI435" i="3"/>
  <c r="AJ435" i="3" s="1"/>
  <c r="AH435" i="3"/>
  <c r="AD435" i="3"/>
  <c r="AC435" i="3"/>
  <c r="AB435" i="3"/>
  <c r="R435" i="3"/>
  <c r="Q435" i="3"/>
  <c r="P435" i="3"/>
  <c r="N435" i="3"/>
  <c r="M435" i="3"/>
  <c r="L435" i="3"/>
  <c r="AI434" i="3"/>
  <c r="AJ434" i="3" s="1"/>
  <c r="AH434" i="3"/>
  <c r="AD434" i="3"/>
  <c r="AC434" i="3"/>
  <c r="AB434" i="3"/>
  <c r="R434" i="3"/>
  <c r="Q434" i="3"/>
  <c r="P434" i="3"/>
  <c r="N434" i="3"/>
  <c r="M434" i="3"/>
  <c r="L434" i="3"/>
  <c r="AI433" i="3"/>
  <c r="AJ433" i="3" s="1"/>
  <c r="AH433" i="3"/>
  <c r="AD433" i="3"/>
  <c r="AC433" i="3"/>
  <c r="AB433" i="3"/>
  <c r="R433" i="3"/>
  <c r="Q433" i="3"/>
  <c r="P433" i="3"/>
  <c r="N433" i="3"/>
  <c r="M433" i="3"/>
  <c r="L433" i="3"/>
  <c r="AI432" i="3"/>
  <c r="AJ432" i="3" s="1"/>
  <c r="AH432" i="3"/>
  <c r="AD432" i="3"/>
  <c r="AC432" i="3"/>
  <c r="AB432" i="3"/>
  <c r="R432" i="3"/>
  <c r="Q432" i="3"/>
  <c r="P432" i="3"/>
  <c r="N432" i="3"/>
  <c r="M432" i="3"/>
  <c r="L432" i="3"/>
  <c r="AI431" i="3"/>
  <c r="AJ431" i="3" s="1"/>
  <c r="AH431" i="3"/>
  <c r="AD431" i="3"/>
  <c r="AC431" i="3"/>
  <c r="AB431" i="3"/>
  <c r="R431" i="3"/>
  <c r="Q431" i="3"/>
  <c r="P431" i="3"/>
  <c r="N431" i="3"/>
  <c r="M431" i="3"/>
  <c r="L431" i="3"/>
  <c r="AI430" i="3"/>
  <c r="AJ430" i="3" s="1"/>
  <c r="AH430" i="3"/>
  <c r="AD430" i="3"/>
  <c r="AC430" i="3"/>
  <c r="AB430" i="3"/>
  <c r="R430" i="3"/>
  <c r="Q430" i="3"/>
  <c r="P430" i="3"/>
  <c r="N430" i="3"/>
  <c r="M430" i="3"/>
  <c r="L430" i="3"/>
  <c r="AI429" i="3"/>
  <c r="AJ429" i="3" s="1"/>
  <c r="AH429" i="3"/>
  <c r="AD429" i="3"/>
  <c r="AC429" i="3"/>
  <c r="AB429" i="3"/>
  <c r="R429" i="3"/>
  <c r="Q429" i="3"/>
  <c r="P429" i="3"/>
  <c r="N429" i="3"/>
  <c r="M429" i="3"/>
  <c r="L429" i="3"/>
  <c r="AI428" i="3"/>
  <c r="AJ428" i="3" s="1"/>
  <c r="AH428" i="3"/>
  <c r="AD428" i="3"/>
  <c r="AC428" i="3"/>
  <c r="AB428" i="3"/>
  <c r="R428" i="3"/>
  <c r="Q428" i="3"/>
  <c r="P428" i="3"/>
  <c r="N428" i="3"/>
  <c r="M428" i="3"/>
  <c r="L428" i="3"/>
  <c r="AI427" i="3"/>
  <c r="AJ427" i="3" s="1"/>
  <c r="AH427" i="3"/>
  <c r="AD427" i="3"/>
  <c r="AC427" i="3"/>
  <c r="AB427" i="3"/>
  <c r="R427" i="3"/>
  <c r="Q427" i="3"/>
  <c r="P427" i="3"/>
  <c r="N427" i="3"/>
  <c r="M427" i="3"/>
  <c r="L427" i="3"/>
  <c r="AI426" i="3"/>
  <c r="AJ426" i="3" s="1"/>
  <c r="AH426" i="3"/>
  <c r="AD426" i="3"/>
  <c r="AC426" i="3"/>
  <c r="AB426" i="3"/>
  <c r="R426" i="3"/>
  <c r="Q426" i="3"/>
  <c r="P426" i="3"/>
  <c r="N426" i="3"/>
  <c r="M426" i="3"/>
  <c r="L426" i="3"/>
  <c r="AI425" i="3"/>
  <c r="AJ425" i="3" s="1"/>
  <c r="AH425" i="3"/>
  <c r="AD425" i="3"/>
  <c r="AC425" i="3"/>
  <c r="AB425" i="3"/>
  <c r="R425" i="3"/>
  <c r="Q425" i="3"/>
  <c r="P425" i="3"/>
  <c r="N425" i="3"/>
  <c r="M425" i="3"/>
  <c r="L425" i="3"/>
  <c r="AI424" i="3"/>
  <c r="AJ424" i="3" s="1"/>
  <c r="AH424" i="3"/>
  <c r="AD424" i="3"/>
  <c r="AC424" i="3"/>
  <c r="AB424" i="3"/>
  <c r="R424" i="3"/>
  <c r="Q424" i="3"/>
  <c r="P424" i="3"/>
  <c r="N424" i="3"/>
  <c r="M424" i="3"/>
  <c r="L424" i="3"/>
  <c r="AI423" i="3"/>
  <c r="AJ423" i="3" s="1"/>
  <c r="AH423" i="3"/>
  <c r="AD423" i="3"/>
  <c r="AC423" i="3"/>
  <c r="AB423" i="3"/>
  <c r="R423" i="3"/>
  <c r="Q423" i="3"/>
  <c r="P423" i="3"/>
  <c r="N423" i="3"/>
  <c r="M423" i="3"/>
  <c r="L423" i="3"/>
  <c r="AI422" i="3"/>
  <c r="AJ422" i="3" s="1"/>
  <c r="AH422" i="3"/>
  <c r="AD422" i="3"/>
  <c r="AC422" i="3"/>
  <c r="AB422" i="3"/>
  <c r="R422" i="3"/>
  <c r="Q422" i="3"/>
  <c r="P422" i="3"/>
  <c r="N422" i="3"/>
  <c r="M422" i="3"/>
  <c r="L422" i="3"/>
  <c r="AI421" i="3"/>
  <c r="AJ421" i="3" s="1"/>
  <c r="AH421" i="3"/>
  <c r="AD421" i="3"/>
  <c r="AC421" i="3"/>
  <c r="AB421" i="3"/>
  <c r="R421" i="3"/>
  <c r="Q421" i="3"/>
  <c r="P421" i="3"/>
  <c r="N421" i="3"/>
  <c r="M421" i="3"/>
  <c r="L421" i="3"/>
  <c r="AI420" i="3"/>
  <c r="AJ420" i="3" s="1"/>
  <c r="AH420" i="3"/>
  <c r="AD420" i="3"/>
  <c r="AC420" i="3"/>
  <c r="AB420" i="3"/>
  <c r="R420" i="3"/>
  <c r="Q420" i="3"/>
  <c r="P420" i="3"/>
  <c r="N420" i="3"/>
  <c r="M420" i="3"/>
  <c r="L420" i="3"/>
  <c r="AI419" i="3"/>
  <c r="AJ419" i="3" s="1"/>
  <c r="AH419" i="3"/>
  <c r="AD419" i="3"/>
  <c r="AC419" i="3"/>
  <c r="AB419" i="3"/>
  <c r="R419" i="3"/>
  <c r="Q419" i="3"/>
  <c r="P419" i="3"/>
  <c r="N419" i="3"/>
  <c r="M419" i="3"/>
  <c r="L419" i="3"/>
  <c r="AI418" i="3"/>
  <c r="AJ418" i="3" s="1"/>
  <c r="AH418" i="3"/>
  <c r="AD418" i="3"/>
  <c r="AC418" i="3"/>
  <c r="AB418" i="3"/>
  <c r="R418" i="3"/>
  <c r="Q418" i="3"/>
  <c r="P418" i="3"/>
  <c r="N418" i="3"/>
  <c r="M418" i="3"/>
  <c r="L418" i="3"/>
  <c r="AI417" i="3"/>
  <c r="AJ417" i="3" s="1"/>
  <c r="AH417" i="3"/>
  <c r="AD417" i="3"/>
  <c r="AC417" i="3"/>
  <c r="AB417" i="3"/>
  <c r="R417" i="3"/>
  <c r="Q417" i="3"/>
  <c r="P417" i="3"/>
  <c r="N417" i="3"/>
  <c r="M417" i="3"/>
  <c r="L417" i="3"/>
  <c r="AI416" i="3"/>
  <c r="AJ416" i="3" s="1"/>
  <c r="AH416" i="3"/>
  <c r="AD416" i="3"/>
  <c r="AC416" i="3"/>
  <c r="AB416" i="3"/>
  <c r="R416" i="3"/>
  <c r="Q416" i="3"/>
  <c r="P416" i="3"/>
  <c r="N416" i="3"/>
  <c r="M416" i="3"/>
  <c r="L416" i="3"/>
  <c r="AI415" i="3"/>
  <c r="AJ415" i="3" s="1"/>
  <c r="AH415" i="3"/>
  <c r="AD415" i="3"/>
  <c r="AC415" i="3"/>
  <c r="AB415" i="3"/>
  <c r="R415" i="3"/>
  <c r="Q415" i="3"/>
  <c r="P415" i="3"/>
  <c r="N415" i="3"/>
  <c r="M415" i="3"/>
  <c r="L415" i="3"/>
  <c r="AI414" i="3"/>
  <c r="AJ414" i="3" s="1"/>
  <c r="AH414" i="3"/>
  <c r="AD414" i="3"/>
  <c r="AC414" i="3"/>
  <c r="AB414" i="3"/>
  <c r="R414" i="3"/>
  <c r="Q414" i="3"/>
  <c r="P414" i="3"/>
  <c r="N414" i="3"/>
  <c r="M414" i="3"/>
  <c r="L414" i="3"/>
  <c r="AI413" i="3"/>
  <c r="AJ413" i="3" s="1"/>
  <c r="AH413" i="3"/>
  <c r="AD413" i="3"/>
  <c r="AC413" i="3"/>
  <c r="AB413" i="3"/>
  <c r="R413" i="3"/>
  <c r="Q413" i="3"/>
  <c r="P413" i="3"/>
  <c r="N413" i="3"/>
  <c r="M413" i="3"/>
  <c r="L413" i="3"/>
  <c r="AI412" i="3"/>
  <c r="AJ412" i="3" s="1"/>
  <c r="AH412" i="3"/>
  <c r="AD412" i="3"/>
  <c r="AC412" i="3"/>
  <c r="AB412" i="3"/>
  <c r="R412" i="3"/>
  <c r="Q412" i="3"/>
  <c r="P412" i="3"/>
  <c r="N412" i="3"/>
  <c r="M412" i="3"/>
  <c r="L412" i="3"/>
  <c r="AI411" i="3"/>
  <c r="AJ411" i="3" s="1"/>
  <c r="AH411" i="3"/>
  <c r="AD411" i="3"/>
  <c r="AC411" i="3"/>
  <c r="AB411" i="3"/>
  <c r="R411" i="3"/>
  <c r="Q411" i="3"/>
  <c r="P411" i="3"/>
  <c r="N411" i="3"/>
  <c r="M411" i="3"/>
  <c r="L411" i="3"/>
  <c r="AI410" i="3"/>
  <c r="AJ410" i="3" s="1"/>
  <c r="AH410" i="3"/>
  <c r="AD410" i="3"/>
  <c r="AC410" i="3"/>
  <c r="AB410" i="3"/>
  <c r="R410" i="3"/>
  <c r="Q410" i="3"/>
  <c r="P410" i="3"/>
  <c r="N410" i="3"/>
  <c r="M410" i="3"/>
  <c r="L410" i="3"/>
  <c r="AI409" i="3"/>
  <c r="AJ409" i="3" s="1"/>
  <c r="AH409" i="3"/>
  <c r="AD409" i="3"/>
  <c r="AC409" i="3"/>
  <c r="AB409" i="3"/>
  <c r="R409" i="3"/>
  <c r="Q409" i="3"/>
  <c r="P409" i="3"/>
  <c r="N409" i="3"/>
  <c r="M409" i="3"/>
  <c r="L409" i="3"/>
  <c r="AI408" i="3"/>
  <c r="AJ408" i="3" s="1"/>
  <c r="AH408" i="3"/>
  <c r="AD408" i="3"/>
  <c r="AC408" i="3"/>
  <c r="AB408" i="3"/>
  <c r="R408" i="3"/>
  <c r="Q408" i="3"/>
  <c r="P408" i="3"/>
  <c r="N408" i="3"/>
  <c r="M408" i="3"/>
  <c r="L408" i="3"/>
  <c r="AI407" i="3"/>
  <c r="AJ407" i="3" s="1"/>
  <c r="AH407" i="3"/>
  <c r="AD407" i="3"/>
  <c r="AC407" i="3"/>
  <c r="AB407" i="3"/>
  <c r="R407" i="3"/>
  <c r="Q407" i="3"/>
  <c r="P407" i="3"/>
  <c r="N407" i="3"/>
  <c r="M407" i="3"/>
  <c r="L407" i="3"/>
  <c r="AI406" i="3"/>
  <c r="AJ406" i="3" s="1"/>
  <c r="AH406" i="3"/>
  <c r="AD406" i="3"/>
  <c r="AC406" i="3"/>
  <c r="AB406" i="3"/>
  <c r="R406" i="3"/>
  <c r="Q406" i="3"/>
  <c r="P406" i="3"/>
  <c r="N406" i="3"/>
  <c r="M406" i="3"/>
  <c r="L406" i="3"/>
  <c r="AI405" i="3"/>
  <c r="AJ405" i="3" s="1"/>
  <c r="AH405" i="3"/>
  <c r="AD405" i="3"/>
  <c r="AC405" i="3"/>
  <c r="AB405" i="3"/>
  <c r="R405" i="3"/>
  <c r="Q405" i="3"/>
  <c r="P405" i="3"/>
  <c r="N405" i="3"/>
  <c r="M405" i="3"/>
  <c r="L405" i="3"/>
  <c r="AI404" i="3"/>
  <c r="AJ404" i="3" s="1"/>
  <c r="AH404" i="3"/>
  <c r="AD404" i="3"/>
  <c r="AC404" i="3"/>
  <c r="AB404" i="3"/>
  <c r="R404" i="3"/>
  <c r="Q404" i="3"/>
  <c r="P404" i="3"/>
  <c r="N404" i="3"/>
  <c r="M404" i="3"/>
  <c r="L404" i="3"/>
  <c r="AI403" i="3"/>
  <c r="AJ403" i="3" s="1"/>
  <c r="AH403" i="3"/>
  <c r="AD403" i="3"/>
  <c r="AC403" i="3"/>
  <c r="AB403" i="3"/>
  <c r="R403" i="3"/>
  <c r="Q403" i="3"/>
  <c r="P403" i="3"/>
  <c r="N403" i="3"/>
  <c r="M403" i="3"/>
  <c r="L403" i="3"/>
  <c r="AI402" i="3"/>
  <c r="AJ402" i="3" s="1"/>
  <c r="AH402" i="3"/>
  <c r="AD402" i="3"/>
  <c r="AC402" i="3"/>
  <c r="AB402" i="3"/>
  <c r="R402" i="3"/>
  <c r="Q402" i="3"/>
  <c r="P402" i="3"/>
  <c r="N402" i="3"/>
  <c r="M402" i="3"/>
  <c r="L402" i="3"/>
  <c r="AI401" i="3"/>
  <c r="AJ401" i="3" s="1"/>
  <c r="AH401" i="3"/>
  <c r="AD401" i="3"/>
  <c r="AC401" i="3"/>
  <c r="AB401" i="3"/>
  <c r="R401" i="3"/>
  <c r="Q401" i="3"/>
  <c r="P401" i="3"/>
  <c r="N401" i="3"/>
  <c r="M401" i="3"/>
  <c r="L401" i="3"/>
  <c r="AI400" i="3"/>
  <c r="AJ400" i="3" s="1"/>
  <c r="AH400" i="3"/>
  <c r="AD400" i="3"/>
  <c r="AC400" i="3"/>
  <c r="AB400" i="3"/>
  <c r="R400" i="3"/>
  <c r="Q400" i="3"/>
  <c r="P400" i="3"/>
  <c r="N400" i="3"/>
  <c r="M400" i="3"/>
  <c r="L400" i="3"/>
  <c r="AI399" i="3"/>
  <c r="AJ399" i="3" s="1"/>
  <c r="AH399" i="3"/>
  <c r="AD399" i="3"/>
  <c r="AC399" i="3"/>
  <c r="AB399" i="3"/>
  <c r="R399" i="3"/>
  <c r="Q399" i="3"/>
  <c r="P399" i="3"/>
  <c r="N399" i="3"/>
  <c r="M399" i="3"/>
  <c r="L399" i="3"/>
  <c r="AI398" i="3"/>
  <c r="AJ398" i="3" s="1"/>
  <c r="AH398" i="3"/>
  <c r="AD398" i="3"/>
  <c r="AC398" i="3"/>
  <c r="AB398" i="3"/>
  <c r="R398" i="3"/>
  <c r="Q398" i="3"/>
  <c r="P398" i="3"/>
  <c r="N398" i="3"/>
  <c r="M398" i="3"/>
  <c r="L398" i="3"/>
  <c r="AI397" i="3"/>
  <c r="AJ397" i="3" s="1"/>
  <c r="AH397" i="3"/>
  <c r="AD397" i="3"/>
  <c r="AC397" i="3"/>
  <c r="AB397" i="3"/>
  <c r="R397" i="3"/>
  <c r="Q397" i="3"/>
  <c r="P397" i="3"/>
  <c r="N397" i="3"/>
  <c r="M397" i="3"/>
  <c r="L397" i="3"/>
  <c r="AI396" i="3"/>
  <c r="AJ396" i="3" s="1"/>
  <c r="AH396" i="3"/>
  <c r="AD396" i="3"/>
  <c r="AC396" i="3"/>
  <c r="AB396" i="3"/>
  <c r="R396" i="3"/>
  <c r="Q396" i="3"/>
  <c r="P396" i="3"/>
  <c r="N396" i="3"/>
  <c r="M396" i="3"/>
  <c r="L396" i="3"/>
  <c r="AI395" i="3"/>
  <c r="AJ395" i="3" s="1"/>
  <c r="AH395" i="3"/>
  <c r="AD395" i="3"/>
  <c r="AC395" i="3"/>
  <c r="AB395" i="3"/>
  <c r="R395" i="3"/>
  <c r="Q395" i="3"/>
  <c r="P395" i="3"/>
  <c r="N395" i="3"/>
  <c r="M395" i="3"/>
  <c r="L395" i="3"/>
  <c r="AI394" i="3"/>
  <c r="AJ394" i="3" s="1"/>
  <c r="AH394" i="3"/>
  <c r="AD394" i="3"/>
  <c r="AC394" i="3"/>
  <c r="AB394" i="3"/>
  <c r="R394" i="3"/>
  <c r="Q394" i="3"/>
  <c r="P394" i="3"/>
  <c r="N394" i="3"/>
  <c r="M394" i="3"/>
  <c r="L394" i="3"/>
  <c r="AI393" i="3"/>
  <c r="AJ393" i="3" s="1"/>
  <c r="AH393" i="3"/>
  <c r="AD393" i="3"/>
  <c r="AC393" i="3"/>
  <c r="AB393" i="3"/>
  <c r="R393" i="3"/>
  <c r="Q393" i="3"/>
  <c r="P393" i="3"/>
  <c r="N393" i="3"/>
  <c r="M393" i="3"/>
  <c r="L393" i="3"/>
  <c r="AI392" i="3"/>
  <c r="AJ392" i="3" s="1"/>
  <c r="AH392" i="3"/>
  <c r="AD392" i="3"/>
  <c r="AC392" i="3"/>
  <c r="AB392" i="3"/>
  <c r="R392" i="3"/>
  <c r="Q392" i="3"/>
  <c r="P392" i="3"/>
  <c r="N392" i="3"/>
  <c r="M392" i="3"/>
  <c r="L392" i="3"/>
  <c r="AI391" i="3"/>
  <c r="AJ391" i="3" s="1"/>
  <c r="AH391" i="3"/>
  <c r="AD391" i="3"/>
  <c r="AC391" i="3"/>
  <c r="AB391" i="3"/>
  <c r="R391" i="3"/>
  <c r="Q391" i="3"/>
  <c r="P391" i="3"/>
  <c r="N391" i="3"/>
  <c r="M391" i="3"/>
  <c r="L391" i="3"/>
  <c r="AI390" i="3"/>
  <c r="AJ390" i="3" s="1"/>
  <c r="AH390" i="3"/>
  <c r="AD390" i="3"/>
  <c r="AC390" i="3"/>
  <c r="AB390" i="3"/>
  <c r="R390" i="3"/>
  <c r="Q390" i="3"/>
  <c r="P390" i="3"/>
  <c r="N390" i="3"/>
  <c r="M390" i="3"/>
  <c r="L390" i="3"/>
  <c r="AI389" i="3"/>
  <c r="AJ389" i="3" s="1"/>
  <c r="AH389" i="3"/>
  <c r="AD389" i="3"/>
  <c r="AC389" i="3"/>
  <c r="AB389" i="3"/>
  <c r="R389" i="3"/>
  <c r="Q389" i="3"/>
  <c r="P389" i="3"/>
  <c r="N389" i="3"/>
  <c r="M389" i="3"/>
  <c r="L389" i="3"/>
  <c r="AI388" i="3"/>
  <c r="AJ388" i="3" s="1"/>
  <c r="AH388" i="3"/>
  <c r="AD388" i="3"/>
  <c r="AC388" i="3"/>
  <c r="AB388" i="3"/>
  <c r="R388" i="3"/>
  <c r="Q388" i="3"/>
  <c r="P388" i="3"/>
  <c r="N388" i="3"/>
  <c r="M388" i="3"/>
  <c r="L388" i="3"/>
  <c r="AI387" i="3"/>
  <c r="AJ387" i="3" s="1"/>
  <c r="AH387" i="3"/>
  <c r="AD387" i="3"/>
  <c r="AC387" i="3"/>
  <c r="AB387" i="3"/>
  <c r="R387" i="3"/>
  <c r="Q387" i="3"/>
  <c r="P387" i="3"/>
  <c r="N387" i="3"/>
  <c r="M387" i="3"/>
  <c r="L387" i="3"/>
  <c r="AI386" i="3"/>
  <c r="AJ386" i="3" s="1"/>
  <c r="AH386" i="3"/>
  <c r="AD386" i="3"/>
  <c r="AC386" i="3"/>
  <c r="AB386" i="3"/>
  <c r="R386" i="3"/>
  <c r="Q386" i="3"/>
  <c r="P386" i="3"/>
  <c r="N386" i="3"/>
  <c r="M386" i="3"/>
  <c r="L386" i="3"/>
  <c r="AI385" i="3"/>
  <c r="AJ385" i="3" s="1"/>
  <c r="AH385" i="3"/>
  <c r="AD385" i="3"/>
  <c r="AC385" i="3"/>
  <c r="AB385" i="3"/>
  <c r="R385" i="3"/>
  <c r="Q385" i="3"/>
  <c r="P385" i="3"/>
  <c r="N385" i="3"/>
  <c r="M385" i="3"/>
  <c r="L385" i="3"/>
  <c r="AI384" i="3"/>
  <c r="AJ384" i="3" s="1"/>
  <c r="AH384" i="3"/>
  <c r="AD384" i="3"/>
  <c r="AC384" i="3"/>
  <c r="AB384" i="3"/>
  <c r="R384" i="3"/>
  <c r="Q384" i="3"/>
  <c r="P384" i="3"/>
  <c r="N384" i="3"/>
  <c r="M384" i="3"/>
  <c r="L384" i="3"/>
  <c r="AI383" i="3"/>
  <c r="AJ383" i="3" s="1"/>
  <c r="AH383" i="3"/>
  <c r="AD383" i="3"/>
  <c r="AC383" i="3"/>
  <c r="AB383" i="3"/>
  <c r="R383" i="3"/>
  <c r="Q383" i="3"/>
  <c r="P383" i="3"/>
  <c r="N383" i="3"/>
  <c r="M383" i="3"/>
  <c r="L383" i="3"/>
  <c r="AI382" i="3"/>
  <c r="AJ382" i="3" s="1"/>
  <c r="AH382" i="3"/>
  <c r="AD382" i="3"/>
  <c r="AC382" i="3"/>
  <c r="AB382" i="3"/>
  <c r="R382" i="3"/>
  <c r="Q382" i="3"/>
  <c r="P382" i="3"/>
  <c r="N382" i="3"/>
  <c r="M382" i="3"/>
  <c r="L382" i="3"/>
  <c r="AI381" i="3"/>
  <c r="AJ381" i="3" s="1"/>
  <c r="AH381" i="3"/>
  <c r="AD381" i="3"/>
  <c r="AC381" i="3"/>
  <c r="AB381" i="3"/>
  <c r="R381" i="3"/>
  <c r="Q381" i="3"/>
  <c r="P381" i="3"/>
  <c r="N381" i="3"/>
  <c r="M381" i="3"/>
  <c r="L381" i="3"/>
  <c r="AI380" i="3"/>
  <c r="AJ380" i="3" s="1"/>
  <c r="AH380" i="3"/>
  <c r="AD380" i="3"/>
  <c r="AC380" i="3"/>
  <c r="AB380" i="3"/>
  <c r="R380" i="3"/>
  <c r="Q380" i="3"/>
  <c r="P380" i="3"/>
  <c r="N380" i="3"/>
  <c r="M380" i="3"/>
  <c r="L380" i="3"/>
  <c r="AI379" i="3"/>
  <c r="AJ379" i="3" s="1"/>
  <c r="AH379" i="3"/>
  <c r="AD379" i="3"/>
  <c r="AC379" i="3"/>
  <c r="AB379" i="3"/>
  <c r="R379" i="3"/>
  <c r="Q379" i="3"/>
  <c r="P379" i="3"/>
  <c r="N379" i="3"/>
  <c r="M379" i="3"/>
  <c r="L379" i="3"/>
  <c r="AI378" i="3"/>
  <c r="AJ378" i="3" s="1"/>
  <c r="AH378" i="3"/>
  <c r="AD378" i="3"/>
  <c r="AC378" i="3"/>
  <c r="AB378" i="3"/>
  <c r="R378" i="3"/>
  <c r="Q378" i="3"/>
  <c r="P378" i="3"/>
  <c r="N378" i="3"/>
  <c r="M378" i="3"/>
  <c r="L378" i="3"/>
  <c r="AI377" i="3"/>
  <c r="AJ377" i="3" s="1"/>
  <c r="AH377" i="3"/>
  <c r="AD377" i="3"/>
  <c r="AC377" i="3"/>
  <c r="AB377" i="3"/>
  <c r="R377" i="3"/>
  <c r="Q377" i="3"/>
  <c r="P377" i="3"/>
  <c r="N377" i="3"/>
  <c r="M377" i="3"/>
  <c r="L377" i="3"/>
  <c r="AI376" i="3"/>
  <c r="AJ376" i="3" s="1"/>
  <c r="AH376" i="3"/>
  <c r="AD376" i="3"/>
  <c r="AC376" i="3"/>
  <c r="AB376" i="3"/>
  <c r="R376" i="3"/>
  <c r="Q376" i="3"/>
  <c r="P376" i="3"/>
  <c r="N376" i="3"/>
  <c r="M376" i="3"/>
  <c r="L376" i="3"/>
  <c r="AI375" i="3"/>
  <c r="AJ375" i="3" s="1"/>
  <c r="AH375" i="3"/>
  <c r="AD375" i="3"/>
  <c r="AC375" i="3"/>
  <c r="AB375" i="3"/>
  <c r="R375" i="3"/>
  <c r="Q375" i="3"/>
  <c r="P375" i="3"/>
  <c r="N375" i="3"/>
  <c r="M375" i="3"/>
  <c r="L375" i="3"/>
  <c r="AI374" i="3"/>
  <c r="AJ374" i="3" s="1"/>
  <c r="AH374" i="3"/>
  <c r="AD374" i="3"/>
  <c r="AC374" i="3"/>
  <c r="AB374" i="3"/>
  <c r="R374" i="3"/>
  <c r="Q374" i="3"/>
  <c r="P374" i="3"/>
  <c r="N374" i="3"/>
  <c r="M374" i="3"/>
  <c r="L374" i="3"/>
  <c r="AI373" i="3"/>
  <c r="AJ373" i="3" s="1"/>
  <c r="AH373" i="3"/>
  <c r="AD373" i="3"/>
  <c r="AC373" i="3"/>
  <c r="AB373" i="3"/>
  <c r="R373" i="3"/>
  <c r="Q373" i="3"/>
  <c r="P373" i="3"/>
  <c r="N373" i="3"/>
  <c r="M373" i="3"/>
  <c r="L373" i="3"/>
  <c r="AI372" i="3"/>
  <c r="AJ372" i="3" s="1"/>
  <c r="AH372" i="3"/>
  <c r="AD372" i="3"/>
  <c r="AC372" i="3"/>
  <c r="AB372" i="3"/>
  <c r="R372" i="3"/>
  <c r="Q372" i="3"/>
  <c r="P372" i="3"/>
  <c r="N372" i="3"/>
  <c r="M372" i="3"/>
  <c r="L372" i="3"/>
  <c r="AI371" i="3"/>
  <c r="AJ371" i="3" s="1"/>
  <c r="AH371" i="3"/>
  <c r="AD371" i="3"/>
  <c r="AC371" i="3"/>
  <c r="AB371" i="3"/>
  <c r="R371" i="3"/>
  <c r="Q371" i="3"/>
  <c r="P371" i="3"/>
  <c r="N371" i="3"/>
  <c r="M371" i="3"/>
  <c r="L371" i="3"/>
  <c r="AI370" i="3"/>
  <c r="AJ370" i="3" s="1"/>
  <c r="AH370" i="3"/>
  <c r="AD370" i="3"/>
  <c r="AC370" i="3"/>
  <c r="AB370" i="3"/>
  <c r="R370" i="3"/>
  <c r="Q370" i="3"/>
  <c r="P370" i="3"/>
  <c r="N370" i="3"/>
  <c r="M370" i="3"/>
  <c r="L370" i="3"/>
  <c r="AI369" i="3"/>
  <c r="AJ369" i="3" s="1"/>
  <c r="AH369" i="3"/>
  <c r="AD369" i="3"/>
  <c r="AC369" i="3"/>
  <c r="AB369" i="3"/>
  <c r="R369" i="3"/>
  <c r="Q369" i="3"/>
  <c r="P369" i="3"/>
  <c r="N369" i="3"/>
  <c r="M369" i="3"/>
  <c r="L369" i="3"/>
  <c r="AI368" i="3"/>
  <c r="AJ368" i="3" s="1"/>
  <c r="AH368" i="3"/>
  <c r="AD368" i="3"/>
  <c r="AC368" i="3"/>
  <c r="AB368" i="3"/>
  <c r="R368" i="3"/>
  <c r="Q368" i="3"/>
  <c r="P368" i="3"/>
  <c r="N368" i="3"/>
  <c r="M368" i="3"/>
  <c r="L368" i="3"/>
  <c r="AI367" i="3"/>
  <c r="AJ367" i="3" s="1"/>
  <c r="AH367" i="3"/>
  <c r="AD367" i="3"/>
  <c r="AC367" i="3"/>
  <c r="AB367" i="3"/>
  <c r="R367" i="3"/>
  <c r="Q367" i="3"/>
  <c r="P367" i="3"/>
  <c r="N367" i="3"/>
  <c r="M367" i="3"/>
  <c r="L367" i="3"/>
  <c r="AI366" i="3"/>
  <c r="AJ366" i="3" s="1"/>
  <c r="AH366" i="3"/>
  <c r="AD366" i="3"/>
  <c r="AC366" i="3"/>
  <c r="AB366" i="3"/>
  <c r="R366" i="3"/>
  <c r="Q366" i="3"/>
  <c r="P366" i="3"/>
  <c r="N366" i="3"/>
  <c r="M366" i="3"/>
  <c r="L366" i="3"/>
  <c r="AI365" i="3"/>
  <c r="AJ365" i="3" s="1"/>
  <c r="AH365" i="3"/>
  <c r="AD365" i="3"/>
  <c r="AC365" i="3"/>
  <c r="AB365" i="3"/>
  <c r="R365" i="3"/>
  <c r="Q365" i="3"/>
  <c r="P365" i="3"/>
  <c r="N365" i="3"/>
  <c r="M365" i="3"/>
  <c r="L365" i="3"/>
  <c r="AI364" i="3"/>
  <c r="AJ364" i="3" s="1"/>
  <c r="AH364" i="3"/>
  <c r="AD364" i="3"/>
  <c r="AC364" i="3"/>
  <c r="AB364" i="3"/>
  <c r="R364" i="3"/>
  <c r="Q364" i="3"/>
  <c r="P364" i="3"/>
  <c r="N364" i="3"/>
  <c r="M364" i="3"/>
  <c r="L364" i="3"/>
  <c r="AI363" i="3"/>
  <c r="AJ363" i="3" s="1"/>
  <c r="AH363" i="3"/>
  <c r="AD363" i="3"/>
  <c r="AC363" i="3"/>
  <c r="AB363" i="3"/>
  <c r="R363" i="3"/>
  <c r="Q363" i="3"/>
  <c r="P363" i="3"/>
  <c r="N363" i="3"/>
  <c r="M363" i="3"/>
  <c r="L363" i="3"/>
  <c r="AI362" i="3"/>
  <c r="AJ362" i="3" s="1"/>
  <c r="AH362" i="3"/>
  <c r="AD362" i="3"/>
  <c r="AC362" i="3"/>
  <c r="AB362" i="3"/>
  <c r="R362" i="3"/>
  <c r="Q362" i="3"/>
  <c r="P362" i="3"/>
  <c r="N362" i="3"/>
  <c r="M362" i="3"/>
  <c r="L362" i="3"/>
  <c r="AI361" i="3"/>
  <c r="AJ361" i="3" s="1"/>
  <c r="AH361" i="3"/>
  <c r="AD361" i="3"/>
  <c r="AC361" i="3"/>
  <c r="AB361" i="3"/>
  <c r="R361" i="3"/>
  <c r="Q361" i="3"/>
  <c r="P361" i="3"/>
  <c r="N361" i="3"/>
  <c r="M361" i="3"/>
  <c r="L361" i="3"/>
  <c r="AI360" i="3"/>
  <c r="AJ360" i="3" s="1"/>
  <c r="AH360" i="3"/>
  <c r="AD360" i="3"/>
  <c r="AC360" i="3"/>
  <c r="AB360" i="3"/>
  <c r="R360" i="3"/>
  <c r="Q360" i="3"/>
  <c r="P360" i="3"/>
  <c r="N360" i="3"/>
  <c r="M360" i="3"/>
  <c r="L360" i="3"/>
  <c r="AI359" i="3"/>
  <c r="AJ359" i="3" s="1"/>
  <c r="AH359" i="3"/>
  <c r="AD359" i="3"/>
  <c r="AC359" i="3"/>
  <c r="AB359" i="3"/>
  <c r="R359" i="3"/>
  <c r="Q359" i="3"/>
  <c r="P359" i="3"/>
  <c r="N359" i="3"/>
  <c r="M359" i="3"/>
  <c r="L359" i="3"/>
  <c r="AI358" i="3"/>
  <c r="AJ358" i="3" s="1"/>
  <c r="AH358" i="3"/>
  <c r="AD358" i="3"/>
  <c r="AC358" i="3"/>
  <c r="AB358" i="3"/>
  <c r="R358" i="3"/>
  <c r="Q358" i="3"/>
  <c r="P358" i="3"/>
  <c r="N358" i="3"/>
  <c r="M358" i="3"/>
  <c r="L358" i="3"/>
  <c r="AI357" i="3"/>
  <c r="AJ357" i="3" s="1"/>
  <c r="AH357" i="3"/>
  <c r="AD357" i="3"/>
  <c r="AC357" i="3"/>
  <c r="AB357" i="3"/>
  <c r="R357" i="3"/>
  <c r="Q357" i="3"/>
  <c r="P357" i="3"/>
  <c r="N357" i="3"/>
  <c r="M357" i="3"/>
  <c r="L357" i="3"/>
  <c r="AI356" i="3"/>
  <c r="AJ356" i="3" s="1"/>
  <c r="AH356" i="3"/>
  <c r="AD356" i="3"/>
  <c r="AC356" i="3"/>
  <c r="AB356" i="3"/>
  <c r="R356" i="3"/>
  <c r="Q356" i="3"/>
  <c r="P356" i="3"/>
  <c r="N356" i="3"/>
  <c r="M356" i="3"/>
  <c r="L356" i="3"/>
  <c r="AI355" i="3"/>
  <c r="AJ355" i="3" s="1"/>
  <c r="AH355" i="3"/>
  <c r="AC355" i="3"/>
  <c r="AD355" i="3" s="1"/>
  <c r="AB355" i="3"/>
  <c r="R355" i="3"/>
  <c r="Q355" i="3"/>
  <c r="P355" i="3"/>
  <c r="N355" i="3"/>
  <c r="M355" i="3"/>
  <c r="L355" i="3"/>
  <c r="AJ354" i="3"/>
  <c r="AI354" i="3"/>
  <c r="AH354" i="3"/>
  <c r="AC354" i="3"/>
  <c r="AD354" i="3" s="1"/>
  <c r="AB354" i="3"/>
  <c r="R354" i="3"/>
  <c r="Q354" i="3"/>
  <c r="P354" i="3"/>
  <c r="N354" i="3"/>
  <c r="M354" i="3"/>
  <c r="L354" i="3"/>
  <c r="AJ353" i="3"/>
  <c r="AI353" i="3"/>
  <c r="AH353" i="3"/>
  <c r="AC353" i="3"/>
  <c r="AD353" i="3" s="1"/>
  <c r="AB353" i="3"/>
  <c r="R353" i="3"/>
  <c r="Q353" i="3"/>
  <c r="P353" i="3"/>
  <c r="N353" i="3"/>
  <c r="M353" i="3"/>
  <c r="L353" i="3"/>
  <c r="AJ352" i="3"/>
  <c r="AI352" i="3"/>
  <c r="AH352" i="3"/>
  <c r="AC352" i="3"/>
  <c r="AD352" i="3" s="1"/>
  <c r="AB352" i="3"/>
  <c r="R352" i="3"/>
  <c r="Q352" i="3"/>
  <c r="P352" i="3"/>
  <c r="N352" i="3"/>
  <c r="M352" i="3"/>
  <c r="L352" i="3"/>
  <c r="AJ351" i="3"/>
  <c r="AI351" i="3"/>
  <c r="AH351" i="3"/>
  <c r="AC351" i="3"/>
  <c r="AD351" i="3" s="1"/>
  <c r="AB351" i="3"/>
  <c r="R351" i="3"/>
  <c r="Q351" i="3"/>
  <c r="P351" i="3"/>
  <c r="N351" i="3"/>
  <c r="M351" i="3"/>
  <c r="L351" i="3"/>
  <c r="AJ350" i="3"/>
  <c r="AI350" i="3"/>
  <c r="AH350" i="3"/>
  <c r="AC350" i="3"/>
  <c r="AD350" i="3" s="1"/>
  <c r="AB350" i="3"/>
  <c r="R350" i="3"/>
  <c r="Q350" i="3"/>
  <c r="P350" i="3"/>
  <c r="N350" i="3"/>
  <c r="M350" i="3"/>
  <c r="L350" i="3"/>
  <c r="AJ349" i="3"/>
  <c r="AI349" i="3"/>
  <c r="AH349" i="3"/>
  <c r="AC349" i="3"/>
  <c r="AD349" i="3" s="1"/>
  <c r="AB349" i="3"/>
  <c r="R349" i="3"/>
  <c r="Q349" i="3"/>
  <c r="P349" i="3"/>
  <c r="N349" i="3"/>
  <c r="M349" i="3"/>
  <c r="L349" i="3"/>
  <c r="AJ348" i="3"/>
  <c r="AI348" i="3"/>
  <c r="AH348" i="3"/>
  <c r="AC348" i="3"/>
  <c r="AD348" i="3" s="1"/>
  <c r="AB348" i="3"/>
  <c r="R348" i="3"/>
  <c r="Q348" i="3"/>
  <c r="P348" i="3"/>
  <c r="N348" i="3"/>
  <c r="M348" i="3"/>
  <c r="L348" i="3"/>
  <c r="AJ347" i="3"/>
  <c r="AI347" i="3"/>
  <c r="AH347" i="3"/>
  <c r="AC347" i="3"/>
  <c r="AD347" i="3" s="1"/>
  <c r="AB347" i="3"/>
  <c r="R347" i="3"/>
  <c r="Q347" i="3"/>
  <c r="P347" i="3"/>
  <c r="N347" i="3"/>
  <c r="M347" i="3"/>
  <c r="L347" i="3"/>
  <c r="AJ346" i="3"/>
  <c r="AI346" i="3"/>
  <c r="AH346" i="3"/>
  <c r="AC346" i="3"/>
  <c r="AD346" i="3" s="1"/>
  <c r="AB346" i="3"/>
  <c r="R346" i="3"/>
  <c r="Q346" i="3"/>
  <c r="P346" i="3"/>
  <c r="N346" i="3"/>
  <c r="M346" i="3"/>
  <c r="L346" i="3"/>
  <c r="AJ345" i="3"/>
  <c r="AI345" i="3"/>
  <c r="AH345" i="3"/>
  <c r="AC345" i="3"/>
  <c r="AD345" i="3" s="1"/>
  <c r="AB345" i="3"/>
  <c r="R345" i="3"/>
  <c r="Q345" i="3"/>
  <c r="P345" i="3"/>
  <c r="N345" i="3"/>
  <c r="M345" i="3"/>
  <c r="L345" i="3"/>
  <c r="AJ344" i="3"/>
  <c r="AI344" i="3"/>
  <c r="AH344" i="3"/>
  <c r="AC344" i="3"/>
  <c r="AD344" i="3" s="1"/>
  <c r="AB344" i="3"/>
  <c r="R344" i="3"/>
  <c r="Q344" i="3"/>
  <c r="P344" i="3"/>
  <c r="N344" i="3"/>
  <c r="M344" i="3"/>
  <c r="L344" i="3"/>
  <c r="AJ343" i="3"/>
  <c r="AI343" i="3"/>
  <c r="AH343" i="3"/>
  <c r="AC343" i="3"/>
  <c r="AD343" i="3" s="1"/>
  <c r="AB343" i="3"/>
  <c r="R343" i="3"/>
  <c r="Q343" i="3"/>
  <c r="P343" i="3"/>
  <c r="N343" i="3"/>
  <c r="M343" i="3"/>
  <c r="L343" i="3"/>
  <c r="AJ342" i="3"/>
  <c r="AI342" i="3"/>
  <c r="AH342" i="3"/>
  <c r="AC342" i="3"/>
  <c r="AD342" i="3" s="1"/>
  <c r="AB342" i="3"/>
  <c r="R342" i="3"/>
  <c r="Q342" i="3"/>
  <c r="P342" i="3"/>
  <c r="N342" i="3"/>
  <c r="M342" i="3"/>
  <c r="L342" i="3"/>
  <c r="AJ341" i="3"/>
  <c r="AI341" i="3"/>
  <c r="AH341" i="3"/>
  <c r="AC341" i="3"/>
  <c r="AD341" i="3" s="1"/>
  <c r="AB341" i="3"/>
  <c r="R341" i="3"/>
  <c r="Q341" i="3"/>
  <c r="P341" i="3"/>
  <c r="N341" i="3"/>
  <c r="M341" i="3"/>
  <c r="L341" i="3"/>
  <c r="AJ340" i="3"/>
  <c r="AI340" i="3"/>
  <c r="AH340" i="3"/>
  <c r="AC340" i="3"/>
  <c r="AD340" i="3" s="1"/>
  <c r="AB340" i="3"/>
  <c r="R340" i="3"/>
  <c r="Q340" i="3"/>
  <c r="P340" i="3"/>
  <c r="N340" i="3"/>
  <c r="M340" i="3"/>
  <c r="L340" i="3"/>
  <c r="AJ339" i="3"/>
  <c r="AI339" i="3"/>
  <c r="AH339" i="3"/>
  <c r="AC339" i="3"/>
  <c r="AD339" i="3" s="1"/>
  <c r="AB339" i="3"/>
  <c r="R339" i="3"/>
  <c r="Q339" i="3"/>
  <c r="P339" i="3"/>
  <c r="N339" i="3"/>
  <c r="M339" i="3"/>
  <c r="L339" i="3"/>
  <c r="AJ338" i="3"/>
  <c r="AI338" i="3"/>
  <c r="AH338" i="3"/>
  <c r="AC338" i="3"/>
  <c r="AD338" i="3" s="1"/>
  <c r="AB338" i="3"/>
  <c r="R338" i="3"/>
  <c r="Q338" i="3"/>
  <c r="P338" i="3"/>
  <c r="N338" i="3"/>
  <c r="M338" i="3"/>
  <c r="L338" i="3"/>
  <c r="AJ337" i="3"/>
  <c r="AI337" i="3"/>
  <c r="AH337" i="3"/>
  <c r="AC337" i="3"/>
  <c r="AD337" i="3" s="1"/>
  <c r="AB337" i="3"/>
  <c r="R337" i="3"/>
  <c r="Q337" i="3"/>
  <c r="P337" i="3"/>
  <c r="N337" i="3"/>
  <c r="M337" i="3"/>
  <c r="L337" i="3"/>
  <c r="AJ336" i="3"/>
  <c r="AI336" i="3"/>
  <c r="AH336" i="3"/>
  <c r="AC336" i="3"/>
  <c r="AD336" i="3" s="1"/>
  <c r="AB336" i="3"/>
  <c r="R336" i="3"/>
  <c r="Q336" i="3"/>
  <c r="P336" i="3"/>
  <c r="N336" i="3"/>
  <c r="M336" i="3"/>
  <c r="L336" i="3"/>
  <c r="AJ335" i="3"/>
  <c r="AI335" i="3"/>
  <c r="AH335" i="3"/>
  <c r="AC335" i="3"/>
  <c r="AD335" i="3" s="1"/>
  <c r="AB335" i="3"/>
  <c r="R335" i="3"/>
  <c r="Q335" i="3"/>
  <c r="P335" i="3"/>
  <c r="N335" i="3"/>
  <c r="M335" i="3"/>
  <c r="L335" i="3"/>
  <c r="AJ334" i="3"/>
  <c r="AI334" i="3"/>
  <c r="AH334" i="3"/>
  <c r="AC334" i="3"/>
  <c r="AD334" i="3" s="1"/>
  <c r="AB334" i="3"/>
  <c r="R334" i="3"/>
  <c r="Q334" i="3"/>
  <c r="P334" i="3"/>
  <c r="N334" i="3"/>
  <c r="M334" i="3"/>
  <c r="L334" i="3"/>
  <c r="AJ333" i="3"/>
  <c r="AI333" i="3"/>
  <c r="AH333" i="3"/>
  <c r="AC333" i="3"/>
  <c r="AD333" i="3" s="1"/>
  <c r="AB333" i="3"/>
  <c r="R333" i="3"/>
  <c r="Q333" i="3"/>
  <c r="P333" i="3"/>
  <c r="N333" i="3"/>
  <c r="M333" i="3"/>
  <c r="L333" i="3"/>
  <c r="AJ332" i="3"/>
  <c r="AI332" i="3"/>
  <c r="AH332" i="3"/>
  <c r="AC332" i="3"/>
  <c r="AD332" i="3" s="1"/>
  <c r="AB332" i="3"/>
  <c r="R332" i="3"/>
  <c r="Q332" i="3"/>
  <c r="P332" i="3"/>
  <c r="N332" i="3"/>
  <c r="M332" i="3"/>
  <c r="L332" i="3"/>
  <c r="AJ331" i="3"/>
  <c r="AI331" i="3"/>
  <c r="AH331" i="3"/>
  <c r="AC331" i="3"/>
  <c r="AD331" i="3" s="1"/>
  <c r="AB331" i="3"/>
  <c r="R331" i="3"/>
  <c r="Q331" i="3"/>
  <c r="P331" i="3"/>
  <c r="N331" i="3"/>
  <c r="M331" i="3"/>
  <c r="L331" i="3"/>
  <c r="AJ330" i="3"/>
  <c r="AI330" i="3"/>
  <c r="AH330" i="3"/>
  <c r="AC330" i="3"/>
  <c r="AD330" i="3" s="1"/>
  <c r="AB330" i="3"/>
  <c r="R330" i="3"/>
  <c r="Q330" i="3"/>
  <c r="P330" i="3"/>
  <c r="N330" i="3"/>
  <c r="M330" i="3"/>
  <c r="L330" i="3"/>
  <c r="AJ329" i="3"/>
  <c r="AI329" i="3"/>
  <c r="AH329" i="3"/>
  <c r="AC329" i="3"/>
  <c r="AD329" i="3" s="1"/>
  <c r="AB329" i="3"/>
  <c r="R329" i="3"/>
  <c r="Q329" i="3"/>
  <c r="P329" i="3"/>
  <c r="N329" i="3"/>
  <c r="M329" i="3"/>
  <c r="L329" i="3"/>
  <c r="AJ328" i="3"/>
  <c r="AI328" i="3"/>
  <c r="AH328" i="3"/>
  <c r="AC328" i="3"/>
  <c r="AD328" i="3" s="1"/>
  <c r="AB328" i="3"/>
  <c r="R328" i="3"/>
  <c r="Q328" i="3"/>
  <c r="P328" i="3"/>
  <c r="N328" i="3"/>
  <c r="M328" i="3"/>
  <c r="L328" i="3"/>
  <c r="AJ327" i="3"/>
  <c r="AI327" i="3"/>
  <c r="AH327" i="3"/>
  <c r="AC327" i="3"/>
  <c r="AD327" i="3" s="1"/>
  <c r="AB327" i="3"/>
  <c r="R327" i="3"/>
  <c r="Q327" i="3"/>
  <c r="P327" i="3"/>
  <c r="N327" i="3"/>
  <c r="M327" i="3"/>
  <c r="L327" i="3"/>
  <c r="AJ326" i="3"/>
  <c r="AI326" i="3"/>
  <c r="AH326" i="3"/>
  <c r="AC326" i="3"/>
  <c r="AD326" i="3" s="1"/>
  <c r="AB326" i="3"/>
  <c r="R326" i="3"/>
  <c r="Q326" i="3"/>
  <c r="P326" i="3"/>
  <c r="N326" i="3"/>
  <c r="M326" i="3"/>
  <c r="L326" i="3"/>
  <c r="AJ325" i="3"/>
  <c r="AI325" i="3"/>
  <c r="AH325" i="3"/>
  <c r="AC325" i="3"/>
  <c r="AD325" i="3" s="1"/>
  <c r="AB325" i="3"/>
  <c r="R325" i="3"/>
  <c r="Q325" i="3"/>
  <c r="P325" i="3"/>
  <c r="N325" i="3"/>
  <c r="M325" i="3"/>
  <c r="L325" i="3"/>
  <c r="AJ324" i="3"/>
  <c r="AI324" i="3"/>
  <c r="AH324" i="3"/>
  <c r="AC324" i="3"/>
  <c r="AD324" i="3" s="1"/>
  <c r="AB324" i="3"/>
  <c r="R324" i="3"/>
  <c r="Q324" i="3"/>
  <c r="P324" i="3"/>
  <c r="N324" i="3"/>
  <c r="M324" i="3"/>
  <c r="L324" i="3"/>
  <c r="AJ323" i="3"/>
  <c r="AI323" i="3"/>
  <c r="AH323" i="3"/>
  <c r="AC323" i="3"/>
  <c r="AD323" i="3" s="1"/>
  <c r="AB323" i="3"/>
  <c r="R323" i="3"/>
  <c r="Q323" i="3"/>
  <c r="P323" i="3"/>
  <c r="N323" i="3"/>
  <c r="M323" i="3"/>
  <c r="L323" i="3"/>
  <c r="AJ322" i="3"/>
  <c r="AI322" i="3"/>
  <c r="AH322" i="3"/>
  <c r="AC322" i="3"/>
  <c r="AD322" i="3" s="1"/>
  <c r="AB322" i="3"/>
  <c r="R322" i="3"/>
  <c r="Q322" i="3"/>
  <c r="P322" i="3"/>
  <c r="N322" i="3"/>
  <c r="M322" i="3"/>
  <c r="L322" i="3"/>
  <c r="AJ321" i="3"/>
  <c r="AI321" i="3"/>
  <c r="AH321" i="3"/>
  <c r="AC321" i="3"/>
  <c r="AD321" i="3" s="1"/>
  <c r="AB321" i="3"/>
  <c r="R321" i="3"/>
  <c r="Q321" i="3"/>
  <c r="P321" i="3"/>
  <c r="N321" i="3"/>
  <c r="M321" i="3"/>
  <c r="L321" i="3"/>
  <c r="AJ320" i="3"/>
  <c r="AI320" i="3"/>
  <c r="AH320" i="3"/>
  <c r="AC320" i="3"/>
  <c r="AD320" i="3" s="1"/>
  <c r="AB320" i="3"/>
  <c r="R320" i="3"/>
  <c r="Q320" i="3"/>
  <c r="P320" i="3"/>
  <c r="N320" i="3"/>
  <c r="M320" i="3"/>
  <c r="L320" i="3"/>
  <c r="AJ319" i="3"/>
  <c r="AI319" i="3"/>
  <c r="AH319" i="3"/>
  <c r="AC319" i="3"/>
  <c r="AD319" i="3" s="1"/>
  <c r="AB319" i="3"/>
  <c r="R319" i="3"/>
  <c r="Q319" i="3"/>
  <c r="P319" i="3"/>
  <c r="N319" i="3"/>
  <c r="M319" i="3"/>
  <c r="L319" i="3"/>
  <c r="AJ318" i="3"/>
  <c r="AI318" i="3"/>
  <c r="AH318" i="3"/>
  <c r="AC318" i="3"/>
  <c r="AD318" i="3" s="1"/>
  <c r="AB318" i="3"/>
  <c r="R318" i="3"/>
  <c r="Q318" i="3"/>
  <c r="P318" i="3"/>
  <c r="N318" i="3"/>
  <c r="M318" i="3"/>
  <c r="L318" i="3"/>
  <c r="AJ317" i="3"/>
  <c r="AI317" i="3"/>
  <c r="AH317" i="3"/>
  <c r="AC317" i="3"/>
  <c r="AD317" i="3" s="1"/>
  <c r="AB317" i="3"/>
  <c r="R317" i="3"/>
  <c r="Q317" i="3"/>
  <c r="P317" i="3"/>
  <c r="N317" i="3"/>
  <c r="M317" i="3"/>
  <c r="L317" i="3"/>
  <c r="AJ316" i="3"/>
  <c r="AI316" i="3"/>
  <c r="AH316" i="3"/>
  <c r="AC316" i="3"/>
  <c r="AD316" i="3" s="1"/>
  <c r="AB316" i="3"/>
  <c r="R316" i="3"/>
  <c r="Q316" i="3"/>
  <c r="P316" i="3"/>
  <c r="N316" i="3"/>
  <c r="M316" i="3"/>
  <c r="L316" i="3"/>
  <c r="AJ315" i="3"/>
  <c r="AI315" i="3"/>
  <c r="AH315" i="3"/>
  <c r="AC315" i="3"/>
  <c r="AD315" i="3" s="1"/>
  <c r="AB315" i="3"/>
  <c r="R315" i="3"/>
  <c r="Q315" i="3"/>
  <c r="P315" i="3"/>
  <c r="N315" i="3"/>
  <c r="M315" i="3"/>
  <c r="L315" i="3"/>
  <c r="AJ314" i="3"/>
  <c r="AI314" i="3"/>
  <c r="AH314" i="3"/>
  <c r="AC314" i="3"/>
  <c r="AD314" i="3" s="1"/>
  <c r="AB314" i="3"/>
  <c r="R314" i="3"/>
  <c r="Q314" i="3"/>
  <c r="P314" i="3"/>
  <c r="N314" i="3"/>
  <c r="M314" i="3"/>
  <c r="L314" i="3"/>
  <c r="AJ313" i="3"/>
  <c r="AI313" i="3"/>
  <c r="AH313" i="3"/>
  <c r="AC313" i="3"/>
  <c r="AD313" i="3" s="1"/>
  <c r="AB313" i="3"/>
  <c r="R313" i="3"/>
  <c r="Q313" i="3"/>
  <c r="P313" i="3"/>
  <c r="N313" i="3"/>
  <c r="M313" i="3"/>
  <c r="L313" i="3"/>
  <c r="AJ312" i="3"/>
  <c r="AI312" i="3"/>
  <c r="AH312" i="3"/>
  <c r="AC312" i="3"/>
  <c r="AD312" i="3" s="1"/>
  <c r="AB312" i="3"/>
  <c r="R312" i="3"/>
  <c r="Q312" i="3"/>
  <c r="P312" i="3"/>
  <c r="N312" i="3"/>
  <c r="M312" i="3"/>
  <c r="L312" i="3"/>
  <c r="AJ311" i="3"/>
  <c r="AI311" i="3"/>
  <c r="AH311" i="3"/>
  <c r="AC311" i="3"/>
  <c r="AD311" i="3" s="1"/>
  <c r="AB311" i="3"/>
  <c r="R311" i="3"/>
  <c r="Q311" i="3"/>
  <c r="P311" i="3"/>
  <c r="N311" i="3"/>
  <c r="M311" i="3"/>
  <c r="L311" i="3"/>
  <c r="AJ310" i="3"/>
  <c r="AI310" i="3"/>
  <c r="AH310" i="3"/>
  <c r="AC310" i="3"/>
  <c r="AD310" i="3" s="1"/>
  <c r="AB310" i="3"/>
  <c r="R310" i="3"/>
  <c r="Q310" i="3"/>
  <c r="P310" i="3"/>
  <c r="N310" i="3"/>
  <c r="M310" i="3"/>
  <c r="L310" i="3"/>
  <c r="AJ309" i="3"/>
  <c r="AI309" i="3"/>
  <c r="AH309" i="3"/>
  <c r="AC309" i="3"/>
  <c r="AD309" i="3" s="1"/>
  <c r="AB309" i="3"/>
  <c r="R309" i="3"/>
  <c r="Q309" i="3"/>
  <c r="P309" i="3"/>
  <c r="N309" i="3"/>
  <c r="M309" i="3"/>
  <c r="L309" i="3"/>
  <c r="AJ308" i="3"/>
  <c r="AI308" i="3"/>
  <c r="AH308" i="3"/>
  <c r="AC308" i="3"/>
  <c r="AD308" i="3" s="1"/>
  <c r="AB308" i="3"/>
  <c r="R308" i="3"/>
  <c r="Q308" i="3"/>
  <c r="P308" i="3"/>
  <c r="N308" i="3"/>
  <c r="M308" i="3"/>
  <c r="L308" i="3"/>
  <c r="AJ307" i="3"/>
  <c r="AI307" i="3"/>
  <c r="AH307" i="3"/>
  <c r="AC307" i="3"/>
  <c r="AD307" i="3" s="1"/>
  <c r="AB307" i="3"/>
  <c r="R307" i="3"/>
  <c r="Q307" i="3"/>
  <c r="P307" i="3"/>
  <c r="N307" i="3"/>
  <c r="M307" i="3"/>
  <c r="L307" i="3"/>
  <c r="AJ306" i="3"/>
  <c r="AI306" i="3"/>
  <c r="AH306" i="3"/>
  <c r="AC306" i="3"/>
  <c r="AD306" i="3" s="1"/>
  <c r="AB306" i="3"/>
  <c r="R306" i="3"/>
  <c r="Q306" i="3"/>
  <c r="P306" i="3"/>
  <c r="N306" i="3"/>
  <c r="M306" i="3"/>
  <c r="L306" i="3"/>
  <c r="AJ305" i="3"/>
  <c r="AI305" i="3"/>
  <c r="AH305" i="3"/>
  <c r="AC305" i="3"/>
  <c r="AD305" i="3" s="1"/>
  <c r="AB305" i="3"/>
  <c r="R305" i="3"/>
  <c r="Q305" i="3"/>
  <c r="P305" i="3"/>
  <c r="N305" i="3"/>
  <c r="M305" i="3"/>
  <c r="L305" i="3"/>
  <c r="AJ304" i="3"/>
  <c r="AI304" i="3"/>
  <c r="AH304" i="3"/>
  <c r="AC304" i="3"/>
  <c r="AD304" i="3" s="1"/>
  <c r="AB304" i="3"/>
  <c r="R304" i="3"/>
  <c r="Q304" i="3"/>
  <c r="P304" i="3"/>
  <c r="N304" i="3"/>
  <c r="M304" i="3"/>
  <c r="L304" i="3"/>
  <c r="AJ303" i="3"/>
  <c r="AI303" i="3"/>
  <c r="AH303" i="3"/>
  <c r="AC303" i="3"/>
  <c r="AD303" i="3" s="1"/>
  <c r="AB303" i="3"/>
  <c r="R303" i="3"/>
  <c r="Q303" i="3"/>
  <c r="P303" i="3"/>
  <c r="N303" i="3"/>
  <c r="M303" i="3"/>
  <c r="L303" i="3"/>
  <c r="AJ302" i="3"/>
  <c r="AI302" i="3"/>
  <c r="AH302" i="3"/>
  <c r="AC302" i="3"/>
  <c r="AD302" i="3" s="1"/>
  <c r="AB302" i="3"/>
  <c r="R302" i="3"/>
  <c r="Q302" i="3"/>
  <c r="P302" i="3"/>
  <c r="N302" i="3"/>
  <c r="M302" i="3"/>
  <c r="L302" i="3"/>
  <c r="AJ301" i="3"/>
  <c r="AI301" i="3"/>
  <c r="AH301" i="3"/>
  <c r="AC301" i="3"/>
  <c r="AD301" i="3" s="1"/>
  <c r="AB301" i="3"/>
  <c r="R301" i="3"/>
  <c r="Q301" i="3"/>
  <c r="P301" i="3"/>
  <c r="N301" i="3"/>
  <c r="M301" i="3"/>
  <c r="L301" i="3"/>
  <c r="AJ300" i="3"/>
  <c r="AI300" i="3"/>
  <c r="AH300" i="3"/>
  <c r="AC300" i="3"/>
  <c r="AD300" i="3" s="1"/>
  <c r="AB300" i="3"/>
  <c r="R300" i="3"/>
  <c r="Q300" i="3"/>
  <c r="P300" i="3"/>
  <c r="N300" i="3"/>
  <c r="M300" i="3"/>
  <c r="L300" i="3"/>
  <c r="AJ299" i="3"/>
  <c r="AI299" i="3"/>
  <c r="AH299" i="3"/>
  <c r="AC299" i="3"/>
  <c r="AD299" i="3" s="1"/>
  <c r="AB299" i="3"/>
  <c r="R299" i="3"/>
  <c r="Q299" i="3"/>
  <c r="P299" i="3"/>
  <c r="N299" i="3"/>
  <c r="M299" i="3"/>
  <c r="L299" i="3"/>
  <c r="AJ298" i="3"/>
  <c r="AI298" i="3"/>
  <c r="AH298" i="3"/>
  <c r="AC298" i="3"/>
  <c r="AD298" i="3" s="1"/>
  <c r="AB298" i="3"/>
  <c r="R298" i="3"/>
  <c r="Q298" i="3"/>
  <c r="P298" i="3"/>
  <c r="N298" i="3"/>
  <c r="M298" i="3"/>
  <c r="L298" i="3"/>
  <c r="AJ297" i="3"/>
  <c r="AI297" i="3"/>
  <c r="AH297" i="3"/>
  <c r="AC297" i="3"/>
  <c r="AD297" i="3" s="1"/>
  <c r="AB297" i="3"/>
  <c r="R297" i="3"/>
  <c r="Q297" i="3"/>
  <c r="P297" i="3"/>
  <c r="N297" i="3"/>
  <c r="M297" i="3"/>
  <c r="L297" i="3"/>
  <c r="AJ296" i="3"/>
  <c r="AI296" i="3"/>
  <c r="AH296" i="3"/>
  <c r="AC296" i="3"/>
  <c r="AD296" i="3" s="1"/>
  <c r="AB296" i="3"/>
  <c r="R296" i="3"/>
  <c r="Q296" i="3"/>
  <c r="P296" i="3"/>
  <c r="N296" i="3"/>
  <c r="M296" i="3"/>
  <c r="L296" i="3"/>
  <c r="AJ295" i="3"/>
  <c r="AI295" i="3"/>
  <c r="AH295" i="3"/>
  <c r="AC295" i="3"/>
  <c r="AD295" i="3" s="1"/>
  <c r="AB295" i="3"/>
  <c r="R295" i="3"/>
  <c r="Q295" i="3"/>
  <c r="P295" i="3"/>
  <c r="N295" i="3"/>
  <c r="M295" i="3"/>
  <c r="L295" i="3"/>
  <c r="AJ294" i="3"/>
  <c r="AI294" i="3"/>
  <c r="AH294" i="3"/>
  <c r="AC294" i="3"/>
  <c r="AD294" i="3" s="1"/>
  <c r="AB294" i="3"/>
  <c r="R294" i="3"/>
  <c r="Q294" i="3"/>
  <c r="P294" i="3"/>
  <c r="N294" i="3"/>
  <c r="M294" i="3"/>
  <c r="L294" i="3"/>
  <c r="AJ293" i="3"/>
  <c r="AI293" i="3"/>
  <c r="AH293" i="3"/>
  <c r="AC293" i="3"/>
  <c r="AD293" i="3" s="1"/>
  <c r="AB293" i="3"/>
  <c r="R293" i="3"/>
  <c r="Q293" i="3"/>
  <c r="P293" i="3"/>
  <c r="N293" i="3"/>
  <c r="M293" i="3"/>
  <c r="L293" i="3"/>
  <c r="AJ292" i="3"/>
  <c r="AI292" i="3"/>
  <c r="AH292" i="3"/>
  <c r="AC292" i="3"/>
  <c r="AD292" i="3" s="1"/>
  <c r="AB292" i="3"/>
  <c r="R292" i="3"/>
  <c r="Q292" i="3"/>
  <c r="P292" i="3"/>
  <c r="N292" i="3"/>
  <c r="M292" i="3"/>
  <c r="L292" i="3"/>
  <c r="AJ291" i="3"/>
  <c r="AI291" i="3"/>
  <c r="AH291" i="3"/>
  <c r="AC291" i="3"/>
  <c r="AD291" i="3" s="1"/>
  <c r="AB291" i="3"/>
  <c r="R291" i="3"/>
  <c r="Q291" i="3"/>
  <c r="P291" i="3"/>
  <c r="N291" i="3"/>
  <c r="M291" i="3"/>
  <c r="L291" i="3"/>
  <c r="AJ290" i="3"/>
  <c r="AI290" i="3"/>
  <c r="AH290" i="3"/>
  <c r="AC290" i="3"/>
  <c r="AD290" i="3" s="1"/>
  <c r="AB290" i="3"/>
  <c r="R290" i="3"/>
  <c r="Q290" i="3"/>
  <c r="P290" i="3"/>
  <c r="N290" i="3"/>
  <c r="M290" i="3"/>
  <c r="L290" i="3"/>
  <c r="AJ289" i="3"/>
  <c r="AI289" i="3"/>
  <c r="AH289" i="3"/>
  <c r="AC289" i="3"/>
  <c r="AD289" i="3" s="1"/>
  <c r="AB289" i="3"/>
  <c r="R289" i="3"/>
  <c r="Q289" i="3"/>
  <c r="P289" i="3"/>
  <c r="N289" i="3"/>
  <c r="M289" i="3"/>
  <c r="L289" i="3"/>
  <c r="AJ288" i="3"/>
  <c r="AI288" i="3"/>
  <c r="AH288" i="3"/>
  <c r="AC288" i="3"/>
  <c r="AD288" i="3" s="1"/>
  <c r="AB288" i="3"/>
  <c r="R288" i="3"/>
  <c r="Q288" i="3"/>
  <c r="P288" i="3"/>
  <c r="N288" i="3"/>
  <c r="M288" i="3"/>
  <c r="L288" i="3"/>
  <c r="AJ287" i="3"/>
  <c r="AI287" i="3"/>
  <c r="AH287" i="3"/>
  <c r="AC287" i="3"/>
  <c r="AD287" i="3" s="1"/>
  <c r="AB287" i="3"/>
  <c r="R287" i="3"/>
  <c r="Q287" i="3"/>
  <c r="P287" i="3"/>
  <c r="N287" i="3"/>
  <c r="M287" i="3"/>
  <c r="L287" i="3"/>
  <c r="AJ286" i="3"/>
  <c r="AI286" i="3"/>
  <c r="AH286" i="3"/>
  <c r="AC286" i="3"/>
  <c r="AD286" i="3" s="1"/>
  <c r="AB286" i="3"/>
  <c r="R286" i="3"/>
  <c r="Q286" i="3"/>
  <c r="P286" i="3"/>
  <c r="N286" i="3"/>
  <c r="M286" i="3"/>
  <c r="L286" i="3"/>
  <c r="AJ285" i="3"/>
  <c r="AI285" i="3"/>
  <c r="AH285" i="3"/>
  <c r="AC285" i="3"/>
  <c r="AD285" i="3" s="1"/>
  <c r="AB285" i="3"/>
  <c r="R285" i="3"/>
  <c r="Q285" i="3"/>
  <c r="P285" i="3"/>
  <c r="N285" i="3"/>
  <c r="M285" i="3"/>
  <c r="L285" i="3"/>
  <c r="AJ284" i="3"/>
  <c r="AI284" i="3"/>
  <c r="AH284" i="3"/>
  <c r="AC284" i="3"/>
  <c r="AD284" i="3" s="1"/>
  <c r="AB284" i="3"/>
  <c r="R284" i="3"/>
  <c r="Q284" i="3"/>
  <c r="P284" i="3"/>
  <c r="N284" i="3"/>
  <c r="M284" i="3"/>
  <c r="L284" i="3"/>
  <c r="AJ283" i="3"/>
  <c r="AI283" i="3"/>
  <c r="AH283" i="3"/>
  <c r="AC283" i="3"/>
  <c r="AD283" i="3" s="1"/>
  <c r="AB283" i="3"/>
  <c r="R283" i="3"/>
  <c r="Q283" i="3"/>
  <c r="P283" i="3"/>
  <c r="N283" i="3"/>
  <c r="M283" i="3"/>
  <c r="L283" i="3"/>
  <c r="AJ282" i="3"/>
  <c r="AI282" i="3"/>
  <c r="AH282" i="3"/>
  <c r="AC282" i="3"/>
  <c r="AD282" i="3" s="1"/>
  <c r="AB282" i="3"/>
  <c r="R282" i="3"/>
  <c r="Q282" i="3"/>
  <c r="P282" i="3"/>
  <c r="N282" i="3"/>
  <c r="M282" i="3"/>
  <c r="L282" i="3"/>
  <c r="AJ281" i="3"/>
  <c r="AI281" i="3"/>
  <c r="AH281" i="3"/>
  <c r="AC281" i="3"/>
  <c r="AD281" i="3" s="1"/>
  <c r="AB281" i="3"/>
  <c r="R281" i="3"/>
  <c r="Q281" i="3"/>
  <c r="P281" i="3"/>
  <c r="N281" i="3"/>
  <c r="M281" i="3"/>
  <c r="L281" i="3"/>
  <c r="AJ280" i="3"/>
  <c r="AI280" i="3"/>
  <c r="AH280" i="3"/>
  <c r="AC280" i="3"/>
  <c r="AD280" i="3" s="1"/>
  <c r="AB280" i="3"/>
  <c r="R280" i="3"/>
  <c r="Q280" i="3"/>
  <c r="P280" i="3"/>
  <c r="N280" i="3"/>
  <c r="M280" i="3"/>
  <c r="L280" i="3"/>
  <c r="AJ279" i="3"/>
  <c r="AI279" i="3"/>
  <c r="AH279" i="3"/>
  <c r="AC279" i="3"/>
  <c r="AD279" i="3" s="1"/>
  <c r="AB279" i="3"/>
  <c r="R279" i="3"/>
  <c r="Q279" i="3"/>
  <c r="P279" i="3"/>
  <c r="N279" i="3"/>
  <c r="M279" i="3"/>
  <c r="L279" i="3"/>
  <c r="AJ278" i="3"/>
  <c r="AI278" i="3"/>
  <c r="AH278" i="3"/>
  <c r="AC278" i="3"/>
  <c r="AD278" i="3" s="1"/>
  <c r="AB278" i="3"/>
  <c r="R278" i="3"/>
  <c r="Q278" i="3"/>
  <c r="P278" i="3"/>
  <c r="N278" i="3"/>
  <c r="M278" i="3"/>
  <c r="L278" i="3"/>
  <c r="AJ277" i="3"/>
  <c r="AI277" i="3"/>
  <c r="AH277" i="3"/>
  <c r="AC277" i="3"/>
  <c r="AD277" i="3" s="1"/>
  <c r="AB277" i="3"/>
  <c r="R277" i="3"/>
  <c r="Q277" i="3"/>
  <c r="P277" i="3"/>
  <c r="N277" i="3"/>
  <c r="M277" i="3"/>
  <c r="L277" i="3"/>
  <c r="AJ276" i="3"/>
  <c r="AI276" i="3"/>
  <c r="AH276" i="3"/>
  <c r="AC276" i="3"/>
  <c r="AD276" i="3" s="1"/>
  <c r="AB276" i="3"/>
  <c r="R276" i="3"/>
  <c r="Q276" i="3"/>
  <c r="P276" i="3"/>
  <c r="N276" i="3"/>
  <c r="M276" i="3"/>
  <c r="L276" i="3"/>
  <c r="AJ275" i="3"/>
  <c r="AI275" i="3"/>
  <c r="AH275" i="3"/>
  <c r="AC275" i="3"/>
  <c r="AD275" i="3" s="1"/>
  <c r="AB275" i="3"/>
  <c r="R275" i="3"/>
  <c r="Q275" i="3"/>
  <c r="P275" i="3"/>
  <c r="N275" i="3"/>
  <c r="M275" i="3"/>
  <c r="L275" i="3"/>
  <c r="AJ274" i="3"/>
  <c r="AI274" i="3"/>
  <c r="AH274" i="3"/>
  <c r="AC274" i="3"/>
  <c r="AD274" i="3" s="1"/>
  <c r="AB274" i="3"/>
  <c r="R274" i="3"/>
  <c r="Q274" i="3"/>
  <c r="P274" i="3"/>
  <c r="N274" i="3"/>
  <c r="M274" i="3"/>
  <c r="L274" i="3"/>
  <c r="AJ273" i="3"/>
  <c r="AI273" i="3"/>
  <c r="AH273" i="3"/>
  <c r="AC273" i="3"/>
  <c r="AD273" i="3" s="1"/>
  <c r="AB273" i="3"/>
  <c r="R273" i="3"/>
  <c r="Q273" i="3"/>
  <c r="P273" i="3"/>
  <c r="N273" i="3"/>
  <c r="M273" i="3"/>
  <c r="L273" i="3"/>
  <c r="AJ272" i="3"/>
  <c r="AI272" i="3"/>
  <c r="AH272" i="3"/>
  <c r="AC272" i="3"/>
  <c r="AD272" i="3" s="1"/>
  <c r="AB272" i="3"/>
  <c r="R272" i="3"/>
  <c r="Q272" i="3"/>
  <c r="P272" i="3"/>
  <c r="N272" i="3"/>
  <c r="M272" i="3"/>
  <c r="L272" i="3"/>
  <c r="AJ271" i="3"/>
  <c r="AI271" i="3"/>
  <c r="AH271" i="3"/>
  <c r="AC271" i="3"/>
  <c r="AD271" i="3" s="1"/>
  <c r="AB271" i="3"/>
  <c r="R271" i="3"/>
  <c r="Q271" i="3"/>
  <c r="P271" i="3"/>
  <c r="N271" i="3"/>
  <c r="M271" i="3"/>
  <c r="L271" i="3"/>
  <c r="AJ270" i="3"/>
  <c r="AI270" i="3"/>
  <c r="AH270" i="3"/>
  <c r="AC270" i="3"/>
  <c r="AD270" i="3" s="1"/>
  <c r="AB270" i="3"/>
  <c r="R270" i="3"/>
  <c r="Q270" i="3"/>
  <c r="P270" i="3"/>
  <c r="N270" i="3"/>
  <c r="M270" i="3"/>
  <c r="L270" i="3"/>
  <c r="AJ269" i="3"/>
  <c r="AI269" i="3"/>
  <c r="AH269" i="3"/>
  <c r="AC269" i="3"/>
  <c r="AD269" i="3" s="1"/>
  <c r="AB269" i="3"/>
  <c r="R269" i="3"/>
  <c r="Q269" i="3"/>
  <c r="P269" i="3"/>
  <c r="N269" i="3"/>
  <c r="M269" i="3"/>
  <c r="L269" i="3"/>
  <c r="AJ268" i="3"/>
  <c r="AI268" i="3"/>
  <c r="AH268" i="3"/>
  <c r="AC268" i="3"/>
  <c r="AD268" i="3" s="1"/>
  <c r="AB268" i="3"/>
  <c r="R268" i="3"/>
  <c r="Q268" i="3"/>
  <c r="P268" i="3"/>
  <c r="N268" i="3"/>
  <c r="M268" i="3"/>
  <c r="L268" i="3"/>
  <c r="AJ267" i="3"/>
  <c r="AI267" i="3"/>
  <c r="AH267" i="3"/>
  <c r="AC267" i="3"/>
  <c r="AD267" i="3" s="1"/>
  <c r="AB267" i="3"/>
  <c r="R267" i="3"/>
  <c r="Q267" i="3"/>
  <c r="P267" i="3"/>
  <c r="N267" i="3"/>
  <c r="M267" i="3"/>
  <c r="L267" i="3"/>
  <c r="AJ266" i="3"/>
  <c r="AI266" i="3"/>
  <c r="AH266" i="3"/>
  <c r="AC266" i="3"/>
  <c r="AD266" i="3" s="1"/>
  <c r="AB266" i="3"/>
  <c r="R266" i="3"/>
  <c r="Q266" i="3"/>
  <c r="P266" i="3"/>
  <c r="N266" i="3"/>
  <c r="M266" i="3"/>
  <c r="L266" i="3"/>
  <c r="AJ265" i="3"/>
  <c r="AI265" i="3"/>
  <c r="AH265" i="3"/>
  <c r="AC265" i="3"/>
  <c r="AD265" i="3" s="1"/>
  <c r="AB265" i="3"/>
  <c r="R265" i="3"/>
  <c r="Q265" i="3"/>
  <c r="P265" i="3"/>
  <c r="N265" i="3"/>
  <c r="M265" i="3"/>
  <c r="L265" i="3"/>
  <c r="AJ264" i="3"/>
  <c r="AI264" i="3"/>
  <c r="AH264" i="3"/>
  <c r="AC264" i="3"/>
  <c r="AD264" i="3" s="1"/>
  <c r="AB264" i="3"/>
  <c r="R264" i="3"/>
  <c r="Q264" i="3"/>
  <c r="P264" i="3"/>
  <c r="N264" i="3"/>
  <c r="M264" i="3"/>
  <c r="L264" i="3"/>
  <c r="AJ263" i="3"/>
  <c r="AI263" i="3"/>
  <c r="AH263" i="3"/>
  <c r="AC263" i="3"/>
  <c r="AD263" i="3" s="1"/>
  <c r="AB263" i="3"/>
  <c r="R263" i="3"/>
  <c r="Q263" i="3"/>
  <c r="P263" i="3"/>
  <c r="N263" i="3"/>
  <c r="M263" i="3"/>
  <c r="L263" i="3"/>
  <c r="AJ262" i="3"/>
  <c r="AI262" i="3"/>
  <c r="AH262" i="3"/>
  <c r="AC262" i="3"/>
  <c r="AD262" i="3" s="1"/>
  <c r="AB262" i="3"/>
  <c r="R262" i="3"/>
  <c r="Q262" i="3"/>
  <c r="P262" i="3"/>
  <c r="N262" i="3"/>
  <c r="M262" i="3"/>
  <c r="L262" i="3"/>
  <c r="AJ261" i="3"/>
  <c r="AI261" i="3"/>
  <c r="AH261" i="3"/>
  <c r="AC261" i="3"/>
  <c r="AD261" i="3" s="1"/>
  <c r="AB261" i="3"/>
  <c r="R261" i="3"/>
  <c r="Q261" i="3"/>
  <c r="P261" i="3"/>
  <c r="N261" i="3"/>
  <c r="M261" i="3"/>
  <c r="L261" i="3"/>
  <c r="AJ260" i="3"/>
  <c r="AI260" i="3"/>
  <c r="AH260" i="3"/>
  <c r="AC260" i="3"/>
  <c r="AD260" i="3" s="1"/>
  <c r="AB260" i="3"/>
  <c r="R260" i="3"/>
  <c r="Q260" i="3"/>
  <c r="P260" i="3"/>
  <c r="N260" i="3"/>
  <c r="M260" i="3"/>
  <c r="L260" i="3"/>
  <c r="AJ259" i="3"/>
  <c r="AI259" i="3"/>
  <c r="AH259" i="3"/>
  <c r="AC259" i="3"/>
  <c r="AD259" i="3" s="1"/>
  <c r="AB259" i="3"/>
  <c r="R259" i="3"/>
  <c r="Q259" i="3"/>
  <c r="P259" i="3"/>
  <c r="N259" i="3"/>
  <c r="M259" i="3"/>
  <c r="L259" i="3"/>
  <c r="AJ258" i="3"/>
  <c r="AI258" i="3"/>
  <c r="AH258" i="3"/>
  <c r="AC258" i="3"/>
  <c r="AD258" i="3" s="1"/>
  <c r="AB258" i="3"/>
  <c r="R258" i="3"/>
  <c r="Q258" i="3"/>
  <c r="P258" i="3"/>
  <c r="N258" i="3"/>
  <c r="M258" i="3"/>
  <c r="L258" i="3"/>
  <c r="AJ257" i="3"/>
  <c r="AI257" i="3"/>
  <c r="AH257" i="3"/>
  <c r="AC257" i="3"/>
  <c r="AD257" i="3" s="1"/>
  <c r="AB257" i="3"/>
  <c r="R257" i="3"/>
  <c r="Q257" i="3"/>
  <c r="P257" i="3"/>
  <c r="N257" i="3"/>
  <c r="M257" i="3"/>
  <c r="L257" i="3"/>
  <c r="AJ256" i="3"/>
  <c r="AI256" i="3"/>
  <c r="AH256" i="3"/>
  <c r="AC256" i="3"/>
  <c r="AD256" i="3" s="1"/>
  <c r="AB256" i="3"/>
  <c r="R256" i="3"/>
  <c r="Q256" i="3"/>
  <c r="P256" i="3"/>
  <c r="N256" i="3"/>
  <c r="M256" i="3"/>
  <c r="L256" i="3"/>
  <c r="AI255" i="3"/>
  <c r="AJ255" i="3" s="1"/>
  <c r="AH255" i="3"/>
  <c r="AC255" i="3"/>
  <c r="AD255" i="3" s="1"/>
  <c r="AB255" i="3"/>
  <c r="R255" i="3"/>
  <c r="Q255" i="3"/>
  <c r="P255" i="3"/>
  <c r="N255" i="3"/>
  <c r="M255" i="3"/>
  <c r="L255" i="3"/>
  <c r="AI254" i="3"/>
  <c r="AJ254" i="3" s="1"/>
  <c r="AH254" i="3"/>
  <c r="AD254" i="3"/>
  <c r="AC254" i="3"/>
  <c r="AB254" i="3"/>
  <c r="R254" i="3"/>
  <c r="Q254" i="3"/>
  <c r="P254" i="3"/>
  <c r="N254" i="3"/>
  <c r="M254" i="3"/>
  <c r="L254" i="3"/>
  <c r="AI253" i="3"/>
  <c r="AJ253" i="3" s="1"/>
  <c r="AH253" i="3"/>
  <c r="AD253" i="3"/>
  <c r="AC253" i="3"/>
  <c r="AB253" i="3"/>
  <c r="R253" i="3"/>
  <c r="Q253" i="3"/>
  <c r="P253" i="3"/>
  <c r="N253" i="3"/>
  <c r="M253" i="3"/>
  <c r="L253" i="3"/>
  <c r="AI252" i="3"/>
  <c r="AJ252" i="3" s="1"/>
  <c r="AH252" i="3"/>
  <c r="AD252" i="3"/>
  <c r="AC252" i="3"/>
  <c r="AB252" i="3"/>
  <c r="R252" i="3"/>
  <c r="Q252" i="3"/>
  <c r="P252" i="3"/>
  <c r="N252" i="3"/>
  <c r="M252" i="3"/>
  <c r="L252" i="3"/>
  <c r="AI251" i="3"/>
  <c r="AJ251" i="3" s="1"/>
  <c r="AH251" i="3"/>
  <c r="AD251" i="3"/>
  <c r="AC251" i="3"/>
  <c r="AB251" i="3"/>
  <c r="R251" i="3"/>
  <c r="Q251" i="3"/>
  <c r="P251" i="3"/>
  <c r="N251" i="3"/>
  <c r="M251" i="3"/>
  <c r="L251" i="3"/>
  <c r="AI250" i="3"/>
  <c r="AJ250" i="3" s="1"/>
  <c r="AH250" i="3"/>
  <c r="AD250" i="3"/>
  <c r="AC250" i="3"/>
  <c r="AB250" i="3"/>
  <c r="R250" i="3"/>
  <c r="Q250" i="3"/>
  <c r="P250" i="3"/>
  <c r="N250" i="3"/>
  <c r="M250" i="3"/>
  <c r="L250" i="3"/>
  <c r="AI249" i="3"/>
  <c r="AJ249" i="3" s="1"/>
  <c r="AH249" i="3"/>
  <c r="AD249" i="3"/>
  <c r="AC249" i="3"/>
  <c r="AB249" i="3"/>
  <c r="R249" i="3"/>
  <c r="Q249" i="3"/>
  <c r="P249" i="3"/>
  <c r="N249" i="3"/>
  <c r="M249" i="3"/>
  <c r="L249" i="3"/>
  <c r="AI248" i="3"/>
  <c r="AJ248" i="3" s="1"/>
  <c r="AH248" i="3"/>
  <c r="AD248" i="3"/>
  <c r="AC248" i="3"/>
  <c r="AB248" i="3"/>
  <c r="R248" i="3"/>
  <c r="Q248" i="3"/>
  <c r="P248" i="3"/>
  <c r="N248" i="3"/>
  <c r="M248" i="3"/>
  <c r="L248" i="3"/>
  <c r="AI247" i="3"/>
  <c r="AJ247" i="3" s="1"/>
  <c r="AH247" i="3"/>
  <c r="AD247" i="3"/>
  <c r="AC247" i="3"/>
  <c r="AB247" i="3"/>
  <c r="R247" i="3"/>
  <c r="Q247" i="3"/>
  <c r="P247" i="3"/>
  <c r="N247" i="3"/>
  <c r="M247" i="3"/>
  <c r="L247" i="3"/>
  <c r="AI246" i="3"/>
  <c r="AJ246" i="3" s="1"/>
  <c r="AH246" i="3"/>
  <c r="AD246" i="3"/>
  <c r="AC246" i="3"/>
  <c r="AB246" i="3"/>
  <c r="R246" i="3"/>
  <c r="Q246" i="3"/>
  <c r="P246" i="3"/>
  <c r="N246" i="3"/>
  <c r="M246" i="3"/>
  <c r="L246" i="3"/>
  <c r="AI245" i="3"/>
  <c r="AJ245" i="3" s="1"/>
  <c r="AH245" i="3"/>
  <c r="AD245" i="3"/>
  <c r="AC245" i="3"/>
  <c r="AB245" i="3"/>
  <c r="R245" i="3"/>
  <c r="Q245" i="3"/>
  <c r="P245" i="3"/>
  <c r="N245" i="3"/>
  <c r="M245" i="3"/>
  <c r="L245" i="3"/>
  <c r="AI244" i="3"/>
  <c r="AJ244" i="3" s="1"/>
  <c r="AH244" i="3"/>
  <c r="AD244" i="3"/>
  <c r="AC244" i="3"/>
  <c r="AB244" i="3"/>
  <c r="R244" i="3"/>
  <c r="Q244" i="3"/>
  <c r="P244" i="3"/>
  <c r="N244" i="3"/>
  <c r="M244" i="3"/>
  <c r="L244" i="3"/>
  <c r="AI243" i="3"/>
  <c r="AJ243" i="3" s="1"/>
  <c r="AH243" i="3"/>
  <c r="AD243" i="3"/>
  <c r="AC243" i="3"/>
  <c r="AB243" i="3"/>
  <c r="R243" i="3"/>
  <c r="Q243" i="3"/>
  <c r="P243" i="3"/>
  <c r="N243" i="3"/>
  <c r="M243" i="3"/>
  <c r="L243" i="3"/>
  <c r="AI242" i="3"/>
  <c r="AJ242" i="3" s="1"/>
  <c r="AH242" i="3"/>
  <c r="AD242" i="3"/>
  <c r="AC242" i="3"/>
  <c r="AB242" i="3"/>
  <c r="R242" i="3"/>
  <c r="Q242" i="3"/>
  <c r="P242" i="3"/>
  <c r="N242" i="3"/>
  <c r="M242" i="3"/>
  <c r="L242" i="3"/>
  <c r="AI241" i="3"/>
  <c r="AJ241" i="3" s="1"/>
  <c r="AH241" i="3"/>
  <c r="AD241" i="3"/>
  <c r="AC241" i="3"/>
  <c r="AB241" i="3"/>
  <c r="R241" i="3"/>
  <c r="Q241" i="3"/>
  <c r="P241" i="3"/>
  <c r="N241" i="3"/>
  <c r="M241" i="3"/>
  <c r="L241" i="3"/>
  <c r="AI240" i="3"/>
  <c r="AJ240" i="3" s="1"/>
  <c r="AH240" i="3"/>
  <c r="AD240" i="3"/>
  <c r="AC240" i="3"/>
  <c r="AB240" i="3"/>
  <c r="R240" i="3"/>
  <c r="Q240" i="3"/>
  <c r="P240" i="3"/>
  <c r="N240" i="3"/>
  <c r="M240" i="3"/>
  <c r="L240" i="3"/>
  <c r="AI239" i="3"/>
  <c r="AJ239" i="3" s="1"/>
  <c r="AH239" i="3"/>
  <c r="AD239" i="3"/>
  <c r="AC239" i="3"/>
  <c r="AB239" i="3"/>
  <c r="R239" i="3"/>
  <c r="Q239" i="3"/>
  <c r="P239" i="3"/>
  <c r="N239" i="3"/>
  <c r="M239" i="3"/>
  <c r="L239" i="3"/>
  <c r="AI238" i="3"/>
  <c r="AJ238" i="3" s="1"/>
  <c r="AH238" i="3"/>
  <c r="AD238" i="3"/>
  <c r="AC238" i="3"/>
  <c r="AB238" i="3"/>
  <c r="R238" i="3"/>
  <c r="Q238" i="3"/>
  <c r="P238" i="3"/>
  <c r="N238" i="3"/>
  <c r="M238" i="3"/>
  <c r="L238" i="3"/>
  <c r="AI237" i="3"/>
  <c r="AJ237" i="3" s="1"/>
  <c r="AH237" i="3"/>
  <c r="AD237" i="3"/>
  <c r="AC237" i="3"/>
  <c r="AB237" i="3"/>
  <c r="R237" i="3"/>
  <c r="Q237" i="3"/>
  <c r="P237" i="3"/>
  <c r="N237" i="3"/>
  <c r="M237" i="3"/>
  <c r="L237" i="3"/>
  <c r="AI236" i="3"/>
  <c r="AJ236" i="3" s="1"/>
  <c r="AH236" i="3"/>
  <c r="AD236" i="3"/>
  <c r="AC236" i="3"/>
  <c r="AB236" i="3"/>
  <c r="R236" i="3"/>
  <c r="Q236" i="3"/>
  <c r="P236" i="3"/>
  <c r="N236" i="3"/>
  <c r="M236" i="3"/>
  <c r="L236" i="3"/>
  <c r="AI235" i="3"/>
  <c r="AJ235" i="3" s="1"/>
  <c r="AH235" i="3"/>
  <c r="AD235" i="3"/>
  <c r="AC235" i="3"/>
  <c r="AB235" i="3"/>
  <c r="R235" i="3"/>
  <c r="Q235" i="3"/>
  <c r="P235" i="3"/>
  <c r="N235" i="3"/>
  <c r="M235" i="3"/>
  <c r="L235" i="3"/>
  <c r="AI234" i="3"/>
  <c r="AJ234" i="3" s="1"/>
  <c r="AH234" i="3"/>
  <c r="AD234" i="3"/>
  <c r="AC234" i="3"/>
  <c r="AB234" i="3"/>
  <c r="R234" i="3"/>
  <c r="Q234" i="3"/>
  <c r="P234" i="3"/>
  <c r="N234" i="3"/>
  <c r="M234" i="3"/>
  <c r="L234" i="3"/>
  <c r="AI233" i="3"/>
  <c r="AJ233" i="3" s="1"/>
  <c r="AH233" i="3"/>
  <c r="AD233" i="3"/>
  <c r="AC233" i="3"/>
  <c r="AB233" i="3"/>
  <c r="R233" i="3"/>
  <c r="Q233" i="3"/>
  <c r="P233" i="3"/>
  <c r="N233" i="3"/>
  <c r="M233" i="3"/>
  <c r="L233" i="3"/>
  <c r="AI232" i="3"/>
  <c r="AJ232" i="3" s="1"/>
  <c r="AH232" i="3"/>
  <c r="AD232" i="3"/>
  <c r="AC232" i="3"/>
  <c r="AB232" i="3"/>
  <c r="R232" i="3"/>
  <c r="Q232" i="3"/>
  <c r="P232" i="3"/>
  <c r="N232" i="3"/>
  <c r="M232" i="3"/>
  <c r="L232" i="3"/>
  <c r="AI231" i="3"/>
  <c r="AJ231" i="3" s="1"/>
  <c r="AH231" i="3"/>
  <c r="AD231" i="3"/>
  <c r="AC231" i="3"/>
  <c r="AB231" i="3"/>
  <c r="R231" i="3"/>
  <c r="Q231" i="3"/>
  <c r="P231" i="3"/>
  <c r="N231" i="3"/>
  <c r="M231" i="3"/>
  <c r="L231" i="3"/>
  <c r="AI230" i="3"/>
  <c r="AJ230" i="3" s="1"/>
  <c r="AH230" i="3"/>
  <c r="AD230" i="3"/>
  <c r="AC230" i="3"/>
  <c r="AB230" i="3"/>
  <c r="R230" i="3"/>
  <c r="Q230" i="3"/>
  <c r="P230" i="3"/>
  <c r="N230" i="3"/>
  <c r="M230" i="3"/>
  <c r="L230" i="3"/>
  <c r="AI229" i="3"/>
  <c r="AJ229" i="3" s="1"/>
  <c r="AH229" i="3"/>
  <c r="AD229" i="3"/>
  <c r="AC229" i="3"/>
  <c r="AB229" i="3"/>
  <c r="R229" i="3"/>
  <c r="Q229" i="3"/>
  <c r="P229" i="3"/>
  <c r="N229" i="3"/>
  <c r="M229" i="3"/>
  <c r="L229" i="3"/>
  <c r="AI228" i="3"/>
  <c r="AJ228" i="3" s="1"/>
  <c r="AH228" i="3"/>
  <c r="AD228" i="3"/>
  <c r="AC228" i="3"/>
  <c r="AB228" i="3"/>
  <c r="R228" i="3"/>
  <c r="Q228" i="3"/>
  <c r="P228" i="3"/>
  <c r="N228" i="3"/>
  <c r="M228" i="3"/>
  <c r="L228" i="3"/>
  <c r="AI227" i="3"/>
  <c r="AJ227" i="3" s="1"/>
  <c r="AH227" i="3"/>
  <c r="AD227" i="3"/>
  <c r="AC227" i="3"/>
  <c r="AB227" i="3"/>
  <c r="R227" i="3"/>
  <c r="Q227" i="3"/>
  <c r="P227" i="3"/>
  <c r="N227" i="3"/>
  <c r="M227" i="3"/>
  <c r="L227" i="3"/>
  <c r="AI226" i="3"/>
  <c r="AJ226" i="3" s="1"/>
  <c r="AH226" i="3"/>
  <c r="AD226" i="3"/>
  <c r="AC226" i="3"/>
  <c r="AB226" i="3"/>
  <c r="R226" i="3"/>
  <c r="Q226" i="3"/>
  <c r="P226" i="3"/>
  <c r="N226" i="3"/>
  <c r="M226" i="3"/>
  <c r="L226" i="3"/>
  <c r="AI225" i="3"/>
  <c r="AJ225" i="3" s="1"/>
  <c r="AH225" i="3"/>
  <c r="AD225" i="3"/>
  <c r="AC225" i="3"/>
  <c r="AB225" i="3"/>
  <c r="R225" i="3"/>
  <c r="Q225" i="3"/>
  <c r="P225" i="3"/>
  <c r="N225" i="3"/>
  <c r="M225" i="3"/>
  <c r="L225" i="3"/>
  <c r="AI224" i="3"/>
  <c r="AJ224" i="3" s="1"/>
  <c r="AH224" i="3"/>
  <c r="AD224" i="3"/>
  <c r="AC224" i="3"/>
  <c r="AB224" i="3"/>
  <c r="R224" i="3"/>
  <c r="Q224" i="3"/>
  <c r="P224" i="3"/>
  <c r="N224" i="3"/>
  <c r="M224" i="3"/>
  <c r="L224" i="3"/>
  <c r="AI223" i="3"/>
  <c r="AJ223" i="3" s="1"/>
  <c r="AH223" i="3"/>
  <c r="AD223" i="3"/>
  <c r="AC223" i="3"/>
  <c r="AB223" i="3"/>
  <c r="R223" i="3"/>
  <c r="Q223" i="3"/>
  <c r="P223" i="3"/>
  <c r="N223" i="3"/>
  <c r="M223" i="3"/>
  <c r="L223" i="3"/>
  <c r="AI222" i="3"/>
  <c r="AJ222" i="3" s="1"/>
  <c r="AH222" i="3"/>
  <c r="AD222" i="3"/>
  <c r="AC222" i="3"/>
  <c r="AB222" i="3"/>
  <c r="R222" i="3"/>
  <c r="Q222" i="3"/>
  <c r="P222" i="3"/>
  <c r="N222" i="3"/>
  <c r="M222" i="3"/>
  <c r="L222" i="3"/>
  <c r="AI221" i="3"/>
  <c r="AJ221" i="3" s="1"/>
  <c r="AH221" i="3"/>
  <c r="AD221" i="3"/>
  <c r="AC221" i="3"/>
  <c r="AB221" i="3"/>
  <c r="R221" i="3"/>
  <c r="Q221" i="3"/>
  <c r="P221" i="3"/>
  <c r="N221" i="3"/>
  <c r="M221" i="3"/>
  <c r="L221" i="3"/>
  <c r="AI220" i="3"/>
  <c r="AJ220" i="3" s="1"/>
  <c r="AH220" i="3"/>
  <c r="AD220" i="3"/>
  <c r="AC220" i="3"/>
  <c r="AB220" i="3"/>
  <c r="R220" i="3"/>
  <c r="Q220" i="3"/>
  <c r="P220" i="3"/>
  <c r="N220" i="3"/>
  <c r="M220" i="3"/>
  <c r="L220" i="3"/>
  <c r="AI219" i="3"/>
  <c r="AJ219" i="3" s="1"/>
  <c r="AH219" i="3"/>
  <c r="AD219" i="3"/>
  <c r="AC219" i="3"/>
  <c r="AB219" i="3"/>
  <c r="R219" i="3"/>
  <c r="Q219" i="3"/>
  <c r="P219" i="3"/>
  <c r="N219" i="3"/>
  <c r="M219" i="3"/>
  <c r="L219" i="3"/>
  <c r="AI218" i="3"/>
  <c r="AJ218" i="3" s="1"/>
  <c r="AH218" i="3"/>
  <c r="AD218" i="3"/>
  <c r="AC218" i="3"/>
  <c r="AB218" i="3"/>
  <c r="R218" i="3"/>
  <c r="Q218" i="3"/>
  <c r="P218" i="3"/>
  <c r="N218" i="3"/>
  <c r="M218" i="3"/>
  <c r="L218" i="3"/>
  <c r="AI217" i="3"/>
  <c r="AJ217" i="3" s="1"/>
  <c r="AH217" i="3"/>
  <c r="AD217" i="3"/>
  <c r="AC217" i="3"/>
  <c r="AB217" i="3"/>
  <c r="R217" i="3"/>
  <c r="Q217" i="3"/>
  <c r="P217" i="3"/>
  <c r="N217" i="3"/>
  <c r="M217" i="3"/>
  <c r="L217" i="3"/>
  <c r="AI216" i="3"/>
  <c r="AJ216" i="3" s="1"/>
  <c r="AH216" i="3"/>
  <c r="AD216" i="3"/>
  <c r="AC216" i="3"/>
  <c r="AB216" i="3"/>
  <c r="R216" i="3"/>
  <c r="Q216" i="3"/>
  <c r="P216" i="3"/>
  <c r="N216" i="3"/>
  <c r="M216" i="3"/>
  <c r="L216" i="3"/>
  <c r="AI215" i="3"/>
  <c r="AJ215" i="3" s="1"/>
  <c r="AH215" i="3"/>
  <c r="AD215" i="3"/>
  <c r="AC215" i="3"/>
  <c r="AB215" i="3"/>
  <c r="R215" i="3"/>
  <c r="Q215" i="3"/>
  <c r="P215" i="3"/>
  <c r="N215" i="3"/>
  <c r="M215" i="3"/>
  <c r="L215" i="3"/>
  <c r="AI214" i="3"/>
  <c r="AJ214" i="3" s="1"/>
  <c r="AH214" i="3"/>
  <c r="AD214" i="3"/>
  <c r="AC214" i="3"/>
  <c r="AB214" i="3"/>
  <c r="R214" i="3"/>
  <c r="Q214" i="3"/>
  <c r="P214" i="3"/>
  <c r="N214" i="3"/>
  <c r="M214" i="3"/>
  <c r="L214" i="3"/>
  <c r="AI213" i="3"/>
  <c r="AJ213" i="3" s="1"/>
  <c r="AH213" i="3"/>
  <c r="AD213" i="3"/>
  <c r="AC213" i="3"/>
  <c r="AB213" i="3"/>
  <c r="R213" i="3"/>
  <c r="Q213" i="3"/>
  <c r="P213" i="3"/>
  <c r="N213" i="3"/>
  <c r="M213" i="3"/>
  <c r="L213" i="3"/>
  <c r="AI212" i="3"/>
  <c r="AJ212" i="3" s="1"/>
  <c r="AH212" i="3"/>
  <c r="AD212" i="3"/>
  <c r="AC212" i="3"/>
  <c r="AB212" i="3"/>
  <c r="R212" i="3"/>
  <c r="Q212" i="3"/>
  <c r="P212" i="3"/>
  <c r="N212" i="3"/>
  <c r="M212" i="3"/>
  <c r="L212" i="3"/>
  <c r="AI211" i="3"/>
  <c r="AJ211" i="3" s="1"/>
  <c r="AH211" i="3"/>
  <c r="AD211" i="3"/>
  <c r="AC211" i="3"/>
  <c r="AB211" i="3"/>
  <c r="R211" i="3"/>
  <c r="Q211" i="3"/>
  <c r="P211" i="3"/>
  <c r="N211" i="3"/>
  <c r="M211" i="3"/>
  <c r="L211" i="3"/>
  <c r="AI210" i="3"/>
  <c r="AJ210" i="3" s="1"/>
  <c r="AH210" i="3"/>
  <c r="AD210" i="3"/>
  <c r="AC210" i="3"/>
  <c r="AB210" i="3"/>
  <c r="R210" i="3"/>
  <c r="Q210" i="3"/>
  <c r="P210" i="3"/>
  <c r="N210" i="3"/>
  <c r="M210" i="3"/>
  <c r="L210" i="3"/>
  <c r="AI209" i="3"/>
  <c r="AJ209" i="3" s="1"/>
  <c r="AH209" i="3"/>
  <c r="AD209" i="3"/>
  <c r="AC209" i="3"/>
  <c r="AB209" i="3"/>
  <c r="R209" i="3"/>
  <c r="Q209" i="3"/>
  <c r="P209" i="3"/>
  <c r="N209" i="3"/>
  <c r="M209" i="3"/>
  <c r="L209" i="3"/>
  <c r="AI208" i="3"/>
  <c r="AJ208" i="3" s="1"/>
  <c r="AH208" i="3"/>
  <c r="AD208" i="3"/>
  <c r="AC208" i="3"/>
  <c r="AB208" i="3"/>
  <c r="R208" i="3"/>
  <c r="Q208" i="3"/>
  <c r="P208" i="3"/>
  <c r="N208" i="3"/>
  <c r="M208" i="3"/>
  <c r="L208" i="3"/>
  <c r="AI207" i="3"/>
  <c r="AJ207" i="3" s="1"/>
  <c r="AH207" i="3"/>
  <c r="AD207" i="3"/>
  <c r="AC207" i="3"/>
  <c r="AB207" i="3"/>
  <c r="R207" i="3"/>
  <c r="Q207" i="3"/>
  <c r="P207" i="3"/>
  <c r="N207" i="3"/>
  <c r="M207" i="3"/>
  <c r="L207" i="3"/>
  <c r="AI206" i="3"/>
  <c r="AJ206" i="3" s="1"/>
  <c r="AH206" i="3"/>
  <c r="AD206" i="3"/>
  <c r="AC206" i="3"/>
  <c r="AB206" i="3"/>
  <c r="R206" i="3"/>
  <c r="Q206" i="3"/>
  <c r="P206" i="3"/>
  <c r="N206" i="3"/>
  <c r="M206" i="3"/>
  <c r="L206" i="3"/>
  <c r="AI205" i="3"/>
  <c r="AJ205" i="3" s="1"/>
  <c r="AH205" i="3"/>
  <c r="AD205" i="3"/>
  <c r="AC205" i="3"/>
  <c r="AB205" i="3"/>
  <c r="R205" i="3"/>
  <c r="Q205" i="3"/>
  <c r="P205" i="3"/>
  <c r="N205" i="3"/>
  <c r="M205" i="3"/>
  <c r="L205" i="3"/>
  <c r="AI204" i="3"/>
  <c r="AJ204" i="3" s="1"/>
  <c r="AH204" i="3"/>
  <c r="AD204" i="3"/>
  <c r="AC204" i="3"/>
  <c r="AB204" i="3"/>
  <c r="R204" i="3"/>
  <c r="Q204" i="3"/>
  <c r="P204" i="3"/>
  <c r="N204" i="3"/>
  <c r="M204" i="3"/>
  <c r="L204" i="3"/>
  <c r="AI203" i="3"/>
  <c r="AJ203" i="3" s="1"/>
  <c r="AH203" i="3"/>
  <c r="AD203" i="3"/>
  <c r="AC203" i="3"/>
  <c r="AB203" i="3"/>
  <c r="R203" i="3"/>
  <c r="Q203" i="3"/>
  <c r="P203" i="3"/>
  <c r="N203" i="3"/>
  <c r="M203" i="3"/>
  <c r="L203" i="3"/>
  <c r="AI202" i="3"/>
  <c r="AJ202" i="3" s="1"/>
  <c r="AH202" i="3"/>
  <c r="AD202" i="3"/>
  <c r="AC202" i="3"/>
  <c r="AB202" i="3"/>
  <c r="R202" i="3"/>
  <c r="Q202" i="3"/>
  <c r="P202" i="3"/>
  <c r="N202" i="3"/>
  <c r="M202" i="3"/>
  <c r="L202" i="3"/>
  <c r="AI201" i="3"/>
  <c r="AJ201" i="3" s="1"/>
  <c r="AH201" i="3"/>
  <c r="AD201" i="3"/>
  <c r="AC201" i="3"/>
  <c r="AB201" i="3"/>
  <c r="R201" i="3"/>
  <c r="Q201" i="3"/>
  <c r="P201" i="3"/>
  <c r="N201" i="3"/>
  <c r="M201" i="3"/>
  <c r="L201" i="3"/>
  <c r="AI200" i="3"/>
  <c r="AJ200" i="3" s="1"/>
  <c r="AH200" i="3"/>
  <c r="AD200" i="3"/>
  <c r="AC200" i="3"/>
  <c r="AB200" i="3"/>
  <c r="R200" i="3"/>
  <c r="Q200" i="3"/>
  <c r="P200" i="3"/>
  <c r="N200" i="3"/>
  <c r="M200" i="3"/>
  <c r="L200" i="3"/>
  <c r="AI199" i="3"/>
  <c r="AJ199" i="3" s="1"/>
  <c r="AH199" i="3"/>
  <c r="AD199" i="3"/>
  <c r="AC199" i="3"/>
  <c r="AB199" i="3"/>
  <c r="R199" i="3"/>
  <c r="Q199" i="3"/>
  <c r="P199" i="3"/>
  <c r="N199" i="3"/>
  <c r="M199" i="3"/>
  <c r="L199" i="3"/>
  <c r="AI198" i="3"/>
  <c r="AJ198" i="3" s="1"/>
  <c r="AH198" i="3"/>
  <c r="AD198" i="3"/>
  <c r="AC198" i="3"/>
  <c r="AB198" i="3"/>
  <c r="R198" i="3"/>
  <c r="Q198" i="3"/>
  <c r="P198" i="3"/>
  <c r="N198" i="3"/>
  <c r="M198" i="3"/>
  <c r="L198" i="3"/>
  <c r="AI197" i="3"/>
  <c r="AJ197" i="3" s="1"/>
  <c r="AH197" i="3"/>
  <c r="AD197" i="3"/>
  <c r="AC197" i="3"/>
  <c r="AB197" i="3"/>
  <c r="R197" i="3"/>
  <c r="Q197" i="3"/>
  <c r="P197" i="3"/>
  <c r="N197" i="3"/>
  <c r="M197" i="3"/>
  <c r="L197" i="3"/>
  <c r="AI196" i="3"/>
  <c r="AJ196" i="3" s="1"/>
  <c r="AH196" i="3"/>
  <c r="AD196" i="3"/>
  <c r="AC196" i="3"/>
  <c r="AB196" i="3"/>
  <c r="R196" i="3"/>
  <c r="Q196" i="3"/>
  <c r="P196" i="3"/>
  <c r="N196" i="3"/>
  <c r="M196" i="3"/>
  <c r="L196" i="3"/>
  <c r="AI195" i="3"/>
  <c r="AJ195" i="3" s="1"/>
  <c r="AH195" i="3"/>
  <c r="AD195" i="3"/>
  <c r="AC195" i="3"/>
  <c r="AB195" i="3"/>
  <c r="R195" i="3"/>
  <c r="Q195" i="3"/>
  <c r="P195" i="3"/>
  <c r="N195" i="3"/>
  <c r="M195" i="3"/>
  <c r="L195" i="3"/>
  <c r="AI194" i="3"/>
  <c r="AJ194" i="3" s="1"/>
  <c r="AH194" i="3"/>
  <c r="AD194" i="3"/>
  <c r="AC194" i="3"/>
  <c r="AB194" i="3"/>
  <c r="R194" i="3"/>
  <c r="Q194" i="3"/>
  <c r="P194" i="3"/>
  <c r="N194" i="3"/>
  <c r="M194" i="3"/>
  <c r="L194" i="3"/>
  <c r="AI193" i="3"/>
  <c r="AJ193" i="3" s="1"/>
  <c r="AH193" i="3"/>
  <c r="AD193" i="3"/>
  <c r="AC193" i="3"/>
  <c r="AB193" i="3"/>
  <c r="R193" i="3"/>
  <c r="Q193" i="3"/>
  <c r="P193" i="3"/>
  <c r="N193" i="3"/>
  <c r="M193" i="3"/>
  <c r="L193" i="3"/>
  <c r="AI192" i="3"/>
  <c r="AJ192" i="3" s="1"/>
  <c r="AH192" i="3"/>
  <c r="AD192" i="3"/>
  <c r="AC192" i="3"/>
  <c r="AB192" i="3"/>
  <c r="R192" i="3"/>
  <c r="Q192" i="3"/>
  <c r="P192" i="3"/>
  <c r="N192" i="3"/>
  <c r="M192" i="3"/>
  <c r="L192" i="3"/>
  <c r="AI191" i="3"/>
  <c r="AJ191" i="3" s="1"/>
  <c r="AH191" i="3"/>
  <c r="AD191" i="3"/>
  <c r="AC191" i="3"/>
  <c r="AB191" i="3"/>
  <c r="R191" i="3"/>
  <c r="Q191" i="3"/>
  <c r="P191" i="3"/>
  <c r="N191" i="3"/>
  <c r="M191" i="3"/>
  <c r="L191" i="3"/>
  <c r="AI190" i="3"/>
  <c r="AJ190" i="3" s="1"/>
  <c r="AH190" i="3"/>
  <c r="AD190" i="3"/>
  <c r="AC190" i="3"/>
  <c r="AB190" i="3"/>
  <c r="R190" i="3"/>
  <c r="Q190" i="3"/>
  <c r="P190" i="3"/>
  <c r="N190" i="3"/>
  <c r="M190" i="3"/>
  <c r="L190" i="3"/>
  <c r="AI189" i="3"/>
  <c r="AJ189" i="3" s="1"/>
  <c r="AH189" i="3"/>
  <c r="AD189" i="3"/>
  <c r="AC189" i="3"/>
  <c r="AB189" i="3"/>
  <c r="R189" i="3"/>
  <c r="Q189" i="3"/>
  <c r="P189" i="3"/>
  <c r="N189" i="3"/>
  <c r="M189" i="3"/>
  <c r="L189" i="3"/>
  <c r="AI188" i="3"/>
  <c r="AJ188" i="3" s="1"/>
  <c r="AH188" i="3"/>
  <c r="AD188" i="3"/>
  <c r="AC188" i="3"/>
  <c r="AB188" i="3"/>
  <c r="R188" i="3"/>
  <c r="Q188" i="3"/>
  <c r="P188" i="3"/>
  <c r="N188" i="3"/>
  <c r="M188" i="3"/>
  <c r="L188" i="3"/>
  <c r="AI187" i="3"/>
  <c r="AJ187" i="3" s="1"/>
  <c r="AH187" i="3"/>
  <c r="AD187" i="3"/>
  <c r="AC187" i="3"/>
  <c r="AB187" i="3"/>
  <c r="R187" i="3"/>
  <c r="Q187" i="3"/>
  <c r="P187" i="3"/>
  <c r="N187" i="3"/>
  <c r="M187" i="3"/>
  <c r="L187" i="3"/>
  <c r="AI186" i="3"/>
  <c r="AJ186" i="3" s="1"/>
  <c r="AH186" i="3"/>
  <c r="AD186" i="3"/>
  <c r="AC186" i="3"/>
  <c r="AB186" i="3"/>
  <c r="R186" i="3"/>
  <c r="Q186" i="3"/>
  <c r="P186" i="3"/>
  <c r="N186" i="3"/>
  <c r="M186" i="3"/>
  <c r="L186" i="3"/>
  <c r="AI185" i="3"/>
  <c r="AJ185" i="3" s="1"/>
  <c r="AH185" i="3"/>
  <c r="AD185" i="3"/>
  <c r="AC185" i="3"/>
  <c r="AB185" i="3"/>
  <c r="R185" i="3"/>
  <c r="Q185" i="3"/>
  <c r="P185" i="3"/>
  <c r="N185" i="3"/>
  <c r="M185" i="3"/>
  <c r="L185" i="3"/>
  <c r="AI184" i="3"/>
  <c r="AJ184" i="3" s="1"/>
  <c r="AH184" i="3"/>
  <c r="AD184" i="3"/>
  <c r="AC184" i="3"/>
  <c r="AB184" i="3"/>
  <c r="R184" i="3"/>
  <c r="Q184" i="3"/>
  <c r="P184" i="3"/>
  <c r="N184" i="3"/>
  <c r="M184" i="3"/>
  <c r="L184" i="3"/>
  <c r="AI183" i="3"/>
  <c r="AJ183" i="3" s="1"/>
  <c r="AH183" i="3"/>
  <c r="AD183" i="3"/>
  <c r="AC183" i="3"/>
  <c r="AB183" i="3"/>
  <c r="R183" i="3"/>
  <c r="Q183" i="3"/>
  <c r="P183" i="3"/>
  <c r="N183" i="3"/>
  <c r="M183" i="3"/>
  <c r="L183" i="3"/>
  <c r="AI182" i="3"/>
  <c r="AJ182" i="3" s="1"/>
  <c r="AH182" i="3"/>
  <c r="AD182" i="3"/>
  <c r="AC182" i="3"/>
  <c r="AB182" i="3"/>
  <c r="R182" i="3"/>
  <c r="Q182" i="3"/>
  <c r="P182" i="3"/>
  <c r="N182" i="3"/>
  <c r="M182" i="3"/>
  <c r="L182" i="3"/>
  <c r="AI181" i="3"/>
  <c r="AJ181" i="3" s="1"/>
  <c r="AH181" i="3"/>
  <c r="AD181" i="3"/>
  <c r="AC181" i="3"/>
  <c r="AB181" i="3"/>
  <c r="R181" i="3"/>
  <c r="Q181" i="3"/>
  <c r="P181" i="3"/>
  <c r="N181" i="3"/>
  <c r="M181" i="3"/>
  <c r="L181" i="3"/>
  <c r="AI180" i="3"/>
  <c r="AJ180" i="3" s="1"/>
  <c r="AH180" i="3"/>
  <c r="AD180" i="3"/>
  <c r="AC180" i="3"/>
  <c r="AB180" i="3"/>
  <c r="R180" i="3"/>
  <c r="Q180" i="3"/>
  <c r="P180" i="3"/>
  <c r="N180" i="3"/>
  <c r="M180" i="3"/>
  <c r="L180" i="3"/>
  <c r="AI179" i="3"/>
  <c r="AJ179" i="3" s="1"/>
  <c r="AH179" i="3"/>
  <c r="AD179" i="3"/>
  <c r="AC179" i="3"/>
  <c r="AB179" i="3"/>
  <c r="R179" i="3"/>
  <c r="Q179" i="3"/>
  <c r="P179" i="3"/>
  <c r="N179" i="3"/>
  <c r="M179" i="3"/>
  <c r="L179" i="3"/>
  <c r="AI178" i="3"/>
  <c r="AJ178" i="3" s="1"/>
  <c r="AH178" i="3"/>
  <c r="AD178" i="3"/>
  <c r="AC178" i="3"/>
  <c r="AB178" i="3"/>
  <c r="R178" i="3"/>
  <c r="Q178" i="3"/>
  <c r="P178" i="3"/>
  <c r="N178" i="3"/>
  <c r="M178" i="3"/>
  <c r="L178" i="3"/>
  <c r="AI177" i="3"/>
  <c r="AJ177" i="3" s="1"/>
  <c r="AH177" i="3"/>
  <c r="AD177" i="3"/>
  <c r="AC177" i="3"/>
  <c r="AB177" i="3"/>
  <c r="R177" i="3"/>
  <c r="Q177" i="3"/>
  <c r="P177" i="3"/>
  <c r="N177" i="3"/>
  <c r="M177" i="3"/>
  <c r="L177" i="3"/>
  <c r="AI176" i="3"/>
  <c r="AJ176" i="3" s="1"/>
  <c r="AH176" i="3"/>
  <c r="AD176" i="3"/>
  <c r="AC176" i="3"/>
  <c r="AB176" i="3"/>
  <c r="R176" i="3"/>
  <c r="Q176" i="3"/>
  <c r="P176" i="3"/>
  <c r="N176" i="3"/>
  <c r="M176" i="3"/>
  <c r="L176" i="3"/>
  <c r="AI175" i="3"/>
  <c r="AJ175" i="3" s="1"/>
  <c r="AH175" i="3"/>
  <c r="AD175" i="3"/>
  <c r="AC175" i="3"/>
  <c r="AB175" i="3"/>
  <c r="R175" i="3"/>
  <c r="Q175" i="3"/>
  <c r="P175" i="3"/>
  <c r="N175" i="3"/>
  <c r="M175" i="3"/>
  <c r="L175" i="3"/>
  <c r="AI174" i="3"/>
  <c r="AJ174" i="3" s="1"/>
  <c r="AH174" i="3"/>
  <c r="AD174" i="3"/>
  <c r="AC174" i="3"/>
  <c r="AB174" i="3"/>
  <c r="R174" i="3"/>
  <c r="Q174" i="3"/>
  <c r="P174" i="3"/>
  <c r="N174" i="3"/>
  <c r="M174" i="3"/>
  <c r="L174" i="3"/>
  <c r="AI173" i="3"/>
  <c r="AJ173" i="3" s="1"/>
  <c r="AH173" i="3"/>
  <c r="AD173" i="3"/>
  <c r="AC173" i="3"/>
  <c r="AB173" i="3"/>
  <c r="R173" i="3"/>
  <c r="Q173" i="3"/>
  <c r="P173" i="3"/>
  <c r="N173" i="3"/>
  <c r="M173" i="3"/>
  <c r="L173" i="3"/>
  <c r="AI172" i="3"/>
  <c r="AJ172" i="3" s="1"/>
  <c r="AH172" i="3"/>
  <c r="AD172" i="3"/>
  <c r="AC172" i="3"/>
  <c r="AB172" i="3"/>
  <c r="R172" i="3"/>
  <c r="Q172" i="3"/>
  <c r="P172" i="3"/>
  <c r="N172" i="3"/>
  <c r="M172" i="3"/>
  <c r="L172" i="3"/>
  <c r="AI171" i="3"/>
  <c r="AJ171" i="3" s="1"/>
  <c r="AH171" i="3"/>
  <c r="AD171" i="3"/>
  <c r="AC171" i="3"/>
  <c r="AB171" i="3"/>
  <c r="R171" i="3"/>
  <c r="Q171" i="3"/>
  <c r="P171" i="3"/>
  <c r="N171" i="3"/>
  <c r="M171" i="3"/>
  <c r="L171" i="3"/>
  <c r="AI170" i="3"/>
  <c r="AJ170" i="3" s="1"/>
  <c r="AH170" i="3"/>
  <c r="AD170" i="3"/>
  <c r="AC170" i="3"/>
  <c r="AB170" i="3"/>
  <c r="R170" i="3"/>
  <c r="Q170" i="3"/>
  <c r="P170" i="3"/>
  <c r="N170" i="3"/>
  <c r="M170" i="3"/>
  <c r="L170" i="3"/>
  <c r="AI169" i="3"/>
  <c r="AJ169" i="3" s="1"/>
  <c r="AH169" i="3"/>
  <c r="AD169" i="3"/>
  <c r="AC169" i="3"/>
  <c r="AB169" i="3"/>
  <c r="R169" i="3"/>
  <c r="Q169" i="3"/>
  <c r="P169" i="3"/>
  <c r="N169" i="3"/>
  <c r="M169" i="3"/>
  <c r="L169" i="3"/>
  <c r="AI168" i="3"/>
  <c r="AJ168" i="3" s="1"/>
  <c r="AH168" i="3"/>
  <c r="AD168" i="3"/>
  <c r="AC168" i="3"/>
  <c r="AB168" i="3"/>
  <c r="R168" i="3"/>
  <c r="Q168" i="3"/>
  <c r="P168" i="3"/>
  <c r="N168" i="3"/>
  <c r="M168" i="3"/>
  <c r="L168" i="3"/>
  <c r="AI167" i="3"/>
  <c r="AJ167" i="3" s="1"/>
  <c r="AH167" i="3"/>
  <c r="AD167" i="3"/>
  <c r="AC167" i="3"/>
  <c r="AB167" i="3"/>
  <c r="R167" i="3"/>
  <c r="Q167" i="3"/>
  <c r="P167" i="3"/>
  <c r="N167" i="3"/>
  <c r="M167" i="3"/>
  <c r="L167" i="3"/>
  <c r="AI166" i="3"/>
  <c r="AJ166" i="3" s="1"/>
  <c r="AH166" i="3"/>
  <c r="AD166" i="3"/>
  <c r="AC166" i="3"/>
  <c r="AB166" i="3"/>
  <c r="R166" i="3"/>
  <c r="Q166" i="3"/>
  <c r="P166" i="3"/>
  <c r="N166" i="3"/>
  <c r="M166" i="3"/>
  <c r="L166" i="3"/>
  <c r="AI165" i="3"/>
  <c r="AJ165" i="3" s="1"/>
  <c r="AH165" i="3"/>
  <c r="AD165" i="3"/>
  <c r="AC165" i="3"/>
  <c r="AB165" i="3"/>
  <c r="R165" i="3"/>
  <c r="Q165" i="3"/>
  <c r="P165" i="3"/>
  <c r="N165" i="3"/>
  <c r="M165" i="3"/>
  <c r="L165" i="3"/>
  <c r="AI164" i="3"/>
  <c r="AJ164" i="3" s="1"/>
  <c r="AH164" i="3"/>
  <c r="AD164" i="3"/>
  <c r="AC164" i="3"/>
  <c r="AB164" i="3"/>
  <c r="R164" i="3"/>
  <c r="Q164" i="3"/>
  <c r="P164" i="3"/>
  <c r="N164" i="3"/>
  <c r="M164" i="3"/>
  <c r="L164" i="3"/>
  <c r="AI163" i="3"/>
  <c r="AJ163" i="3" s="1"/>
  <c r="AH163" i="3"/>
  <c r="AD163" i="3"/>
  <c r="AC163" i="3"/>
  <c r="AB163" i="3"/>
  <c r="R163" i="3"/>
  <c r="Q163" i="3"/>
  <c r="P163" i="3"/>
  <c r="N163" i="3"/>
  <c r="M163" i="3"/>
  <c r="L163" i="3"/>
  <c r="AI162" i="3"/>
  <c r="AJ162" i="3" s="1"/>
  <c r="AH162" i="3"/>
  <c r="AD162" i="3"/>
  <c r="AC162" i="3"/>
  <c r="AB162" i="3"/>
  <c r="R162" i="3"/>
  <c r="Q162" i="3"/>
  <c r="P162" i="3"/>
  <c r="N162" i="3"/>
  <c r="M162" i="3"/>
  <c r="L162" i="3"/>
  <c r="AI161" i="3"/>
  <c r="AJ161" i="3" s="1"/>
  <c r="AH161" i="3"/>
  <c r="AD161" i="3"/>
  <c r="AC161" i="3"/>
  <c r="AB161" i="3"/>
  <c r="R161" i="3"/>
  <c r="Q161" i="3"/>
  <c r="P161" i="3"/>
  <c r="N161" i="3"/>
  <c r="M161" i="3"/>
  <c r="L161" i="3"/>
  <c r="AI160" i="3"/>
  <c r="AJ160" i="3" s="1"/>
  <c r="AH160" i="3"/>
  <c r="AD160" i="3"/>
  <c r="AC160" i="3"/>
  <c r="AB160" i="3"/>
  <c r="R160" i="3"/>
  <c r="Q160" i="3"/>
  <c r="P160" i="3"/>
  <c r="N160" i="3"/>
  <c r="M160" i="3"/>
  <c r="L160" i="3"/>
  <c r="AI159" i="3"/>
  <c r="AJ159" i="3" s="1"/>
  <c r="AH159" i="3"/>
  <c r="AD159" i="3"/>
  <c r="AC159" i="3"/>
  <c r="AB159" i="3"/>
  <c r="R159" i="3"/>
  <c r="Q159" i="3"/>
  <c r="P159" i="3"/>
  <c r="N159" i="3"/>
  <c r="M159" i="3"/>
  <c r="L159" i="3"/>
  <c r="AI158" i="3"/>
  <c r="AJ158" i="3" s="1"/>
  <c r="AH158" i="3"/>
  <c r="AD158" i="3"/>
  <c r="AC158" i="3"/>
  <c r="AB158" i="3"/>
  <c r="R158" i="3"/>
  <c r="Q158" i="3"/>
  <c r="P158" i="3"/>
  <c r="N158" i="3"/>
  <c r="M158" i="3"/>
  <c r="L158" i="3"/>
  <c r="AI157" i="3"/>
  <c r="AJ157" i="3" s="1"/>
  <c r="AH157" i="3"/>
  <c r="AD157" i="3"/>
  <c r="AC157" i="3"/>
  <c r="AB157" i="3"/>
  <c r="R157" i="3"/>
  <c r="Q157" i="3"/>
  <c r="P157" i="3"/>
  <c r="N157" i="3"/>
  <c r="M157" i="3"/>
  <c r="L157" i="3"/>
  <c r="AI156" i="3"/>
  <c r="AJ156" i="3" s="1"/>
  <c r="AH156" i="3"/>
  <c r="AD156" i="3"/>
  <c r="AC156" i="3"/>
  <c r="AB156" i="3"/>
  <c r="R156" i="3"/>
  <c r="Q156" i="3"/>
  <c r="P156" i="3"/>
  <c r="N156" i="3"/>
  <c r="M156" i="3"/>
  <c r="L156" i="3"/>
  <c r="AI155" i="3"/>
  <c r="AJ155" i="3" s="1"/>
  <c r="AH155" i="3"/>
  <c r="AD155" i="3"/>
  <c r="AC155" i="3"/>
  <c r="AB155" i="3"/>
  <c r="R155" i="3"/>
  <c r="Q155" i="3"/>
  <c r="P155" i="3"/>
  <c r="N155" i="3"/>
  <c r="M155" i="3"/>
  <c r="L155" i="3"/>
  <c r="AI154" i="3"/>
  <c r="AJ154" i="3" s="1"/>
  <c r="AH154" i="3"/>
  <c r="AD154" i="3"/>
  <c r="AC154" i="3"/>
  <c r="AB154" i="3"/>
  <c r="R154" i="3"/>
  <c r="Q154" i="3"/>
  <c r="P154" i="3"/>
  <c r="N154" i="3"/>
  <c r="M154" i="3"/>
  <c r="L154" i="3"/>
  <c r="AI153" i="3"/>
  <c r="AJ153" i="3" s="1"/>
  <c r="AH153" i="3"/>
  <c r="AD153" i="3"/>
  <c r="AC153" i="3"/>
  <c r="AB153" i="3"/>
  <c r="R153" i="3"/>
  <c r="Q153" i="3"/>
  <c r="P153" i="3"/>
  <c r="N153" i="3"/>
  <c r="M153" i="3"/>
  <c r="L153" i="3"/>
  <c r="AI152" i="3"/>
  <c r="AJ152" i="3" s="1"/>
  <c r="AH152" i="3"/>
  <c r="AD152" i="3"/>
  <c r="AC152" i="3"/>
  <c r="AB152" i="3"/>
  <c r="R152" i="3"/>
  <c r="Q152" i="3"/>
  <c r="P152" i="3"/>
  <c r="N152" i="3"/>
  <c r="M152" i="3"/>
  <c r="L152" i="3"/>
  <c r="AI151" i="3"/>
  <c r="AJ151" i="3" s="1"/>
  <c r="AH151" i="3"/>
  <c r="AD151" i="3"/>
  <c r="AC151" i="3"/>
  <c r="AB151" i="3"/>
  <c r="R151" i="3"/>
  <c r="Q151" i="3"/>
  <c r="P151" i="3"/>
  <c r="N151" i="3"/>
  <c r="M151" i="3"/>
  <c r="L151" i="3"/>
  <c r="AI150" i="3"/>
  <c r="AJ150" i="3" s="1"/>
  <c r="AH150" i="3"/>
  <c r="AD150" i="3"/>
  <c r="AC150" i="3"/>
  <c r="AB150" i="3"/>
  <c r="R150" i="3"/>
  <c r="Q150" i="3"/>
  <c r="P150" i="3"/>
  <c r="N150" i="3"/>
  <c r="M150" i="3"/>
  <c r="L150" i="3"/>
  <c r="AI149" i="3"/>
  <c r="AJ149" i="3" s="1"/>
  <c r="AH149" i="3"/>
  <c r="AD149" i="3"/>
  <c r="AC149" i="3"/>
  <c r="AB149" i="3"/>
  <c r="R149" i="3"/>
  <c r="Q149" i="3"/>
  <c r="P149" i="3"/>
  <c r="N149" i="3"/>
  <c r="M149" i="3"/>
  <c r="L149" i="3"/>
  <c r="AI148" i="3"/>
  <c r="AJ148" i="3" s="1"/>
  <c r="AH148" i="3"/>
  <c r="AD148" i="3"/>
  <c r="AC148" i="3"/>
  <c r="AB148" i="3"/>
  <c r="R148" i="3"/>
  <c r="Q148" i="3"/>
  <c r="P148" i="3"/>
  <c r="N148" i="3"/>
  <c r="M148" i="3"/>
  <c r="L148" i="3"/>
  <c r="AI147" i="3"/>
  <c r="AJ147" i="3" s="1"/>
  <c r="AH147" i="3"/>
  <c r="AD147" i="3"/>
  <c r="AC147" i="3"/>
  <c r="AB147" i="3"/>
  <c r="R147" i="3"/>
  <c r="Q147" i="3"/>
  <c r="P147" i="3"/>
  <c r="N147" i="3"/>
  <c r="M147" i="3"/>
  <c r="L147" i="3"/>
  <c r="AI146" i="3"/>
  <c r="AJ146" i="3" s="1"/>
  <c r="AH146" i="3"/>
  <c r="AD146" i="3"/>
  <c r="AC146" i="3"/>
  <c r="AB146" i="3"/>
  <c r="R146" i="3"/>
  <c r="Q146" i="3"/>
  <c r="P146" i="3"/>
  <c r="N146" i="3"/>
  <c r="M146" i="3"/>
  <c r="L146" i="3"/>
  <c r="AI145" i="3"/>
  <c r="AJ145" i="3" s="1"/>
  <c r="AH145" i="3"/>
  <c r="AD145" i="3"/>
  <c r="AC145" i="3"/>
  <c r="AB145" i="3"/>
  <c r="R145" i="3"/>
  <c r="Q145" i="3"/>
  <c r="P145" i="3"/>
  <c r="N145" i="3"/>
  <c r="M145" i="3"/>
  <c r="L145" i="3"/>
  <c r="AI144" i="3"/>
  <c r="AJ144" i="3" s="1"/>
  <c r="AH144" i="3"/>
  <c r="AD144" i="3"/>
  <c r="AC144" i="3"/>
  <c r="AB144" i="3"/>
  <c r="R144" i="3"/>
  <c r="Q144" i="3"/>
  <c r="P144" i="3"/>
  <c r="N144" i="3"/>
  <c r="M144" i="3"/>
  <c r="L144" i="3"/>
  <c r="AI143" i="3"/>
  <c r="AJ143" i="3" s="1"/>
  <c r="AH143" i="3"/>
  <c r="AD143" i="3"/>
  <c r="AC143" i="3"/>
  <c r="AB143" i="3"/>
  <c r="R143" i="3"/>
  <c r="Q143" i="3"/>
  <c r="P143" i="3"/>
  <c r="N143" i="3"/>
  <c r="M143" i="3"/>
  <c r="L143" i="3"/>
  <c r="AI142" i="3"/>
  <c r="AJ142" i="3" s="1"/>
  <c r="AH142" i="3"/>
  <c r="AD142" i="3"/>
  <c r="AC142" i="3"/>
  <c r="AB142" i="3"/>
  <c r="R142" i="3"/>
  <c r="Q142" i="3"/>
  <c r="P142" i="3"/>
  <c r="N142" i="3"/>
  <c r="M142" i="3"/>
  <c r="L142" i="3"/>
  <c r="AI141" i="3"/>
  <c r="AJ141" i="3" s="1"/>
  <c r="AH141" i="3"/>
  <c r="AD141" i="3"/>
  <c r="AC141" i="3"/>
  <c r="AB141" i="3"/>
  <c r="R141" i="3"/>
  <c r="Q141" i="3"/>
  <c r="P141" i="3"/>
  <c r="N141" i="3"/>
  <c r="M141" i="3"/>
  <c r="L141" i="3"/>
  <c r="AI140" i="3"/>
  <c r="AJ140" i="3" s="1"/>
  <c r="AH140" i="3"/>
  <c r="AD140" i="3"/>
  <c r="AC140" i="3"/>
  <c r="AB140" i="3"/>
  <c r="R140" i="3"/>
  <c r="Q140" i="3"/>
  <c r="P140" i="3"/>
  <c r="N140" i="3"/>
  <c r="M140" i="3"/>
  <c r="L140" i="3"/>
  <c r="AI139" i="3"/>
  <c r="AJ139" i="3" s="1"/>
  <c r="AH139" i="3"/>
  <c r="AD139" i="3"/>
  <c r="AC139" i="3"/>
  <c r="AB139" i="3"/>
  <c r="R139" i="3"/>
  <c r="Q139" i="3"/>
  <c r="P139" i="3"/>
  <c r="N139" i="3"/>
  <c r="M139" i="3"/>
  <c r="L139" i="3"/>
  <c r="AI138" i="3"/>
  <c r="AJ138" i="3" s="1"/>
  <c r="AH138" i="3"/>
  <c r="AD138" i="3"/>
  <c r="AC138" i="3"/>
  <c r="AB138" i="3"/>
  <c r="R138" i="3"/>
  <c r="Q138" i="3"/>
  <c r="P138" i="3"/>
  <c r="N138" i="3"/>
  <c r="M138" i="3"/>
  <c r="L138" i="3"/>
  <c r="AI137" i="3"/>
  <c r="AJ137" i="3" s="1"/>
  <c r="AH137" i="3"/>
  <c r="AD137" i="3"/>
  <c r="AC137" i="3"/>
  <c r="AB137" i="3"/>
  <c r="R137" i="3"/>
  <c r="Q137" i="3"/>
  <c r="P137" i="3"/>
  <c r="N137" i="3"/>
  <c r="M137" i="3"/>
  <c r="L137" i="3"/>
  <c r="AI136" i="3"/>
  <c r="AJ136" i="3" s="1"/>
  <c r="AH136" i="3"/>
  <c r="AD136" i="3"/>
  <c r="AC136" i="3"/>
  <c r="AB136" i="3"/>
  <c r="R136" i="3"/>
  <c r="Q136" i="3"/>
  <c r="P136" i="3"/>
  <c r="N136" i="3"/>
  <c r="M136" i="3"/>
  <c r="L136" i="3"/>
  <c r="AI135" i="3"/>
  <c r="AJ135" i="3" s="1"/>
  <c r="AH135" i="3"/>
  <c r="AD135" i="3"/>
  <c r="AC135" i="3"/>
  <c r="AB135" i="3"/>
  <c r="R135" i="3"/>
  <c r="Q135" i="3"/>
  <c r="P135" i="3"/>
  <c r="N135" i="3"/>
  <c r="M135" i="3"/>
  <c r="L135" i="3"/>
  <c r="AI134" i="3"/>
  <c r="AJ134" i="3" s="1"/>
  <c r="AH134" i="3"/>
  <c r="AD134" i="3"/>
  <c r="AC134" i="3"/>
  <c r="AB134" i="3"/>
  <c r="R134" i="3"/>
  <c r="Q134" i="3"/>
  <c r="P134" i="3"/>
  <c r="N134" i="3"/>
  <c r="M134" i="3"/>
  <c r="L134" i="3"/>
  <c r="AI133" i="3"/>
  <c r="AJ133" i="3" s="1"/>
  <c r="AH133" i="3"/>
  <c r="AD133" i="3"/>
  <c r="AC133" i="3"/>
  <c r="AB133" i="3"/>
  <c r="R133" i="3"/>
  <c r="Q133" i="3"/>
  <c r="P133" i="3"/>
  <c r="N133" i="3"/>
  <c r="M133" i="3"/>
  <c r="L133" i="3"/>
  <c r="AI132" i="3"/>
  <c r="AJ132" i="3" s="1"/>
  <c r="AH132" i="3"/>
  <c r="AD132" i="3"/>
  <c r="AC132" i="3"/>
  <c r="AB132" i="3"/>
  <c r="R132" i="3"/>
  <c r="Q132" i="3"/>
  <c r="P132" i="3"/>
  <c r="N132" i="3"/>
  <c r="M132" i="3"/>
  <c r="L132" i="3"/>
  <c r="AI131" i="3"/>
  <c r="AJ131" i="3" s="1"/>
  <c r="AH131" i="3"/>
  <c r="AD131" i="3"/>
  <c r="AC131" i="3"/>
  <c r="AB131" i="3"/>
  <c r="R131" i="3"/>
  <c r="Q131" i="3"/>
  <c r="P131" i="3"/>
  <c r="N131" i="3"/>
  <c r="M131" i="3"/>
  <c r="L131" i="3"/>
  <c r="AI130" i="3"/>
  <c r="AJ130" i="3" s="1"/>
  <c r="AH130" i="3"/>
  <c r="AD130" i="3"/>
  <c r="AC130" i="3"/>
  <c r="AB130" i="3"/>
  <c r="R130" i="3"/>
  <c r="Q130" i="3"/>
  <c r="P130" i="3"/>
  <c r="N130" i="3"/>
  <c r="M130" i="3"/>
  <c r="L130" i="3"/>
  <c r="AI129" i="3"/>
  <c r="AJ129" i="3" s="1"/>
  <c r="AH129" i="3"/>
  <c r="AD129" i="3"/>
  <c r="AC129" i="3"/>
  <c r="AB129" i="3"/>
  <c r="R129" i="3"/>
  <c r="Q129" i="3"/>
  <c r="P129" i="3"/>
  <c r="N129" i="3"/>
  <c r="M129" i="3"/>
  <c r="L129" i="3"/>
  <c r="AI128" i="3"/>
  <c r="AJ128" i="3" s="1"/>
  <c r="AH128" i="3"/>
  <c r="AD128" i="3"/>
  <c r="AC128" i="3"/>
  <c r="AB128" i="3"/>
  <c r="R128" i="3"/>
  <c r="Q128" i="3"/>
  <c r="P128" i="3"/>
  <c r="N128" i="3"/>
  <c r="M128" i="3"/>
  <c r="L128" i="3"/>
  <c r="AI127" i="3"/>
  <c r="AJ127" i="3" s="1"/>
  <c r="AH127" i="3"/>
  <c r="AD127" i="3"/>
  <c r="AC127" i="3"/>
  <c r="AB127" i="3"/>
  <c r="R127" i="3"/>
  <c r="Q127" i="3"/>
  <c r="P127" i="3"/>
  <c r="N127" i="3"/>
  <c r="M127" i="3"/>
  <c r="L127" i="3"/>
  <c r="AI126" i="3"/>
  <c r="AJ126" i="3" s="1"/>
  <c r="AH126" i="3"/>
  <c r="AD126" i="3"/>
  <c r="AC126" i="3"/>
  <c r="AB126" i="3"/>
  <c r="R126" i="3"/>
  <c r="Q126" i="3"/>
  <c r="P126" i="3"/>
  <c r="N126" i="3"/>
  <c r="M126" i="3"/>
  <c r="L126" i="3"/>
  <c r="AI125" i="3"/>
  <c r="AJ125" i="3" s="1"/>
  <c r="AH125" i="3"/>
  <c r="AD125" i="3"/>
  <c r="AC125" i="3"/>
  <c r="AB125" i="3"/>
  <c r="R125" i="3"/>
  <c r="Q125" i="3"/>
  <c r="P125" i="3"/>
  <c r="N125" i="3"/>
  <c r="M125" i="3"/>
  <c r="L125" i="3"/>
  <c r="AI124" i="3"/>
  <c r="AJ124" i="3" s="1"/>
  <c r="AH124" i="3"/>
  <c r="AD124" i="3"/>
  <c r="AC124" i="3"/>
  <c r="AB124" i="3"/>
  <c r="R124" i="3"/>
  <c r="Q124" i="3"/>
  <c r="P124" i="3"/>
  <c r="N124" i="3"/>
  <c r="M124" i="3"/>
  <c r="L124" i="3"/>
  <c r="AI123" i="3"/>
  <c r="AJ123" i="3" s="1"/>
  <c r="AH123" i="3"/>
  <c r="AD123" i="3"/>
  <c r="AC123" i="3"/>
  <c r="AB123" i="3"/>
  <c r="R123" i="3"/>
  <c r="Q123" i="3"/>
  <c r="P123" i="3"/>
  <c r="N123" i="3"/>
  <c r="M123" i="3"/>
  <c r="L123" i="3"/>
  <c r="AI122" i="3"/>
  <c r="AJ122" i="3" s="1"/>
  <c r="AH122" i="3"/>
  <c r="AD122" i="3"/>
  <c r="AC122" i="3"/>
  <c r="AB122" i="3"/>
  <c r="R122" i="3"/>
  <c r="Q122" i="3"/>
  <c r="P122" i="3"/>
  <c r="N122" i="3"/>
  <c r="M122" i="3"/>
  <c r="L122" i="3"/>
  <c r="AI121" i="3"/>
  <c r="AJ121" i="3" s="1"/>
  <c r="AH121" i="3"/>
  <c r="AD121" i="3"/>
  <c r="AC121" i="3"/>
  <c r="AB121" i="3"/>
  <c r="R121" i="3"/>
  <c r="Q121" i="3"/>
  <c r="P121" i="3"/>
  <c r="N121" i="3"/>
  <c r="M121" i="3"/>
  <c r="L121" i="3"/>
  <c r="AI120" i="3"/>
  <c r="AJ120" i="3" s="1"/>
  <c r="AH120" i="3"/>
  <c r="AD120" i="3"/>
  <c r="AC120" i="3"/>
  <c r="AB120" i="3"/>
  <c r="R120" i="3"/>
  <c r="Q120" i="3"/>
  <c r="P120" i="3"/>
  <c r="N120" i="3"/>
  <c r="M120" i="3"/>
  <c r="L120" i="3"/>
  <c r="AI119" i="3"/>
  <c r="AJ119" i="3" s="1"/>
  <c r="AH119" i="3"/>
  <c r="AD119" i="3"/>
  <c r="AC119" i="3"/>
  <c r="AB119" i="3"/>
  <c r="R119" i="3"/>
  <c r="Q119" i="3"/>
  <c r="P119" i="3"/>
  <c r="N119" i="3"/>
  <c r="M119" i="3"/>
  <c r="L119" i="3"/>
  <c r="AI118" i="3"/>
  <c r="AJ118" i="3" s="1"/>
  <c r="AH118" i="3"/>
  <c r="AD118" i="3"/>
  <c r="AC118" i="3"/>
  <c r="AB118" i="3"/>
  <c r="R118" i="3"/>
  <c r="Q118" i="3"/>
  <c r="P118" i="3"/>
  <c r="N118" i="3"/>
  <c r="M118" i="3"/>
  <c r="L118" i="3"/>
  <c r="AI117" i="3"/>
  <c r="AJ117" i="3" s="1"/>
  <c r="AH117" i="3"/>
  <c r="AD117" i="3"/>
  <c r="AC117" i="3"/>
  <c r="AB117" i="3"/>
  <c r="R117" i="3"/>
  <c r="Q117" i="3"/>
  <c r="P117" i="3"/>
  <c r="N117" i="3"/>
  <c r="M117" i="3"/>
  <c r="L117" i="3"/>
  <c r="AI116" i="3"/>
  <c r="AJ116" i="3" s="1"/>
  <c r="AH116" i="3"/>
  <c r="AD116" i="3"/>
  <c r="AC116" i="3"/>
  <c r="AB116" i="3"/>
  <c r="R116" i="3"/>
  <c r="Q116" i="3"/>
  <c r="P116" i="3"/>
  <c r="N116" i="3"/>
  <c r="M116" i="3"/>
  <c r="L116" i="3"/>
  <c r="AI115" i="3"/>
  <c r="AJ115" i="3" s="1"/>
  <c r="AH115" i="3"/>
  <c r="AD115" i="3"/>
  <c r="AC115" i="3"/>
  <c r="AB115" i="3"/>
  <c r="R115" i="3"/>
  <c r="Q115" i="3"/>
  <c r="P115" i="3"/>
  <c r="N115" i="3"/>
  <c r="M115" i="3"/>
  <c r="L115" i="3"/>
  <c r="AI114" i="3"/>
  <c r="AJ114" i="3" s="1"/>
  <c r="AH114" i="3"/>
  <c r="AD114" i="3"/>
  <c r="AC114" i="3"/>
  <c r="AB114" i="3"/>
  <c r="R114" i="3"/>
  <c r="Q114" i="3"/>
  <c r="P114" i="3"/>
  <c r="N114" i="3"/>
  <c r="M114" i="3"/>
  <c r="L114" i="3"/>
  <c r="AI113" i="3"/>
  <c r="AJ113" i="3" s="1"/>
  <c r="AH113" i="3"/>
  <c r="AD113" i="3"/>
  <c r="AC113" i="3"/>
  <c r="AB113" i="3"/>
  <c r="R113" i="3"/>
  <c r="Q113" i="3"/>
  <c r="P113" i="3"/>
  <c r="N113" i="3"/>
  <c r="M113" i="3"/>
  <c r="L113" i="3"/>
  <c r="AI112" i="3"/>
  <c r="AJ112" i="3" s="1"/>
  <c r="AH112" i="3"/>
  <c r="AD112" i="3"/>
  <c r="AC112" i="3"/>
  <c r="AB112" i="3"/>
  <c r="R112" i="3"/>
  <c r="Q112" i="3"/>
  <c r="P112" i="3"/>
  <c r="N112" i="3"/>
  <c r="M112" i="3"/>
  <c r="L112" i="3"/>
  <c r="AI111" i="3"/>
  <c r="AJ111" i="3" s="1"/>
  <c r="AH111" i="3"/>
  <c r="AD111" i="3"/>
  <c r="AC111" i="3"/>
  <c r="AB111" i="3"/>
  <c r="R111" i="3"/>
  <c r="Q111" i="3"/>
  <c r="P111" i="3"/>
  <c r="N111" i="3"/>
  <c r="M111" i="3"/>
  <c r="L111" i="3"/>
  <c r="AI110" i="3"/>
  <c r="AJ110" i="3" s="1"/>
  <c r="AH110" i="3"/>
  <c r="AD110" i="3"/>
  <c r="AC110" i="3"/>
  <c r="AB110" i="3"/>
  <c r="R110" i="3"/>
  <c r="Q110" i="3"/>
  <c r="P110" i="3"/>
  <c r="N110" i="3"/>
  <c r="M110" i="3"/>
  <c r="L110" i="3"/>
  <c r="AI109" i="3"/>
  <c r="AJ109" i="3" s="1"/>
  <c r="AH109" i="3"/>
  <c r="AD109" i="3"/>
  <c r="AC109" i="3"/>
  <c r="AB109" i="3"/>
  <c r="R109" i="3"/>
  <c r="Q109" i="3"/>
  <c r="P109" i="3"/>
  <c r="N109" i="3"/>
  <c r="M109" i="3"/>
  <c r="L109" i="3"/>
  <c r="AI108" i="3"/>
  <c r="AJ108" i="3" s="1"/>
  <c r="AH108" i="3"/>
  <c r="AD108" i="3"/>
  <c r="AC108" i="3"/>
  <c r="AB108" i="3"/>
  <c r="R108" i="3"/>
  <c r="Q108" i="3"/>
  <c r="P108" i="3"/>
  <c r="N108" i="3"/>
  <c r="M108" i="3"/>
  <c r="L108" i="3"/>
  <c r="AI107" i="3"/>
  <c r="AJ107" i="3" s="1"/>
  <c r="AH107" i="3"/>
  <c r="AD107" i="3"/>
  <c r="AC107" i="3"/>
  <c r="AB107" i="3"/>
  <c r="R107" i="3"/>
  <c r="Q107" i="3"/>
  <c r="P107" i="3"/>
  <c r="N107" i="3"/>
  <c r="M107" i="3"/>
  <c r="L107" i="3"/>
  <c r="AI106" i="3"/>
  <c r="AJ106" i="3" s="1"/>
  <c r="AH106" i="3"/>
  <c r="AD106" i="3"/>
  <c r="AC106" i="3"/>
  <c r="AB106" i="3"/>
  <c r="R106" i="3"/>
  <c r="Q106" i="3"/>
  <c r="P106" i="3"/>
  <c r="N106" i="3"/>
  <c r="M106" i="3"/>
  <c r="L106" i="3"/>
  <c r="AI105" i="3"/>
  <c r="AJ105" i="3" s="1"/>
  <c r="AH105" i="3"/>
  <c r="AD105" i="3"/>
  <c r="AC105" i="3"/>
  <c r="AB105" i="3"/>
  <c r="R105" i="3"/>
  <c r="Q105" i="3"/>
  <c r="P105" i="3"/>
  <c r="N105" i="3"/>
  <c r="M105" i="3"/>
  <c r="L105" i="3"/>
  <c r="AI104" i="3"/>
  <c r="AJ104" i="3" s="1"/>
  <c r="AH104" i="3"/>
  <c r="AD104" i="3"/>
  <c r="AC104" i="3"/>
  <c r="AB104" i="3"/>
  <c r="R104" i="3"/>
  <c r="Q104" i="3"/>
  <c r="P104" i="3"/>
  <c r="N104" i="3"/>
  <c r="M104" i="3"/>
  <c r="L104" i="3"/>
  <c r="AI103" i="3"/>
  <c r="AJ103" i="3" s="1"/>
  <c r="AH103" i="3"/>
  <c r="AD103" i="3"/>
  <c r="AC103" i="3"/>
  <c r="AB103" i="3"/>
  <c r="R103" i="3"/>
  <c r="Q103" i="3"/>
  <c r="P103" i="3"/>
  <c r="N103" i="3"/>
  <c r="M103" i="3"/>
  <c r="L103" i="3"/>
  <c r="AI102" i="3"/>
  <c r="AJ102" i="3" s="1"/>
  <c r="AH102" i="3"/>
  <c r="AD102" i="3"/>
  <c r="AC102" i="3"/>
  <c r="AB102" i="3"/>
  <c r="R102" i="3"/>
  <c r="Q102" i="3"/>
  <c r="P102" i="3"/>
  <c r="N102" i="3"/>
  <c r="M102" i="3"/>
  <c r="L102" i="3"/>
  <c r="AI101" i="3"/>
  <c r="AJ101" i="3" s="1"/>
  <c r="AH101" i="3"/>
  <c r="AD101" i="3"/>
  <c r="AC101" i="3"/>
  <c r="AB101" i="3"/>
  <c r="R101" i="3"/>
  <c r="Q101" i="3"/>
  <c r="P101" i="3"/>
  <c r="N101" i="3"/>
  <c r="M101" i="3"/>
  <c r="L101" i="3"/>
  <c r="AI100" i="3"/>
  <c r="AJ100" i="3" s="1"/>
  <c r="AH100" i="3"/>
  <c r="AD100" i="3"/>
  <c r="AC100" i="3"/>
  <c r="AB100" i="3"/>
  <c r="R100" i="3"/>
  <c r="Q100" i="3"/>
  <c r="P100" i="3"/>
  <c r="N100" i="3"/>
  <c r="M100" i="3"/>
  <c r="L100" i="3"/>
  <c r="AI99" i="3"/>
  <c r="AJ99" i="3" s="1"/>
  <c r="AH99" i="3"/>
  <c r="AD99" i="3"/>
  <c r="AC99" i="3"/>
  <c r="AB99" i="3"/>
  <c r="R99" i="3"/>
  <c r="Q99" i="3"/>
  <c r="P99" i="3"/>
  <c r="N99" i="3"/>
  <c r="M99" i="3"/>
  <c r="L99" i="3"/>
  <c r="AI98" i="3"/>
  <c r="AJ98" i="3" s="1"/>
  <c r="AH98" i="3"/>
  <c r="AD98" i="3"/>
  <c r="AC98" i="3"/>
  <c r="AB98" i="3"/>
  <c r="R98" i="3"/>
  <c r="Q98" i="3"/>
  <c r="P98" i="3"/>
  <c r="N98" i="3"/>
  <c r="M98" i="3"/>
  <c r="L98" i="3"/>
  <c r="AI97" i="3"/>
  <c r="AJ97" i="3" s="1"/>
  <c r="AH97" i="3"/>
  <c r="AD97" i="3"/>
  <c r="AC97" i="3"/>
  <c r="AB97" i="3"/>
  <c r="R97" i="3"/>
  <c r="Q97" i="3"/>
  <c r="P97" i="3"/>
  <c r="N97" i="3"/>
  <c r="M97" i="3"/>
  <c r="L97" i="3"/>
  <c r="AI96" i="3"/>
  <c r="AJ96" i="3" s="1"/>
  <c r="AH96" i="3"/>
  <c r="AD96" i="3"/>
  <c r="AC96" i="3"/>
  <c r="AB96" i="3"/>
  <c r="R96" i="3"/>
  <c r="Q96" i="3"/>
  <c r="P96" i="3"/>
  <c r="N96" i="3"/>
  <c r="M96" i="3"/>
  <c r="L96" i="3"/>
  <c r="AI95" i="3"/>
  <c r="AJ95" i="3" s="1"/>
  <c r="AH95" i="3"/>
  <c r="AD95" i="3"/>
  <c r="AC95" i="3"/>
  <c r="AB95" i="3"/>
  <c r="R95" i="3"/>
  <c r="Q95" i="3"/>
  <c r="P95" i="3"/>
  <c r="N95" i="3"/>
  <c r="M95" i="3"/>
  <c r="L95" i="3"/>
  <c r="AI94" i="3"/>
  <c r="AJ94" i="3" s="1"/>
  <c r="AH94" i="3"/>
  <c r="AD94" i="3"/>
  <c r="AC94" i="3"/>
  <c r="AB94" i="3"/>
  <c r="R94" i="3"/>
  <c r="Q94" i="3"/>
  <c r="P94" i="3"/>
  <c r="N94" i="3"/>
  <c r="M94" i="3"/>
  <c r="L94" i="3"/>
  <c r="AI93" i="3"/>
  <c r="AJ93" i="3" s="1"/>
  <c r="AH93" i="3"/>
  <c r="AD93" i="3"/>
  <c r="AC93" i="3"/>
  <c r="AB93" i="3"/>
  <c r="R93" i="3"/>
  <c r="Q93" i="3"/>
  <c r="P93" i="3"/>
  <c r="N93" i="3"/>
  <c r="M93" i="3"/>
  <c r="L93" i="3"/>
  <c r="AI92" i="3"/>
  <c r="AJ92" i="3" s="1"/>
  <c r="AH92" i="3"/>
  <c r="AD92" i="3"/>
  <c r="AC92" i="3"/>
  <c r="AB92" i="3"/>
  <c r="R92" i="3"/>
  <c r="Q92" i="3"/>
  <c r="P92" i="3"/>
  <c r="N92" i="3"/>
  <c r="M92" i="3"/>
  <c r="L92" i="3"/>
  <c r="AI91" i="3"/>
  <c r="AJ91" i="3" s="1"/>
  <c r="AH91" i="3"/>
  <c r="AD91" i="3"/>
  <c r="AC91" i="3"/>
  <c r="AB91" i="3"/>
  <c r="R91" i="3"/>
  <c r="Q91" i="3"/>
  <c r="P91" i="3"/>
  <c r="N91" i="3"/>
  <c r="M91" i="3"/>
  <c r="L91" i="3"/>
  <c r="AI90" i="3"/>
  <c r="AJ90" i="3" s="1"/>
  <c r="AH90" i="3"/>
  <c r="AD90" i="3"/>
  <c r="AC90" i="3"/>
  <c r="AB90" i="3"/>
  <c r="R90" i="3"/>
  <c r="Q90" i="3"/>
  <c r="P90" i="3"/>
  <c r="N90" i="3"/>
  <c r="M90" i="3"/>
  <c r="L90" i="3"/>
  <c r="AI89" i="3"/>
  <c r="AJ89" i="3" s="1"/>
  <c r="AH89" i="3"/>
  <c r="AD89" i="3"/>
  <c r="AC89" i="3"/>
  <c r="AB89" i="3"/>
  <c r="R89" i="3"/>
  <c r="Q89" i="3"/>
  <c r="P89" i="3"/>
  <c r="N89" i="3"/>
  <c r="M89" i="3"/>
  <c r="L89" i="3"/>
  <c r="AI88" i="3"/>
  <c r="AJ88" i="3" s="1"/>
  <c r="AH88" i="3"/>
  <c r="AD88" i="3"/>
  <c r="AC88" i="3"/>
  <c r="AB88" i="3"/>
  <c r="R88" i="3"/>
  <c r="Q88" i="3"/>
  <c r="P88" i="3"/>
  <c r="N88" i="3"/>
  <c r="M88" i="3"/>
  <c r="L88" i="3"/>
  <c r="AI87" i="3"/>
  <c r="AJ87" i="3" s="1"/>
  <c r="AH87" i="3"/>
  <c r="AD87" i="3"/>
  <c r="AC87" i="3"/>
  <c r="AB87" i="3"/>
  <c r="R87" i="3"/>
  <c r="Q87" i="3"/>
  <c r="P87" i="3"/>
  <c r="N87" i="3"/>
  <c r="M87" i="3"/>
  <c r="L87" i="3"/>
  <c r="AI86" i="3"/>
  <c r="AJ86" i="3" s="1"/>
  <c r="AH86" i="3"/>
  <c r="AD86" i="3"/>
  <c r="AC86" i="3"/>
  <c r="AB86" i="3"/>
  <c r="R86" i="3"/>
  <c r="Q86" i="3"/>
  <c r="P86" i="3"/>
  <c r="N86" i="3"/>
  <c r="M86" i="3"/>
  <c r="L86" i="3"/>
  <c r="AJ85" i="3"/>
  <c r="AI85" i="3"/>
  <c r="AH85" i="3"/>
  <c r="AD85" i="3"/>
  <c r="AC85" i="3"/>
  <c r="AB85" i="3"/>
  <c r="R85" i="3"/>
  <c r="Q85" i="3"/>
  <c r="P85" i="3"/>
  <c r="N85" i="3"/>
  <c r="M85" i="3"/>
  <c r="L85" i="3"/>
  <c r="AJ84" i="3"/>
  <c r="AI84" i="3"/>
  <c r="AH84" i="3"/>
  <c r="AD84" i="3"/>
  <c r="AC84" i="3"/>
  <c r="AB84" i="3"/>
  <c r="R84" i="3"/>
  <c r="Q84" i="3"/>
  <c r="P84" i="3"/>
  <c r="N84" i="3"/>
  <c r="M84" i="3"/>
  <c r="L84" i="3"/>
  <c r="AJ83" i="3"/>
  <c r="AI83" i="3"/>
  <c r="AH83" i="3"/>
  <c r="AD83" i="3"/>
  <c r="AC83" i="3"/>
  <c r="AB83" i="3"/>
  <c r="R83" i="3"/>
  <c r="Q83" i="3"/>
  <c r="P83" i="3"/>
  <c r="N83" i="3"/>
  <c r="M83" i="3"/>
  <c r="L83" i="3"/>
  <c r="AJ82" i="3"/>
  <c r="AI82" i="3"/>
  <c r="AH82" i="3"/>
  <c r="AD82" i="3"/>
  <c r="AC82" i="3"/>
  <c r="AB82" i="3"/>
  <c r="R82" i="3"/>
  <c r="Q82" i="3"/>
  <c r="P82" i="3"/>
  <c r="N82" i="3"/>
  <c r="M82" i="3"/>
  <c r="L82" i="3"/>
  <c r="AJ81" i="3"/>
  <c r="AI81" i="3"/>
  <c r="AH81" i="3"/>
  <c r="AD81" i="3"/>
  <c r="AC81" i="3"/>
  <c r="AB81" i="3"/>
  <c r="R81" i="3"/>
  <c r="Q81" i="3"/>
  <c r="P81" i="3"/>
  <c r="N81" i="3"/>
  <c r="M81" i="3"/>
  <c r="L81" i="3"/>
  <c r="AJ80" i="3"/>
  <c r="AI80" i="3"/>
  <c r="AH80" i="3"/>
  <c r="AD80" i="3"/>
  <c r="AC80" i="3"/>
  <c r="AB80" i="3"/>
  <c r="R80" i="3"/>
  <c r="Q80" i="3"/>
  <c r="P80" i="3"/>
  <c r="N80" i="3"/>
  <c r="M80" i="3"/>
  <c r="L80" i="3"/>
  <c r="AJ79" i="3"/>
  <c r="AI79" i="3"/>
  <c r="AH79" i="3"/>
  <c r="AD79" i="3"/>
  <c r="AC79" i="3"/>
  <c r="AB79" i="3"/>
  <c r="R79" i="3"/>
  <c r="Q79" i="3"/>
  <c r="P79" i="3"/>
  <c r="N79" i="3"/>
  <c r="M79" i="3"/>
  <c r="L79" i="3"/>
  <c r="AJ78" i="3"/>
  <c r="AI78" i="3"/>
  <c r="AH78" i="3"/>
  <c r="AD78" i="3"/>
  <c r="AC78" i="3"/>
  <c r="AB78" i="3"/>
  <c r="R78" i="3"/>
  <c r="Q78" i="3"/>
  <c r="P78" i="3"/>
  <c r="N78" i="3"/>
  <c r="M78" i="3"/>
  <c r="L78" i="3"/>
  <c r="AJ77" i="3"/>
  <c r="AI77" i="3"/>
  <c r="AH77" i="3"/>
  <c r="AD77" i="3"/>
  <c r="AC77" i="3"/>
  <c r="AB77" i="3"/>
  <c r="R77" i="3"/>
  <c r="Q77" i="3"/>
  <c r="P77" i="3"/>
  <c r="N77" i="3"/>
  <c r="M77" i="3"/>
  <c r="L77" i="3"/>
  <c r="AJ76" i="3"/>
  <c r="AI76" i="3"/>
  <c r="AH76" i="3"/>
  <c r="AD76" i="3"/>
  <c r="AC76" i="3"/>
  <c r="AB76" i="3"/>
  <c r="R76" i="3"/>
  <c r="Q76" i="3"/>
  <c r="P76" i="3"/>
  <c r="N76" i="3"/>
  <c r="M76" i="3"/>
  <c r="L76" i="3"/>
  <c r="AJ75" i="3"/>
  <c r="AI75" i="3"/>
  <c r="AH75" i="3"/>
  <c r="AD75" i="3"/>
  <c r="AC75" i="3"/>
  <c r="AB75" i="3"/>
  <c r="R75" i="3"/>
  <c r="Q75" i="3"/>
  <c r="P75" i="3"/>
  <c r="N75" i="3"/>
  <c r="M75" i="3"/>
  <c r="L75" i="3"/>
  <c r="AJ74" i="3"/>
  <c r="AI74" i="3"/>
  <c r="AH74" i="3"/>
  <c r="AD74" i="3"/>
  <c r="AC74" i="3"/>
  <c r="AB74" i="3"/>
  <c r="R74" i="3"/>
  <c r="Q74" i="3"/>
  <c r="P74" i="3"/>
  <c r="N74" i="3"/>
  <c r="M74" i="3"/>
  <c r="L74" i="3"/>
  <c r="AJ73" i="3"/>
  <c r="AI73" i="3"/>
  <c r="AH73" i="3"/>
  <c r="AD73" i="3"/>
  <c r="AC73" i="3"/>
  <c r="AB73" i="3"/>
  <c r="R73" i="3"/>
  <c r="Q73" i="3"/>
  <c r="P73" i="3"/>
  <c r="N73" i="3"/>
  <c r="M73" i="3"/>
  <c r="L73" i="3"/>
  <c r="AJ72" i="3"/>
  <c r="AI72" i="3"/>
  <c r="AH72" i="3"/>
  <c r="AD72" i="3"/>
  <c r="AC72" i="3"/>
  <c r="AB72" i="3"/>
  <c r="R72" i="3"/>
  <c r="Q72" i="3"/>
  <c r="P72" i="3"/>
  <c r="N72" i="3"/>
  <c r="M72" i="3"/>
  <c r="L72" i="3"/>
  <c r="AJ71" i="3"/>
  <c r="AI71" i="3"/>
  <c r="AH71" i="3"/>
  <c r="AD71" i="3"/>
  <c r="AC71" i="3"/>
  <c r="AB71" i="3"/>
  <c r="R71" i="3"/>
  <c r="Q71" i="3"/>
  <c r="P71" i="3"/>
  <c r="N71" i="3"/>
  <c r="M71" i="3"/>
  <c r="L71" i="3"/>
  <c r="AJ70" i="3"/>
  <c r="AI70" i="3"/>
  <c r="AH70" i="3"/>
  <c r="AD70" i="3"/>
  <c r="AC70" i="3"/>
  <c r="AB70" i="3"/>
  <c r="R70" i="3"/>
  <c r="Q70" i="3"/>
  <c r="P70" i="3"/>
  <c r="N70" i="3"/>
  <c r="M70" i="3"/>
  <c r="L70" i="3"/>
  <c r="AJ69" i="3"/>
  <c r="AI69" i="3"/>
  <c r="AH69" i="3"/>
  <c r="AD69" i="3"/>
  <c r="AC69" i="3"/>
  <c r="AB69" i="3"/>
  <c r="R69" i="3"/>
  <c r="Q69" i="3"/>
  <c r="P69" i="3"/>
  <c r="N69" i="3"/>
  <c r="M69" i="3"/>
  <c r="L69" i="3"/>
  <c r="AJ68" i="3"/>
  <c r="AI68" i="3"/>
  <c r="AH68" i="3"/>
  <c r="AD68" i="3"/>
  <c r="AC68" i="3"/>
  <c r="AB68" i="3"/>
  <c r="R68" i="3"/>
  <c r="Q68" i="3"/>
  <c r="P68" i="3"/>
  <c r="N68" i="3"/>
  <c r="M68" i="3"/>
  <c r="L68" i="3"/>
  <c r="AJ67" i="3"/>
  <c r="AI67" i="3"/>
  <c r="AH67" i="3"/>
  <c r="AD67" i="3"/>
  <c r="AC67" i="3"/>
  <c r="AB67" i="3"/>
  <c r="R67" i="3"/>
  <c r="Q67" i="3"/>
  <c r="P67" i="3"/>
  <c r="N67" i="3"/>
  <c r="M67" i="3"/>
  <c r="L67" i="3"/>
  <c r="AJ66" i="3"/>
  <c r="AI66" i="3"/>
  <c r="AH66" i="3"/>
  <c r="AD66" i="3"/>
  <c r="AC66" i="3"/>
  <c r="AB66" i="3"/>
  <c r="R66" i="3"/>
  <c r="Q66" i="3"/>
  <c r="P66" i="3"/>
  <c r="N66" i="3"/>
  <c r="M66" i="3"/>
  <c r="L66" i="3"/>
  <c r="AJ65" i="3"/>
  <c r="AI65" i="3"/>
  <c r="AH65" i="3"/>
  <c r="AD65" i="3"/>
  <c r="AC65" i="3"/>
  <c r="AB65" i="3"/>
  <c r="R65" i="3"/>
  <c r="Q65" i="3"/>
  <c r="P65" i="3"/>
  <c r="N65" i="3"/>
  <c r="M65" i="3"/>
  <c r="L65" i="3"/>
  <c r="AJ64" i="3"/>
  <c r="AI64" i="3"/>
  <c r="AH64" i="3"/>
  <c r="AD64" i="3"/>
  <c r="AC64" i="3"/>
  <c r="AB64" i="3"/>
  <c r="R64" i="3"/>
  <c r="Q64" i="3"/>
  <c r="P64" i="3"/>
  <c r="N64" i="3"/>
  <c r="M64" i="3"/>
  <c r="L64" i="3"/>
  <c r="AJ63" i="3"/>
  <c r="AI63" i="3"/>
  <c r="AH63" i="3"/>
  <c r="AD63" i="3"/>
  <c r="AC63" i="3"/>
  <c r="AB63" i="3"/>
  <c r="R63" i="3"/>
  <c r="Q63" i="3"/>
  <c r="P63" i="3"/>
  <c r="N63" i="3"/>
  <c r="M63" i="3"/>
  <c r="L63" i="3"/>
  <c r="AJ62" i="3"/>
  <c r="AI62" i="3"/>
  <c r="AH62" i="3"/>
  <c r="AD62" i="3"/>
  <c r="AC62" i="3"/>
  <c r="AB62" i="3"/>
  <c r="R62" i="3"/>
  <c r="Q62" i="3"/>
  <c r="P62" i="3"/>
  <c r="N62" i="3"/>
  <c r="M62" i="3"/>
  <c r="L62" i="3"/>
  <c r="AJ61" i="3"/>
  <c r="AI61" i="3"/>
  <c r="AH61" i="3"/>
  <c r="AD61" i="3"/>
  <c r="AC61" i="3"/>
  <c r="AB61" i="3"/>
  <c r="R61" i="3"/>
  <c r="Q61" i="3"/>
  <c r="P61" i="3"/>
  <c r="N61" i="3"/>
  <c r="M61" i="3"/>
  <c r="L61" i="3"/>
  <c r="AJ60" i="3"/>
  <c r="AI60" i="3"/>
  <c r="AH60" i="3"/>
  <c r="AD60" i="3"/>
  <c r="AC60" i="3"/>
  <c r="AB60" i="3"/>
  <c r="R60" i="3"/>
  <c r="Q60" i="3"/>
  <c r="P60" i="3"/>
  <c r="N60" i="3"/>
  <c r="M60" i="3"/>
  <c r="L60" i="3"/>
  <c r="AJ59" i="3"/>
  <c r="AI59" i="3"/>
  <c r="AH59" i="3"/>
  <c r="AD59" i="3"/>
  <c r="AC59" i="3"/>
  <c r="AB59" i="3"/>
  <c r="R59" i="3"/>
  <c r="Q59" i="3"/>
  <c r="P59" i="3"/>
  <c r="N59" i="3"/>
  <c r="M59" i="3"/>
  <c r="L59" i="3"/>
  <c r="AJ58" i="3"/>
  <c r="AI58" i="3"/>
  <c r="AH58" i="3"/>
  <c r="AD58" i="3"/>
  <c r="AC58" i="3"/>
  <c r="AB58" i="3"/>
  <c r="R58" i="3"/>
  <c r="Q58" i="3"/>
  <c r="P58" i="3"/>
  <c r="N58" i="3"/>
  <c r="M58" i="3"/>
  <c r="L58" i="3"/>
  <c r="AJ57" i="3"/>
  <c r="AI57" i="3"/>
  <c r="AH57" i="3"/>
  <c r="AD57" i="3"/>
  <c r="AC57" i="3"/>
  <c r="AB57" i="3"/>
  <c r="R57" i="3"/>
  <c r="Q57" i="3"/>
  <c r="P57" i="3"/>
  <c r="N57" i="3"/>
  <c r="M57" i="3"/>
  <c r="L57" i="3"/>
  <c r="AJ56" i="3"/>
  <c r="AI56" i="3"/>
  <c r="AH56" i="3"/>
  <c r="AD56" i="3"/>
  <c r="AC56" i="3"/>
  <c r="AB56" i="3"/>
  <c r="R56" i="3"/>
  <c r="Q56" i="3"/>
  <c r="P56" i="3"/>
  <c r="N56" i="3"/>
  <c r="M56" i="3"/>
  <c r="L56" i="3"/>
  <c r="AJ55" i="3"/>
  <c r="AI55" i="3"/>
  <c r="AH55" i="3"/>
  <c r="AD55" i="3"/>
  <c r="AC55" i="3"/>
  <c r="AB55" i="3"/>
  <c r="R55" i="3"/>
  <c r="Q55" i="3"/>
  <c r="P55" i="3"/>
  <c r="N55" i="3"/>
  <c r="M55" i="3"/>
  <c r="L55" i="3"/>
  <c r="AJ54" i="3"/>
  <c r="AI54" i="3"/>
  <c r="AH54" i="3"/>
  <c r="AD54" i="3"/>
  <c r="AC54" i="3"/>
  <c r="AB54" i="3"/>
  <c r="R54" i="3"/>
  <c r="Q54" i="3"/>
  <c r="P54" i="3"/>
  <c r="N54" i="3"/>
  <c r="M54" i="3"/>
  <c r="L54" i="3"/>
  <c r="AJ53" i="3"/>
  <c r="AI53" i="3"/>
  <c r="AH53" i="3"/>
  <c r="AD53" i="3"/>
  <c r="AC53" i="3"/>
  <c r="AB53" i="3"/>
  <c r="R53" i="3"/>
  <c r="Q53" i="3"/>
  <c r="P53" i="3"/>
  <c r="N53" i="3"/>
  <c r="M53" i="3"/>
  <c r="L53" i="3"/>
  <c r="AJ52" i="3"/>
  <c r="AI52" i="3"/>
  <c r="AH52" i="3"/>
  <c r="AD52" i="3"/>
  <c r="AC52" i="3"/>
  <c r="AB52" i="3"/>
  <c r="R52" i="3"/>
  <c r="Q52" i="3"/>
  <c r="P52" i="3"/>
  <c r="N52" i="3"/>
  <c r="M52" i="3"/>
  <c r="L52" i="3"/>
  <c r="AJ51" i="3"/>
  <c r="AI51" i="3"/>
  <c r="AH51" i="3"/>
  <c r="AD51" i="3"/>
  <c r="AC51" i="3"/>
  <c r="AB51" i="3"/>
  <c r="R51" i="3"/>
  <c r="Q51" i="3"/>
  <c r="P51" i="3"/>
  <c r="N51" i="3"/>
  <c r="M51" i="3"/>
  <c r="L51" i="3"/>
  <c r="AJ50" i="3"/>
  <c r="AI50" i="3"/>
  <c r="AH50" i="3"/>
  <c r="AD50" i="3"/>
  <c r="AC50" i="3"/>
  <c r="AB50" i="3"/>
  <c r="R50" i="3"/>
  <c r="Q50" i="3"/>
  <c r="P50" i="3"/>
  <c r="N50" i="3"/>
  <c r="M50" i="3"/>
  <c r="L50" i="3"/>
  <c r="AJ49" i="3"/>
  <c r="AI49" i="3"/>
  <c r="AH49" i="3"/>
  <c r="AD49" i="3"/>
  <c r="AC49" i="3"/>
  <c r="AB49" i="3"/>
  <c r="R49" i="3"/>
  <c r="Q49" i="3"/>
  <c r="P49" i="3"/>
  <c r="N49" i="3"/>
  <c r="M49" i="3"/>
  <c r="L49" i="3"/>
  <c r="AJ48" i="3"/>
  <c r="AI48" i="3"/>
  <c r="AH48" i="3"/>
  <c r="AD48" i="3"/>
  <c r="AC48" i="3"/>
  <c r="AB48" i="3"/>
  <c r="R48" i="3"/>
  <c r="Q48" i="3"/>
  <c r="P48" i="3"/>
  <c r="N48" i="3"/>
  <c r="M48" i="3"/>
  <c r="L48" i="3"/>
  <c r="AJ47" i="3"/>
  <c r="AI47" i="3"/>
  <c r="AH47" i="3"/>
  <c r="AD47" i="3"/>
  <c r="AC47" i="3"/>
  <c r="AB47" i="3"/>
  <c r="R47" i="3"/>
  <c r="Q47" i="3"/>
  <c r="P47" i="3"/>
  <c r="N47" i="3"/>
  <c r="M47" i="3"/>
  <c r="L47" i="3"/>
  <c r="AJ46" i="3"/>
  <c r="AI46" i="3"/>
  <c r="AH46" i="3"/>
  <c r="AD46" i="3"/>
  <c r="AC46" i="3"/>
  <c r="AB46" i="3"/>
  <c r="R46" i="3"/>
  <c r="Q46" i="3"/>
  <c r="P46" i="3"/>
  <c r="N46" i="3"/>
  <c r="M46" i="3"/>
  <c r="L46" i="3"/>
  <c r="AJ45" i="3"/>
  <c r="AI45" i="3"/>
  <c r="AH45" i="3"/>
  <c r="AD45" i="3"/>
  <c r="AC45" i="3"/>
  <c r="AB45" i="3"/>
  <c r="R45" i="3"/>
  <c r="Q45" i="3"/>
  <c r="P45" i="3"/>
  <c r="N45" i="3"/>
  <c r="M45" i="3"/>
  <c r="L45" i="3"/>
  <c r="AJ44" i="3"/>
  <c r="AI44" i="3"/>
  <c r="AH44" i="3"/>
  <c r="AD44" i="3"/>
  <c r="AC44" i="3"/>
  <c r="AB44" i="3"/>
  <c r="R44" i="3"/>
  <c r="Q44" i="3"/>
  <c r="P44" i="3"/>
  <c r="N44" i="3"/>
  <c r="M44" i="3"/>
  <c r="L44" i="3"/>
  <c r="AJ43" i="3"/>
  <c r="AI43" i="3"/>
  <c r="AH43" i="3"/>
  <c r="AD43" i="3"/>
  <c r="AC43" i="3"/>
  <c r="AB43" i="3"/>
  <c r="R43" i="3"/>
  <c r="Q43" i="3"/>
  <c r="P43" i="3"/>
  <c r="N43" i="3"/>
  <c r="M43" i="3"/>
  <c r="L43" i="3"/>
  <c r="AJ42" i="3"/>
  <c r="AI42" i="3"/>
  <c r="AH42" i="3"/>
  <c r="AD42" i="3"/>
  <c r="AC42" i="3"/>
  <c r="AB42" i="3"/>
  <c r="R42" i="3"/>
  <c r="Q42" i="3"/>
  <c r="P42" i="3"/>
  <c r="N42" i="3"/>
  <c r="M42" i="3"/>
  <c r="L42" i="3"/>
  <c r="AJ41" i="3"/>
  <c r="AI41" i="3"/>
  <c r="AH41" i="3"/>
  <c r="AD41" i="3"/>
  <c r="AC41" i="3"/>
  <c r="AB41" i="3"/>
  <c r="R41" i="3"/>
  <c r="Q41" i="3"/>
  <c r="P41" i="3"/>
  <c r="N41" i="3"/>
  <c r="M41" i="3"/>
  <c r="L41" i="3"/>
  <c r="AJ40" i="3"/>
  <c r="AI40" i="3"/>
  <c r="AH40" i="3"/>
  <c r="AD40" i="3"/>
  <c r="AC40" i="3"/>
  <c r="AB40" i="3"/>
  <c r="R40" i="3"/>
  <c r="Q40" i="3"/>
  <c r="P40" i="3"/>
  <c r="N40" i="3"/>
  <c r="M40" i="3"/>
  <c r="L40" i="3"/>
  <c r="AJ39" i="3"/>
  <c r="AI39" i="3"/>
  <c r="AH39" i="3"/>
  <c r="AD39" i="3"/>
  <c r="AC39" i="3"/>
  <c r="AB39" i="3"/>
  <c r="R39" i="3"/>
  <c r="Q39" i="3"/>
  <c r="P39" i="3"/>
  <c r="N39" i="3"/>
  <c r="M39" i="3"/>
  <c r="L39" i="3"/>
  <c r="AJ38" i="3"/>
  <c r="AI38" i="3"/>
  <c r="AH38" i="3"/>
  <c r="AD38" i="3"/>
  <c r="AC38" i="3"/>
  <c r="AB38" i="3"/>
  <c r="R38" i="3"/>
  <c r="Q38" i="3"/>
  <c r="P38" i="3"/>
  <c r="N38" i="3"/>
  <c r="M38" i="3"/>
  <c r="L38" i="3"/>
  <c r="AJ37" i="3"/>
  <c r="AI37" i="3"/>
  <c r="AH37" i="3"/>
  <c r="AD37" i="3"/>
  <c r="AC37" i="3"/>
  <c r="AB37" i="3"/>
  <c r="R37" i="3"/>
  <c r="Q37" i="3"/>
  <c r="P37" i="3"/>
  <c r="N37" i="3"/>
  <c r="M37" i="3"/>
  <c r="L37" i="3"/>
  <c r="AJ36" i="3"/>
  <c r="AI36" i="3"/>
  <c r="AH36" i="3"/>
  <c r="AD36" i="3"/>
  <c r="AC36" i="3"/>
  <c r="AB36" i="3"/>
  <c r="R36" i="3"/>
  <c r="Q36" i="3"/>
  <c r="P36" i="3"/>
  <c r="N36" i="3"/>
  <c r="M36" i="3"/>
  <c r="L36" i="3"/>
  <c r="AJ35" i="3"/>
  <c r="AI35" i="3"/>
  <c r="AH35" i="3"/>
  <c r="AD35" i="3"/>
  <c r="AC35" i="3"/>
  <c r="AB35" i="3"/>
  <c r="R35" i="3"/>
  <c r="Q35" i="3"/>
  <c r="P35" i="3"/>
  <c r="N35" i="3"/>
  <c r="M35" i="3"/>
  <c r="L35" i="3"/>
  <c r="AJ34" i="3"/>
  <c r="AI34" i="3"/>
  <c r="AH34" i="3"/>
  <c r="AD34" i="3"/>
  <c r="AC34" i="3"/>
  <c r="AB34" i="3"/>
  <c r="R34" i="3"/>
  <c r="Q34" i="3"/>
  <c r="P34" i="3"/>
  <c r="N34" i="3"/>
  <c r="M34" i="3"/>
  <c r="L34" i="3"/>
  <c r="AJ33" i="3"/>
  <c r="AI33" i="3"/>
  <c r="AH33" i="3"/>
  <c r="AD33" i="3"/>
  <c r="AC33" i="3"/>
  <c r="AB33" i="3"/>
  <c r="R33" i="3"/>
  <c r="Q33" i="3"/>
  <c r="P33" i="3"/>
  <c r="N33" i="3"/>
  <c r="M33" i="3"/>
  <c r="L33" i="3"/>
  <c r="AJ32" i="3"/>
  <c r="AI32" i="3"/>
  <c r="AH32" i="3"/>
  <c r="AD32" i="3"/>
  <c r="AC32" i="3"/>
  <c r="AB32" i="3"/>
  <c r="R32" i="3"/>
  <c r="Q32" i="3"/>
  <c r="P32" i="3"/>
  <c r="N32" i="3"/>
  <c r="M32" i="3"/>
  <c r="L32" i="3"/>
  <c r="AJ31" i="3"/>
  <c r="AI31" i="3"/>
  <c r="AH31" i="3"/>
  <c r="AD31" i="3"/>
  <c r="AC31" i="3"/>
  <c r="AB31" i="3"/>
  <c r="R31" i="3"/>
  <c r="Q31" i="3"/>
  <c r="P31" i="3"/>
  <c r="N31" i="3"/>
  <c r="M31" i="3"/>
  <c r="L31" i="3"/>
  <c r="AJ30" i="3"/>
  <c r="AI30" i="3"/>
  <c r="AH30" i="3"/>
  <c r="AD30" i="3"/>
  <c r="AC30" i="3"/>
  <c r="AB30" i="3"/>
  <c r="R30" i="3"/>
  <c r="Q30" i="3"/>
  <c r="P30" i="3"/>
  <c r="N30" i="3"/>
  <c r="M30" i="3"/>
  <c r="L30" i="3"/>
  <c r="AJ29" i="3"/>
  <c r="AI29" i="3"/>
  <c r="AH29" i="3"/>
  <c r="AD29" i="3"/>
  <c r="AC29" i="3"/>
  <c r="AB29" i="3"/>
  <c r="R29" i="3"/>
  <c r="Q29" i="3"/>
  <c r="P29" i="3"/>
  <c r="N29" i="3"/>
  <c r="M29" i="3"/>
  <c r="L29" i="3"/>
  <c r="AJ28" i="3"/>
  <c r="AI28" i="3"/>
  <c r="AH28" i="3"/>
  <c r="AD28" i="3"/>
  <c r="AC28" i="3"/>
  <c r="AB28" i="3"/>
  <c r="R28" i="3"/>
  <c r="Q28" i="3"/>
  <c r="P28" i="3"/>
  <c r="N28" i="3"/>
  <c r="M28" i="3"/>
  <c r="L28" i="3"/>
  <c r="AJ27" i="3"/>
  <c r="AI27" i="3"/>
  <c r="AH27" i="3"/>
  <c r="AD27" i="3"/>
  <c r="AC27" i="3"/>
  <c r="AB27" i="3"/>
  <c r="R27" i="3"/>
  <c r="Q27" i="3"/>
  <c r="P27" i="3"/>
  <c r="N27" i="3"/>
  <c r="M27" i="3"/>
  <c r="L27" i="3"/>
  <c r="AJ26" i="3"/>
  <c r="AI26" i="3"/>
  <c r="AH26" i="3"/>
  <c r="AD26" i="3"/>
  <c r="AC26" i="3"/>
  <c r="AB26" i="3"/>
  <c r="R26" i="3"/>
  <c r="Q26" i="3"/>
  <c r="P26" i="3"/>
  <c r="N26" i="3"/>
  <c r="M26" i="3"/>
  <c r="L26" i="3"/>
  <c r="AJ25" i="3"/>
  <c r="AI25" i="3"/>
  <c r="AH25" i="3"/>
  <c r="AD25" i="3"/>
  <c r="AC25" i="3"/>
  <c r="AB25" i="3"/>
  <c r="R25" i="3"/>
  <c r="Q25" i="3"/>
  <c r="P25" i="3"/>
  <c r="N25" i="3"/>
  <c r="M25" i="3"/>
  <c r="L25" i="3"/>
  <c r="AJ24" i="3"/>
  <c r="AI24" i="3"/>
  <c r="AH24" i="3"/>
  <c r="AD24" i="3"/>
  <c r="AC24" i="3"/>
  <c r="AB24" i="3"/>
  <c r="R24" i="3"/>
  <c r="Q24" i="3"/>
  <c r="P24" i="3"/>
  <c r="N24" i="3"/>
  <c r="M24" i="3"/>
  <c r="L24" i="3"/>
  <c r="AJ23" i="3"/>
  <c r="AI23" i="3"/>
  <c r="AH23" i="3"/>
  <c r="AD23" i="3"/>
  <c r="AC23" i="3"/>
  <c r="AB23" i="3"/>
  <c r="R23" i="3"/>
  <c r="Q23" i="3"/>
  <c r="P23" i="3"/>
  <c r="N23" i="3"/>
  <c r="M23" i="3"/>
  <c r="L23" i="3"/>
  <c r="AJ22" i="3"/>
  <c r="AI22" i="3"/>
  <c r="AH22" i="3"/>
  <c r="AD22" i="3"/>
  <c r="AC22" i="3"/>
  <c r="AB22" i="3"/>
  <c r="R22" i="3"/>
  <c r="Q22" i="3"/>
  <c r="P22" i="3"/>
  <c r="N22" i="3"/>
  <c r="M22" i="3"/>
  <c r="L22" i="3"/>
  <c r="AJ21" i="3"/>
  <c r="AI21" i="3"/>
  <c r="AH21" i="3"/>
  <c r="AD21" i="3"/>
  <c r="AC21" i="3"/>
  <c r="AB21" i="3"/>
  <c r="R21" i="3"/>
  <c r="Q21" i="3"/>
  <c r="P21" i="3"/>
  <c r="N21" i="3"/>
  <c r="M21" i="3"/>
  <c r="L21" i="3"/>
  <c r="AJ20" i="3"/>
  <c r="AI20" i="3"/>
  <c r="AH20" i="3"/>
  <c r="AD20" i="3"/>
  <c r="AC20" i="3"/>
  <c r="AB20" i="3"/>
  <c r="R20" i="3"/>
  <c r="Q20" i="3"/>
  <c r="P20" i="3"/>
  <c r="N20" i="3"/>
  <c r="M20" i="3"/>
  <c r="L20" i="3"/>
  <c r="AJ19" i="3"/>
  <c r="AI19" i="3"/>
  <c r="AH19" i="3"/>
  <c r="AD19" i="3"/>
  <c r="AC19" i="3"/>
  <c r="AB19" i="3"/>
  <c r="R19" i="3"/>
  <c r="Q19" i="3"/>
  <c r="P19" i="3"/>
  <c r="N19" i="3"/>
  <c r="M19" i="3"/>
  <c r="L19" i="3"/>
  <c r="AJ18" i="3"/>
  <c r="AI18" i="3"/>
  <c r="AH18" i="3"/>
  <c r="AD18" i="3"/>
  <c r="AC18" i="3"/>
  <c r="AB18" i="3"/>
  <c r="R18" i="3"/>
  <c r="Q18" i="3"/>
  <c r="P18" i="3"/>
  <c r="N18" i="3"/>
  <c r="M18" i="3"/>
  <c r="L18" i="3"/>
  <c r="AJ17" i="3"/>
  <c r="AI17" i="3"/>
  <c r="AH17" i="3"/>
  <c r="AD17" i="3"/>
  <c r="AC17" i="3"/>
  <c r="AB17" i="3"/>
  <c r="R17" i="3"/>
  <c r="Q17" i="3"/>
  <c r="P17" i="3"/>
  <c r="N17" i="3"/>
  <c r="M17" i="3"/>
  <c r="L17" i="3"/>
  <c r="AJ16" i="3"/>
  <c r="AI16" i="3"/>
  <c r="AH16" i="3"/>
  <c r="AD16" i="3"/>
  <c r="AC16" i="3"/>
  <c r="AB16" i="3"/>
  <c r="R16" i="3"/>
  <c r="Q16" i="3"/>
  <c r="P16" i="3"/>
  <c r="N16" i="3"/>
  <c r="M16" i="3"/>
  <c r="L16" i="3"/>
  <c r="AJ15" i="3"/>
  <c r="AI15" i="3"/>
  <c r="AH15" i="3"/>
  <c r="AD15" i="3"/>
  <c r="AC15" i="3"/>
  <c r="AB15" i="3"/>
  <c r="R15" i="3"/>
  <c r="Q15" i="3"/>
  <c r="P15" i="3"/>
  <c r="N15" i="3"/>
  <c r="M15" i="3"/>
  <c r="L15" i="3"/>
  <c r="AJ14" i="3"/>
  <c r="AI14" i="3"/>
  <c r="AH14" i="3"/>
  <c r="AD14" i="3"/>
  <c r="AC14" i="3"/>
  <c r="AB14" i="3"/>
  <c r="R14" i="3"/>
  <c r="Q14" i="3"/>
  <c r="P14" i="3"/>
  <c r="N14" i="3"/>
  <c r="M14" i="3"/>
  <c r="L14" i="3"/>
  <c r="AJ13" i="3"/>
  <c r="AI13" i="3"/>
  <c r="AH13" i="3"/>
  <c r="AD13" i="3"/>
  <c r="AC13" i="3"/>
  <c r="AB13" i="3"/>
  <c r="R13" i="3"/>
  <c r="Q13" i="3"/>
  <c r="P13" i="3"/>
  <c r="N13" i="3"/>
  <c r="M13" i="3"/>
  <c r="L13" i="3"/>
  <c r="AJ12" i="3"/>
  <c r="AI12" i="3"/>
  <c r="AH12" i="3"/>
  <c r="AD12" i="3"/>
  <c r="AC12" i="3"/>
  <c r="AB12" i="3"/>
  <c r="R12" i="3"/>
  <c r="Q12" i="3"/>
  <c r="P12" i="3"/>
  <c r="N12" i="3"/>
  <c r="M12" i="3"/>
  <c r="L12" i="3"/>
  <c r="AJ11" i="3"/>
  <c r="AI11" i="3"/>
  <c r="AH11" i="3"/>
  <c r="AD11" i="3"/>
  <c r="AC11" i="3"/>
  <c r="AB11" i="3"/>
  <c r="R11" i="3"/>
  <c r="Q11" i="3"/>
  <c r="P11" i="3"/>
  <c r="N11" i="3"/>
  <c r="M11" i="3"/>
  <c r="L11" i="3"/>
  <c r="AJ10" i="3"/>
  <c r="AI10" i="3"/>
  <c r="AH10" i="3"/>
  <c r="AD10" i="3"/>
  <c r="AC10" i="3"/>
  <c r="AB10" i="3"/>
  <c r="R10" i="3"/>
  <c r="Q10" i="3"/>
  <c r="P10" i="3"/>
  <c r="N10" i="3"/>
  <c r="M10" i="3"/>
  <c r="L10" i="3"/>
  <c r="AJ9" i="3"/>
  <c r="AI9" i="3"/>
  <c r="AH9" i="3"/>
  <c r="AD9" i="3"/>
  <c r="AC9" i="3"/>
  <c r="AB9" i="3"/>
  <c r="R9" i="3"/>
  <c r="Q9" i="3"/>
  <c r="P9" i="3"/>
  <c r="N9" i="3"/>
  <c r="M9" i="3"/>
  <c r="L9" i="3"/>
  <c r="AJ8" i="3"/>
  <c r="AI8" i="3"/>
  <c r="AH8" i="3"/>
  <c r="AD8" i="3"/>
  <c r="AC8" i="3"/>
  <c r="AB8" i="3"/>
  <c r="R8" i="3"/>
  <c r="Q8" i="3"/>
  <c r="P8" i="3"/>
  <c r="N8" i="3"/>
  <c r="M8" i="3"/>
  <c r="L8" i="3"/>
  <c r="AJ7" i="3"/>
  <c r="AI7" i="3"/>
  <c r="AH7" i="3"/>
  <c r="AD7" i="3"/>
  <c r="AC7" i="3"/>
  <c r="AB7" i="3"/>
  <c r="R7" i="3"/>
  <c r="Q7" i="3"/>
  <c r="P7" i="3"/>
  <c r="N7" i="3"/>
  <c r="M7" i="3"/>
  <c r="L7" i="3"/>
  <c r="AJ6" i="3"/>
  <c r="AI6" i="3"/>
  <c r="AH6" i="3"/>
  <c r="AD6" i="3"/>
  <c r="AC6" i="3"/>
  <c r="AB6" i="3"/>
  <c r="R6" i="3"/>
  <c r="Q6" i="3"/>
  <c r="P6" i="3"/>
  <c r="N6" i="3"/>
  <c r="M6" i="3"/>
  <c r="L6" i="3"/>
  <c r="AJ5" i="3"/>
  <c r="AI5" i="3"/>
  <c r="AH5" i="3"/>
  <c r="AD5" i="3"/>
  <c r="AC5" i="3"/>
  <c r="AB5" i="3"/>
  <c r="R5" i="3"/>
  <c r="Q5" i="3"/>
  <c r="P5" i="3"/>
  <c r="N5" i="3"/>
  <c r="M5" i="3"/>
  <c r="L5" i="3"/>
  <c r="AJ4" i="3"/>
  <c r="AI4" i="3"/>
  <c r="AH4" i="3"/>
  <c r="AD4" i="3"/>
  <c r="AC4" i="3"/>
  <c r="AB4" i="3"/>
  <c r="R4" i="3"/>
  <c r="Q4" i="3"/>
  <c r="P4" i="3"/>
  <c r="N4" i="3"/>
  <c r="M4" i="3"/>
  <c r="L4" i="3"/>
  <c r="AJ3" i="3"/>
  <c r="AI3" i="3"/>
  <c r="AH3" i="3"/>
  <c r="AD3" i="3"/>
  <c r="AC3" i="3"/>
  <c r="AB3" i="3"/>
  <c r="R3" i="3"/>
  <c r="Q3" i="3"/>
  <c r="P3" i="3"/>
  <c r="N3" i="3"/>
  <c r="M3" i="3"/>
  <c r="L3" i="3"/>
  <c r="AJ2" i="3"/>
  <c r="AI2" i="3"/>
  <c r="AH2" i="3"/>
  <c r="AD2" i="3"/>
  <c r="AC2" i="3"/>
  <c r="AB2" i="3"/>
  <c r="R2" i="3"/>
  <c r="Q2" i="3"/>
  <c r="P2" i="3"/>
  <c r="N2" i="3"/>
  <c r="M2" i="3"/>
  <c r="L2" i="3"/>
  <c r="AI511" i="1"/>
  <c r="AJ511" i="1" s="1"/>
  <c r="AH511" i="1"/>
  <c r="AC511" i="1"/>
  <c r="AD511" i="1" s="1"/>
  <c r="AB511" i="1"/>
  <c r="R511" i="1"/>
  <c r="Q511" i="1"/>
  <c r="P511" i="1"/>
  <c r="N511" i="1"/>
  <c r="M511" i="1"/>
  <c r="L511" i="1"/>
  <c r="AI510" i="1"/>
  <c r="AJ510" i="1" s="1"/>
  <c r="AH510" i="1"/>
  <c r="AC510" i="1"/>
  <c r="AD510" i="1" s="1"/>
  <c r="AB510" i="1"/>
  <c r="R510" i="1"/>
  <c r="Q510" i="1"/>
  <c r="P510" i="1"/>
  <c r="N510" i="1"/>
  <c r="M510" i="1"/>
  <c r="L510" i="1"/>
  <c r="AI509" i="1"/>
  <c r="AJ509" i="1" s="1"/>
  <c r="AH509" i="1"/>
  <c r="AC509" i="1"/>
  <c r="AD509" i="1" s="1"/>
  <c r="AB509" i="1"/>
  <c r="R509" i="1"/>
  <c r="Q509" i="1"/>
  <c r="P509" i="1"/>
  <c r="N509" i="1"/>
  <c r="M509" i="1"/>
  <c r="L509" i="1"/>
  <c r="AI508" i="1"/>
  <c r="AJ508" i="1" s="1"/>
  <c r="AH508" i="1"/>
  <c r="AC508" i="1"/>
  <c r="AD508" i="1" s="1"/>
  <c r="AB508" i="1"/>
  <c r="R508" i="1"/>
  <c r="Q508" i="1"/>
  <c r="P508" i="1"/>
  <c r="N508" i="1"/>
  <c r="M508" i="1"/>
  <c r="L508" i="1"/>
  <c r="AI64" i="1"/>
  <c r="AJ64" i="1" s="1"/>
  <c r="AH64" i="1"/>
  <c r="AC64" i="1"/>
  <c r="AD64" i="1" s="1"/>
  <c r="AB64" i="1"/>
  <c r="R64" i="1"/>
  <c r="Q64" i="1"/>
  <c r="P64" i="1"/>
  <c r="N64" i="1"/>
  <c r="M64" i="1"/>
  <c r="L64" i="1"/>
  <c r="AI63" i="1"/>
  <c r="AJ63" i="1" s="1"/>
  <c r="AH63" i="1"/>
  <c r="AC63" i="1"/>
  <c r="AD63" i="1" s="1"/>
  <c r="AB63" i="1"/>
  <c r="R63" i="1"/>
  <c r="Q63" i="1"/>
  <c r="P63" i="1"/>
  <c r="N63" i="1"/>
  <c r="M63" i="1"/>
  <c r="L63" i="1"/>
  <c r="AI62" i="1"/>
  <c r="AJ62" i="1" s="1"/>
  <c r="AH62" i="1"/>
  <c r="AC62" i="1"/>
  <c r="AD62" i="1" s="1"/>
  <c r="AB62" i="1"/>
  <c r="R62" i="1"/>
  <c r="Q62" i="1"/>
  <c r="P62" i="1"/>
  <c r="N62" i="1"/>
  <c r="M62" i="1"/>
  <c r="L62" i="1"/>
  <c r="AI507" i="1"/>
  <c r="AJ507" i="1" s="1"/>
  <c r="AH507" i="1"/>
  <c r="AC507" i="1"/>
  <c r="AD507" i="1" s="1"/>
  <c r="AB507" i="1"/>
  <c r="R507" i="1"/>
  <c r="Q507" i="1"/>
  <c r="P507" i="1"/>
  <c r="N507" i="1"/>
  <c r="M507" i="1"/>
  <c r="L507" i="1"/>
  <c r="AI506" i="1"/>
  <c r="AJ506" i="1" s="1"/>
  <c r="AH506" i="1"/>
  <c r="AC506" i="1"/>
  <c r="AD506" i="1" s="1"/>
  <c r="AB506" i="1"/>
  <c r="R506" i="1"/>
  <c r="Q506" i="1"/>
  <c r="P506" i="1"/>
  <c r="N506" i="1"/>
  <c r="M506" i="1"/>
  <c r="L506" i="1"/>
  <c r="AI505" i="1"/>
  <c r="AJ505" i="1" s="1"/>
  <c r="AH505" i="1"/>
  <c r="AC505" i="1"/>
  <c r="AD505" i="1" s="1"/>
  <c r="AB505" i="1"/>
  <c r="R505" i="1"/>
  <c r="Q505" i="1"/>
  <c r="P505" i="1"/>
  <c r="N505" i="1"/>
  <c r="M505" i="1"/>
  <c r="L505" i="1"/>
  <c r="AI504" i="1"/>
  <c r="AJ504" i="1" s="1"/>
  <c r="AH504" i="1"/>
  <c r="AC504" i="1"/>
  <c r="AD504" i="1" s="1"/>
  <c r="AB504" i="1"/>
  <c r="R504" i="1"/>
  <c r="Q504" i="1"/>
  <c r="P504" i="1"/>
  <c r="N504" i="1"/>
  <c r="M504" i="1"/>
  <c r="L504" i="1"/>
  <c r="AI503" i="1"/>
  <c r="AJ503" i="1" s="1"/>
  <c r="AH503" i="1"/>
  <c r="AC503" i="1"/>
  <c r="AD503" i="1" s="1"/>
  <c r="AB503" i="1"/>
  <c r="R503" i="1"/>
  <c r="Q503" i="1"/>
  <c r="P503" i="1"/>
  <c r="N503" i="1"/>
  <c r="M503" i="1"/>
  <c r="L503" i="1"/>
  <c r="AI502" i="1"/>
  <c r="AJ502" i="1" s="1"/>
  <c r="AH502" i="1"/>
  <c r="AC502" i="1"/>
  <c r="AD502" i="1" s="1"/>
  <c r="AB502" i="1"/>
  <c r="R502" i="1"/>
  <c r="Q502" i="1"/>
  <c r="P502" i="1"/>
  <c r="N502" i="1"/>
  <c r="M502" i="1"/>
  <c r="L502" i="1"/>
  <c r="AI501" i="1"/>
  <c r="AJ501" i="1" s="1"/>
  <c r="AH501" i="1"/>
  <c r="AC501" i="1"/>
  <c r="AD501" i="1" s="1"/>
  <c r="AB501" i="1"/>
  <c r="R501" i="1"/>
  <c r="Q501" i="1"/>
  <c r="P501" i="1"/>
  <c r="N501" i="1"/>
  <c r="M501" i="1"/>
  <c r="L501" i="1"/>
  <c r="AI500" i="1"/>
  <c r="AJ500" i="1" s="1"/>
  <c r="AH500" i="1"/>
  <c r="AC500" i="1"/>
  <c r="AD500" i="1" s="1"/>
  <c r="AB500" i="1"/>
  <c r="R500" i="1"/>
  <c r="Q500" i="1"/>
  <c r="P500" i="1"/>
  <c r="N500" i="1"/>
  <c r="M500" i="1"/>
  <c r="L500" i="1"/>
  <c r="AI499" i="1"/>
  <c r="AJ499" i="1" s="1"/>
  <c r="AH499" i="1"/>
  <c r="AC499" i="1"/>
  <c r="AD499" i="1" s="1"/>
  <c r="AB499" i="1"/>
  <c r="R499" i="1"/>
  <c r="Q499" i="1"/>
  <c r="P499" i="1"/>
  <c r="N499" i="1"/>
  <c r="M499" i="1"/>
  <c r="L499" i="1"/>
  <c r="AI498" i="1"/>
  <c r="AJ498" i="1" s="1"/>
  <c r="AH498" i="1"/>
  <c r="AC498" i="1"/>
  <c r="AD498" i="1" s="1"/>
  <c r="AB498" i="1"/>
  <c r="R498" i="1"/>
  <c r="Q498" i="1"/>
  <c r="P498" i="1"/>
  <c r="N498" i="1"/>
  <c r="M498" i="1"/>
  <c r="L498" i="1"/>
  <c r="AI497" i="1"/>
  <c r="AJ497" i="1" s="1"/>
  <c r="AH497" i="1"/>
  <c r="AC497" i="1"/>
  <c r="AD497" i="1" s="1"/>
  <c r="AB497" i="1"/>
  <c r="R497" i="1"/>
  <c r="Q497" i="1"/>
  <c r="P497" i="1"/>
  <c r="N497" i="1"/>
  <c r="M497" i="1"/>
  <c r="L497" i="1"/>
  <c r="AI496" i="1"/>
  <c r="AJ496" i="1" s="1"/>
  <c r="AH496" i="1"/>
  <c r="AC496" i="1"/>
  <c r="AD496" i="1" s="1"/>
  <c r="AB496" i="1"/>
  <c r="R496" i="1"/>
  <c r="Q496" i="1"/>
  <c r="P496" i="1"/>
  <c r="N496" i="1"/>
  <c r="M496" i="1"/>
  <c r="L496" i="1"/>
  <c r="AI495" i="1"/>
  <c r="AJ495" i="1" s="1"/>
  <c r="AH495" i="1"/>
  <c r="AC495" i="1"/>
  <c r="AD495" i="1" s="1"/>
  <c r="AB495" i="1"/>
  <c r="R495" i="1"/>
  <c r="Q495" i="1"/>
  <c r="P495" i="1"/>
  <c r="N495" i="1"/>
  <c r="M495" i="1"/>
  <c r="L495" i="1"/>
  <c r="AI494" i="1"/>
  <c r="AJ494" i="1" s="1"/>
  <c r="AH494" i="1"/>
  <c r="AC494" i="1"/>
  <c r="AD494" i="1" s="1"/>
  <c r="AB494" i="1"/>
  <c r="R494" i="1"/>
  <c r="Q494" i="1"/>
  <c r="P494" i="1"/>
  <c r="N494" i="1"/>
  <c r="M494" i="1"/>
  <c r="L494" i="1"/>
  <c r="AI493" i="1"/>
  <c r="AJ493" i="1" s="1"/>
  <c r="AH493" i="1"/>
  <c r="AC493" i="1"/>
  <c r="AD493" i="1" s="1"/>
  <c r="AB493" i="1"/>
  <c r="R493" i="1"/>
  <c r="Q493" i="1"/>
  <c r="P493" i="1"/>
  <c r="N493" i="1"/>
  <c r="M493" i="1"/>
  <c r="L493" i="1"/>
  <c r="AI492" i="1"/>
  <c r="AJ492" i="1" s="1"/>
  <c r="AH492" i="1"/>
  <c r="AC492" i="1"/>
  <c r="AD492" i="1" s="1"/>
  <c r="AB492" i="1"/>
  <c r="R492" i="1"/>
  <c r="Q492" i="1"/>
  <c r="P492" i="1"/>
  <c r="N492" i="1"/>
  <c r="M492" i="1"/>
  <c r="L492" i="1"/>
  <c r="AI491" i="1"/>
  <c r="AJ491" i="1" s="1"/>
  <c r="AH491" i="1"/>
  <c r="AC491" i="1"/>
  <c r="AD491" i="1" s="1"/>
  <c r="AB491" i="1"/>
  <c r="R491" i="1"/>
  <c r="Q491" i="1"/>
  <c r="P491" i="1"/>
  <c r="N491" i="1"/>
  <c r="M491" i="1"/>
  <c r="L491" i="1"/>
  <c r="AI490" i="1"/>
  <c r="AJ490" i="1" s="1"/>
  <c r="AH490" i="1"/>
  <c r="AC490" i="1"/>
  <c r="AD490" i="1" s="1"/>
  <c r="AB490" i="1"/>
  <c r="R490" i="1"/>
  <c r="Q490" i="1"/>
  <c r="P490" i="1"/>
  <c r="N490" i="1"/>
  <c r="M490" i="1"/>
  <c r="L490" i="1"/>
  <c r="AI489" i="1"/>
  <c r="AJ489" i="1" s="1"/>
  <c r="AH489" i="1"/>
  <c r="AC489" i="1"/>
  <c r="AD489" i="1" s="1"/>
  <c r="AB489" i="1"/>
  <c r="R489" i="1"/>
  <c r="Q489" i="1"/>
  <c r="P489" i="1"/>
  <c r="N489" i="1"/>
  <c r="M489" i="1"/>
  <c r="L489" i="1"/>
  <c r="AI488" i="1"/>
  <c r="AJ488" i="1" s="1"/>
  <c r="AH488" i="1"/>
  <c r="AC488" i="1"/>
  <c r="AD488" i="1" s="1"/>
  <c r="AB488" i="1"/>
  <c r="R488" i="1"/>
  <c r="Q488" i="1"/>
  <c r="P488" i="1"/>
  <c r="N488" i="1"/>
  <c r="M488" i="1"/>
  <c r="L488" i="1"/>
  <c r="AI487" i="1"/>
  <c r="AJ487" i="1" s="1"/>
  <c r="AH487" i="1"/>
  <c r="AC487" i="1"/>
  <c r="AD487" i="1" s="1"/>
  <c r="AB487" i="1"/>
  <c r="R487" i="1"/>
  <c r="Q487" i="1"/>
  <c r="P487" i="1"/>
  <c r="N487" i="1"/>
  <c r="M487" i="1"/>
  <c r="L487" i="1"/>
  <c r="AI486" i="1"/>
  <c r="AJ486" i="1" s="1"/>
  <c r="AH486" i="1"/>
  <c r="AC486" i="1"/>
  <c r="AD486" i="1" s="1"/>
  <c r="AB486" i="1"/>
  <c r="R486" i="1"/>
  <c r="Q486" i="1"/>
  <c r="P486" i="1"/>
  <c r="N486" i="1"/>
  <c r="M486" i="1"/>
  <c r="L486" i="1"/>
  <c r="AI61" i="1"/>
  <c r="AJ61" i="1" s="1"/>
  <c r="AH61" i="1"/>
  <c r="AC61" i="1"/>
  <c r="AD61" i="1" s="1"/>
  <c r="AB61" i="1"/>
  <c r="R61" i="1"/>
  <c r="Q61" i="1"/>
  <c r="P61" i="1"/>
  <c r="N61" i="1"/>
  <c r="M61" i="1"/>
  <c r="L61" i="1"/>
  <c r="AI485" i="1"/>
  <c r="AJ485" i="1" s="1"/>
  <c r="AH485" i="1"/>
  <c r="AC485" i="1"/>
  <c r="AD485" i="1" s="1"/>
  <c r="AB485" i="1"/>
  <c r="R485" i="1"/>
  <c r="Q485" i="1"/>
  <c r="P485" i="1"/>
  <c r="N485" i="1"/>
  <c r="M485" i="1"/>
  <c r="L485" i="1"/>
  <c r="AI484" i="1"/>
  <c r="AJ484" i="1" s="1"/>
  <c r="AH484" i="1"/>
  <c r="AC484" i="1"/>
  <c r="AD484" i="1" s="1"/>
  <c r="AB484" i="1"/>
  <c r="R484" i="1"/>
  <c r="Q484" i="1"/>
  <c r="P484" i="1"/>
  <c r="N484" i="1"/>
  <c r="M484" i="1"/>
  <c r="L484" i="1"/>
  <c r="AI60" i="1"/>
  <c r="AJ60" i="1" s="1"/>
  <c r="AH60" i="1"/>
  <c r="AC60" i="1"/>
  <c r="AD60" i="1" s="1"/>
  <c r="AB60" i="1"/>
  <c r="R60" i="1"/>
  <c r="Q60" i="1"/>
  <c r="P60" i="1"/>
  <c r="N60" i="1"/>
  <c r="M60" i="1"/>
  <c r="L60" i="1"/>
  <c r="AI483" i="1"/>
  <c r="AJ483" i="1" s="1"/>
  <c r="AH483" i="1"/>
  <c r="AC483" i="1"/>
  <c r="AD483" i="1" s="1"/>
  <c r="AB483" i="1"/>
  <c r="R483" i="1"/>
  <c r="Q483" i="1"/>
  <c r="P483" i="1"/>
  <c r="N483" i="1"/>
  <c r="M483" i="1"/>
  <c r="L483" i="1"/>
  <c r="AI482" i="1"/>
  <c r="AJ482" i="1" s="1"/>
  <c r="AH482" i="1"/>
  <c r="AC482" i="1"/>
  <c r="AD482" i="1" s="1"/>
  <c r="AB482" i="1"/>
  <c r="R482" i="1"/>
  <c r="Q482" i="1"/>
  <c r="P482" i="1"/>
  <c r="N482" i="1"/>
  <c r="M482" i="1"/>
  <c r="L482" i="1"/>
  <c r="AI481" i="1"/>
  <c r="AJ481" i="1" s="1"/>
  <c r="AH481" i="1"/>
  <c r="AC481" i="1"/>
  <c r="AD481" i="1" s="1"/>
  <c r="AB481" i="1"/>
  <c r="R481" i="1"/>
  <c r="Q481" i="1"/>
  <c r="P481" i="1"/>
  <c r="N481" i="1"/>
  <c r="M481" i="1"/>
  <c r="L481" i="1"/>
  <c r="AI480" i="1"/>
  <c r="AJ480" i="1" s="1"/>
  <c r="AH480" i="1"/>
  <c r="AC480" i="1"/>
  <c r="AD480" i="1" s="1"/>
  <c r="AB480" i="1"/>
  <c r="R480" i="1"/>
  <c r="Q480" i="1"/>
  <c r="P480" i="1"/>
  <c r="N480" i="1"/>
  <c r="M480" i="1"/>
  <c r="L480" i="1"/>
  <c r="AI479" i="1"/>
  <c r="AJ479" i="1" s="1"/>
  <c r="AH479" i="1"/>
  <c r="AC479" i="1"/>
  <c r="AD479" i="1" s="1"/>
  <c r="AB479" i="1"/>
  <c r="R479" i="1"/>
  <c r="Q479" i="1"/>
  <c r="P479" i="1"/>
  <c r="N479" i="1"/>
  <c r="M479" i="1"/>
  <c r="L479" i="1"/>
  <c r="AI478" i="1"/>
  <c r="AJ478" i="1" s="1"/>
  <c r="AH478" i="1"/>
  <c r="AC478" i="1"/>
  <c r="AD478" i="1" s="1"/>
  <c r="AB478" i="1"/>
  <c r="R478" i="1"/>
  <c r="Q478" i="1"/>
  <c r="P478" i="1"/>
  <c r="N478" i="1"/>
  <c r="M478" i="1"/>
  <c r="L478" i="1"/>
  <c r="AI477" i="1"/>
  <c r="AJ477" i="1" s="1"/>
  <c r="AH477" i="1"/>
  <c r="AC477" i="1"/>
  <c r="AD477" i="1" s="1"/>
  <c r="AB477" i="1"/>
  <c r="R477" i="1"/>
  <c r="Q477" i="1"/>
  <c r="P477" i="1"/>
  <c r="N477" i="1"/>
  <c r="M477" i="1"/>
  <c r="L477" i="1"/>
  <c r="AI476" i="1"/>
  <c r="AJ476" i="1" s="1"/>
  <c r="AH476" i="1"/>
  <c r="AC476" i="1"/>
  <c r="AD476" i="1" s="1"/>
  <c r="AB476" i="1"/>
  <c r="R476" i="1"/>
  <c r="Q476" i="1"/>
  <c r="P476" i="1"/>
  <c r="N476" i="1"/>
  <c r="M476" i="1"/>
  <c r="L476" i="1"/>
  <c r="AI475" i="1"/>
  <c r="AJ475" i="1" s="1"/>
  <c r="AH475" i="1"/>
  <c r="AC475" i="1"/>
  <c r="AD475" i="1" s="1"/>
  <c r="AB475" i="1"/>
  <c r="R475" i="1"/>
  <c r="Q475" i="1"/>
  <c r="P475" i="1"/>
  <c r="N475" i="1"/>
  <c r="M475" i="1"/>
  <c r="L475" i="1"/>
  <c r="AI474" i="1"/>
  <c r="AJ474" i="1" s="1"/>
  <c r="AH474" i="1"/>
  <c r="AC474" i="1"/>
  <c r="AD474" i="1" s="1"/>
  <c r="AB474" i="1"/>
  <c r="R474" i="1"/>
  <c r="Q474" i="1"/>
  <c r="P474" i="1"/>
  <c r="N474" i="1"/>
  <c r="M474" i="1"/>
  <c r="L474" i="1"/>
  <c r="AI473" i="1"/>
  <c r="AJ473" i="1" s="1"/>
  <c r="AH473" i="1"/>
  <c r="AC473" i="1"/>
  <c r="AD473" i="1" s="1"/>
  <c r="AB473" i="1"/>
  <c r="R473" i="1"/>
  <c r="Q473" i="1"/>
  <c r="P473" i="1"/>
  <c r="N473" i="1"/>
  <c r="M473" i="1"/>
  <c r="L473" i="1"/>
  <c r="AI472" i="1"/>
  <c r="AJ472" i="1" s="1"/>
  <c r="AH472" i="1"/>
  <c r="AC472" i="1"/>
  <c r="AD472" i="1" s="1"/>
  <c r="AB472" i="1"/>
  <c r="R472" i="1"/>
  <c r="Q472" i="1"/>
  <c r="P472" i="1"/>
  <c r="N472" i="1"/>
  <c r="M472" i="1"/>
  <c r="L472" i="1"/>
  <c r="AJ471" i="1"/>
  <c r="AI471" i="1"/>
  <c r="AH471" i="1"/>
  <c r="AC471" i="1"/>
  <c r="AD471" i="1" s="1"/>
  <c r="AB471" i="1"/>
  <c r="R471" i="1"/>
  <c r="Q471" i="1"/>
  <c r="P471" i="1"/>
  <c r="N471" i="1"/>
  <c r="M471" i="1"/>
  <c r="L471" i="1"/>
  <c r="AJ470" i="1"/>
  <c r="AI470" i="1"/>
  <c r="AH470" i="1"/>
  <c r="AC470" i="1"/>
  <c r="AD470" i="1" s="1"/>
  <c r="AB470" i="1"/>
  <c r="R470" i="1"/>
  <c r="Q470" i="1"/>
  <c r="P470" i="1"/>
  <c r="N470" i="1"/>
  <c r="M470" i="1"/>
  <c r="L470" i="1"/>
  <c r="AI469" i="1"/>
  <c r="AJ469" i="1" s="1"/>
  <c r="AH469" i="1"/>
  <c r="AC469" i="1"/>
  <c r="AD469" i="1" s="1"/>
  <c r="AB469" i="1"/>
  <c r="R469" i="1"/>
  <c r="Q469" i="1"/>
  <c r="P469" i="1"/>
  <c r="N469" i="1"/>
  <c r="M469" i="1"/>
  <c r="L469" i="1"/>
  <c r="AI59" i="1"/>
  <c r="AJ59" i="1" s="1"/>
  <c r="AH59" i="1"/>
  <c r="AC59" i="1"/>
  <c r="AD59" i="1" s="1"/>
  <c r="AB59" i="1"/>
  <c r="R59" i="1"/>
  <c r="Q59" i="1"/>
  <c r="P59" i="1"/>
  <c r="N59" i="1"/>
  <c r="M59" i="1"/>
  <c r="L59" i="1"/>
  <c r="AI58" i="1"/>
  <c r="AJ58" i="1" s="1"/>
  <c r="AH58" i="1"/>
  <c r="AC58" i="1"/>
  <c r="AD58" i="1" s="1"/>
  <c r="AB58" i="1"/>
  <c r="R58" i="1"/>
  <c r="Q58" i="1"/>
  <c r="P58" i="1"/>
  <c r="N58" i="1"/>
  <c r="M58" i="1"/>
  <c r="L58" i="1"/>
  <c r="AI468" i="1"/>
  <c r="AJ468" i="1" s="1"/>
  <c r="AH468" i="1"/>
  <c r="AC468" i="1"/>
  <c r="AD468" i="1" s="1"/>
  <c r="AB468" i="1"/>
  <c r="R468" i="1"/>
  <c r="Q468" i="1"/>
  <c r="P468" i="1"/>
  <c r="N468" i="1"/>
  <c r="M468" i="1"/>
  <c r="L468" i="1"/>
  <c r="AI57" i="1"/>
  <c r="AJ57" i="1" s="1"/>
  <c r="AH57" i="1"/>
  <c r="AC57" i="1"/>
  <c r="AD57" i="1" s="1"/>
  <c r="AB57" i="1"/>
  <c r="R57" i="1"/>
  <c r="Q57" i="1"/>
  <c r="P57" i="1"/>
  <c r="N57" i="1"/>
  <c r="M57" i="1"/>
  <c r="L57" i="1"/>
  <c r="AI467" i="1"/>
  <c r="AJ467" i="1" s="1"/>
  <c r="AH467" i="1"/>
  <c r="AC467" i="1"/>
  <c r="AD467" i="1" s="1"/>
  <c r="AB467" i="1"/>
  <c r="R467" i="1"/>
  <c r="Q467" i="1"/>
  <c r="P467" i="1"/>
  <c r="N467" i="1"/>
  <c r="M467" i="1"/>
  <c r="L467" i="1"/>
  <c r="AI466" i="1"/>
  <c r="AJ466" i="1" s="1"/>
  <c r="AH466" i="1"/>
  <c r="AC466" i="1"/>
  <c r="AD466" i="1" s="1"/>
  <c r="AB466" i="1"/>
  <c r="R466" i="1"/>
  <c r="Q466" i="1"/>
  <c r="P466" i="1"/>
  <c r="N466" i="1"/>
  <c r="M466" i="1"/>
  <c r="L466" i="1"/>
  <c r="AI465" i="1"/>
  <c r="AJ465" i="1" s="1"/>
  <c r="AH465" i="1"/>
  <c r="AC465" i="1"/>
  <c r="AD465" i="1" s="1"/>
  <c r="AB465" i="1"/>
  <c r="R465" i="1"/>
  <c r="Q465" i="1"/>
  <c r="P465" i="1"/>
  <c r="N465" i="1"/>
  <c r="M465" i="1"/>
  <c r="L465" i="1"/>
  <c r="AI464" i="1"/>
  <c r="AJ464" i="1" s="1"/>
  <c r="AH464" i="1"/>
  <c r="AC464" i="1"/>
  <c r="AD464" i="1" s="1"/>
  <c r="AB464" i="1"/>
  <c r="R464" i="1"/>
  <c r="Q464" i="1"/>
  <c r="P464" i="1"/>
  <c r="N464" i="1"/>
  <c r="M464" i="1"/>
  <c r="L464" i="1"/>
  <c r="AI463" i="1"/>
  <c r="AJ463" i="1" s="1"/>
  <c r="AH463" i="1"/>
  <c r="AC463" i="1"/>
  <c r="AD463" i="1" s="1"/>
  <c r="AB463" i="1"/>
  <c r="R463" i="1"/>
  <c r="Q463" i="1"/>
  <c r="P463" i="1"/>
  <c r="N463" i="1"/>
  <c r="M463" i="1"/>
  <c r="L463" i="1"/>
  <c r="AI462" i="1"/>
  <c r="AJ462" i="1" s="1"/>
  <c r="AH462" i="1"/>
  <c r="AC462" i="1"/>
  <c r="AD462" i="1" s="1"/>
  <c r="AB462" i="1"/>
  <c r="R462" i="1"/>
  <c r="Q462" i="1"/>
  <c r="P462" i="1"/>
  <c r="N462" i="1"/>
  <c r="M462" i="1"/>
  <c r="L462" i="1"/>
  <c r="AI461" i="1"/>
  <c r="AJ461" i="1" s="1"/>
  <c r="AH461" i="1"/>
  <c r="AC461" i="1"/>
  <c r="AD461" i="1" s="1"/>
  <c r="AB461" i="1"/>
  <c r="R461" i="1"/>
  <c r="Q461" i="1"/>
  <c r="P461" i="1"/>
  <c r="N461" i="1"/>
  <c r="M461" i="1"/>
  <c r="L461" i="1"/>
  <c r="AI460" i="1"/>
  <c r="AJ460" i="1" s="1"/>
  <c r="AH460" i="1"/>
  <c r="AC460" i="1"/>
  <c r="AD460" i="1" s="1"/>
  <c r="AB460" i="1"/>
  <c r="R460" i="1"/>
  <c r="Q460" i="1"/>
  <c r="P460" i="1"/>
  <c r="N460" i="1"/>
  <c r="M460" i="1"/>
  <c r="L460" i="1"/>
  <c r="AI459" i="1"/>
  <c r="AJ459" i="1" s="1"/>
  <c r="AH459" i="1"/>
  <c r="AC459" i="1"/>
  <c r="AD459" i="1" s="1"/>
  <c r="AB459" i="1"/>
  <c r="R459" i="1"/>
  <c r="Q459" i="1"/>
  <c r="P459" i="1"/>
  <c r="N459" i="1"/>
  <c r="M459" i="1"/>
  <c r="L459" i="1"/>
  <c r="AI458" i="1"/>
  <c r="AJ458" i="1" s="1"/>
  <c r="AH458" i="1"/>
  <c r="AC458" i="1"/>
  <c r="AD458" i="1" s="1"/>
  <c r="AB458" i="1"/>
  <c r="R458" i="1"/>
  <c r="Q458" i="1"/>
  <c r="P458" i="1"/>
  <c r="N458" i="1"/>
  <c r="M458" i="1"/>
  <c r="L458" i="1"/>
  <c r="AI457" i="1"/>
  <c r="AJ457" i="1" s="1"/>
  <c r="AH457" i="1"/>
  <c r="AC457" i="1"/>
  <c r="AD457" i="1" s="1"/>
  <c r="AB457" i="1"/>
  <c r="R457" i="1"/>
  <c r="Q457" i="1"/>
  <c r="P457" i="1"/>
  <c r="N457" i="1"/>
  <c r="M457" i="1"/>
  <c r="L457" i="1"/>
  <c r="AI456" i="1"/>
  <c r="AJ456" i="1" s="1"/>
  <c r="AH456" i="1"/>
  <c r="AC456" i="1"/>
  <c r="AD456" i="1" s="1"/>
  <c r="AB456" i="1"/>
  <c r="R456" i="1"/>
  <c r="Q456" i="1"/>
  <c r="P456" i="1"/>
  <c r="N456" i="1"/>
  <c r="M456" i="1"/>
  <c r="L456" i="1"/>
  <c r="AI455" i="1"/>
  <c r="AJ455" i="1" s="1"/>
  <c r="AH455" i="1"/>
  <c r="AC455" i="1"/>
  <c r="AD455" i="1" s="1"/>
  <c r="AB455" i="1"/>
  <c r="R455" i="1"/>
  <c r="Q455" i="1"/>
  <c r="P455" i="1"/>
  <c r="N455" i="1"/>
  <c r="M455" i="1"/>
  <c r="L455" i="1"/>
  <c r="AI454" i="1"/>
  <c r="AJ454" i="1" s="1"/>
  <c r="AH454" i="1"/>
  <c r="AC454" i="1"/>
  <c r="AD454" i="1" s="1"/>
  <c r="AB454" i="1"/>
  <c r="R454" i="1"/>
  <c r="Q454" i="1"/>
  <c r="P454" i="1"/>
  <c r="N454" i="1"/>
  <c r="M454" i="1"/>
  <c r="L454" i="1"/>
  <c r="AI453" i="1"/>
  <c r="AJ453" i="1" s="1"/>
  <c r="AH453" i="1"/>
  <c r="AC453" i="1"/>
  <c r="AD453" i="1" s="1"/>
  <c r="AB453" i="1"/>
  <c r="R453" i="1"/>
  <c r="Q453" i="1"/>
  <c r="P453" i="1"/>
  <c r="N453" i="1"/>
  <c r="M453" i="1"/>
  <c r="L453" i="1"/>
  <c r="AI452" i="1"/>
  <c r="AJ452" i="1" s="1"/>
  <c r="AH452" i="1"/>
  <c r="AC452" i="1"/>
  <c r="AD452" i="1" s="1"/>
  <c r="AB452" i="1"/>
  <c r="R452" i="1"/>
  <c r="Q452" i="1"/>
  <c r="P452" i="1"/>
  <c r="N452" i="1"/>
  <c r="M452" i="1"/>
  <c r="L452" i="1"/>
  <c r="AI451" i="1"/>
  <c r="AJ451" i="1" s="1"/>
  <c r="AH451" i="1"/>
  <c r="AC451" i="1"/>
  <c r="AD451" i="1" s="1"/>
  <c r="AB451" i="1"/>
  <c r="R451" i="1"/>
  <c r="Q451" i="1"/>
  <c r="P451" i="1"/>
  <c r="N451" i="1"/>
  <c r="M451" i="1"/>
  <c r="L451" i="1"/>
  <c r="AI450" i="1"/>
  <c r="AJ450" i="1" s="1"/>
  <c r="AH450" i="1"/>
  <c r="AC450" i="1"/>
  <c r="AD450" i="1" s="1"/>
  <c r="AB450" i="1"/>
  <c r="R450" i="1"/>
  <c r="Q450" i="1"/>
  <c r="P450" i="1"/>
  <c r="N450" i="1"/>
  <c r="M450" i="1"/>
  <c r="L450" i="1"/>
  <c r="AI449" i="1"/>
  <c r="AJ449" i="1" s="1"/>
  <c r="AH449" i="1"/>
  <c r="AC449" i="1"/>
  <c r="AD449" i="1" s="1"/>
  <c r="AB449" i="1"/>
  <c r="R449" i="1"/>
  <c r="Q449" i="1"/>
  <c r="P449" i="1"/>
  <c r="N449" i="1"/>
  <c r="M449" i="1"/>
  <c r="L449" i="1"/>
  <c r="AI448" i="1"/>
  <c r="AJ448" i="1" s="1"/>
  <c r="AH448" i="1"/>
  <c r="AC448" i="1"/>
  <c r="AD448" i="1" s="1"/>
  <c r="AB448" i="1"/>
  <c r="R448" i="1"/>
  <c r="Q448" i="1"/>
  <c r="P448" i="1"/>
  <c r="N448" i="1"/>
  <c r="M448" i="1"/>
  <c r="L448" i="1"/>
  <c r="AI447" i="1"/>
  <c r="AJ447" i="1" s="1"/>
  <c r="AH447" i="1"/>
  <c r="AC447" i="1"/>
  <c r="AD447" i="1" s="1"/>
  <c r="AB447" i="1"/>
  <c r="R447" i="1"/>
  <c r="Q447" i="1"/>
  <c r="P447" i="1"/>
  <c r="N447" i="1"/>
  <c r="M447" i="1"/>
  <c r="L447" i="1"/>
  <c r="AI56" i="1"/>
  <c r="AJ56" i="1" s="1"/>
  <c r="AH56" i="1"/>
  <c r="AC56" i="1"/>
  <c r="AD56" i="1" s="1"/>
  <c r="AB56" i="1"/>
  <c r="R56" i="1"/>
  <c r="Q56" i="1"/>
  <c r="P56" i="1"/>
  <c r="N56" i="1"/>
  <c r="M56" i="1"/>
  <c r="L56" i="1"/>
  <c r="AI446" i="1"/>
  <c r="AJ446" i="1" s="1"/>
  <c r="AH446" i="1"/>
  <c r="AC446" i="1"/>
  <c r="AD446" i="1" s="1"/>
  <c r="AB446" i="1"/>
  <c r="R446" i="1"/>
  <c r="Q446" i="1"/>
  <c r="P446" i="1"/>
  <c r="N446" i="1"/>
  <c r="M446" i="1"/>
  <c r="L446" i="1"/>
  <c r="AI445" i="1"/>
  <c r="AJ445" i="1" s="1"/>
  <c r="AH445" i="1"/>
  <c r="AC445" i="1"/>
  <c r="AD445" i="1" s="1"/>
  <c r="AB445" i="1"/>
  <c r="R445" i="1"/>
  <c r="Q445" i="1"/>
  <c r="P445" i="1"/>
  <c r="N445" i="1"/>
  <c r="M445" i="1"/>
  <c r="L445" i="1"/>
  <c r="AI444" i="1"/>
  <c r="AJ444" i="1" s="1"/>
  <c r="AH444" i="1"/>
  <c r="AC444" i="1"/>
  <c r="AD444" i="1" s="1"/>
  <c r="AB444" i="1"/>
  <c r="R444" i="1"/>
  <c r="Q444" i="1"/>
  <c r="P444" i="1"/>
  <c r="N444" i="1"/>
  <c r="M444" i="1"/>
  <c r="L444" i="1"/>
  <c r="AI443" i="1"/>
  <c r="AJ443" i="1" s="1"/>
  <c r="AH443" i="1"/>
  <c r="AC443" i="1"/>
  <c r="AD443" i="1" s="1"/>
  <c r="AB443" i="1"/>
  <c r="R443" i="1"/>
  <c r="Q443" i="1"/>
  <c r="P443" i="1"/>
  <c r="N443" i="1"/>
  <c r="M443" i="1"/>
  <c r="L443" i="1"/>
  <c r="AI55" i="1"/>
  <c r="AJ55" i="1" s="1"/>
  <c r="AH55" i="1"/>
  <c r="AC55" i="1"/>
  <c r="AD55" i="1" s="1"/>
  <c r="AB55" i="1"/>
  <c r="R55" i="1"/>
  <c r="Q55" i="1"/>
  <c r="P55" i="1"/>
  <c r="N55" i="1"/>
  <c r="M55" i="1"/>
  <c r="L55" i="1"/>
  <c r="AI442" i="1"/>
  <c r="AJ442" i="1" s="1"/>
  <c r="AH442" i="1"/>
  <c r="AC442" i="1"/>
  <c r="AD442" i="1" s="1"/>
  <c r="AB442" i="1"/>
  <c r="R442" i="1"/>
  <c r="Q442" i="1"/>
  <c r="P442" i="1"/>
  <c r="N442" i="1"/>
  <c r="M442" i="1"/>
  <c r="L442" i="1"/>
  <c r="AI441" i="1"/>
  <c r="AJ441" i="1" s="1"/>
  <c r="AH441" i="1"/>
  <c r="AC441" i="1"/>
  <c r="AD441" i="1" s="1"/>
  <c r="AB441" i="1"/>
  <c r="R441" i="1"/>
  <c r="Q441" i="1"/>
  <c r="P441" i="1"/>
  <c r="N441" i="1"/>
  <c r="M441" i="1"/>
  <c r="L441" i="1"/>
  <c r="AI440" i="1"/>
  <c r="AJ440" i="1" s="1"/>
  <c r="AH440" i="1"/>
  <c r="AC440" i="1"/>
  <c r="AD440" i="1" s="1"/>
  <c r="AB440" i="1"/>
  <c r="R440" i="1"/>
  <c r="Q440" i="1"/>
  <c r="P440" i="1"/>
  <c r="N440" i="1"/>
  <c r="M440" i="1"/>
  <c r="L440" i="1"/>
  <c r="AI54" i="1"/>
  <c r="AJ54" i="1" s="1"/>
  <c r="AH54" i="1"/>
  <c r="AC54" i="1"/>
  <c r="AD54" i="1" s="1"/>
  <c r="AB54" i="1"/>
  <c r="R54" i="1"/>
  <c r="Q54" i="1"/>
  <c r="P54" i="1"/>
  <c r="N54" i="1"/>
  <c r="M54" i="1"/>
  <c r="L54" i="1"/>
  <c r="AI439" i="1"/>
  <c r="AJ439" i="1" s="1"/>
  <c r="AH439" i="1"/>
  <c r="AC439" i="1"/>
  <c r="AD439" i="1" s="1"/>
  <c r="AB439" i="1"/>
  <c r="R439" i="1"/>
  <c r="Q439" i="1"/>
  <c r="P439" i="1"/>
  <c r="N439" i="1"/>
  <c r="M439" i="1"/>
  <c r="L439" i="1"/>
  <c r="AI438" i="1"/>
  <c r="AJ438" i="1" s="1"/>
  <c r="AH438" i="1"/>
  <c r="AC438" i="1"/>
  <c r="AD438" i="1" s="1"/>
  <c r="AB438" i="1"/>
  <c r="R438" i="1"/>
  <c r="Q438" i="1"/>
  <c r="P438" i="1"/>
  <c r="N438" i="1"/>
  <c r="M438" i="1"/>
  <c r="L438" i="1"/>
  <c r="AI437" i="1"/>
  <c r="AJ437" i="1" s="1"/>
  <c r="AH437" i="1"/>
  <c r="AC437" i="1"/>
  <c r="AD437" i="1" s="1"/>
  <c r="AB437" i="1"/>
  <c r="R437" i="1"/>
  <c r="Q437" i="1"/>
  <c r="P437" i="1"/>
  <c r="N437" i="1"/>
  <c r="M437" i="1"/>
  <c r="L437" i="1"/>
  <c r="AI436" i="1"/>
  <c r="AJ436" i="1" s="1"/>
  <c r="AH436" i="1"/>
  <c r="AC436" i="1"/>
  <c r="AD436" i="1" s="1"/>
  <c r="AB436" i="1"/>
  <c r="R436" i="1"/>
  <c r="Q436" i="1"/>
  <c r="P436" i="1"/>
  <c r="N436" i="1"/>
  <c r="M436" i="1"/>
  <c r="L436" i="1"/>
  <c r="AI435" i="1"/>
  <c r="AJ435" i="1" s="1"/>
  <c r="AH435" i="1"/>
  <c r="AC435" i="1"/>
  <c r="AD435" i="1" s="1"/>
  <c r="AB435" i="1"/>
  <c r="R435" i="1"/>
  <c r="Q435" i="1"/>
  <c r="P435" i="1"/>
  <c r="N435" i="1"/>
  <c r="M435" i="1"/>
  <c r="L435" i="1"/>
  <c r="AI434" i="1"/>
  <c r="AJ434" i="1" s="1"/>
  <c r="AH434" i="1"/>
  <c r="AC434" i="1"/>
  <c r="AD434" i="1" s="1"/>
  <c r="AB434" i="1"/>
  <c r="R434" i="1"/>
  <c r="Q434" i="1"/>
  <c r="P434" i="1"/>
  <c r="N434" i="1"/>
  <c r="M434" i="1"/>
  <c r="L434" i="1"/>
  <c r="AI433" i="1"/>
  <c r="AJ433" i="1" s="1"/>
  <c r="AH433" i="1"/>
  <c r="AC433" i="1"/>
  <c r="AD433" i="1" s="1"/>
  <c r="AB433" i="1"/>
  <c r="R433" i="1"/>
  <c r="Q433" i="1"/>
  <c r="P433" i="1"/>
  <c r="N433" i="1"/>
  <c r="M433" i="1"/>
  <c r="L433" i="1"/>
  <c r="AI432" i="1"/>
  <c r="AJ432" i="1" s="1"/>
  <c r="AH432" i="1"/>
  <c r="AC432" i="1"/>
  <c r="AD432" i="1" s="1"/>
  <c r="AB432" i="1"/>
  <c r="R432" i="1"/>
  <c r="Q432" i="1"/>
  <c r="P432" i="1"/>
  <c r="N432" i="1"/>
  <c r="M432" i="1"/>
  <c r="L432" i="1"/>
  <c r="AI431" i="1"/>
  <c r="AJ431" i="1" s="1"/>
  <c r="AH431" i="1"/>
  <c r="AC431" i="1"/>
  <c r="AD431" i="1" s="1"/>
  <c r="AB431" i="1"/>
  <c r="R431" i="1"/>
  <c r="Q431" i="1"/>
  <c r="P431" i="1"/>
  <c r="N431" i="1"/>
  <c r="M431" i="1"/>
  <c r="L431" i="1"/>
  <c r="AI430" i="1"/>
  <c r="AJ430" i="1" s="1"/>
  <c r="AH430" i="1"/>
  <c r="AC430" i="1"/>
  <c r="AD430" i="1" s="1"/>
  <c r="AB430" i="1"/>
  <c r="R430" i="1"/>
  <c r="Q430" i="1"/>
  <c r="P430" i="1"/>
  <c r="N430" i="1"/>
  <c r="M430" i="1"/>
  <c r="L430" i="1"/>
  <c r="AI429" i="1"/>
  <c r="AJ429" i="1" s="1"/>
  <c r="AH429" i="1"/>
  <c r="AC429" i="1"/>
  <c r="AD429" i="1" s="1"/>
  <c r="AB429" i="1"/>
  <c r="R429" i="1"/>
  <c r="Q429" i="1"/>
  <c r="P429" i="1"/>
  <c r="N429" i="1"/>
  <c r="M429" i="1"/>
  <c r="L429" i="1"/>
  <c r="AI428" i="1"/>
  <c r="AJ428" i="1" s="1"/>
  <c r="AH428" i="1"/>
  <c r="AC428" i="1"/>
  <c r="AD428" i="1" s="1"/>
  <c r="AB428" i="1"/>
  <c r="R428" i="1"/>
  <c r="Q428" i="1"/>
  <c r="P428" i="1"/>
  <c r="N428" i="1"/>
  <c r="M428" i="1"/>
  <c r="L428" i="1"/>
  <c r="AI427" i="1"/>
  <c r="AJ427" i="1" s="1"/>
  <c r="AH427" i="1"/>
  <c r="AC427" i="1"/>
  <c r="AD427" i="1" s="1"/>
  <c r="AB427" i="1"/>
  <c r="R427" i="1"/>
  <c r="Q427" i="1"/>
  <c r="P427" i="1"/>
  <c r="N427" i="1"/>
  <c r="M427" i="1"/>
  <c r="L427" i="1"/>
  <c r="AI426" i="1"/>
  <c r="AJ426" i="1" s="1"/>
  <c r="AH426" i="1"/>
  <c r="AC426" i="1"/>
  <c r="AD426" i="1" s="1"/>
  <c r="AB426" i="1"/>
  <c r="R426" i="1"/>
  <c r="Q426" i="1"/>
  <c r="P426" i="1"/>
  <c r="N426" i="1"/>
  <c r="M426" i="1"/>
  <c r="L426" i="1"/>
  <c r="AI425" i="1"/>
  <c r="AJ425" i="1" s="1"/>
  <c r="AH425" i="1"/>
  <c r="AC425" i="1"/>
  <c r="AD425" i="1" s="1"/>
  <c r="AB425" i="1"/>
  <c r="R425" i="1"/>
  <c r="Q425" i="1"/>
  <c r="P425" i="1"/>
  <c r="N425" i="1"/>
  <c r="M425" i="1"/>
  <c r="L425" i="1"/>
  <c r="AI424" i="1"/>
  <c r="AJ424" i="1" s="1"/>
  <c r="AH424" i="1"/>
  <c r="AC424" i="1"/>
  <c r="AD424" i="1" s="1"/>
  <c r="AB424" i="1"/>
  <c r="R424" i="1"/>
  <c r="Q424" i="1"/>
  <c r="P424" i="1"/>
  <c r="N424" i="1"/>
  <c r="M424" i="1"/>
  <c r="L424" i="1"/>
  <c r="AI423" i="1"/>
  <c r="AJ423" i="1" s="1"/>
  <c r="AH423" i="1"/>
  <c r="AC423" i="1"/>
  <c r="AD423" i="1" s="1"/>
  <c r="AB423" i="1"/>
  <c r="R423" i="1"/>
  <c r="Q423" i="1"/>
  <c r="P423" i="1"/>
  <c r="N423" i="1"/>
  <c r="M423" i="1"/>
  <c r="L423" i="1"/>
  <c r="AI422" i="1"/>
  <c r="AJ422" i="1" s="1"/>
  <c r="AH422" i="1"/>
  <c r="AC422" i="1"/>
  <c r="AD422" i="1" s="1"/>
  <c r="AB422" i="1"/>
  <c r="R422" i="1"/>
  <c r="Q422" i="1"/>
  <c r="P422" i="1"/>
  <c r="N422" i="1"/>
  <c r="M422" i="1"/>
  <c r="L422" i="1"/>
  <c r="AI421" i="1"/>
  <c r="AJ421" i="1" s="1"/>
  <c r="AH421" i="1"/>
  <c r="AC421" i="1"/>
  <c r="AD421" i="1" s="1"/>
  <c r="AB421" i="1"/>
  <c r="R421" i="1"/>
  <c r="Q421" i="1"/>
  <c r="P421" i="1"/>
  <c r="N421" i="1"/>
  <c r="M421" i="1"/>
  <c r="L421" i="1"/>
  <c r="AI420" i="1"/>
  <c r="AJ420" i="1" s="1"/>
  <c r="AH420" i="1"/>
  <c r="AC420" i="1"/>
  <c r="AD420" i="1" s="1"/>
  <c r="AB420" i="1"/>
  <c r="R420" i="1"/>
  <c r="Q420" i="1"/>
  <c r="P420" i="1"/>
  <c r="N420" i="1"/>
  <c r="M420" i="1"/>
  <c r="L420" i="1"/>
  <c r="AI419" i="1"/>
  <c r="AJ419" i="1" s="1"/>
  <c r="AH419" i="1"/>
  <c r="AC419" i="1"/>
  <c r="AD419" i="1" s="1"/>
  <c r="AB419" i="1"/>
  <c r="R419" i="1"/>
  <c r="Q419" i="1"/>
  <c r="P419" i="1"/>
  <c r="N419" i="1"/>
  <c r="M419" i="1"/>
  <c r="L419" i="1"/>
  <c r="AI418" i="1"/>
  <c r="AJ418" i="1" s="1"/>
  <c r="AH418" i="1"/>
  <c r="AC418" i="1"/>
  <c r="AD418" i="1" s="1"/>
  <c r="AB418" i="1"/>
  <c r="R418" i="1"/>
  <c r="Q418" i="1"/>
  <c r="P418" i="1"/>
  <c r="N418" i="1"/>
  <c r="M418" i="1"/>
  <c r="L418" i="1"/>
  <c r="AI417" i="1"/>
  <c r="AJ417" i="1" s="1"/>
  <c r="AH417" i="1"/>
  <c r="AC417" i="1"/>
  <c r="AD417" i="1" s="1"/>
  <c r="AB417" i="1"/>
  <c r="R417" i="1"/>
  <c r="Q417" i="1"/>
  <c r="P417" i="1"/>
  <c r="N417" i="1"/>
  <c r="M417" i="1"/>
  <c r="L417" i="1"/>
  <c r="AI416" i="1"/>
  <c r="AJ416" i="1" s="1"/>
  <c r="AH416" i="1"/>
  <c r="AC416" i="1"/>
  <c r="AD416" i="1" s="1"/>
  <c r="AB416" i="1"/>
  <c r="R416" i="1"/>
  <c r="Q416" i="1"/>
  <c r="P416" i="1"/>
  <c r="N416" i="1"/>
  <c r="M416" i="1"/>
  <c r="L416" i="1"/>
  <c r="AI415" i="1"/>
  <c r="AJ415" i="1" s="1"/>
  <c r="AH415" i="1"/>
  <c r="AC415" i="1"/>
  <c r="AD415" i="1" s="1"/>
  <c r="AB415" i="1"/>
  <c r="R415" i="1"/>
  <c r="Q415" i="1"/>
  <c r="P415" i="1"/>
  <c r="N415" i="1"/>
  <c r="M415" i="1"/>
  <c r="L415" i="1"/>
  <c r="AI414" i="1"/>
  <c r="AJ414" i="1" s="1"/>
  <c r="AH414" i="1"/>
  <c r="AC414" i="1"/>
  <c r="AD414" i="1" s="1"/>
  <c r="AB414" i="1"/>
  <c r="R414" i="1"/>
  <c r="Q414" i="1"/>
  <c r="P414" i="1"/>
  <c r="N414" i="1"/>
  <c r="M414" i="1"/>
  <c r="L414" i="1"/>
  <c r="AJ413" i="1"/>
  <c r="AI413" i="1"/>
  <c r="AH413" i="1"/>
  <c r="AC413" i="1"/>
  <c r="AD413" i="1" s="1"/>
  <c r="AB413" i="1"/>
  <c r="R413" i="1"/>
  <c r="Q413" i="1"/>
  <c r="P413" i="1"/>
  <c r="N413" i="1"/>
  <c r="M413" i="1"/>
  <c r="L413" i="1"/>
  <c r="AJ412" i="1"/>
  <c r="AI412" i="1"/>
  <c r="AH412" i="1"/>
  <c r="AC412" i="1"/>
  <c r="AD412" i="1" s="1"/>
  <c r="AB412" i="1"/>
  <c r="R412" i="1"/>
  <c r="Q412" i="1"/>
  <c r="P412" i="1"/>
  <c r="N412" i="1"/>
  <c r="M412" i="1"/>
  <c r="L412" i="1"/>
  <c r="AI411" i="1"/>
  <c r="AJ411" i="1" s="1"/>
  <c r="AH411" i="1"/>
  <c r="AC411" i="1"/>
  <c r="AD411" i="1" s="1"/>
  <c r="AB411" i="1"/>
  <c r="R411" i="1"/>
  <c r="Q411" i="1"/>
  <c r="P411" i="1"/>
  <c r="N411" i="1"/>
  <c r="M411" i="1"/>
  <c r="L411" i="1"/>
  <c r="AI410" i="1"/>
  <c r="AJ410" i="1" s="1"/>
  <c r="AH410" i="1"/>
  <c r="AC410" i="1"/>
  <c r="AD410" i="1" s="1"/>
  <c r="AB410" i="1"/>
  <c r="R410" i="1"/>
  <c r="Q410" i="1"/>
  <c r="P410" i="1"/>
  <c r="N410" i="1"/>
  <c r="M410" i="1"/>
  <c r="L410" i="1"/>
  <c r="AI409" i="1"/>
  <c r="AJ409" i="1" s="1"/>
  <c r="AH409" i="1"/>
  <c r="AC409" i="1"/>
  <c r="AD409" i="1" s="1"/>
  <c r="AB409" i="1"/>
  <c r="R409" i="1"/>
  <c r="Q409" i="1"/>
  <c r="P409" i="1"/>
  <c r="N409" i="1"/>
  <c r="M409" i="1"/>
  <c r="L409" i="1"/>
  <c r="AI53" i="1"/>
  <c r="AJ53" i="1" s="1"/>
  <c r="AH53" i="1"/>
  <c r="AC53" i="1"/>
  <c r="AD53" i="1" s="1"/>
  <c r="AB53" i="1"/>
  <c r="R53" i="1"/>
  <c r="Q53" i="1"/>
  <c r="P53" i="1"/>
  <c r="N53" i="1"/>
  <c r="M53" i="1"/>
  <c r="L53" i="1"/>
  <c r="AI408" i="1"/>
  <c r="AJ408" i="1" s="1"/>
  <c r="AH408" i="1"/>
  <c r="AC408" i="1"/>
  <c r="AD408" i="1" s="1"/>
  <c r="AB408" i="1"/>
  <c r="R408" i="1"/>
  <c r="Q408" i="1"/>
  <c r="P408" i="1"/>
  <c r="N408" i="1"/>
  <c r="M408" i="1"/>
  <c r="L408" i="1"/>
  <c r="AI407" i="1"/>
  <c r="AJ407" i="1" s="1"/>
  <c r="AH407" i="1"/>
  <c r="AC407" i="1"/>
  <c r="AD407" i="1" s="1"/>
  <c r="AB407" i="1"/>
  <c r="R407" i="1"/>
  <c r="Q407" i="1"/>
  <c r="P407" i="1"/>
  <c r="N407" i="1"/>
  <c r="M407" i="1"/>
  <c r="L407" i="1"/>
  <c r="AI406" i="1"/>
  <c r="AJ406" i="1" s="1"/>
  <c r="AH406" i="1"/>
  <c r="AC406" i="1"/>
  <c r="AD406" i="1" s="1"/>
  <c r="AB406" i="1"/>
  <c r="R406" i="1"/>
  <c r="Q406" i="1"/>
  <c r="P406" i="1"/>
  <c r="N406" i="1"/>
  <c r="M406" i="1"/>
  <c r="L406" i="1"/>
  <c r="AI405" i="1"/>
  <c r="AJ405" i="1" s="1"/>
  <c r="AH405" i="1"/>
  <c r="AC405" i="1"/>
  <c r="AD405" i="1" s="1"/>
  <c r="AB405" i="1"/>
  <c r="R405" i="1"/>
  <c r="Q405" i="1"/>
  <c r="P405" i="1"/>
  <c r="N405" i="1"/>
  <c r="M405" i="1"/>
  <c r="L405" i="1"/>
  <c r="AI404" i="1"/>
  <c r="AJ404" i="1" s="1"/>
  <c r="AH404" i="1"/>
  <c r="AC404" i="1"/>
  <c r="AD404" i="1" s="1"/>
  <c r="AB404" i="1"/>
  <c r="R404" i="1"/>
  <c r="Q404" i="1"/>
  <c r="P404" i="1"/>
  <c r="N404" i="1"/>
  <c r="M404" i="1"/>
  <c r="L404" i="1"/>
  <c r="AI403" i="1"/>
  <c r="AJ403" i="1" s="1"/>
  <c r="AH403" i="1"/>
  <c r="AC403" i="1"/>
  <c r="AD403" i="1" s="1"/>
  <c r="AB403" i="1"/>
  <c r="R403" i="1"/>
  <c r="Q403" i="1"/>
  <c r="P403" i="1"/>
  <c r="N403" i="1"/>
  <c r="M403" i="1"/>
  <c r="L403" i="1"/>
  <c r="AI402" i="1"/>
  <c r="AJ402" i="1" s="1"/>
  <c r="AH402" i="1"/>
  <c r="AC402" i="1"/>
  <c r="AD402" i="1" s="1"/>
  <c r="AB402" i="1"/>
  <c r="R402" i="1"/>
  <c r="Q402" i="1"/>
  <c r="P402" i="1"/>
  <c r="N402" i="1"/>
  <c r="M402" i="1"/>
  <c r="L402" i="1"/>
  <c r="AI401" i="1"/>
  <c r="AJ401" i="1" s="1"/>
  <c r="AH401" i="1"/>
  <c r="AC401" i="1"/>
  <c r="AD401" i="1" s="1"/>
  <c r="AB401" i="1"/>
  <c r="R401" i="1"/>
  <c r="Q401" i="1"/>
  <c r="P401" i="1"/>
  <c r="N401" i="1"/>
  <c r="M401" i="1"/>
  <c r="L401" i="1"/>
  <c r="AI400" i="1"/>
  <c r="AJ400" i="1" s="1"/>
  <c r="AH400" i="1"/>
  <c r="AC400" i="1"/>
  <c r="AD400" i="1" s="1"/>
  <c r="AB400" i="1"/>
  <c r="R400" i="1"/>
  <c r="Q400" i="1"/>
  <c r="P400" i="1"/>
  <c r="N400" i="1"/>
  <c r="M400" i="1"/>
  <c r="L400" i="1"/>
  <c r="AI399" i="1"/>
  <c r="AJ399" i="1" s="1"/>
  <c r="AH399" i="1"/>
  <c r="AC399" i="1"/>
  <c r="AD399" i="1" s="1"/>
  <c r="AB399" i="1"/>
  <c r="R399" i="1"/>
  <c r="Q399" i="1"/>
  <c r="P399" i="1"/>
  <c r="N399" i="1"/>
  <c r="M399" i="1"/>
  <c r="L399" i="1"/>
  <c r="AI398" i="1"/>
  <c r="AJ398" i="1" s="1"/>
  <c r="AH398" i="1"/>
  <c r="AC398" i="1"/>
  <c r="AD398" i="1" s="1"/>
  <c r="AB398" i="1"/>
  <c r="R398" i="1"/>
  <c r="Q398" i="1"/>
  <c r="P398" i="1"/>
  <c r="N398" i="1"/>
  <c r="M398" i="1"/>
  <c r="L398" i="1"/>
  <c r="AI397" i="1"/>
  <c r="AJ397" i="1" s="1"/>
  <c r="AH397" i="1"/>
  <c r="AC397" i="1"/>
  <c r="AD397" i="1" s="1"/>
  <c r="AB397" i="1"/>
  <c r="R397" i="1"/>
  <c r="Q397" i="1"/>
  <c r="P397" i="1"/>
  <c r="N397" i="1"/>
  <c r="M397" i="1"/>
  <c r="L397" i="1"/>
  <c r="AI396" i="1"/>
  <c r="AJ396" i="1" s="1"/>
  <c r="AH396" i="1"/>
  <c r="AC396" i="1"/>
  <c r="AD396" i="1" s="1"/>
  <c r="AB396" i="1"/>
  <c r="R396" i="1"/>
  <c r="Q396" i="1"/>
  <c r="P396" i="1"/>
  <c r="N396" i="1"/>
  <c r="M396" i="1"/>
  <c r="L396" i="1"/>
  <c r="AI52" i="1"/>
  <c r="AJ52" i="1" s="1"/>
  <c r="AH52" i="1"/>
  <c r="AC52" i="1"/>
  <c r="AD52" i="1" s="1"/>
  <c r="AB52" i="1"/>
  <c r="R52" i="1"/>
  <c r="Q52" i="1"/>
  <c r="P52" i="1"/>
  <c r="N52" i="1"/>
  <c r="M52" i="1"/>
  <c r="L52" i="1"/>
  <c r="AI51" i="1"/>
  <c r="AJ51" i="1" s="1"/>
  <c r="AH51" i="1"/>
  <c r="AC51" i="1"/>
  <c r="AD51" i="1" s="1"/>
  <c r="AB51" i="1"/>
  <c r="R51" i="1"/>
  <c r="Q51" i="1"/>
  <c r="P51" i="1"/>
  <c r="N51" i="1"/>
  <c r="M51" i="1"/>
  <c r="L51" i="1"/>
  <c r="AI395" i="1"/>
  <c r="AJ395" i="1" s="1"/>
  <c r="AH395" i="1"/>
  <c r="AC395" i="1"/>
  <c r="AD395" i="1" s="1"/>
  <c r="AB395" i="1"/>
  <c r="R395" i="1"/>
  <c r="Q395" i="1"/>
  <c r="P395" i="1"/>
  <c r="N395" i="1"/>
  <c r="M395" i="1"/>
  <c r="L395" i="1"/>
  <c r="AI394" i="1"/>
  <c r="AJ394" i="1" s="1"/>
  <c r="AH394" i="1"/>
  <c r="AC394" i="1"/>
  <c r="AD394" i="1" s="1"/>
  <c r="AB394" i="1"/>
  <c r="R394" i="1"/>
  <c r="Q394" i="1"/>
  <c r="P394" i="1"/>
  <c r="N394" i="1"/>
  <c r="M394" i="1"/>
  <c r="L394" i="1"/>
  <c r="AI393" i="1"/>
  <c r="AJ393" i="1" s="1"/>
  <c r="AH393" i="1"/>
  <c r="AC393" i="1"/>
  <c r="AD393" i="1" s="1"/>
  <c r="AB393" i="1"/>
  <c r="R393" i="1"/>
  <c r="Q393" i="1"/>
  <c r="P393" i="1"/>
  <c r="N393" i="1"/>
  <c r="M393" i="1"/>
  <c r="L393" i="1"/>
  <c r="AI392" i="1"/>
  <c r="AJ392" i="1" s="1"/>
  <c r="AH392" i="1"/>
  <c r="AC392" i="1"/>
  <c r="AD392" i="1" s="1"/>
  <c r="AB392" i="1"/>
  <c r="R392" i="1"/>
  <c r="Q392" i="1"/>
  <c r="P392" i="1"/>
  <c r="N392" i="1"/>
  <c r="M392" i="1"/>
  <c r="L392" i="1"/>
  <c r="AI391" i="1"/>
  <c r="AJ391" i="1" s="1"/>
  <c r="AH391" i="1"/>
  <c r="AC391" i="1"/>
  <c r="AD391" i="1" s="1"/>
  <c r="AB391" i="1"/>
  <c r="R391" i="1"/>
  <c r="Q391" i="1"/>
  <c r="P391" i="1"/>
  <c r="N391" i="1"/>
  <c r="M391" i="1"/>
  <c r="L391" i="1"/>
  <c r="AI50" i="1"/>
  <c r="AJ50" i="1" s="1"/>
  <c r="AH50" i="1"/>
  <c r="AC50" i="1"/>
  <c r="AD50" i="1" s="1"/>
  <c r="AB50" i="1"/>
  <c r="R50" i="1"/>
  <c r="Q50" i="1"/>
  <c r="P50" i="1"/>
  <c r="N50" i="1"/>
  <c r="M50" i="1"/>
  <c r="L50" i="1"/>
  <c r="AI390" i="1"/>
  <c r="AJ390" i="1" s="1"/>
  <c r="AH390" i="1"/>
  <c r="AC390" i="1"/>
  <c r="AD390" i="1" s="1"/>
  <c r="AB390" i="1"/>
  <c r="R390" i="1"/>
  <c r="Q390" i="1"/>
  <c r="P390" i="1"/>
  <c r="N390" i="1"/>
  <c r="M390" i="1"/>
  <c r="L390" i="1"/>
  <c r="AI389" i="1"/>
  <c r="AJ389" i="1" s="1"/>
  <c r="AH389" i="1"/>
  <c r="AC389" i="1"/>
  <c r="AD389" i="1" s="1"/>
  <c r="AB389" i="1"/>
  <c r="R389" i="1"/>
  <c r="Q389" i="1"/>
  <c r="P389" i="1"/>
  <c r="N389" i="1"/>
  <c r="M389" i="1"/>
  <c r="L389" i="1"/>
  <c r="AI388" i="1"/>
  <c r="AJ388" i="1" s="1"/>
  <c r="AH388" i="1"/>
  <c r="AC388" i="1"/>
  <c r="AD388" i="1" s="1"/>
  <c r="AB388" i="1"/>
  <c r="R388" i="1"/>
  <c r="Q388" i="1"/>
  <c r="P388" i="1"/>
  <c r="N388" i="1"/>
  <c r="M388" i="1"/>
  <c r="L388" i="1"/>
  <c r="AI387" i="1"/>
  <c r="AJ387" i="1" s="1"/>
  <c r="AH387" i="1"/>
  <c r="AC387" i="1"/>
  <c r="AD387" i="1" s="1"/>
  <c r="AB387" i="1"/>
  <c r="R387" i="1"/>
  <c r="Q387" i="1"/>
  <c r="P387" i="1"/>
  <c r="N387" i="1"/>
  <c r="M387" i="1"/>
  <c r="L387" i="1"/>
  <c r="AI386" i="1"/>
  <c r="AJ386" i="1" s="1"/>
  <c r="AH386" i="1"/>
  <c r="AC386" i="1"/>
  <c r="AD386" i="1" s="1"/>
  <c r="AB386" i="1"/>
  <c r="R386" i="1"/>
  <c r="Q386" i="1"/>
  <c r="P386" i="1"/>
  <c r="N386" i="1"/>
  <c r="M386" i="1"/>
  <c r="L386" i="1"/>
  <c r="AI385" i="1"/>
  <c r="AJ385" i="1" s="1"/>
  <c r="AH385" i="1"/>
  <c r="AC385" i="1"/>
  <c r="AD385" i="1" s="1"/>
  <c r="AB385" i="1"/>
  <c r="R385" i="1"/>
  <c r="Q385" i="1"/>
  <c r="P385" i="1"/>
  <c r="N385" i="1"/>
  <c r="M385" i="1"/>
  <c r="L385" i="1"/>
  <c r="AI384" i="1"/>
  <c r="AJ384" i="1" s="1"/>
  <c r="AH384" i="1"/>
  <c r="AC384" i="1"/>
  <c r="AD384" i="1" s="1"/>
  <c r="AB384" i="1"/>
  <c r="R384" i="1"/>
  <c r="Q384" i="1"/>
  <c r="P384" i="1"/>
  <c r="N384" i="1"/>
  <c r="M384" i="1"/>
  <c r="L384" i="1"/>
  <c r="AI383" i="1"/>
  <c r="AJ383" i="1" s="1"/>
  <c r="AH383" i="1"/>
  <c r="AC383" i="1"/>
  <c r="AD383" i="1" s="1"/>
  <c r="AB383" i="1"/>
  <c r="R383" i="1"/>
  <c r="Q383" i="1"/>
  <c r="P383" i="1"/>
  <c r="N383" i="1"/>
  <c r="M383" i="1"/>
  <c r="L383" i="1"/>
  <c r="AI49" i="1"/>
  <c r="AJ49" i="1" s="1"/>
  <c r="AH49" i="1"/>
  <c r="AC49" i="1"/>
  <c r="AD49" i="1" s="1"/>
  <c r="AB49" i="1"/>
  <c r="R49" i="1"/>
  <c r="Q49" i="1"/>
  <c r="P49" i="1"/>
  <c r="N49" i="1"/>
  <c r="M49" i="1"/>
  <c r="L49" i="1"/>
  <c r="AI48" i="1"/>
  <c r="AJ48" i="1" s="1"/>
  <c r="AH48" i="1"/>
  <c r="AC48" i="1"/>
  <c r="AD48" i="1" s="1"/>
  <c r="AB48" i="1"/>
  <c r="R48" i="1"/>
  <c r="Q48" i="1"/>
  <c r="P48" i="1"/>
  <c r="N48" i="1"/>
  <c r="M48" i="1"/>
  <c r="L48" i="1"/>
  <c r="AI47" i="1"/>
  <c r="AJ47" i="1" s="1"/>
  <c r="AH47" i="1"/>
  <c r="AC47" i="1"/>
  <c r="AD47" i="1" s="1"/>
  <c r="AB47" i="1"/>
  <c r="R47" i="1"/>
  <c r="Q47" i="1"/>
  <c r="P47" i="1"/>
  <c r="N47" i="1"/>
  <c r="M47" i="1"/>
  <c r="L47" i="1"/>
  <c r="AI46" i="1"/>
  <c r="AJ46" i="1" s="1"/>
  <c r="AH46" i="1"/>
  <c r="AC46" i="1"/>
  <c r="AD46" i="1" s="1"/>
  <c r="AB46" i="1"/>
  <c r="R46" i="1"/>
  <c r="Q46" i="1"/>
  <c r="P46" i="1"/>
  <c r="N46" i="1"/>
  <c r="M46" i="1"/>
  <c r="L46" i="1"/>
  <c r="AI382" i="1"/>
  <c r="AJ382" i="1" s="1"/>
  <c r="AH382" i="1"/>
  <c r="AC382" i="1"/>
  <c r="AD382" i="1" s="1"/>
  <c r="AB382" i="1"/>
  <c r="R382" i="1"/>
  <c r="Q382" i="1"/>
  <c r="P382" i="1"/>
  <c r="N382" i="1"/>
  <c r="M382" i="1"/>
  <c r="L382" i="1"/>
  <c r="AI381" i="1"/>
  <c r="AJ381" i="1" s="1"/>
  <c r="AH381" i="1"/>
  <c r="AC381" i="1"/>
  <c r="AD381" i="1" s="1"/>
  <c r="AB381" i="1"/>
  <c r="R381" i="1"/>
  <c r="Q381" i="1"/>
  <c r="P381" i="1"/>
  <c r="N381" i="1"/>
  <c r="M381" i="1"/>
  <c r="L381" i="1"/>
  <c r="AI380" i="1"/>
  <c r="AJ380" i="1" s="1"/>
  <c r="AH380" i="1"/>
  <c r="AC380" i="1"/>
  <c r="AD380" i="1" s="1"/>
  <c r="AB380" i="1"/>
  <c r="R380" i="1"/>
  <c r="Q380" i="1"/>
  <c r="P380" i="1"/>
  <c r="N380" i="1"/>
  <c r="M380" i="1"/>
  <c r="L380" i="1"/>
  <c r="AI379" i="1"/>
  <c r="AJ379" i="1" s="1"/>
  <c r="AH379" i="1"/>
  <c r="AC379" i="1"/>
  <c r="AD379" i="1" s="1"/>
  <c r="AB379" i="1"/>
  <c r="R379" i="1"/>
  <c r="Q379" i="1"/>
  <c r="P379" i="1"/>
  <c r="N379" i="1"/>
  <c r="M379" i="1"/>
  <c r="L379" i="1"/>
  <c r="AI378" i="1"/>
  <c r="AJ378" i="1" s="1"/>
  <c r="AH378" i="1"/>
  <c r="AC378" i="1"/>
  <c r="AD378" i="1" s="1"/>
  <c r="AB378" i="1"/>
  <c r="R378" i="1"/>
  <c r="Q378" i="1"/>
  <c r="P378" i="1"/>
  <c r="N378" i="1"/>
  <c r="M378" i="1"/>
  <c r="L378" i="1"/>
  <c r="AI377" i="1"/>
  <c r="AJ377" i="1" s="1"/>
  <c r="AH377" i="1"/>
  <c r="AC377" i="1"/>
  <c r="AD377" i="1" s="1"/>
  <c r="AB377" i="1"/>
  <c r="R377" i="1"/>
  <c r="Q377" i="1"/>
  <c r="P377" i="1"/>
  <c r="N377" i="1"/>
  <c r="M377" i="1"/>
  <c r="L377" i="1"/>
  <c r="AI376" i="1"/>
  <c r="AJ376" i="1" s="1"/>
  <c r="AH376" i="1"/>
  <c r="AC376" i="1"/>
  <c r="AD376" i="1" s="1"/>
  <c r="AB376" i="1"/>
  <c r="R376" i="1"/>
  <c r="Q376" i="1"/>
  <c r="P376" i="1"/>
  <c r="N376" i="1"/>
  <c r="M376" i="1"/>
  <c r="L376" i="1"/>
  <c r="AJ45" i="1"/>
  <c r="AI45" i="1"/>
  <c r="AH45" i="1"/>
  <c r="AC45" i="1"/>
  <c r="AD45" i="1" s="1"/>
  <c r="AB45" i="1"/>
  <c r="R45" i="1"/>
  <c r="Q45" i="1"/>
  <c r="P45" i="1"/>
  <c r="N45" i="1"/>
  <c r="M45" i="1"/>
  <c r="L45" i="1"/>
  <c r="AJ375" i="1"/>
  <c r="AI375" i="1"/>
  <c r="AH375" i="1"/>
  <c r="AC375" i="1"/>
  <c r="AD375" i="1" s="1"/>
  <c r="AB375" i="1"/>
  <c r="R375" i="1"/>
  <c r="Q375" i="1"/>
  <c r="P375" i="1"/>
  <c r="N375" i="1"/>
  <c r="M375" i="1"/>
  <c r="L375" i="1"/>
  <c r="AI374" i="1"/>
  <c r="AJ374" i="1" s="1"/>
  <c r="AH374" i="1"/>
  <c r="AC374" i="1"/>
  <c r="AD374" i="1" s="1"/>
  <c r="AB374" i="1"/>
  <c r="R374" i="1"/>
  <c r="Q374" i="1"/>
  <c r="P374" i="1"/>
  <c r="N374" i="1"/>
  <c r="M374" i="1"/>
  <c r="L374" i="1"/>
  <c r="AI373" i="1"/>
  <c r="AJ373" i="1" s="1"/>
  <c r="AH373" i="1"/>
  <c r="AC373" i="1"/>
  <c r="AD373" i="1" s="1"/>
  <c r="AB373" i="1"/>
  <c r="R373" i="1"/>
  <c r="Q373" i="1"/>
  <c r="P373" i="1"/>
  <c r="N373" i="1"/>
  <c r="M373" i="1"/>
  <c r="L373" i="1"/>
  <c r="AI44" i="1"/>
  <c r="AJ44" i="1" s="1"/>
  <c r="AH44" i="1"/>
  <c r="AC44" i="1"/>
  <c r="AD44" i="1" s="1"/>
  <c r="AB44" i="1"/>
  <c r="R44" i="1"/>
  <c r="Q44" i="1"/>
  <c r="P44" i="1"/>
  <c r="N44" i="1"/>
  <c r="M44" i="1"/>
  <c r="L44" i="1"/>
  <c r="AI372" i="1"/>
  <c r="AJ372" i="1" s="1"/>
  <c r="AH372" i="1"/>
  <c r="AC372" i="1"/>
  <c r="AD372" i="1" s="1"/>
  <c r="AB372" i="1"/>
  <c r="R372" i="1"/>
  <c r="Q372" i="1"/>
  <c r="P372" i="1"/>
  <c r="N372" i="1"/>
  <c r="M372" i="1"/>
  <c r="L372" i="1"/>
  <c r="AI371" i="1"/>
  <c r="AJ371" i="1" s="1"/>
  <c r="AH371" i="1"/>
  <c r="AC371" i="1"/>
  <c r="AD371" i="1" s="1"/>
  <c r="AB371" i="1"/>
  <c r="R371" i="1"/>
  <c r="Q371" i="1"/>
  <c r="P371" i="1"/>
  <c r="N371" i="1"/>
  <c r="M371" i="1"/>
  <c r="L371" i="1"/>
  <c r="AI43" i="1"/>
  <c r="AJ43" i="1" s="1"/>
  <c r="AH43" i="1"/>
  <c r="AC43" i="1"/>
  <c r="AD43" i="1" s="1"/>
  <c r="AB43" i="1"/>
  <c r="R43" i="1"/>
  <c r="Q43" i="1"/>
  <c r="P43" i="1"/>
  <c r="N43" i="1"/>
  <c r="M43" i="1"/>
  <c r="L43" i="1"/>
  <c r="AI370" i="1"/>
  <c r="AJ370" i="1" s="1"/>
  <c r="AH370" i="1"/>
  <c r="AC370" i="1"/>
  <c r="AD370" i="1" s="1"/>
  <c r="AB370" i="1"/>
  <c r="R370" i="1"/>
  <c r="Q370" i="1"/>
  <c r="P370" i="1"/>
  <c r="N370" i="1"/>
  <c r="M370" i="1"/>
  <c r="L370" i="1"/>
  <c r="AI369" i="1"/>
  <c r="AJ369" i="1" s="1"/>
  <c r="AH369" i="1"/>
  <c r="AC369" i="1"/>
  <c r="AD369" i="1" s="1"/>
  <c r="AB369" i="1"/>
  <c r="R369" i="1"/>
  <c r="Q369" i="1"/>
  <c r="P369" i="1"/>
  <c r="N369" i="1"/>
  <c r="M369" i="1"/>
  <c r="L369" i="1"/>
  <c r="AI368" i="1"/>
  <c r="AJ368" i="1" s="1"/>
  <c r="AH368" i="1"/>
  <c r="AC368" i="1"/>
  <c r="AD368" i="1" s="1"/>
  <c r="AB368" i="1"/>
  <c r="R368" i="1"/>
  <c r="Q368" i="1"/>
  <c r="P368" i="1"/>
  <c r="N368" i="1"/>
  <c r="M368" i="1"/>
  <c r="L368" i="1"/>
  <c r="AI367" i="1"/>
  <c r="AJ367" i="1" s="1"/>
  <c r="AH367" i="1"/>
  <c r="AC367" i="1"/>
  <c r="AD367" i="1" s="1"/>
  <c r="AB367" i="1"/>
  <c r="R367" i="1"/>
  <c r="Q367" i="1"/>
  <c r="P367" i="1"/>
  <c r="N367" i="1"/>
  <c r="M367" i="1"/>
  <c r="L367" i="1"/>
  <c r="AI366" i="1"/>
  <c r="AJ366" i="1" s="1"/>
  <c r="AH366" i="1"/>
  <c r="AC366" i="1"/>
  <c r="AD366" i="1" s="1"/>
  <c r="AB366" i="1"/>
  <c r="R366" i="1"/>
  <c r="Q366" i="1"/>
  <c r="P366" i="1"/>
  <c r="N366" i="1"/>
  <c r="M366" i="1"/>
  <c r="L366" i="1"/>
  <c r="AI365" i="1"/>
  <c r="AJ365" i="1" s="1"/>
  <c r="AH365" i="1"/>
  <c r="AC365" i="1"/>
  <c r="AD365" i="1" s="1"/>
  <c r="AB365" i="1"/>
  <c r="R365" i="1"/>
  <c r="Q365" i="1"/>
  <c r="P365" i="1"/>
  <c r="N365" i="1"/>
  <c r="M365" i="1"/>
  <c r="L365" i="1"/>
  <c r="AI364" i="1"/>
  <c r="AJ364" i="1" s="1"/>
  <c r="AH364" i="1"/>
  <c r="AC364" i="1"/>
  <c r="AD364" i="1" s="1"/>
  <c r="AB364" i="1"/>
  <c r="R364" i="1"/>
  <c r="Q364" i="1"/>
  <c r="P364" i="1"/>
  <c r="N364" i="1"/>
  <c r="M364" i="1"/>
  <c r="L364" i="1"/>
  <c r="AI363" i="1"/>
  <c r="AJ363" i="1" s="1"/>
  <c r="AH363" i="1"/>
  <c r="AC363" i="1"/>
  <c r="AD363" i="1" s="1"/>
  <c r="AB363" i="1"/>
  <c r="R363" i="1"/>
  <c r="Q363" i="1"/>
  <c r="P363" i="1"/>
  <c r="N363" i="1"/>
  <c r="M363" i="1"/>
  <c r="L363" i="1"/>
  <c r="AI362" i="1"/>
  <c r="AJ362" i="1" s="1"/>
  <c r="AH362" i="1"/>
  <c r="AC362" i="1"/>
  <c r="AD362" i="1" s="1"/>
  <c r="AB362" i="1"/>
  <c r="R362" i="1"/>
  <c r="Q362" i="1"/>
  <c r="P362" i="1"/>
  <c r="N362" i="1"/>
  <c r="M362" i="1"/>
  <c r="L362" i="1"/>
  <c r="AI361" i="1"/>
  <c r="AJ361" i="1" s="1"/>
  <c r="AH361" i="1"/>
  <c r="AC361" i="1"/>
  <c r="AD361" i="1" s="1"/>
  <c r="AB361" i="1"/>
  <c r="R361" i="1"/>
  <c r="Q361" i="1"/>
  <c r="P361" i="1"/>
  <c r="N361" i="1"/>
  <c r="M361" i="1"/>
  <c r="L361" i="1"/>
  <c r="AI360" i="1"/>
  <c r="AJ360" i="1" s="1"/>
  <c r="AH360" i="1"/>
  <c r="AC360" i="1"/>
  <c r="AD360" i="1" s="1"/>
  <c r="AB360" i="1"/>
  <c r="R360" i="1"/>
  <c r="Q360" i="1"/>
  <c r="P360" i="1"/>
  <c r="N360" i="1"/>
  <c r="M360" i="1"/>
  <c r="L360" i="1"/>
  <c r="AI359" i="1"/>
  <c r="AJ359" i="1" s="1"/>
  <c r="AH359" i="1"/>
  <c r="AC359" i="1"/>
  <c r="AD359" i="1" s="1"/>
  <c r="AB359" i="1"/>
  <c r="R359" i="1"/>
  <c r="Q359" i="1"/>
  <c r="P359" i="1"/>
  <c r="N359" i="1"/>
  <c r="M359" i="1"/>
  <c r="L359" i="1"/>
  <c r="AI358" i="1"/>
  <c r="AJ358" i="1" s="1"/>
  <c r="AH358" i="1"/>
  <c r="AC358" i="1"/>
  <c r="AD358" i="1" s="1"/>
  <c r="AB358" i="1"/>
  <c r="R358" i="1"/>
  <c r="Q358" i="1"/>
  <c r="P358" i="1"/>
  <c r="N358" i="1"/>
  <c r="M358" i="1"/>
  <c r="L358" i="1"/>
  <c r="AI357" i="1"/>
  <c r="AJ357" i="1" s="1"/>
  <c r="AH357" i="1"/>
  <c r="AC357" i="1"/>
  <c r="AD357" i="1" s="1"/>
  <c r="AB357" i="1"/>
  <c r="R357" i="1"/>
  <c r="Q357" i="1"/>
  <c r="P357" i="1"/>
  <c r="N357" i="1"/>
  <c r="M357" i="1"/>
  <c r="L357" i="1"/>
  <c r="AI356" i="1"/>
  <c r="AJ356" i="1" s="1"/>
  <c r="AH356" i="1"/>
  <c r="AC356" i="1"/>
  <c r="AD356" i="1" s="1"/>
  <c r="AB356" i="1"/>
  <c r="R356" i="1"/>
  <c r="Q356" i="1"/>
  <c r="P356" i="1"/>
  <c r="N356" i="1"/>
  <c r="M356" i="1"/>
  <c r="L356" i="1"/>
  <c r="AI42" i="1"/>
  <c r="AJ42" i="1" s="1"/>
  <c r="AH42" i="1"/>
  <c r="AC42" i="1"/>
  <c r="AD42" i="1" s="1"/>
  <c r="AB42" i="1"/>
  <c r="R42" i="1"/>
  <c r="Q42" i="1"/>
  <c r="P42" i="1"/>
  <c r="N42" i="1"/>
  <c r="M42" i="1"/>
  <c r="L42" i="1"/>
  <c r="AI41" i="1"/>
  <c r="AJ41" i="1" s="1"/>
  <c r="AH41" i="1"/>
  <c r="AC41" i="1"/>
  <c r="AD41" i="1" s="1"/>
  <c r="AB41" i="1"/>
  <c r="R41" i="1"/>
  <c r="Q41" i="1"/>
  <c r="P41" i="1"/>
  <c r="N41" i="1"/>
  <c r="M41" i="1"/>
  <c r="L41" i="1"/>
  <c r="AI355" i="1"/>
  <c r="AJ355" i="1" s="1"/>
  <c r="AH355" i="1"/>
  <c r="AC355" i="1"/>
  <c r="AD355" i="1" s="1"/>
  <c r="AB355" i="1"/>
  <c r="R355" i="1"/>
  <c r="Q355" i="1"/>
  <c r="P355" i="1"/>
  <c r="N355" i="1"/>
  <c r="M355" i="1"/>
  <c r="L355" i="1"/>
  <c r="AI354" i="1"/>
  <c r="AJ354" i="1" s="1"/>
  <c r="AH354" i="1"/>
  <c r="AC354" i="1"/>
  <c r="AD354" i="1" s="1"/>
  <c r="AB354" i="1"/>
  <c r="R354" i="1"/>
  <c r="Q354" i="1"/>
  <c r="P354" i="1"/>
  <c r="N354" i="1"/>
  <c r="M354" i="1"/>
  <c r="L354" i="1"/>
  <c r="AI353" i="1"/>
  <c r="AJ353" i="1" s="1"/>
  <c r="AH353" i="1"/>
  <c r="AC353" i="1"/>
  <c r="AD353" i="1" s="1"/>
  <c r="AB353" i="1"/>
  <c r="R353" i="1"/>
  <c r="Q353" i="1"/>
  <c r="P353" i="1"/>
  <c r="N353" i="1"/>
  <c r="M353" i="1"/>
  <c r="L353" i="1"/>
  <c r="AI352" i="1"/>
  <c r="AJ352" i="1" s="1"/>
  <c r="AH352" i="1"/>
  <c r="AC352" i="1"/>
  <c r="AD352" i="1" s="1"/>
  <c r="AB352" i="1"/>
  <c r="R352" i="1"/>
  <c r="Q352" i="1"/>
  <c r="P352" i="1"/>
  <c r="N352" i="1"/>
  <c r="M352" i="1"/>
  <c r="L352" i="1"/>
  <c r="AI351" i="1"/>
  <c r="AJ351" i="1" s="1"/>
  <c r="AH351" i="1"/>
  <c r="AC351" i="1"/>
  <c r="AD351" i="1" s="1"/>
  <c r="AB351" i="1"/>
  <c r="R351" i="1"/>
  <c r="Q351" i="1"/>
  <c r="P351" i="1"/>
  <c r="N351" i="1"/>
  <c r="M351" i="1"/>
  <c r="L351" i="1"/>
  <c r="AI40" i="1"/>
  <c r="AJ40" i="1" s="1"/>
  <c r="AH40" i="1"/>
  <c r="AC40" i="1"/>
  <c r="AD40" i="1" s="1"/>
  <c r="AB40" i="1"/>
  <c r="R40" i="1"/>
  <c r="Q40" i="1"/>
  <c r="P40" i="1"/>
  <c r="N40" i="1"/>
  <c r="M40" i="1"/>
  <c r="L40" i="1"/>
  <c r="AI350" i="1"/>
  <c r="AJ350" i="1" s="1"/>
  <c r="AH350" i="1"/>
  <c r="AC350" i="1"/>
  <c r="AD350" i="1" s="1"/>
  <c r="AB350" i="1"/>
  <c r="R350" i="1"/>
  <c r="Q350" i="1"/>
  <c r="P350" i="1"/>
  <c r="N350" i="1"/>
  <c r="M350" i="1"/>
  <c r="L350" i="1"/>
  <c r="AI349" i="1"/>
  <c r="AJ349" i="1" s="1"/>
  <c r="AH349" i="1"/>
  <c r="AC349" i="1"/>
  <c r="AD349" i="1" s="1"/>
  <c r="AB349" i="1"/>
  <c r="R349" i="1"/>
  <c r="Q349" i="1"/>
  <c r="P349" i="1"/>
  <c r="N349" i="1"/>
  <c r="M349" i="1"/>
  <c r="L349" i="1"/>
  <c r="AI348" i="1"/>
  <c r="AJ348" i="1" s="1"/>
  <c r="AH348" i="1"/>
  <c r="AC348" i="1"/>
  <c r="AD348" i="1" s="1"/>
  <c r="AB348" i="1"/>
  <c r="R348" i="1"/>
  <c r="Q348" i="1"/>
  <c r="P348" i="1"/>
  <c r="N348" i="1"/>
  <c r="M348" i="1"/>
  <c r="L348" i="1"/>
  <c r="AJ347" i="1"/>
  <c r="AI347" i="1"/>
  <c r="AH347" i="1"/>
  <c r="AC347" i="1"/>
  <c r="AD347" i="1" s="1"/>
  <c r="AB347" i="1"/>
  <c r="R347" i="1"/>
  <c r="Q347" i="1"/>
  <c r="P347" i="1"/>
  <c r="N347" i="1"/>
  <c r="M347" i="1"/>
  <c r="L347" i="1"/>
  <c r="AI346" i="1"/>
  <c r="AJ346" i="1" s="1"/>
  <c r="AH346" i="1"/>
  <c r="AC346" i="1"/>
  <c r="AD346" i="1" s="1"/>
  <c r="AB346" i="1"/>
  <c r="R346" i="1"/>
  <c r="Q346" i="1"/>
  <c r="P346" i="1"/>
  <c r="N346" i="1"/>
  <c r="M346" i="1"/>
  <c r="L346" i="1"/>
  <c r="AI345" i="1"/>
  <c r="AJ345" i="1" s="1"/>
  <c r="AH345" i="1"/>
  <c r="AC345" i="1"/>
  <c r="AD345" i="1" s="1"/>
  <c r="AB345" i="1"/>
  <c r="R345" i="1"/>
  <c r="Q345" i="1"/>
  <c r="P345" i="1"/>
  <c r="N345" i="1"/>
  <c r="M345" i="1"/>
  <c r="L345" i="1"/>
  <c r="AJ39" i="1"/>
  <c r="AI39" i="1"/>
  <c r="AH39" i="1"/>
  <c r="AC39" i="1"/>
  <c r="AD39" i="1" s="1"/>
  <c r="AB39" i="1"/>
  <c r="R39" i="1"/>
  <c r="Q39" i="1"/>
  <c r="P39" i="1"/>
  <c r="N39" i="1"/>
  <c r="M39" i="1"/>
  <c r="L39" i="1"/>
  <c r="AI344" i="1"/>
  <c r="AJ344" i="1" s="1"/>
  <c r="AH344" i="1"/>
  <c r="AC344" i="1"/>
  <c r="AD344" i="1" s="1"/>
  <c r="AB344" i="1"/>
  <c r="R344" i="1"/>
  <c r="Q344" i="1"/>
  <c r="P344" i="1"/>
  <c r="N344" i="1"/>
  <c r="M344" i="1"/>
  <c r="L344" i="1"/>
  <c r="AI343" i="1"/>
  <c r="AJ343" i="1" s="1"/>
  <c r="AH343" i="1"/>
  <c r="AC343" i="1"/>
  <c r="AD343" i="1" s="1"/>
  <c r="AB343" i="1"/>
  <c r="R343" i="1"/>
  <c r="Q343" i="1"/>
  <c r="P343" i="1"/>
  <c r="N343" i="1"/>
  <c r="M343" i="1"/>
  <c r="L343" i="1"/>
  <c r="AI342" i="1"/>
  <c r="AJ342" i="1" s="1"/>
  <c r="AH342" i="1"/>
  <c r="AC342" i="1"/>
  <c r="AD342" i="1" s="1"/>
  <c r="AB342" i="1"/>
  <c r="R342" i="1"/>
  <c r="Q342" i="1"/>
  <c r="P342" i="1"/>
  <c r="N342" i="1"/>
  <c r="M342" i="1"/>
  <c r="L342" i="1"/>
  <c r="AI341" i="1"/>
  <c r="AJ341" i="1" s="1"/>
  <c r="AH341" i="1"/>
  <c r="AC341" i="1"/>
  <c r="AD341" i="1" s="1"/>
  <c r="AB341" i="1"/>
  <c r="R341" i="1"/>
  <c r="Q341" i="1"/>
  <c r="P341" i="1"/>
  <c r="N341" i="1"/>
  <c r="M341" i="1"/>
  <c r="L341" i="1"/>
  <c r="AI340" i="1"/>
  <c r="AJ340" i="1" s="1"/>
  <c r="AH340" i="1"/>
  <c r="AC340" i="1"/>
  <c r="AD340" i="1" s="1"/>
  <c r="AB340" i="1"/>
  <c r="R340" i="1"/>
  <c r="Q340" i="1"/>
  <c r="P340" i="1"/>
  <c r="N340" i="1"/>
  <c r="M340" i="1"/>
  <c r="L340" i="1"/>
  <c r="AI38" i="1"/>
  <c r="AJ38" i="1" s="1"/>
  <c r="AH38" i="1"/>
  <c r="AC38" i="1"/>
  <c r="AD38" i="1" s="1"/>
  <c r="AB38" i="1"/>
  <c r="R38" i="1"/>
  <c r="Q38" i="1"/>
  <c r="P38" i="1"/>
  <c r="N38" i="1"/>
  <c r="M38" i="1"/>
  <c r="L38" i="1"/>
  <c r="AI339" i="1"/>
  <c r="AJ339" i="1" s="1"/>
  <c r="AH339" i="1"/>
  <c r="AC339" i="1"/>
  <c r="AD339" i="1" s="1"/>
  <c r="AB339" i="1"/>
  <c r="R339" i="1"/>
  <c r="Q339" i="1"/>
  <c r="P339" i="1"/>
  <c r="N339" i="1"/>
  <c r="M339" i="1"/>
  <c r="L339" i="1"/>
  <c r="AI338" i="1"/>
  <c r="AJ338" i="1" s="1"/>
  <c r="AH338" i="1"/>
  <c r="AC338" i="1"/>
  <c r="AD338" i="1" s="1"/>
  <c r="AB338" i="1"/>
  <c r="R338" i="1"/>
  <c r="Q338" i="1"/>
  <c r="P338" i="1"/>
  <c r="N338" i="1"/>
  <c r="M338" i="1"/>
  <c r="L338" i="1"/>
  <c r="AI337" i="1"/>
  <c r="AJ337" i="1" s="1"/>
  <c r="AH337" i="1"/>
  <c r="AC337" i="1"/>
  <c r="AD337" i="1" s="1"/>
  <c r="AB337" i="1"/>
  <c r="R337" i="1"/>
  <c r="Q337" i="1"/>
  <c r="P337" i="1"/>
  <c r="N337" i="1"/>
  <c r="M337" i="1"/>
  <c r="L337" i="1"/>
  <c r="AI336" i="1"/>
  <c r="AJ336" i="1" s="1"/>
  <c r="AH336" i="1"/>
  <c r="AC336" i="1"/>
  <c r="AD336" i="1" s="1"/>
  <c r="AB336" i="1"/>
  <c r="R336" i="1"/>
  <c r="Q336" i="1"/>
  <c r="P336" i="1"/>
  <c r="N336" i="1"/>
  <c r="M336" i="1"/>
  <c r="L336" i="1"/>
  <c r="AI335" i="1"/>
  <c r="AJ335" i="1" s="1"/>
  <c r="AH335" i="1"/>
  <c r="AC335" i="1"/>
  <c r="AD335" i="1" s="1"/>
  <c r="AB335" i="1"/>
  <c r="R335" i="1"/>
  <c r="Q335" i="1"/>
  <c r="P335" i="1"/>
  <c r="N335" i="1"/>
  <c r="M335" i="1"/>
  <c r="L335" i="1"/>
  <c r="AI37" i="1"/>
  <c r="AJ37" i="1" s="1"/>
  <c r="AH37" i="1"/>
  <c r="AC37" i="1"/>
  <c r="AD37" i="1" s="1"/>
  <c r="AB37" i="1"/>
  <c r="R37" i="1"/>
  <c r="Q37" i="1"/>
  <c r="P37" i="1"/>
  <c r="N37" i="1"/>
  <c r="M37" i="1"/>
  <c r="L37" i="1"/>
  <c r="AI334" i="1"/>
  <c r="AJ334" i="1" s="1"/>
  <c r="AH334" i="1"/>
  <c r="AC334" i="1"/>
  <c r="AD334" i="1" s="1"/>
  <c r="AB334" i="1"/>
  <c r="R334" i="1"/>
  <c r="Q334" i="1"/>
  <c r="P334" i="1"/>
  <c r="N334" i="1"/>
  <c r="M334" i="1"/>
  <c r="L334" i="1"/>
  <c r="AI333" i="1"/>
  <c r="AJ333" i="1" s="1"/>
  <c r="AH333" i="1"/>
  <c r="AC333" i="1"/>
  <c r="AD333" i="1" s="1"/>
  <c r="AB333" i="1"/>
  <c r="R333" i="1"/>
  <c r="Q333" i="1"/>
  <c r="P333" i="1"/>
  <c r="N333" i="1"/>
  <c r="M333" i="1"/>
  <c r="L333" i="1"/>
  <c r="AI332" i="1"/>
  <c r="AJ332" i="1" s="1"/>
  <c r="AH332" i="1"/>
  <c r="AC332" i="1"/>
  <c r="AD332" i="1" s="1"/>
  <c r="AB332" i="1"/>
  <c r="R332" i="1"/>
  <c r="Q332" i="1"/>
  <c r="P332" i="1"/>
  <c r="N332" i="1"/>
  <c r="M332" i="1"/>
  <c r="L332" i="1"/>
  <c r="AI331" i="1"/>
  <c r="AJ331" i="1" s="1"/>
  <c r="AH331" i="1"/>
  <c r="AC331" i="1"/>
  <c r="AD331" i="1" s="1"/>
  <c r="AB331" i="1"/>
  <c r="R331" i="1"/>
  <c r="Q331" i="1"/>
  <c r="P331" i="1"/>
  <c r="N331" i="1"/>
  <c r="M331" i="1"/>
  <c r="L331" i="1"/>
  <c r="AI330" i="1"/>
  <c r="AJ330" i="1" s="1"/>
  <c r="AH330" i="1"/>
  <c r="AC330" i="1"/>
  <c r="AD330" i="1" s="1"/>
  <c r="AB330" i="1"/>
  <c r="R330" i="1"/>
  <c r="Q330" i="1"/>
  <c r="P330" i="1"/>
  <c r="N330" i="1"/>
  <c r="M330" i="1"/>
  <c r="L330" i="1"/>
  <c r="AI329" i="1"/>
  <c r="AJ329" i="1" s="1"/>
  <c r="AH329" i="1"/>
  <c r="AC329" i="1"/>
  <c r="AD329" i="1" s="1"/>
  <c r="AB329" i="1"/>
  <c r="R329" i="1"/>
  <c r="Q329" i="1"/>
  <c r="P329" i="1"/>
  <c r="N329" i="1"/>
  <c r="M329" i="1"/>
  <c r="L329" i="1"/>
  <c r="AI36" i="1"/>
  <c r="AJ36" i="1" s="1"/>
  <c r="AH36" i="1"/>
  <c r="AC36" i="1"/>
  <c r="AD36" i="1" s="1"/>
  <c r="AB36" i="1"/>
  <c r="R36" i="1"/>
  <c r="Q36" i="1"/>
  <c r="P36" i="1"/>
  <c r="N36" i="1"/>
  <c r="M36" i="1"/>
  <c r="L36" i="1"/>
  <c r="AI328" i="1"/>
  <c r="AJ328" i="1" s="1"/>
  <c r="AH328" i="1"/>
  <c r="AC328" i="1"/>
  <c r="AD328" i="1" s="1"/>
  <c r="AB328" i="1"/>
  <c r="R328" i="1"/>
  <c r="Q328" i="1"/>
  <c r="P328" i="1"/>
  <c r="N328" i="1"/>
  <c r="M328" i="1"/>
  <c r="L328" i="1"/>
  <c r="AI327" i="1"/>
  <c r="AJ327" i="1" s="1"/>
  <c r="AH327" i="1"/>
  <c r="AC327" i="1"/>
  <c r="AD327" i="1" s="1"/>
  <c r="AB327" i="1"/>
  <c r="R327" i="1"/>
  <c r="Q327" i="1"/>
  <c r="P327" i="1"/>
  <c r="N327" i="1"/>
  <c r="M327" i="1"/>
  <c r="L327" i="1"/>
  <c r="AI326" i="1"/>
  <c r="AJ326" i="1" s="1"/>
  <c r="AH326" i="1"/>
  <c r="AC326" i="1"/>
  <c r="AD326" i="1" s="1"/>
  <c r="AB326" i="1"/>
  <c r="R326" i="1"/>
  <c r="Q326" i="1"/>
  <c r="P326" i="1"/>
  <c r="N326" i="1"/>
  <c r="M326" i="1"/>
  <c r="L326" i="1"/>
  <c r="AI325" i="1"/>
  <c r="AJ325" i="1" s="1"/>
  <c r="AH325" i="1"/>
  <c r="AC325" i="1"/>
  <c r="AD325" i="1" s="1"/>
  <c r="AB325" i="1"/>
  <c r="R325" i="1"/>
  <c r="Q325" i="1"/>
  <c r="P325" i="1"/>
  <c r="N325" i="1"/>
  <c r="M325" i="1"/>
  <c r="L325" i="1"/>
  <c r="AI324" i="1"/>
  <c r="AJ324" i="1" s="1"/>
  <c r="AH324" i="1"/>
  <c r="AC324" i="1"/>
  <c r="AD324" i="1" s="1"/>
  <c r="AB324" i="1"/>
  <c r="R324" i="1"/>
  <c r="Q324" i="1"/>
  <c r="P324" i="1"/>
  <c r="N324" i="1"/>
  <c r="M324" i="1"/>
  <c r="L324" i="1"/>
  <c r="AI323" i="1"/>
  <c r="AJ323" i="1" s="1"/>
  <c r="AH323" i="1"/>
  <c r="AC323" i="1"/>
  <c r="AD323" i="1" s="1"/>
  <c r="AB323" i="1"/>
  <c r="R323" i="1"/>
  <c r="Q323" i="1"/>
  <c r="P323" i="1"/>
  <c r="N323" i="1"/>
  <c r="M323" i="1"/>
  <c r="L323" i="1"/>
  <c r="AI322" i="1"/>
  <c r="AJ322" i="1" s="1"/>
  <c r="AH322" i="1"/>
  <c r="AC322" i="1"/>
  <c r="AD322" i="1" s="1"/>
  <c r="AB322" i="1"/>
  <c r="R322" i="1"/>
  <c r="Q322" i="1"/>
  <c r="P322" i="1"/>
  <c r="N322" i="1"/>
  <c r="M322" i="1"/>
  <c r="L322" i="1"/>
  <c r="AI321" i="1"/>
  <c r="AJ321" i="1" s="1"/>
  <c r="AH321" i="1"/>
  <c r="AC321" i="1"/>
  <c r="AD321" i="1" s="1"/>
  <c r="AB321" i="1"/>
  <c r="R321" i="1"/>
  <c r="Q321" i="1"/>
  <c r="P321" i="1"/>
  <c r="N321" i="1"/>
  <c r="M321" i="1"/>
  <c r="L321" i="1"/>
  <c r="AI320" i="1"/>
  <c r="AJ320" i="1" s="1"/>
  <c r="AH320" i="1"/>
  <c r="AC320" i="1"/>
  <c r="AD320" i="1" s="1"/>
  <c r="AB320" i="1"/>
  <c r="R320" i="1"/>
  <c r="Q320" i="1"/>
  <c r="P320" i="1"/>
  <c r="N320" i="1"/>
  <c r="M320" i="1"/>
  <c r="L320" i="1"/>
  <c r="AI319" i="1"/>
  <c r="AJ319" i="1" s="1"/>
  <c r="AH319" i="1"/>
  <c r="AC319" i="1"/>
  <c r="AD319" i="1" s="1"/>
  <c r="AB319" i="1"/>
  <c r="R319" i="1"/>
  <c r="Q319" i="1"/>
  <c r="P319" i="1"/>
  <c r="N319" i="1"/>
  <c r="M319" i="1"/>
  <c r="L319" i="1"/>
  <c r="AI318" i="1"/>
  <c r="AJ318" i="1" s="1"/>
  <c r="AH318" i="1"/>
  <c r="AC318" i="1"/>
  <c r="AD318" i="1" s="1"/>
  <c r="AB318" i="1"/>
  <c r="R318" i="1"/>
  <c r="Q318" i="1"/>
  <c r="P318" i="1"/>
  <c r="N318" i="1"/>
  <c r="M318" i="1"/>
  <c r="L318" i="1"/>
  <c r="AI317" i="1"/>
  <c r="AJ317" i="1" s="1"/>
  <c r="AH317" i="1"/>
  <c r="AC317" i="1"/>
  <c r="AD317" i="1" s="1"/>
  <c r="AB317" i="1"/>
  <c r="R317" i="1"/>
  <c r="Q317" i="1"/>
  <c r="P317" i="1"/>
  <c r="N317" i="1"/>
  <c r="M317" i="1"/>
  <c r="L317" i="1"/>
  <c r="AI316" i="1"/>
  <c r="AJ316" i="1" s="1"/>
  <c r="AH316" i="1"/>
  <c r="AC316" i="1"/>
  <c r="AD316" i="1" s="1"/>
  <c r="AB316" i="1"/>
  <c r="R316" i="1"/>
  <c r="Q316" i="1"/>
  <c r="P316" i="1"/>
  <c r="N316" i="1"/>
  <c r="M316" i="1"/>
  <c r="L316" i="1"/>
  <c r="AI315" i="1"/>
  <c r="AJ315" i="1" s="1"/>
  <c r="AH315" i="1"/>
  <c r="AC315" i="1"/>
  <c r="AD315" i="1" s="1"/>
  <c r="AB315" i="1"/>
  <c r="R315" i="1"/>
  <c r="Q315" i="1"/>
  <c r="P315" i="1"/>
  <c r="N315" i="1"/>
  <c r="M315" i="1"/>
  <c r="L315" i="1"/>
  <c r="AI314" i="1"/>
  <c r="AJ314" i="1" s="1"/>
  <c r="AH314" i="1"/>
  <c r="AC314" i="1"/>
  <c r="AD314" i="1" s="1"/>
  <c r="AB314" i="1"/>
  <c r="R314" i="1"/>
  <c r="Q314" i="1"/>
  <c r="P314" i="1"/>
  <c r="N314" i="1"/>
  <c r="M314" i="1"/>
  <c r="L314" i="1"/>
  <c r="AI313" i="1"/>
  <c r="AJ313" i="1" s="1"/>
  <c r="AH313" i="1"/>
  <c r="AC313" i="1"/>
  <c r="AD313" i="1" s="1"/>
  <c r="AB313" i="1"/>
  <c r="R313" i="1"/>
  <c r="Q313" i="1"/>
  <c r="P313" i="1"/>
  <c r="N313" i="1"/>
  <c r="M313" i="1"/>
  <c r="L313" i="1"/>
  <c r="AI312" i="1"/>
  <c r="AJ312" i="1" s="1"/>
  <c r="AH312" i="1"/>
  <c r="AC312" i="1"/>
  <c r="AD312" i="1" s="1"/>
  <c r="AB312" i="1"/>
  <c r="R312" i="1"/>
  <c r="Q312" i="1"/>
  <c r="P312" i="1"/>
  <c r="N312" i="1"/>
  <c r="M312" i="1"/>
  <c r="L312" i="1"/>
  <c r="AI311" i="1"/>
  <c r="AJ311" i="1" s="1"/>
  <c r="AH311" i="1"/>
  <c r="AC311" i="1"/>
  <c r="AD311" i="1" s="1"/>
  <c r="AB311" i="1"/>
  <c r="R311" i="1"/>
  <c r="Q311" i="1"/>
  <c r="P311" i="1"/>
  <c r="N311" i="1"/>
  <c r="M311" i="1"/>
  <c r="L311" i="1"/>
  <c r="AI35" i="1"/>
  <c r="AJ35" i="1" s="1"/>
  <c r="AH35" i="1"/>
  <c r="AC35" i="1"/>
  <c r="AD35" i="1" s="1"/>
  <c r="AB35" i="1"/>
  <c r="R35" i="1"/>
  <c r="Q35" i="1"/>
  <c r="P35" i="1"/>
  <c r="N35" i="1"/>
  <c r="M35" i="1"/>
  <c r="L35" i="1"/>
  <c r="AI34" i="1"/>
  <c r="AJ34" i="1" s="1"/>
  <c r="AH34" i="1"/>
  <c r="AC34" i="1"/>
  <c r="AD34" i="1" s="1"/>
  <c r="AB34" i="1"/>
  <c r="R34" i="1"/>
  <c r="Q34" i="1"/>
  <c r="P34" i="1"/>
  <c r="N34" i="1"/>
  <c r="M34" i="1"/>
  <c r="L34" i="1"/>
  <c r="AI33" i="1"/>
  <c r="AJ33" i="1" s="1"/>
  <c r="AH33" i="1"/>
  <c r="AC33" i="1"/>
  <c r="AD33" i="1" s="1"/>
  <c r="AB33" i="1"/>
  <c r="R33" i="1"/>
  <c r="Q33" i="1"/>
  <c r="P33" i="1"/>
  <c r="N33" i="1"/>
  <c r="M33" i="1"/>
  <c r="L33" i="1"/>
  <c r="AI310" i="1"/>
  <c r="AJ310" i="1" s="1"/>
  <c r="AH310" i="1"/>
  <c r="AC310" i="1"/>
  <c r="AD310" i="1" s="1"/>
  <c r="AB310" i="1"/>
  <c r="R310" i="1"/>
  <c r="Q310" i="1"/>
  <c r="P310" i="1"/>
  <c r="N310" i="1"/>
  <c r="M310" i="1"/>
  <c r="L310" i="1"/>
  <c r="AI309" i="1"/>
  <c r="AJ309" i="1" s="1"/>
  <c r="AH309" i="1"/>
  <c r="AC309" i="1"/>
  <c r="AD309" i="1" s="1"/>
  <c r="AB309" i="1"/>
  <c r="R309" i="1"/>
  <c r="Q309" i="1"/>
  <c r="P309" i="1"/>
  <c r="N309" i="1"/>
  <c r="M309" i="1"/>
  <c r="L309" i="1"/>
  <c r="AI32" i="1"/>
  <c r="AJ32" i="1" s="1"/>
  <c r="AH32" i="1"/>
  <c r="AC32" i="1"/>
  <c r="AD32" i="1" s="1"/>
  <c r="AB32" i="1"/>
  <c r="R32" i="1"/>
  <c r="Q32" i="1"/>
  <c r="P32" i="1"/>
  <c r="N32" i="1"/>
  <c r="M32" i="1"/>
  <c r="L32" i="1"/>
  <c r="AI308" i="1"/>
  <c r="AJ308" i="1" s="1"/>
  <c r="AH308" i="1"/>
  <c r="AC308" i="1"/>
  <c r="AD308" i="1" s="1"/>
  <c r="AB308" i="1"/>
  <c r="R308" i="1"/>
  <c r="Q308" i="1"/>
  <c r="P308" i="1"/>
  <c r="N308" i="1"/>
  <c r="M308" i="1"/>
  <c r="L308" i="1"/>
  <c r="AI307" i="1"/>
  <c r="AJ307" i="1" s="1"/>
  <c r="AH307" i="1"/>
  <c r="AC307" i="1"/>
  <c r="AD307" i="1" s="1"/>
  <c r="AB307" i="1"/>
  <c r="R307" i="1"/>
  <c r="Q307" i="1"/>
  <c r="P307" i="1"/>
  <c r="N307" i="1"/>
  <c r="M307" i="1"/>
  <c r="L307" i="1"/>
  <c r="AI306" i="1"/>
  <c r="AJ306" i="1" s="1"/>
  <c r="AH306" i="1"/>
  <c r="AC306" i="1"/>
  <c r="AD306" i="1" s="1"/>
  <c r="AB306" i="1"/>
  <c r="R306" i="1"/>
  <c r="Q306" i="1"/>
  <c r="P306" i="1"/>
  <c r="N306" i="1"/>
  <c r="M306" i="1"/>
  <c r="L306" i="1"/>
  <c r="AI305" i="1"/>
  <c r="AJ305" i="1" s="1"/>
  <c r="AH305" i="1"/>
  <c r="AC305" i="1"/>
  <c r="AD305" i="1" s="1"/>
  <c r="AB305" i="1"/>
  <c r="R305" i="1"/>
  <c r="Q305" i="1"/>
  <c r="P305" i="1"/>
  <c r="N305" i="1"/>
  <c r="M305" i="1"/>
  <c r="L305" i="1"/>
  <c r="AI304" i="1"/>
  <c r="AJ304" i="1" s="1"/>
  <c r="AH304" i="1"/>
  <c r="AC304" i="1"/>
  <c r="AD304" i="1" s="1"/>
  <c r="AB304" i="1"/>
  <c r="R304" i="1"/>
  <c r="Q304" i="1"/>
  <c r="P304" i="1"/>
  <c r="N304" i="1"/>
  <c r="M304" i="1"/>
  <c r="L304" i="1"/>
  <c r="AI303" i="1"/>
  <c r="AJ303" i="1" s="1"/>
  <c r="AH303" i="1"/>
  <c r="AC303" i="1"/>
  <c r="AD303" i="1" s="1"/>
  <c r="AB303" i="1"/>
  <c r="R303" i="1"/>
  <c r="Q303" i="1"/>
  <c r="P303" i="1"/>
  <c r="N303" i="1"/>
  <c r="M303" i="1"/>
  <c r="L303" i="1"/>
  <c r="AI302" i="1"/>
  <c r="AJ302" i="1" s="1"/>
  <c r="AH302" i="1"/>
  <c r="AC302" i="1"/>
  <c r="AD302" i="1" s="1"/>
  <c r="AB302" i="1"/>
  <c r="R302" i="1"/>
  <c r="Q302" i="1"/>
  <c r="P302" i="1"/>
  <c r="N302" i="1"/>
  <c r="M302" i="1"/>
  <c r="L302" i="1"/>
  <c r="AI301" i="1"/>
  <c r="AJ301" i="1" s="1"/>
  <c r="AH301" i="1"/>
  <c r="AC301" i="1"/>
  <c r="AD301" i="1" s="1"/>
  <c r="AB301" i="1"/>
  <c r="R301" i="1"/>
  <c r="Q301" i="1"/>
  <c r="P301" i="1"/>
  <c r="N301" i="1"/>
  <c r="M301" i="1"/>
  <c r="L301" i="1"/>
  <c r="AI31" i="1"/>
  <c r="AJ31" i="1" s="1"/>
  <c r="AH31" i="1"/>
  <c r="AC31" i="1"/>
  <c r="AD31" i="1" s="1"/>
  <c r="AB31" i="1"/>
  <c r="R31" i="1"/>
  <c r="Q31" i="1"/>
  <c r="P31" i="1"/>
  <c r="N31" i="1"/>
  <c r="M31" i="1"/>
  <c r="L31" i="1"/>
  <c r="AI300" i="1"/>
  <c r="AJ300" i="1" s="1"/>
  <c r="AH300" i="1"/>
  <c r="AC300" i="1"/>
  <c r="AD300" i="1" s="1"/>
  <c r="AB300" i="1"/>
  <c r="R300" i="1"/>
  <c r="Q300" i="1"/>
  <c r="P300" i="1"/>
  <c r="N300" i="1"/>
  <c r="M300" i="1"/>
  <c r="L300" i="1"/>
  <c r="AI299" i="1"/>
  <c r="AJ299" i="1" s="1"/>
  <c r="AH299" i="1"/>
  <c r="AC299" i="1"/>
  <c r="AD299" i="1" s="1"/>
  <c r="AB299" i="1"/>
  <c r="R299" i="1"/>
  <c r="Q299" i="1"/>
  <c r="P299" i="1"/>
  <c r="N299" i="1"/>
  <c r="M299" i="1"/>
  <c r="L299" i="1"/>
  <c r="AI298" i="1"/>
  <c r="AJ298" i="1" s="1"/>
  <c r="AH298" i="1"/>
  <c r="AC298" i="1"/>
  <c r="AD298" i="1" s="1"/>
  <c r="AB298" i="1"/>
  <c r="R298" i="1"/>
  <c r="Q298" i="1"/>
  <c r="P298" i="1"/>
  <c r="N298" i="1"/>
  <c r="M298" i="1"/>
  <c r="L298" i="1"/>
  <c r="AI30" i="1"/>
  <c r="AJ30" i="1" s="1"/>
  <c r="AH30" i="1"/>
  <c r="AC30" i="1"/>
  <c r="AD30" i="1" s="1"/>
  <c r="AB30" i="1"/>
  <c r="R30" i="1"/>
  <c r="Q30" i="1"/>
  <c r="P30" i="1"/>
  <c r="N30" i="1"/>
  <c r="M30" i="1"/>
  <c r="L30" i="1"/>
  <c r="AI297" i="1"/>
  <c r="AJ297" i="1" s="1"/>
  <c r="AH297" i="1"/>
  <c r="AC297" i="1"/>
  <c r="AD297" i="1" s="1"/>
  <c r="AB297" i="1"/>
  <c r="R297" i="1"/>
  <c r="Q297" i="1"/>
  <c r="P297" i="1"/>
  <c r="N297" i="1"/>
  <c r="M297" i="1"/>
  <c r="L297" i="1"/>
  <c r="AI296" i="1"/>
  <c r="AJ296" i="1" s="1"/>
  <c r="AH296" i="1"/>
  <c r="AC296" i="1"/>
  <c r="AD296" i="1" s="1"/>
  <c r="AB296" i="1"/>
  <c r="R296" i="1"/>
  <c r="Q296" i="1"/>
  <c r="P296" i="1"/>
  <c r="N296" i="1"/>
  <c r="M296" i="1"/>
  <c r="L296" i="1"/>
  <c r="AI295" i="1"/>
  <c r="AJ295" i="1" s="1"/>
  <c r="AH295" i="1"/>
  <c r="AC295" i="1"/>
  <c r="AD295" i="1" s="1"/>
  <c r="AB295" i="1"/>
  <c r="R295" i="1"/>
  <c r="Q295" i="1"/>
  <c r="P295" i="1"/>
  <c r="N295" i="1"/>
  <c r="M295" i="1"/>
  <c r="L295" i="1"/>
  <c r="AI29" i="1"/>
  <c r="AJ29" i="1" s="1"/>
  <c r="AH29" i="1"/>
  <c r="AC29" i="1"/>
  <c r="AD29" i="1" s="1"/>
  <c r="AB29" i="1"/>
  <c r="R29" i="1"/>
  <c r="Q29" i="1"/>
  <c r="P29" i="1"/>
  <c r="N29" i="1"/>
  <c r="M29" i="1"/>
  <c r="L29" i="1"/>
  <c r="AI294" i="1"/>
  <c r="AJ294" i="1" s="1"/>
  <c r="AH294" i="1"/>
  <c r="AC294" i="1"/>
  <c r="AD294" i="1" s="1"/>
  <c r="AB294" i="1"/>
  <c r="R294" i="1"/>
  <c r="Q294" i="1"/>
  <c r="P294" i="1"/>
  <c r="N294" i="1"/>
  <c r="M294" i="1"/>
  <c r="L294" i="1"/>
  <c r="AI293" i="1"/>
  <c r="AJ293" i="1" s="1"/>
  <c r="AH293" i="1"/>
  <c r="AC293" i="1"/>
  <c r="AD293" i="1" s="1"/>
  <c r="AB293" i="1"/>
  <c r="R293" i="1"/>
  <c r="Q293" i="1"/>
  <c r="P293" i="1"/>
  <c r="N293" i="1"/>
  <c r="M293" i="1"/>
  <c r="L293" i="1"/>
  <c r="AI292" i="1"/>
  <c r="AJ292" i="1" s="1"/>
  <c r="AH292" i="1"/>
  <c r="AC292" i="1"/>
  <c r="AD292" i="1" s="1"/>
  <c r="AB292" i="1"/>
  <c r="R292" i="1"/>
  <c r="Q292" i="1"/>
  <c r="P292" i="1"/>
  <c r="N292" i="1"/>
  <c r="M292" i="1"/>
  <c r="L292" i="1"/>
  <c r="AI291" i="1"/>
  <c r="AJ291" i="1" s="1"/>
  <c r="AH291" i="1"/>
  <c r="AC291" i="1"/>
  <c r="AD291" i="1" s="1"/>
  <c r="AB291" i="1"/>
  <c r="R291" i="1"/>
  <c r="Q291" i="1"/>
  <c r="P291" i="1"/>
  <c r="N291" i="1"/>
  <c r="M291" i="1"/>
  <c r="L291" i="1"/>
  <c r="AI290" i="1"/>
  <c r="AJ290" i="1" s="1"/>
  <c r="AH290" i="1"/>
  <c r="AC290" i="1"/>
  <c r="AD290" i="1" s="1"/>
  <c r="AB290" i="1"/>
  <c r="R290" i="1"/>
  <c r="Q290" i="1"/>
  <c r="P290" i="1"/>
  <c r="N290" i="1"/>
  <c r="M290" i="1"/>
  <c r="L290" i="1"/>
  <c r="AI289" i="1"/>
  <c r="AJ289" i="1" s="1"/>
  <c r="AH289" i="1"/>
  <c r="AC289" i="1"/>
  <c r="AD289" i="1" s="1"/>
  <c r="AB289" i="1"/>
  <c r="R289" i="1"/>
  <c r="Q289" i="1"/>
  <c r="P289" i="1"/>
  <c r="N289" i="1"/>
  <c r="M289" i="1"/>
  <c r="L289" i="1"/>
  <c r="AI288" i="1"/>
  <c r="AJ288" i="1" s="1"/>
  <c r="AH288" i="1"/>
  <c r="AC288" i="1"/>
  <c r="AD288" i="1" s="1"/>
  <c r="AB288" i="1"/>
  <c r="R288" i="1"/>
  <c r="Q288" i="1"/>
  <c r="P288" i="1"/>
  <c r="N288" i="1"/>
  <c r="M288" i="1"/>
  <c r="L288" i="1"/>
  <c r="AI287" i="1"/>
  <c r="AJ287" i="1" s="1"/>
  <c r="AH287" i="1"/>
  <c r="AC287" i="1"/>
  <c r="AD287" i="1" s="1"/>
  <c r="AB287" i="1"/>
  <c r="R287" i="1"/>
  <c r="Q287" i="1"/>
  <c r="P287" i="1"/>
  <c r="N287" i="1"/>
  <c r="M287" i="1"/>
  <c r="L287" i="1"/>
  <c r="AI286" i="1"/>
  <c r="AJ286" i="1" s="1"/>
  <c r="AH286" i="1"/>
  <c r="AC286" i="1"/>
  <c r="AD286" i="1" s="1"/>
  <c r="AB286" i="1"/>
  <c r="R286" i="1"/>
  <c r="Q286" i="1"/>
  <c r="P286" i="1"/>
  <c r="N286" i="1"/>
  <c r="M286" i="1"/>
  <c r="L286" i="1"/>
  <c r="AI285" i="1"/>
  <c r="AJ285" i="1" s="1"/>
  <c r="AH285" i="1"/>
  <c r="AC285" i="1"/>
  <c r="AD285" i="1" s="1"/>
  <c r="AB285" i="1"/>
  <c r="R285" i="1"/>
  <c r="Q285" i="1"/>
  <c r="P285" i="1"/>
  <c r="N285" i="1"/>
  <c r="M285" i="1"/>
  <c r="L285" i="1"/>
  <c r="AI284" i="1"/>
  <c r="AJ284" i="1" s="1"/>
  <c r="AH284" i="1"/>
  <c r="AC284" i="1"/>
  <c r="AD284" i="1" s="1"/>
  <c r="AB284" i="1"/>
  <c r="R284" i="1"/>
  <c r="Q284" i="1"/>
  <c r="P284" i="1"/>
  <c r="N284" i="1"/>
  <c r="M284" i="1"/>
  <c r="L284" i="1"/>
  <c r="AI283" i="1"/>
  <c r="AJ283" i="1" s="1"/>
  <c r="AH283" i="1"/>
  <c r="AC283" i="1"/>
  <c r="AD283" i="1" s="1"/>
  <c r="AB283" i="1"/>
  <c r="R283" i="1"/>
  <c r="Q283" i="1"/>
  <c r="P283" i="1"/>
  <c r="N283" i="1"/>
  <c r="M283" i="1"/>
  <c r="L283" i="1"/>
  <c r="AI282" i="1"/>
  <c r="AJ282" i="1" s="1"/>
  <c r="AH282" i="1"/>
  <c r="AC282" i="1"/>
  <c r="AD282" i="1" s="1"/>
  <c r="AB282" i="1"/>
  <c r="R282" i="1"/>
  <c r="Q282" i="1"/>
  <c r="P282" i="1"/>
  <c r="N282" i="1"/>
  <c r="M282" i="1"/>
  <c r="L282" i="1"/>
  <c r="AI281" i="1"/>
  <c r="AJ281" i="1" s="1"/>
  <c r="AH281" i="1"/>
  <c r="AC281" i="1"/>
  <c r="AD281" i="1" s="1"/>
  <c r="AB281" i="1"/>
  <c r="R281" i="1"/>
  <c r="Q281" i="1"/>
  <c r="P281" i="1"/>
  <c r="N281" i="1"/>
  <c r="M281" i="1"/>
  <c r="L281" i="1"/>
  <c r="AI280" i="1"/>
  <c r="AJ280" i="1" s="1"/>
  <c r="AH280" i="1"/>
  <c r="AC280" i="1"/>
  <c r="AD280" i="1" s="1"/>
  <c r="AB280" i="1"/>
  <c r="R280" i="1"/>
  <c r="Q280" i="1"/>
  <c r="P280" i="1"/>
  <c r="N280" i="1"/>
  <c r="M280" i="1"/>
  <c r="L280" i="1"/>
  <c r="AI279" i="1"/>
  <c r="AJ279" i="1" s="1"/>
  <c r="AH279" i="1"/>
  <c r="AC279" i="1"/>
  <c r="AD279" i="1" s="1"/>
  <c r="AB279" i="1"/>
  <c r="R279" i="1"/>
  <c r="Q279" i="1"/>
  <c r="P279" i="1"/>
  <c r="N279" i="1"/>
  <c r="M279" i="1"/>
  <c r="L279" i="1"/>
  <c r="AI278" i="1"/>
  <c r="AJ278" i="1" s="1"/>
  <c r="AH278" i="1"/>
  <c r="AC278" i="1"/>
  <c r="AD278" i="1" s="1"/>
  <c r="AB278" i="1"/>
  <c r="R278" i="1"/>
  <c r="Q278" i="1"/>
  <c r="P278" i="1"/>
  <c r="N278" i="1"/>
  <c r="M278" i="1"/>
  <c r="L278" i="1"/>
  <c r="AI277" i="1"/>
  <c r="AJ277" i="1" s="1"/>
  <c r="AH277" i="1"/>
  <c r="AC277" i="1"/>
  <c r="AD277" i="1" s="1"/>
  <c r="AB277" i="1"/>
  <c r="R277" i="1"/>
  <c r="Q277" i="1"/>
  <c r="P277" i="1"/>
  <c r="N277" i="1"/>
  <c r="M277" i="1"/>
  <c r="L277" i="1"/>
  <c r="AI276" i="1"/>
  <c r="AJ276" i="1" s="1"/>
  <c r="AH276" i="1"/>
  <c r="AC276" i="1"/>
  <c r="AD276" i="1" s="1"/>
  <c r="AB276" i="1"/>
  <c r="R276" i="1"/>
  <c r="Q276" i="1"/>
  <c r="P276" i="1"/>
  <c r="N276" i="1"/>
  <c r="M276" i="1"/>
  <c r="L276" i="1"/>
  <c r="AI275" i="1"/>
  <c r="AJ275" i="1" s="1"/>
  <c r="AH275" i="1"/>
  <c r="AC275" i="1"/>
  <c r="AD275" i="1" s="1"/>
  <c r="AB275" i="1"/>
  <c r="R275" i="1"/>
  <c r="Q275" i="1"/>
  <c r="P275" i="1"/>
  <c r="N275" i="1"/>
  <c r="M275" i="1"/>
  <c r="L275" i="1"/>
  <c r="AI274" i="1"/>
  <c r="AJ274" i="1" s="1"/>
  <c r="AH274" i="1"/>
  <c r="AC274" i="1"/>
  <c r="AD274" i="1" s="1"/>
  <c r="AB274" i="1"/>
  <c r="R274" i="1"/>
  <c r="Q274" i="1"/>
  <c r="P274" i="1"/>
  <c r="N274" i="1"/>
  <c r="M274" i="1"/>
  <c r="L274" i="1"/>
  <c r="AI273" i="1"/>
  <c r="AJ273" i="1" s="1"/>
  <c r="AH273" i="1"/>
  <c r="AC273" i="1"/>
  <c r="AD273" i="1" s="1"/>
  <c r="AB273" i="1"/>
  <c r="R273" i="1"/>
  <c r="Q273" i="1"/>
  <c r="P273" i="1"/>
  <c r="N273" i="1"/>
  <c r="M273" i="1"/>
  <c r="L273" i="1"/>
  <c r="AI272" i="1"/>
  <c r="AJ272" i="1" s="1"/>
  <c r="AH272" i="1"/>
  <c r="AC272" i="1"/>
  <c r="AD272" i="1" s="1"/>
  <c r="AB272" i="1"/>
  <c r="R272" i="1"/>
  <c r="Q272" i="1"/>
  <c r="P272" i="1"/>
  <c r="N272" i="1"/>
  <c r="M272" i="1"/>
  <c r="L272" i="1"/>
  <c r="AI271" i="1"/>
  <c r="AJ271" i="1" s="1"/>
  <c r="AH271" i="1"/>
  <c r="AC271" i="1"/>
  <c r="AD271" i="1" s="1"/>
  <c r="AB271" i="1"/>
  <c r="R271" i="1"/>
  <c r="Q271" i="1"/>
  <c r="P271" i="1"/>
  <c r="N271" i="1"/>
  <c r="M271" i="1"/>
  <c r="L271" i="1"/>
  <c r="AI270" i="1"/>
  <c r="AJ270" i="1" s="1"/>
  <c r="AH270" i="1"/>
  <c r="AC270" i="1"/>
  <c r="AD270" i="1" s="1"/>
  <c r="AB270" i="1"/>
  <c r="R270" i="1"/>
  <c r="Q270" i="1"/>
  <c r="P270" i="1"/>
  <c r="N270" i="1"/>
  <c r="M270" i="1"/>
  <c r="L270" i="1"/>
  <c r="AI269" i="1"/>
  <c r="AJ269" i="1" s="1"/>
  <c r="AH269" i="1"/>
  <c r="AC269" i="1"/>
  <c r="AD269" i="1" s="1"/>
  <c r="AB269" i="1"/>
  <c r="R269" i="1"/>
  <c r="Q269" i="1"/>
  <c r="P269" i="1"/>
  <c r="N269" i="1"/>
  <c r="M269" i="1"/>
  <c r="L269" i="1"/>
  <c r="AI268" i="1"/>
  <c r="AJ268" i="1" s="1"/>
  <c r="AH268" i="1"/>
  <c r="AC268" i="1"/>
  <c r="AD268" i="1" s="1"/>
  <c r="AB268" i="1"/>
  <c r="R268" i="1"/>
  <c r="Q268" i="1"/>
  <c r="P268" i="1"/>
  <c r="N268" i="1"/>
  <c r="M268" i="1"/>
  <c r="L268" i="1"/>
  <c r="AI267" i="1"/>
  <c r="AJ267" i="1" s="1"/>
  <c r="AH267" i="1"/>
  <c r="AC267" i="1"/>
  <c r="AD267" i="1" s="1"/>
  <c r="AB267" i="1"/>
  <c r="R267" i="1"/>
  <c r="Q267" i="1"/>
  <c r="P267" i="1"/>
  <c r="N267" i="1"/>
  <c r="M267" i="1"/>
  <c r="L267" i="1"/>
  <c r="AI28" i="1"/>
  <c r="AJ28" i="1" s="1"/>
  <c r="AH28" i="1"/>
  <c r="AC28" i="1"/>
  <c r="AD28" i="1" s="1"/>
  <c r="AB28" i="1"/>
  <c r="R28" i="1"/>
  <c r="Q28" i="1"/>
  <c r="P28" i="1"/>
  <c r="N28" i="1"/>
  <c r="M28" i="1"/>
  <c r="L28" i="1"/>
  <c r="AI266" i="1"/>
  <c r="AJ266" i="1" s="1"/>
  <c r="AH266" i="1"/>
  <c r="AD266" i="1"/>
  <c r="AC266" i="1"/>
  <c r="AB266" i="1"/>
  <c r="R266" i="1"/>
  <c r="Q266" i="1"/>
  <c r="P266" i="1"/>
  <c r="N266" i="1"/>
  <c r="M266" i="1"/>
  <c r="L266" i="1"/>
  <c r="AI265" i="1"/>
  <c r="AJ265" i="1" s="1"/>
  <c r="AH265" i="1"/>
  <c r="AC265" i="1"/>
  <c r="AD265" i="1" s="1"/>
  <c r="AB265" i="1"/>
  <c r="R265" i="1"/>
  <c r="Q265" i="1"/>
  <c r="P265" i="1"/>
  <c r="N265" i="1"/>
  <c r="M265" i="1"/>
  <c r="L265" i="1"/>
  <c r="AI264" i="1"/>
  <c r="AJ264" i="1" s="1"/>
  <c r="AH264" i="1"/>
  <c r="AC264" i="1"/>
  <c r="AD264" i="1" s="1"/>
  <c r="AB264" i="1"/>
  <c r="R264" i="1"/>
  <c r="Q264" i="1"/>
  <c r="P264" i="1"/>
  <c r="N264" i="1"/>
  <c r="M264" i="1"/>
  <c r="L264" i="1"/>
  <c r="AI263" i="1"/>
  <c r="AJ263" i="1" s="1"/>
  <c r="AH263" i="1"/>
  <c r="AC263" i="1"/>
  <c r="AD263" i="1" s="1"/>
  <c r="AB263" i="1"/>
  <c r="R263" i="1"/>
  <c r="Q263" i="1"/>
  <c r="P263" i="1"/>
  <c r="N263" i="1"/>
  <c r="M263" i="1"/>
  <c r="L263" i="1"/>
  <c r="AI262" i="1"/>
  <c r="AJ262" i="1" s="1"/>
  <c r="AH262" i="1"/>
  <c r="AC262" i="1"/>
  <c r="AD262" i="1" s="1"/>
  <c r="AB262" i="1"/>
  <c r="R262" i="1"/>
  <c r="Q262" i="1"/>
  <c r="P262" i="1"/>
  <c r="N262" i="1"/>
  <c r="M262" i="1"/>
  <c r="L262" i="1"/>
  <c r="AI261" i="1"/>
  <c r="AJ261" i="1" s="1"/>
  <c r="AH261" i="1"/>
  <c r="AC261" i="1"/>
  <c r="AD261" i="1" s="1"/>
  <c r="AB261" i="1"/>
  <c r="R261" i="1"/>
  <c r="Q261" i="1"/>
  <c r="P261" i="1"/>
  <c r="N261" i="1"/>
  <c r="M261" i="1"/>
  <c r="L261" i="1"/>
  <c r="AI260" i="1"/>
  <c r="AJ260" i="1" s="1"/>
  <c r="AH260" i="1"/>
  <c r="AD260" i="1"/>
  <c r="AC260" i="1"/>
  <c r="AB260" i="1"/>
  <c r="R260" i="1"/>
  <c r="Q260" i="1"/>
  <c r="P260" i="1"/>
  <c r="N260" i="1"/>
  <c r="M260" i="1"/>
  <c r="L260" i="1"/>
  <c r="AI259" i="1"/>
  <c r="AJ259" i="1" s="1"/>
  <c r="AH259" i="1"/>
  <c r="AC259" i="1"/>
  <c r="AD259" i="1" s="1"/>
  <c r="AB259" i="1"/>
  <c r="R259" i="1"/>
  <c r="Q259" i="1"/>
  <c r="P259" i="1"/>
  <c r="N259" i="1"/>
  <c r="M259" i="1"/>
  <c r="L259" i="1"/>
  <c r="AI258" i="1"/>
  <c r="AJ258" i="1" s="1"/>
  <c r="AH258" i="1"/>
  <c r="AC258" i="1"/>
  <c r="AD258" i="1" s="1"/>
  <c r="AB258" i="1"/>
  <c r="R258" i="1"/>
  <c r="Q258" i="1"/>
  <c r="P258" i="1"/>
  <c r="N258" i="1"/>
  <c r="M258" i="1"/>
  <c r="L258" i="1"/>
  <c r="AI257" i="1"/>
  <c r="AJ257" i="1" s="1"/>
  <c r="AH257" i="1"/>
  <c r="AC257" i="1"/>
  <c r="AD257" i="1" s="1"/>
  <c r="AB257" i="1"/>
  <c r="R257" i="1"/>
  <c r="Q257" i="1"/>
  <c r="P257" i="1"/>
  <c r="N257" i="1"/>
  <c r="M257" i="1"/>
  <c r="L257" i="1"/>
  <c r="AI256" i="1"/>
  <c r="AJ256" i="1" s="1"/>
  <c r="AH256" i="1"/>
  <c r="AC256" i="1"/>
  <c r="AD256" i="1" s="1"/>
  <c r="AB256" i="1"/>
  <c r="R256" i="1"/>
  <c r="Q256" i="1"/>
  <c r="P256" i="1"/>
  <c r="N256" i="1"/>
  <c r="M256" i="1"/>
  <c r="L256" i="1"/>
  <c r="AI255" i="1"/>
  <c r="AJ255" i="1" s="1"/>
  <c r="AH255" i="1"/>
  <c r="AC255" i="1"/>
  <c r="AD255" i="1" s="1"/>
  <c r="AB255" i="1"/>
  <c r="R255" i="1"/>
  <c r="Q255" i="1"/>
  <c r="P255" i="1"/>
  <c r="N255" i="1"/>
  <c r="M255" i="1"/>
  <c r="L255" i="1"/>
  <c r="AI254" i="1"/>
  <c r="AJ254" i="1" s="1"/>
  <c r="AH254" i="1"/>
  <c r="AC254" i="1"/>
  <c r="AD254" i="1" s="1"/>
  <c r="AB254" i="1"/>
  <c r="R254" i="1"/>
  <c r="Q254" i="1"/>
  <c r="P254" i="1"/>
  <c r="N254" i="1"/>
  <c r="M254" i="1"/>
  <c r="L254" i="1"/>
  <c r="AI253" i="1"/>
  <c r="AJ253" i="1" s="1"/>
  <c r="AH253" i="1"/>
  <c r="AC253" i="1"/>
  <c r="AD253" i="1" s="1"/>
  <c r="AB253" i="1"/>
  <c r="R253" i="1"/>
  <c r="Q253" i="1"/>
  <c r="P253" i="1"/>
  <c r="N253" i="1"/>
  <c r="M253" i="1"/>
  <c r="L253" i="1"/>
  <c r="AI252" i="1"/>
  <c r="AJ252" i="1" s="1"/>
  <c r="AH252" i="1"/>
  <c r="AC252" i="1"/>
  <c r="AD252" i="1" s="1"/>
  <c r="AB252" i="1"/>
  <c r="R252" i="1"/>
  <c r="Q252" i="1"/>
  <c r="P252" i="1"/>
  <c r="N252" i="1"/>
  <c r="M252" i="1"/>
  <c r="L252" i="1"/>
  <c r="AI27" i="1"/>
  <c r="AJ27" i="1" s="1"/>
  <c r="AH27" i="1"/>
  <c r="AC27" i="1"/>
  <c r="AD27" i="1" s="1"/>
  <c r="AB27" i="1"/>
  <c r="R27" i="1"/>
  <c r="Q27" i="1"/>
  <c r="P27" i="1"/>
  <c r="N27" i="1"/>
  <c r="M27" i="1"/>
  <c r="L27" i="1"/>
  <c r="AI251" i="1"/>
  <c r="AJ251" i="1" s="1"/>
  <c r="AH251" i="1"/>
  <c r="AC251" i="1"/>
  <c r="AD251" i="1" s="1"/>
  <c r="AB251" i="1"/>
  <c r="R251" i="1"/>
  <c r="Q251" i="1"/>
  <c r="P251" i="1"/>
  <c r="N251" i="1"/>
  <c r="M251" i="1"/>
  <c r="L251" i="1"/>
  <c r="AI250" i="1"/>
  <c r="AJ250" i="1" s="1"/>
  <c r="AH250" i="1"/>
  <c r="AC250" i="1"/>
  <c r="AD250" i="1" s="1"/>
  <c r="AB250" i="1"/>
  <c r="R250" i="1"/>
  <c r="Q250" i="1"/>
  <c r="P250" i="1"/>
  <c r="N250" i="1"/>
  <c r="M250" i="1"/>
  <c r="L250" i="1"/>
  <c r="AI249" i="1"/>
  <c r="AJ249" i="1" s="1"/>
  <c r="AH249" i="1"/>
  <c r="AC249" i="1"/>
  <c r="AD249" i="1" s="1"/>
  <c r="AB249" i="1"/>
  <c r="R249" i="1"/>
  <c r="Q249" i="1"/>
  <c r="P249" i="1"/>
  <c r="N249" i="1"/>
  <c r="M249" i="1"/>
  <c r="L249" i="1"/>
  <c r="AI248" i="1"/>
  <c r="AJ248" i="1" s="1"/>
  <c r="AH248" i="1"/>
  <c r="AC248" i="1"/>
  <c r="AD248" i="1" s="1"/>
  <c r="AB248" i="1"/>
  <c r="R248" i="1"/>
  <c r="Q248" i="1"/>
  <c r="P248" i="1"/>
  <c r="N248" i="1"/>
  <c r="M248" i="1"/>
  <c r="L248" i="1"/>
  <c r="AI247" i="1"/>
  <c r="AJ247" i="1" s="1"/>
  <c r="AH247" i="1"/>
  <c r="AC247" i="1"/>
  <c r="AD247" i="1" s="1"/>
  <c r="AB247" i="1"/>
  <c r="R247" i="1"/>
  <c r="Q247" i="1"/>
  <c r="P247" i="1"/>
  <c r="N247" i="1"/>
  <c r="M247" i="1"/>
  <c r="L247" i="1"/>
  <c r="AI246" i="1"/>
  <c r="AJ246" i="1" s="1"/>
  <c r="AH246" i="1"/>
  <c r="AC246" i="1"/>
  <c r="AD246" i="1" s="1"/>
  <c r="AB246" i="1"/>
  <c r="R246" i="1"/>
  <c r="Q246" i="1"/>
  <c r="P246" i="1"/>
  <c r="N246" i="1"/>
  <c r="M246" i="1"/>
  <c r="L246" i="1"/>
  <c r="AI245" i="1"/>
  <c r="AJ245" i="1" s="1"/>
  <c r="AH245" i="1"/>
  <c r="AC245" i="1"/>
  <c r="AD245" i="1" s="1"/>
  <c r="AB245" i="1"/>
  <c r="R245" i="1"/>
  <c r="Q245" i="1"/>
  <c r="P245" i="1"/>
  <c r="N245" i="1"/>
  <c r="M245" i="1"/>
  <c r="L245" i="1"/>
  <c r="AI244" i="1"/>
  <c r="AJ244" i="1" s="1"/>
  <c r="AH244" i="1"/>
  <c r="AC244" i="1"/>
  <c r="AD244" i="1" s="1"/>
  <c r="AB244" i="1"/>
  <c r="R244" i="1"/>
  <c r="Q244" i="1"/>
  <c r="P244" i="1"/>
  <c r="N244" i="1"/>
  <c r="M244" i="1"/>
  <c r="L244" i="1"/>
  <c r="AI243" i="1"/>
  <c r="AJ243" i="1" s="1"/>
  <c r="AH243" i="1"/>
  <c r="AC243" i="1"/>
  <c r="AD243" i="1" s="1"/>
  <c r="AB243" i="1"/>
  <c r="R243" i="1"/>
  <c r="Q243" i="1"/>
  <c r="P243" i="1"/>
  <c r="N243" i="1"/>
  <c r="M243" i="1"/>
  <c r="L243" i="1"/>
  <c r="AI242" i="1"/>
  <c r="AJ242" i="1" s="1"/>
  <c r="AH242" i="1"/>
  <c r="AC242" i="1"/>
  <c r="AD242" i="1" s="1"/>
  <c r="AB242" i="1"/>
  <c r="R242" i="1"/>
  <c r="Q242" i="1"/>
  <c r="P242" i="1"/>
  <c r="N242" i="1"/>
  <c r="M242" i="1"/>
  <c r="L242" i="1"/>
  <c r="AI241" i="1"/>
  <c r="AJ241" i="1" s="1"/>
  <c r="AH241" i="1"/>
  <c r="AC241" i="1"/>
  <c r="AD241" i="1" s="1"/>
  <c r="AB241" i="1"/>
  <c r="R241" i="1"/>
  <c r="Q241" i="1"/>
  <c r="P241" i="1"/>
  <c r="N241" i="1"/>
  <c r="M241" i="1"/>
  <c r="L241" i="1"/>
  <c r="AI240" i="1"/>
  <c r="AJ240" i="1" s="1"/>
  <c r="AH240" i="1"/>
  <c r="AC240" i="1"/>
  <c r="AD240" i="1" s="1"/>
  <c r="AB240" i="1"/>
  <c r="R240" i="1"/>
  <c r="Q240" i="1"/>
  <c r="P240" i="1"/>
  <c r="N240" i="1"/>
  <c r="M240" i="1"/>
  <c r="L240" i="1"/>
  <c r="AI239" i="1"/>
  <c r="AJ239" i="1" s="1"/>
  <c r="AH239" i="1"/>
  <c r="AC239" i="1"/>
  <c r="AD239" i="1" s="1"/>
  <c r="AB239" i="1"/>
  <c r="R239" i="1"/>
  <c r="Q239" i="1"/>
  <c r="P239" i="1"/>
  <c r="N239" i="1"/>
  <c r="M239" i="1"/>
  <c r="L239" i="1"/>
  <c r="AI238" i="1"/>
  <c r="AJ238" i="1" s="1"/>
  <c r="AH238" i="1"/>
  <c r="AC238" i="1"/>
  <c r="AD238" i="1" s="1"/>
  <c r="AB238" i="1"/>
  <c r="R238" i="1"/>
  <c r="Q238" i="1"/>
  <c r="P238" i="1"/>
  <c r="N238" i="1"/>
  <c r="M238" i="1"/>
  <c r="L238" i="1"/>
  <c r="AI237" i="1"/>
  <c r="AJ237" i="1" s="1"/>
  <c r="AH237" i="1"/>
  <c r="AC237" i="1"/>
  <c r="AD237" i="1" s="1"/>
  <c r="AB237" i="1"/>
  <c r="R237" i="1"/>
  <c r="Q237" i="1"/>
  <c r="P237" i="1"/>
  <c r="N237" i="1"/>
  <c r="M237" i="1"/>
  <c r="L237" i="1"/>
  <c r="AI236" i="1"/>
  <c r="AJ236" i="1" s="1"/>
  <c r="AH236" i="1"/>
  <c r="AC236" i="1"/>
  <c r="AD236" i="1" s="1"/>
  <c r="AB236" i="1"/>
  <c r="R236" i="1"/>
  <c r="Q236" i="1"/>
  <c r="P236" i="1"/>
  <c r="N236" i="1"/>
  <c r="M236" i="1"/>
  <c r="L236" i="1"/>
  <c r="AI235" i="1"/>
  <c r="AJ235" i="1" s="1"/>
  <c r="AH235" i="1"/>
  <c r="AD235" i="1"/>
  <c r="AC235" i="1"/>
  <c r="AB235" i="1"/>
  <c r="R235" i="1"/>
  <c r="Q235" i="1"/>
  <c r="P235" i="1"/>
  <c r="N235" i="1"/>
  <c r="M235" i="1"/>
  <c r="L235" i="1"/>
  <c r="AI234" i="1"/>
  <c r="AJ234" i="1" s="1"/>
  <c r="AH234" i="1"/>
  <c r="AC234" i="1"/>
  <c r="AD234" i="1" s="1"/>
  <c r="AB234" i="1"/>
  <c r="R234" i="1"/>
  <c r="Q234" i="1"/>
  <c r="P234" i="1"/>
  <c r="N234" i="1"/>
  <c r="M234" i="1"/>
  <c r="L234" i="1"/>
  <c r="AI233" i="1"/>
  <c r="AJ233" i="1" s="1"/>
  <c r="AH233" i="1"/>
  <c r="AC233" i="1"/>
  <c r="AD233" i="1" s="1"/>
  <c r="AB233" i="1"/>
  <c r="R233" i="1"/>
  <c r="Q233" i="1"/>
  <c r="P233" i="1"/>
  <c r="N233" i="1"/>
  <c r="M233" i="1"/>
  <c r="L233" i="1"/>
  <c r="AI232" i="1"/>
  <c r="AJ232" i="1" s="1"/>
  <c r="AH232" i="1"/>
  <c r="AC232" i="1"/>
  <c r="AD232" i="1" s="1"/>
  <c r="AB232" i="1"/>
  <c r="R232" i="1"/>
  <c r="Q232" i="1"/>
  <c r="P232" i="1"/>
  <c r="N232" i="1"/>
  <c r="M232" i="1"/>
  <c r="L232" i="1"/>
  <c r="AI231" i="1"/>
  <c r="AJ231" i="1" s="1"/>
  <c r="AH231" i="1"/>
  <c r="AC231" i="1"/>
  <c r="AD231" i="1" s="1"/>
  <c r="AB231" i="1"/>
  <c r="R231" i="1"/>
  <c r="Q231" i="1"/>
  <c r="P231" i="1"/>
  <c r="N231" i="1"/>
  <c r="M231" i="1"/>
  <c r="L231" i="1"/>
  <c r="AI230" i="1"/>
  <c r="AJ230" i="1" s="1"/>
  <c r="AH230" i="1"/>
  <c r="AC230" i="1"/>
  <c r="AD230" i="1" s="1"/>
  <c r="AB230" i="1"/>
  <c r="R230" i="1"/>
  <c r="Q230" i="1"/>
  <c r="P230" i="1"/>
  <c r="N230" i="1"/>
  <c r="M230" i="1"/>
  <c r="L230" i="1"/>
  <c r="AI229" i="1"/>
  <c r="AJ229" i="1" s="1"/>
  <c r="AH229" i="1"/>
  <c r="AD229" i="1"/>
  <c r="AC229" i="1"/>
  <c r="AB229" i="1"/>
  <c r="R229" i="1"/>
  <c r="Q229" i="1"/>
  <c r="P229" i="1"/>
  <c r="N229" i="1"/>
  <c r="M229" i="1"/>
  <c r="L229" i="1"/>
  <c r="AI228" i="1"/>
  <c r="AJ228" i="1" s="1"/>
  <c r="AH228" i="1"/>
  <c r="AC228" i="1"/>
  <c r="AD228" i="1" s="1"/>
  <c r="AB228" i="1"/>
  <c r="R228" i="1"/>
  <c r="Q228" i="1"/>
  <c r="P228" i="1"/>
  <c r="N228" i="1"/>
  <c r="M228" i="1"/>
  <c r="L228" i="1"/>
  <c r="AI26" i="1"/>
  <c r="AJ26" i="1" s="1"/>
  <c r="AH26" i="1"/>
  <c r="AC26" i="1"/>
  <c r="AD26" i="1" s="1"/>
  <c r="AB26" i="1"/>
  <c r="R26" i="1"/>
  <c r="Q26" i="1"/>
  <c r="P26" i="1"/>
  <c r="N26" i="1"/>
  <c r="M26" i="1"/>
  <c r="L26" i="1"/>
  <c r="AI227" i="1"/>
  <c r="AJ227" i="1" s="1"/>
  <c r="AH227" i="1"/>
  <c r="AC227" i="1"/>
  <c r="AD227" i="1" s="1"/>
  <c r="AB227" i="1"/>
  <c r="R227" i="1"/>
  <c r="Q227" i="1"/>
  <c r="P227" i="1"/>
  <c r="N227" i="1"/>
  <c r="M227" i="1"/>
  <c r="L227" i="1"/>
  <c r="AI226" i="1"/>
  <c r="AJ226" i="1" s="1"/>
  <c r="AH226" i="1"/>
  <c r="AC226" i="1"/>
  <c r="AD226" i="1" s="1"/>
  <c r="AB226" i="1"/>
  <c r="R226" i="1"/>
  <c r="Q226" i="1"/>
  <c r="P226" i="1"/>
  <c r="N226" i="1"/>
  <c r="M226" i="1"/>
  <c r="L226" i="1"/>
  <c r="AI225" i="1"/>
  <c r="AJ225" i="1" s="1"/>
  <c r="AH225" i="1"/>
  <c r="AC225" i="1"/>
  <c r="AD225" i="1" s="1"/>
  <c r="AB225" i="1"/>
  <c r="R225" i="1"/>
  <c r="Q225" i="1"/>
  <c r="P225" i="1"/>
  <c r="N225" i="1"/>
  <c r="M225" i="1"/>
  <c r="L225" i="1"/>
  <c r="AI224" i="1"/>
  <c r="AJ224" i="1" s="1"/>
  <c r="AH224" i="1"/>
  <c r="AC224" i="1"/>
  <c r="AD224" i="1" s="1"/>
  <c r="AB224" i="1"/>
  <c r="R224" i="1"/>
  <c r="Q224" i="1"/>
  <c r="P224" i="1"/>
  <c r="N224" i="1"/>
  <c r="M224" i="1"/>
  <c r="L224" i="1"/>
  <c r="AI223" i="1"/>
  <c r="AJ223" i="1" s="1"/>
  <c r="AH223" i="1"/>
  <c r="AC223" i="1"/>
  <c r="AD223" i="1" s="1"/>
  <c r="AB223" i="1"/>
  <c r="R223" i="1"/>
  <c r="Q223" i="1"/>
  <c r="P223" i="1"/>
  <c r="N223" i="1"/>
  <c r="M223" i="1"/>
  <c r="L223" i="1"/>
  <c r="AI222" i="1"/>
  <c r="AJ222" i="1" s="1"/>
  <c r="AH222" i="1"/>
  <c r="AC222" i="1"/>
  <c r="AD222" i="1" s="1"/>
  <c r="AB222" i="1"/>
  <c r="R222" i="1"/>
  <c r="Q222" i="1"/>
  <c r="P222" i="1"/>
  <c r="N222" i="1"/>
  <c r="M222" i="1"/>
  <c r="L222" i="1"/>
  <c r="AI221" i="1"/>
  <c r="AJ221" i="1" s="1"/>
  <c r="AH221" i="1"/>
  <c r="AC221" i="1"/>
  <c r="AD221" i="1" s="1"/>
  <c r="AB221" i="1"/>
  <c r="R221" i="1"/>
  <c r="Q221" i="1"/>
  <c r="P221" i="1"/>
  <c r="N221" i="1"/>
  <c r="M221" i="1"/>
  <c r="L221" i="1"/>
  <c r="AI220" i="1"/>
  <c r="AJ220" i="1" s="1"/>
  <c r="AH220" i="1"/>
  <c r="AC220" i="1"/>
  <c r="AD220" i="1" s="1"/>
  <c r="AB220" i="1"/>
  <c r="R220" i="1"/>
  <c r="Q220" i="1"/>
  <c r="P220" i="1"/>
  <c r="N220" i="1"/>
  <c r="M220" i="1"/>
  <c r="L220" i="1"/>
  <c r="AI219" i="1"/>
  <c r="AJ219" i="1" s="1"/>
  <c r="AH219" i="1"/>
  <c r="AC219" i="1"/>
  <c r="AD219" i="1" s="1"/>
  <c r="AB219" i="1"/>
  <c r="R219" i="1"/>
  <c r="Q219" i="1"/>
  <c r="P219" i="1"/>
  <c r="N219" i="1"/>
  <c r="M219" i="1"/>
  <c r="L219" i="1"/>
  <c r="AI25" i="1"/>
  <c r="AJ25" i="1" s="1"/>
  <c r="AH25" i="1"/>
  <c r="AC25" i="1"/>
  <c r="AD25" i="1" s="1"/>
  <c r="AB25" i="1"/>
  <c r="R25" i="1"/>
  <c r="Q25" i="1"/>
  <c r="P25" i="1"/>
  <c r="N25" i="1"/>
  <c r="M25" i="1"/>
  <c r="L25" i="1"/>
  <c r="AI218" i="1"/>
  <c r="AJ218" i="1" s="1"/>
  <c r="AH218" i="1"/>
  <c r="AC218" i="1"/>
  <c r="AD218" i="1" s="1"/>
  <c r="AB218" i="1"/>
  <c r="R218" i="1"/>
  <c r="Q218" i="1"/>
  <c r="P218" i="1"/>
  <c r="N218" i="1"/>
  <c r="M218" i="1"/>
  <c r="L218" i="1"/>
  <c r="AI217" i="1"/>
  <c r="AJ217" i="1" s="1"/>
  <c r="AH217" i="1"/>
  <c r="AC217" i="1"/>
  <c r="AD217" i="1" s="1"/>
  <c r="AB217" i="1"/>
  <c r="R217" i="1"/>
  <c r="Q217" i="1"/>
  <c r="P217" i="1"/>
  <c r="N217" i="1"/>
  <c r="M217" i="1"/>
  <c r="L217" i="1"/>
  <c r="AI216" i="1"/>
  <c r="AJ216" i="1" s="1"/>
  <c r="AH216" i="1"/>
  <c r="AC216" i="1"/>
  <c r="AD216" i="1" s="1"/>
  <c r="AB216" i="1"/>
  <c r="R216" i="1"/>
  <c r="Q216" i="1"/>
  <c r="P216" i="1"/>
  <c r="N216" i="1"/>
  <c r="M216" i="1"/>
  <c r="L216" i="1"/>
  <c r="AI215" i="1"/>
  <c r="AJ215" i="1" s="1"/>
  <c r="AH215" i="1"/>
  <c r="AC215" i="1"/>
  <c r="AD215" i="1" s="1"/>
  <c r="AB215" i="1"/>
  <c r="R215" i="1"/>
  <c r="Q215" i="1"/>
  <c r="P215" i="1"/>
  <c r="N215" i="1"/>
  <c r="M215" i="1"/>
  <c r="L215" i="1"/>
  <c r="AI214" i="1"/>
  <c r="AJ214" i="1" s="1"/>
  <c r="AH214" i="1"/>
  <c r="AC214" i="1"/>
  <c r="AD214" i="1" s="1"/>
  <c r="AB214" i="1"/>
  <c r="R214" i="1"/>
  <c r="Q214" i="1"/>
  <c r="P214" i="1"/>
  <c r="N214" i="1"/>
  <c r="M214" i="1"/>
  <c r="L214" i="1"/>
  <c r="AI213" i="1"/>
  <c r="AJ213" i="1" s="1"/>
  <c r="AH213" i="1"/>
  <c r="AC213" i="1"/>
  <c r="AD213" i="1" s="1"/>
  <c r="AB213" i="1"/>
  <c r="R213" i="1"/>
  <c r="Q213" i="1"/>
  <c r="P213" i="1"/>
  <c r="N213" i="1"/>
  <c r="M213" i="1"/>
  <c r="L213" i="1"/>
  <c r="AI212" i="1"/>
  <c r="AJ212" i="1" s="1"/>
  <c r="AH212" i="1"/>
  <c r="AC212" i="1"/>
  <c r="AD212" i="1" s="1"/>
  <c r="AB212" i="1"/>
  <c r="R212" i="1"/>
  <c r="Q212" i="1"/>
  <c r="P212" i="1"/>
  <c r="N212" i="1"/>
  <c r="M212" i="1"/>
  <c r="L212" i="1"/>
  <c r="AI211" i="1"/>
  <c r="AJ211" i="1" s="1"/>
  <c r="AH211" i="1"/>
  <c r="AC211" i="1"/>
  <c r="AD211" i="1" s="1"/>
  <c r="AB211" i="1"/>
  <c r="R211" i="1"/>
  <c r="Q211" i="1"/>
  <c r="P211" i="1"/>
  <c r="N211" i="1"/>
  <c r="M211" i="1"/>
  <c r="L211" i="1"/>
  <c r="AI210" i="1"/>
  <c r="AJ210" i="1" s="1"/>
  <c r="AH210" i="1"/>
  <c r="AC210" i="1"/>
  <c r="AD210" i="1" s="1"/>
  <c r="AB210" i="1"/>
  <c r="R210" i="1"/>
  <c r="Q210" i="1"/>
  <c r="P210" i="1"/>
  <c r="N210" i="1"/>
  <c r="M210" i="1"/>
  <c r="L210" i="1"/>
  <c r="AI209" i="1"/>
  <c r="AJ209" i="1" s="1"/>
  <c r="AH209" i="1"/>
  <c r="AC209" i="1"/>
  <c r="AD209" i="1" s="1"/>
  <c r="AB209" i="1"/>
  <c r="R209" i="1"/>
  <c r="Q209" i="1"/>
  <c r="P209" i="1"/>
  <c r="N209" i="1"/>
  <c r="M209" i="1"/>
  <c r="L209" i="1"/>
  <c r="AI208" i="1"/>
  <c r="AJ208" i="1" s="1"/>
  <c r="AH208" i="1"/>
  <c r="AC208" i="1"/>
  <c r="AD208" i="1" s="1"/>
  <c r="AB208" i="1"/>
  <c r="R208" i="1"/>
  <c r="Q208" i="1"/>
  <c r="P208" i="1"/>
  <c r="N208" i="1"/>
  <c r="M208" i="1"/>
  <c r="L208" i="1"/>
  <c r="AI207" i="1"/>
  <c r="AJ207" i="1" s="1"/>
  <c r="AH207" i="1"/>
  <c r="AC207" i="1"/>
  <c r="AD207" i="1" s="1"/>
  <c r="AB207" i="1"/>
  <c r="R207" i="1"/>
  <c r="Q207" i="1"/>
  <c r="P207" i="1"/>
  <c r="N207" i="1"/>
  <c r="M207" i="1"/>
  <c r="L207" i="1"/>
  <c r="AI206" i="1"/>
  <c r="AJ206" i="1" s="1"/>
  <c r="AH206" i="1"/>
  <c r="AC206" i="1"/>
  <c r="AD206" i="1" s="1"/>
  <c r="AB206" i="1"/>
  <c r="R206" i="1"/>
  <c r="Q206" i="1"/>
  <c r="P206" i="1"/>
  <c r="N206" i="1"/>
  <c r="M206" i="1"/>
  <c r="L206" i="1"/>
  <c r="AI205" i="1"/>
  <c r="AJ205" i="1" s="1"/>
  <c r="AH205" i="1"/>
  <c r="AD205" i="1"/>
  <c r="AC205" i="1"/>
  <c r="AB205" i="1"/>
  <c r="R205" i="1"/>
  <c r="Q205" i="1"/>
  <c r="P205" i="1"/>
  <c r="N205" i="1"/>
  <c r="M205" i="1"/>
  <c r="L205" i="1"/>
  <c r="AI204" i="1"/>
  <c r="AJ204" i="1" s="1"/>
  <c r="AH204" i="1"/>
  <c r="AC204" i="1"/>
  <c r="AD204" i="1" s="1"/>
  <c r="AB204" i="1"/>
  <c r="R204" i="1"/>
  <c r="Q204" i="1"/>
  <c r="P204" i="1"/>
  <c r="N204" i="1"/>
  <c r="M204" i="1"/>
  <c r="L204" i="1"/>
  <c r="AI203" i="1"/>
  <c r="AJ203" i="1" s="1"/>
  <c r="AH203" i="1"/>
  <c r="AC203" i="1"/>
  <c r="AD203" i="1" s="1"/>
  <c r="AB203" i="1"/>
  <c r="R203" i="1"/>
  <c r="Q203" i="1"/>
  <c r="P203" i="1"/>
  <c r="N203" i="1"/>
  <c r="M203" i="1"/>
  <c r="L203" i="1"/>
  <c r="AI202" i="1"/>
  <c r="AJ202" i="1" s="1"/>
  <c r="AH202" i="1"/>
  <c r="AC202" i="1"/>
  <c r="AD202" i="1" s="1"/>
  <c r="AB202" i="1"/>
  <c r="R202" i="1"/>
  <c r="Q202" i="1"/>
  <c r="P202" i="1"/>
  <c r="N202" i="1"/>
  <c r="M202" i="1"/>
  <c r="L202" i="1"/>
  <c r="AI24" i="1"/>
  <c r="AJ24" i="1" s="1"/>
  <c r="AH24" i="1"/>
  <c r="AC24" i="1"/>
  <c r="AD24" i="1" s="1"/>
  <c r="AB24" i="1"/>
  <c r="R24" i="1"/>
  <c r="Q24" i="1"/>
  <c r="P24" i="1"/>
  <c r="N24" i="1"/>
  <c r="M24" i="1"/>
  <c r="L24" i="1"/>
  <c r="AI201" i="1"/>
  <c r="AJ201" i="1" s="1"/>
  <c r="AH201" i="1"/>
  <c r="AC201" i="1"/>
  <c r="AD201" i="1" s="1"/>
  <c r="AB201" i="1"/>
  <c r="R201" i="1"/>
  <c r="Q201" i="1"/>
  <c r="P201" i="1"/>
  <c r="N201" i="1"/>
  <c r="M201" i="1"/>
  <c r="L201" i="1"/>
  <c r="AI200" i="1"/>
  <c r="AJ200" i="1" s="1"/>
  <c r="AH200" i="1"/>
  <c r="AD200" i="1"/>
  <c r="AC200" i="1"/>
  <c r="AB200" i="1"/>
  <c r="R200" i="1"/>
  <c r="Q200" i="1"/>
  <c r="P200" i="1"/>
  <c r="N200" i="1"/>
  <c r="M200" i="1"/>
  <c r="L200" i="1"/>
  <c r="AI199" i="1"/>
  <c r="AJ199" i="1" s="1"/>
  <c r="AH199" i="1"/>
  <c r="AC199" i="1"/>
  <c r="AD199" i="1" s="1"/>
  <c r="AB199" i="1"/>
  <c r="R199" i="1"/>
  <c r="Q199" i="1"/>
  <c r="P199" i="1"/>
  <c r="N199" i="1"/>
  <c r="M199" i="1"/>
  <c r="L199" i="1"/>
  <c r="AI198" i="1"/>
  <c r="AJ198" i="1" s="1"/>
  <c r="AH198" i="1"/>
  <c r="AC198" i="1"/>
  <c r="AD198" i="1" s="1"/>
  <c r="AB198" i="1"/>
  <c r="R198" i="1"/>
  <c r="Q198" i="1"/>
  <c r="P198" i="1"/>
  <c r="N198" i="1"/>
  <c r="M198" i="1"/>
  <c r="L198" i="1"/>
  <c r="AI23" i="1"/>
  <c r="AJ23" i="1" s="1"/>
  <c r="AH23" i="1"/>
  <c r="AC23" i="1"/>
  <c r="AD23" i="1" s="1"/>
  <c r="AB23" i="1"/>
  <c r="R23" i="1"/>
  <c r="Q23" i="1"/>
  <c r="P23" i="1"/>
  <c r="N23" i="1"/>
  <c r="M23" i="1"/>
  <c r="L23" i="1"/>
  <c r="AI22" i="1"/>
  <c r="AJ22" i="1" s="1"/>
  <c r="AH22" i="1"/>
  <c r="AC22" i="1"/>
  <c r="AD22" i="1" s="1"/>
  <c r="AB22" i="1"/>
  <c r="R22" i="1"/>
  <c r="Q22" i="1"/>
  <c r="P22" i="1"/>
  <c r="N22" i="1"/>
  <c r="M22" i="1"/>
  <c r="L22" i="1"/>
  <c r="AI197" i="1"/>
  <c r="AJ197" i="1" s="1"/>
  <c r="AH197" i="1"/>
  <c r="AC197" i="1"/>
  <c r="AD197" i="1" s="1"/>
  <c r="AB197" i="1"/>
  <c r="R197" i="1"/>
  <c r="Q197" i="1"/>
  <c r="P197" i="1"/>
  <c r="N197" i="1"/>
  <c r="M197" i="1"/>
  <c r="L197" i="1"/>
  <c r="AI196" i="1"/>
  <c r="AJ196" i="1" s="1"/>
  <c r="AH196" i="1"/>
  <c r="AC196" i="1"/>
  <c r="AD196" i="1" s="1"/>
  <c r="AB196" i="1"/>
  <c r="R196" i="1"/>
  <c r="Q196" i="1"/>
  <c r="P196" i="1"/>
  <c r="N196" i="1"/>
  <c r="M196" i="1"/>
  <c r="L196" i="1"/>
  <c r="AI21" i="1"/>
  <c r="AJ21" i="1" s="1"/>
  <c r="AH21" i="1"/>
  <c r="AC21" i="1"/>
  <c r="AD21" i="1" s="1"/>
  <c r="AB21" i="1"/>
  <c r="R21" i="1"/>
  <c r="Q21" i="1"/>
  <c r="P21" i="1"/>
  <c r="N21" i="1"/>
  <c r="M21" i="1"/>
  <c r="L21" i="1"/>
  <c r="AI195" i="1"/>
  <c r="AJ195" i="1" s="1"/>
  <c r="AH195" i="1"/>
  <c r="AC195" i="1"/>
  <c r="AD195" i="1" s="1"/>
  <c r="AB195" i="1"/>
  <c r="R195" i="1"/>
  <c r="Q195" i="1"/>
  <c r="P195" i="1"/>
  <c r="N195" i="1"/>
  <c r="M195" i="1"/>
  <c r="L195" i="1"/>
  <c r="AI194" i="1"/>
  <c r="AJ194" i="1" s="1"/>
  <c r="AH194" i="1"/>
  <c r="AC194" i="1"/>
  <c r="AD194" i="1" s="1"/>
  <c r="AB194" i="1"/>
  <c r="R194" i="1"/>
  <c r="Q194" i="1"/>
  <c r="P194" i="1"/>
  <c r="N194" i="1"/>
  <c r="M194" i="1"/>
  <c r="L194" i="1"/>
  <c r="AI193" i="1"/>
  <c r="AJ193" i="1" s="1"/>
  <c r="AH193" i="1"/>
  <c r="AC193" i="1"/>
  <c r="AD193" i="1" s="1"/>
  <c r="AB193" i="1"/>
  <c r="R193" i="1"/>
  <c r="Q193" i="1"/>
  <c r="P193" i="1"/>
  <c r="N193" i="1"/>
  <c r="M193" i="1"/>
  <c r="L193" i="1"/>
  <c r="AI192" i="1"/>
  <c r="AJ192" i="1" s="1"/>
  <c r="AH192" i="1"/>
  <c r="AC192" i="1"/>
  <c r="AD192" i="1" s="1"/>
  <c r="AB192" i="1"/>
  <c r="R192" i="1"/>
  <c r="Q192" i="1"/>
  <c r="P192" i="1"/>
  <c r="N192" i="1"/>
  <c r="M192" i="1"/>
  <c r="L192" i="1"/>
  <c r="AI191" i="1"/>
  <c r="AJ191" i="1" s="1"/>
  <c r="AH191" i="1"/>
  <c r="AC191" i="1"/>
  <c r="AD191" i="1" s="1"/>
  <c r="AB191" i="1"/>
  <c r="R191" i="1"/>
  <c r="Q191" i="1"/>
  <c r="P191" i="1"/>
  <c r="N191" i="1"/>
  <c r="M191" i="1"/>
  <c r="L191" i="1"/>
  <c r="AI190" i="1"/>
  <c r="AJ190" i="1" s="1"/>
  <c r="AH190" i="1"/>
  <c r="AC190" i="1"/>
  <c r="AD190" i="1" s="1"/>
  <c r="AB190" i="1"/>
  <c r="R190" i="1"/>
  <c r="Q190" i="1"/>
  <c r="P190" i="1"/>
  <c r="N190" i="1"/>
  <c r="M190" i="1"/>
  <c r="L190" i="1"/>
  <c r="AI189" i="1"/>
  <c r="AJ189" i="1" s="1"/>
  <c r="AH189" i="1"/>
  <c r="AC189" i="1"/>
  <c r="AD189" i="1" s="1"/>
  <c r="AB189" i="1"/>
  <c r="R189" i="1"/>
  <c r="Q189" i="1"/>
  <c r="P189" i="1"/>
  <c r="N189" i="1"/>
  <c r="M189" i="1"/>
  <c r="L189" i="1"/>
  <c r="AI188" i="1"/>
  <c r="AJ188" i="1" s="1"/>
  <c r="AH188" i="1"/>
  <c r="AC188" i="1"/>
  <c r="AD188" i="1" s="1"/>
  <c r="AB188" i="1"/>
  <c r="R188" i="1"/>
  <c r="Q188" i="1"/>
  <c r="P188" i="1"/>
  <c r="N188" i="1"/>
  <c r="M188" i="1"/>
  <c r="L188" i="1"/>
  <c r="AI187" i="1"/>
  <c r="AJ187" i="1" s="1"/>
  <c r="AH187" i="1"/>
  <c r="AC187" i="1"/>
  <c r="AD187" i="1" s="1"/>
  <c r="AB187" i="1"/>
  <c r="R187" i="1"/>
  <c r="Q187" i="1"/>
  <c r="P187" i="1"/>
  <c r="N187" i="1"/>
  <c r="M187" i="1"/>
  <c r="L187" i="1"/>
  <c r="AI186" i="1"/>
  <c r="AJ186" i="1" s="1"/>
  <c r="AH186" i="1"/>
  <c r="AC186" i="1"/>
  <c r="AD186" i="1" s="1"/>
  <c r="AB186" i="1"/>
  <c r="R186" i="1"/>
  <c r="Q186" i="1"/>
  <c r="P186" i="1"/>
  <c r="N186" i="1"/>
  <c r="M186" i="1"/>
  <c r="L186" i="1"/>
  <c r="AI185" i="1"/>
  <c r="AJ185" i="1" s="1"/>
  <c r="AH185" i="1"/>
  <c r="AC185" i="1"/>
  <c r="AD185" i="1" s="1"/>
  <c r="AB185" i="1"/>
  <c r="R185" i="1"/>
  <c r="Q185" i="1"/>
  <c r="P185" i="1"/>
  <c r="N185" i="1"/>
  <c r="M185" i="1"/>
  <c r="L185" i="1"/>
  <c r="AI184" i="1"/>
  <c r="AJ184" i="1" s="1"/>
  <c r="AH184" i="1"/>
  <c r="AC184" i="1"/>
  <c r="AD184" i="1" s="1"/>
  <c r="AB184" i="1"/>
  <c r="R184" i="1"/>
  <c r="Q184" i="1"/>
  <c r="P184" i="1"/>
  <c r="N184" i="1"/>
  <c r="M184" i="1"/>
  <c r="L184" i="1"/>
  <c r="AI183" i="1"/>
  <c r="AJ183" i="1" s="1"/>
  <c r="AH183" i="1"/>
  <c r="AC183" i="1"/>
  <c r="AD183" i="1" s="1"/>
  <c r="AB183" i="1"/>
  <c r="R183" i="1"/>
  <c r="Q183" i="1"/>
  <c r="P183" i="1"/>
  <c r="N183" i="1"/>
  <c r="M183" i="1"/>
  <c r="L183" i="1"/>
  <c r="AI182" i="1"/>
  <c r="AJ182" i="1" s="1"/>
  <c r="AH182" i="1"/>
  <c r="AC182" i="1"/>
  <c r="AD182" i="1" s="1"/>
  <c r="AB182" i="1"/>
  <c r="R182" i="1"/>
  <c r="Q182" i="1"/>
  <c r="P182" i="1"/>
  <c r="N182" i="1"/>
  <c r="M182" i="1"/>
  <c r="L182" i="1"/>
  <c r="AI181" i="1"/>
  <c r="AJ181" i="1" s="1"/>
  <c r="AH181" i="1"/>
  <c r="AC181" i="1"/>
  <c r="AD181" i="1" s="1"/>
  <c r="AB181" i="1"/>
  <c r="R181" i="1"/>
  <c r="Q181" i="1"/>
  <c r="P181" i="1"/>
  <c r="N181" i="1"/>
  <c r="M181" i="1"/>
  <c r="L181" i="1"/>
  <c r="AI20" i="1"/>
  <c r="AJ20" i="1" s="1"/>
  <c r="AH20" i="1"/>
  <c r="AC20" i="1"/>
  <c r="AD20" i="1" s="1"/>
  <c r="AB20" i="1"/>
  <c r="R20" i="1"/>
  <c r="Q20" i="1"/>
  <c r="P20" i="1"/>
  <c r="N20" i="1"/>
  <c r="M20" i="1"/>
  <c r="L20" i="1"/>
  <c r="AI180" i="1"/>
  <c r="AJ180" i="1" s="1"/>
  <c r="AH180" i="1"/>
  <c r="AC180" i="1"/>
  <c r="AD180" i="1" s="1"/>
  <c r="AB180" i="1"/>
  <c r="R180" i="1"/>
  <c r="Q180" i="1"/>
  <c r="P180" i="1"/>
  <c r="N180" i="1"/>
  <c r="M180" i="1"/>
  <c r="L180" i="1"/>
  <c r="AI179" i="1"/>
  <c r="AJ179" i="1" s="1"/>
  <c r="AH179" i="1"/>
  <c r="AC179" i="1"/>
  <c r="AD179" i="1" s="1"/>
  <c r="AB179" i="1"/>
  <c r="R179" i="1"/>
  <c r="Q179" i="1"/>
  <c r="P179" i="1"/>
  <c r="N179" i="1"/>
  <c r="M179" i="1"/>
  <c r="L179" i="1"/>
  <c r="AI178" i="1"/>
  <c r="AJ178" i="1" s="1"/>
  <c r="AH178" i="1"/>
  <c r="AD178" i="1"/>
  <c r="AC178" i="1"/>
  <c r="AB178" i="1"/>
  <c r="R178" i="1"/>
  <c r="Q178" i="1"/>
  <c r="P178" i="1"/>
  <c r="N178" i="1"/>
  <c r="M178" i="1"/>
  <c r="L178" i="1"/>
  <c r="AI177" i="1"/>
  <c r="AJ177" i="1" s="1"/>
  <c r="AH177" i="1"/>
  <c r="AC177" i="1"/>
  <c r="AD177" i="1" s="1"/>
  <c r="AB177" i="1"/>
  <c r="R177" i="1"/>
  <c r="Q177" i="1"/>
  <c r="P177" i="1"/>
  <c r="N177" i="1"/>
  <c r="M177" i="1"/>
  <c r="L177" i="1"/>
  <c r="AI176" i="1"/>
  <c r="AJ176" i="1" s="1"/>
  <c r="AH176" i="1"/>
  <c r="AC176" i="1"/>
  <c r="AD176" i="1" s="1"/>
  <c r="AB176" i="1"/>
  <c r="R176" i="1"/>
  <c r="Q176" i="1"/>
  <c r="P176" i="1"/>
  <c r="N176" i="1"/>
  <c r="M176" i="1"/>
  <c r="L176" i="1"/>
  <c r="AI175" i="1"/>
  <c r="AJ175" i="1" s="1"/>
  <c r="AH175" i="1"/>
  <c r="AC175" i="1"/>
  <c r="AD175" i="1" s="1"/>
  <c r="AB175" i="1"/>
  <c r="R175" i="1"/>
  <c r="Q175" i="1"/>
  <c r="P175" i="1"/>
  <c r="N175" i="1"/>
  <c r="M175" i="1"/>
  <c r="L175" i="1"/>
  <c r="AI174" i="1"/>
  <c r="AJ174" i="1" s="1"/>
  <c r="AH174" i="1"/>
  <c r="AC174" i="1"/>
  <c r="AD174" i="1" s="1"/>
  <c r="AB174" i="1"/>
  <c r="R174" i="1"/>
  <c r="Q174" i="1"/>
  <c r="P174" i="1"/>
  <c r="N174" i="1"/>
  <c r="M174" i="1"/>
  <c r="L174" i="1"/>
  <c r="AI19" i="1"/>
  <c r="AJ19" i="1" s="1"/>
  <c r="AH19" i="1"/>
  <c r="AC19" i="1"/>
  <c r="AD19" i="1" s="1"/>
  <c r="AB19" i="1"/>
  <c r="R19" i="1"/>
  <c r="Q19" i="1"/>
  <c r="P19" i="1"/>
  <c r="N19" i="1"/>
  <c r="M19" i="1"/>
  <c r="L19" i="1"/>
  <c r="AI173" i="1"/>
  <c r="AJ173" i="1" s="1"/>
  <c r="AH173" i="1"/>
  <c r="AD173" i="1"/>
  <c r="AC173" i="1"/>
  <c r="AB173" i="1"/>
  <c r="R173" i="1"/>
  <c r="Q173" i="1"/>
  <c r="P173" i="1"/>
  <c r="N173" i="1"/>
  <c r="M173" i="1"/>
  <c r="L173" i="1"/>
  <c r="AI172" i="1"/>
  <c r="AJ172" i="1" s="1"/>
  <c r="AH172" i="1"/>
  <c r="AC172" i="1"/>
  <c r="AD172" i="1" s="1"/>
  <c r="AB172" i="1"/>
  <c r="R172" i="1"/>
  <c r="Q172" i="1"/>
  <c r="P172" i="1"/>
  <c r="N172" i="1"/>
  <c r="M172" i="1"/>
  <c r="L172" i="1"/>
  <c r="AI171" i="1"/>
  <c r="AJ171" i="1" s="1"/>
  <c r="AH171" i="1"/>
  <c r="AC171" i="1"/>
  <c r="AD171" i="1" s="1"/>
  <c r="AB171" i="1"/>
  <c r="R171" i="1"/>
  <c r="Q171" i="1"/>
  <c r="P171" i="1"/>
  <c r="N171" i="1"/>
  <c r="M171" i="1"/>
  <c r="L171" i="1"/>
  <c r="AI170" i="1"/>
  <c r="AJ170" i="1" s="1"/>
  <c r="AH170" i="1"/>
  <c r="AC170" i="1"/>
  <c r="AD170" i="1" s="1"/>
  <c r="AB170" i="1"/>
  <c r="R170" i="1"/>
  <c r="Q170" i="1"/>
  <c r="P170" i="1"/>
  <c r="N170" i="1"/>
  <c r="M170" i="1"/>
  <c r="L170" i="1"/>
  <c r="AI169" i="1"/>
  <c r="AJ169" i="1" s="1"/>
  <c r="AH169" i="1"/>
  <c r="AC169" i="1"/>
  <c r="AD169" i="1" s="1"/>
  <c r="AB169" i="1"/>
  <c r="R169" i="1"/>
  <c r="Q169" i="1"/>
  <c r="P169" i="1"/>
  <c r="N169" i="1"/>
  <c r="M169" i="1"/>
  <c r="L169" i="1"/>
  <c r="AI168" i="1"/>
  <c r="AJ168" i="1" s="1"/>
  <c r="AH168" i="1"/>
  <c r="AC168" i="1"/>
  <c r="AD168" i="1" s="1"/>
  <c r="AB168" i="1"/>
  <c r="R168" i="1"/>
  <c r="Q168" i="1"/>
  <c r="P168" i="1"/>
  <c r="N168" i="1"/>
  <c r="M168" i="1"/>
  <c r="L168" i="1"/>
  <c r="AI167" i="1"/>
  <c r="AJ167" i="1" s="1"/>
  <c r="AH167" i="1"/>
  <c r="AC167" i="1"/>
  <c r="AD167" i="1" s="1"/>
  <c r="AB167" i="1"/>
  <c r="R167" i="1"/>
  <c r="Q167" i="1"/>
  <c r="P167" i="1"/>
  <c r="N167" i="1"/>
  <c r="M167" i="1"/>
  <c r="L167" i="1"/>
  <c r="AI166" i="1"/>
  <c r="AJ166" i="1" s="1"/>
  <c r="AH166" i="1"/>
  <c r="AC166" i="1"/>
  <c r="AD166" i="1" s="1"/>
  <c r="AB166" i="1"/>
  <c r="R166" i="1"/>
  <c r="Q166" i="1"/>
  <c r="P166" i="1"/>
  <c r="N166" i="1"/>
  <c r="M166" i="1"/>
  <c r="L166" i="1"/>
  <c r="AI165" i="1"/>
  <c r="AJ165" i="1" s="1"/>
  <c r="AH165" i="1"/>
  <c r="AC165" i="1"/>
  <c r="AD165" i="1" s="1"/>
  <c r="AB165" i="1"/>
  <c r="R165" i="1"/>
  <c r="Q165" i="1"/>
  <c r="P165" i="1"/>
  <c r="N165" i="1"/>
  <c r="M165" i="1"/>
  <c r="L165" i="1"/>
  <c r="AI164" i="1"/>
  <c r="AJ164" i="1" s="1"/>
  <c r="AH164" i="1"/>
  <c r="AC164" i="1"/>
  <c r="AD164" i="1" s="1"/>
  <c r="AB164" i="1"/>
  <c r="R164" i="1"/>
  <c r="Q164" i="1"/>
  <c r="P164" i="1"/>
  <c r="N164" i="1"/>
  <c r="M164" i="1"/>
  <c r="L164" i="1"/>
  <c r="AI163" i="1"/>
  <c r="AJ163" i="1" s="1"/>
  <c r="AH163" i="1"/>
  <c r="AC163" i="1"/>
  <c r="AD163" i="1" s="1"/>
  <c r="AB163" i="1"/>
  <c r="R163" i="1"/>
  <c r="Q163" i="1"/>
  <c r="P163" i="1"/>
  <c r="N163" i="1"/>
  <c r="M163" i="1"/>
  <c r="L163" i="1"/>
  <c r="AI162" i="1"/>
  <c r="AJ162" i="1" s="1"/>
  <c r="AH162" i="1"/>
  <c r="AC162" i="1"/>
  <c r="AD162" i="1" s="1"/>
  <c r="AB162" i="1"/>
  <c r="R162" i="1"/>
  <c r="Q162" i="1"/>
  <c r="P162" i="1"/>
  <c r="N162" i="1"/>
  <c r="M162" i="1"/>
  <c r="L162" i="1"/>
  <c r="AI18" i="1"/>
  <c r="AJ18" i="1" s="1"/>
  <c r="AH18" i="1"/>
  <c r="AC18" i="1"/>
  <c r="AD18" i="1" s="1"/>
  <c r="AB18" i="1"/>
  <c r="R18" i="1"/>
  <c r="Q18" i="1"/>
  <c r="P18" i="1"/>
  <c r="N18" i="1"/>
  <c r="M18" i="1"/>
  <c r="L18" i="1"/>
  <c r="AI161" i="1"/>
  <c r="AJ161" i="1" s="1"/>
  <c r="AH161" i="1"/>
  <c r="AC161" i="1"/>
  <c r="AD161" i="1" s="1"/>
  <c r="AB161" i="1"/>
  <c r="R161" i="1"/>
  <c r="Q161" i="1"/>
  <c r="P161" i="1"/>
  <c r="N161" i="1"/>
  <c r="M161" i="1"/>
  <c r="L161" i="1"/>
  <c r="AI160" i="1"/>
  <c r="AJ160" i="1" s="1"/>
  <c r="AH160" i="1"/>
  <c r="AC160" i="1"/>
  <c r="AD160" i="1" s="1"/>
  <c r="AB160" i="1"/>
  <c r="R160" i="1"/>
  <c r="Q160" i="1"/>
  <c r="P160" i="1"/>
  <c r="N160" i="1"/>
  <c r="M160" i="1"/>
  <c r="L160" i="1"/>
  <c r="AI159" i="1"/>
  <c r="AJ159" i="1" s="1"/>
  <c r="AH159" i="1"/>
  <c r="AC159" i="1"/>
  <c r="AD159" i="1" s="1"/>
  <c r="AB159" i="1"/>
  <c r="R159" i="1"/>
  <c r="Q159" i="1"/>
  <c r="P159" i="1"/>
  <c r="N159" i="1"/>
  <c r="M159" i="1"/>
  <c r="L159" i="1"/>
  <c r="AI158" i="1"/>
  <c r="AJ158" i="1" s="1"/>
  <c r="AH158" i="1"/>
  <c r="AC158" i="1"/>
  <c r="AD158" i="1" s="1"/>
  <c r="AB158" i="1"/>
  <c r="R158" i="1"/>
  <c r="Q158" i="1"/>
  <c r="P158" i="1"/>
  <c r="N158" i="1"/>
  <c r="M158" i="1"/>
  <c r="L158" i="1"/>
  <c r="AI157" i="1"/>
  <c r="AJ157" i="1" s="1"/>
  <c r="AH157" i="1"/>
  <c r="AC157" i="1"/>
  <c r="AD157" i="1" s="1"/>
  <c r="AB157" i="1"/>
  <c r="R157" i="1"/>
  <c r="Q157" i="1"/>
  <c r="P157" i="1"/>
  <c r="N157" i="1"/>
  <c r="M157" i="1"/>
  <c r="L157" i="1"/>
  <c r="AI156" i="1"/>
  <c r="AJ156" i="1" s="1"/>
  <c r="AH156" i="1"/>
  <c r="AC156" i="1"/>
  <c r="AD156" i="1" s="1"/>
  <c r="AB156" i="1"/>
  <c r="R156" i="1"/>
  <c r="Q156" i="1"/>
  <c r="P156" i="1"/>
  <c r="N156" i="1"/>
  <c r="M156" i="1"/>
  <c r="L156" i="1"/>
  <c r="AI155" i="1"/>
  <c r="AJ155" i="1" s="1"/>
  <c r="AH155" i="1"/>
  <c r="AC155" i="1"/>
  <c r="AD155" i="1" s="1"/>
  <c r="AB155" i="1"/>
  <c r="R155" i="1"/>
  <c r="Q155" i="1"/>
  <c r="P155" i="1"/>
  <c r="N155" i="1"/>
  <c r="M155" i="1"/>
  <c r="L155" i="1"/>
  <c r="AI154" i="1"/>
  <c r="AJ154" i="1" s="1"/>
  <c r="AH154" i="1"/>
  <c r="AC154" i="1"/>
  <c r="AD154" i="1" s="1"/>
  <c r="AB154" i="1"/>
  <c r="R154" i="1"/>
  <c r="Q154" i="1"/>
  <c r="P154" i="1"/>
  <c r="N154" i="1"/>
  <c r="M154" i="1"/>
  <c r="L154" i="1"/>
  <c r="AI17" i="1"/>
  <c r="AJ17" i="1" s="1"/>
  <c r="AH17" i="1"/>
  <c r="AC17" i="1"/>
  <c r="AD17" i="1" s="1"/>
  <c r="AB17" i="1"/>
  <c r="R17" i="1"/>
  <c r="Q17" i="1"/>
  <c r="P17" i="1"/>
  <c r="N17" i="1"/>
  <c r="M17" i="1"/>
  <c r="L17" i="1"/>
  <c r="AI153" i="1"/>
  <c r="AJ153" i="1" s="1"/>
  <c r="AH153" i="1"/>
  <c r="AC153" i="1"/>
  <c r="AD153" i="1" s="1"/>
  <c r="AB153" i="1"/>
  <c r="R153" i="1"/>
  <c r="Q153" i="1"/>
  <c r="P153" i="1"/>
  <c r="N153" i="1"/>
  <c r="M153" i="1"/>
  <c r="L153" i="1"/>
  <c r="AI152" i="1"/>
  <c r="AJ152" i="1" s="1"/>
  <c r="AH152" i="1"/>
  <c r="AC152" i="1"/>
  <c r="AD152" i="1" s="1"/>
  <c r="AB152" i="1"/>
  <c r="R152" i="1"/>
  <c r="Q152" i="1"/>
  <c r="P152" i="1"/>
  <c r="N152" i="1"/>
  <c r="M152" i="1"/>
  <c r="L152" i="1"/>
  <c r="AI151" i="1"/>
  <c r="AJ151" i="1" s="1"/>
  <c r="AH151" i="1"/>
  <c r="AC151" i="1"/>
  <c r="AD151" i="1" s="1"/>
  <c r="AB151" i="1"/>
  <c r="R151" i="1"/>
  <c r="Q151" i="1"/>
  <c r="P151" i="1"/>
  <c r="N151" i="1"/>
  <c r="M151" i="1"/>
  <c r="L151" i="1"/>
  <c r="AI150" i="1"/>
  <c r="AJ150" i="1" s="1"/>
  <c r="AH150" i="1"/>
  <c r="AC150" i="1"/>
  <c r="AD150" i="1" s="1"/>
  <c r="AB150" i="1"/>
  <c r="R150" i="1"/>
  <c r="Q150" i="1"/>
  <c r="P150" i="1"/>
  <c r="N150" i="1"/>
  <c r="M150" i="1"/>
  <c r="L150" i="1"/>
  <c r="AI149" i="1"/>
  <c r="AJ149" i="1" s="1"/>
  <c r="AH149" i="1"/>
  <c r="AD149" i="1"/>
  <c r="AC149" i="1"/>
  <c r="AB149" i="1"/>
  <c r="R149" i="1"/>
  <c r="Q149" i="1"/>
  <c r="P149" i="1"/>
  <c r="N149" i="1"/>
  <c r="M149" i="1"/>
  <c r="L149" i="1"/>
  <c r="AI148" i="1"/>
  <c r="AJ148" i="1" s="1"/>
  <c r="AH148" i="1"/>
  <c r="AC148" i="1"/>
  <c r="AD148" i="1" s="1"/>
  <c r="AB148" i="1"/>
  <c r="R148" i="1"/>
  <c r="Q148" i="1"/>
  <c r="P148" i="1"/>
  <c r="N148" i="1"/>
  <c r="M148" i="1"/>
  <c r="L148" i="1"/>
  <c r="AI147" i="1"/>
  <c r="AJ147" i="1" s="1"/>
  <c r="AH147" i="1"/>
  <c r="AC147" i="1"/>
  <c r="AD147" i="1" s="1"/>
  <c r="AB147" i="1"/>
  <c r="R147" i="1"/>
  <c r="Q147" i="1"/>
  <c r="P147" i="1"/>
  <c r="N147" i="1"/>
  <c r="M147" i="1"/>
  <c r="L147" i="1"/>
  <c r="AI146" i="1"/>
  <c r="AJ146" i="1" s="1"/>
  <c r="AH146" i="1"/>
  <c r="AC146" i="1"/>
  <c r="AD146" i="1" s="1"/>
  <c r="AB146" i="1"/>
  <c r="R146" i="1"/>
  <c r="Q146" i="1"/>
  <c r="P146" i="1"/>
  <c r="N146" i="1"/>
  <c r="M146" i="1"/>
  <c r="L146" i="1"/>
  <c r="AI145" i="1"/>
  <c r="AJ145" i="1" s="1"/>
  <c r="AH145" i="1"/>
  <c r="AC145" i="1"/>
  <c r="AD145" i="1" s="1"/>
  <c r="AB145" i="1"/>
  <c r="R145" i="1"/>
  <c r="Q145" i="1"/>
  <c r="P145" i="1"/>
  <c r="N145" i="1"/>
  <c r="M145" i="1"/>
  <c r="L145" i="1"/>
  <c r="AI144" i="1"/>
  <c r="AJ144" i="1" s="1"/>
  <c r="AH144" i="1"/>
  <c r="AC144" i="1"/>
  <c r="AD144" i="1" s="1"/>
  <c r="AB144" i="1"/>
  <c r="R144" i="1"/>
  <c r="Q144" i="1"/>
  <c r="P144" i="1"/>
  <c r="N144" i="1"/>
  <c r="M144" i="1"/>
  <c r="L144" i="1"/>
  <c r="AI143" i="1"/>
  <c r="AJ143" i="1" s="1"/>
  <c r="AH143" i="1"/>
  <c r="AD143" i="1"/>
  <c r="AC143" i="1"/>
  <c r="AB143" i="1"/>
  <c r="R143" i="1"/>
  <c r="Q143" i="1"/>
  <c r="P143" i="1"/>
  <c r="N143" i="1"/>
  <c r="M143" i="1"/>
  <c r="L143" i="1"/>
  <c r="AI142" i="1"/>
  <c r="AJ142" i="1" s="1"/>
  <c r="AH142" i="1"/>
  <c r="AC142" i="1"/>
  <c r="AD142" i="1" s="1"/>
  <c r="AB142" i="1"/>
  <c r="R142" i="1"/>
  <c r="Q142" i="1"/>
  <c r="P142" i="1"/>
  <c r="N142" i="1"/>
  <c r="M142" i="1"/>
  <c r="L142" i="1"/>
  <c r="AI141" i="1"/>
  <c r="AJ141" i="1" s="1"/>
  <c r="AH141" i="1"/>
  <c r="AC141" i="1"/>
  <c r="AD141" i="1" s="1"/>
  <c r="AB141" i="1"/>
  <c r="R141" i="1"/>
  <c r="Q141" i="1"/>
  <c r="P141" i="1"/>
  <c r="N141" i="1"/>
  <c r="M141" i="1"/>
  <c r="L141" i="1"/>
  <c r="AI140" i="1"/>
  <c r="AJ140" i="1" s="1"/>
  <c r="AH140" i="1"/>
  <c r="AC140" i="1"/>
  <c r="AD140" i="1" s="1"/>
  <c r="AB140" i="1"/>
  <c r="R140" i="1"/>
  <c r="Q140" i="1"/>
  <c r="P140" i="1"/>
  <c r="N140" i="1"/>
  <c r="M140" i="1"/>
  <c r="L140" i="1"/>
  <c r="AI139" i="1"/>
  <c r="AJ139" i="1" s="1"/>
  <c r="AH139" i="1"/>
  <c r="AC139" i="1"/>
  <c r="AD139" i="1" s="1"/>
  <c r="AB139" i="1"/>
  <c r="R139" i="1"/>
  <c r="Q139" i="1"/>
  <c r="P139" i="1"/>
  <c r="N139" i="1"/>
  <c r="M139" i="1"/>
  <c r="L139" i="1"/>
  <c r="AI138" i="1"/>
  <c r="AJ138" i="1" s="1"/>
  <c r="AH138" i="1"/>
  <c r="AC138" i="1"/>
  <c r="AD138" i="1" s="1"/>
  <c r="AB138" i="1"/>
  <c r="R138" i="1"/>
  <c r="Q138" i="1"/>
  <c r="P138" i="1"/>
  <c r="N138" i="1"/>
  <c r="M138" i="1"/>
  <c r="L138" i="1"/>
  <c r="AI137" i="1"/>
  <c r="AJ137" i="1" s="1"/>
  <c r="AH137" i="1"/>
  <c r="AC137" i="1"/>
  <c r="AD137" i="1" s="1"/>
  <c r="AB137" i="1"/>
  <c r="R137" i="1"/>
  <c r="Q137" i="1"/>
  <c r="P137" i="1"/>
  <c r="N137" i="1"/>
  <c r="M137" i="1"/>
  <c r="L137" i="1"/>
  <c r="AI136" i="1"/>
  <c r="AJ136" i="1" s="1"/>
  <c r="AH136" i="1"/>
  <c r="AC136" i="1"/>
  <c r="AD136" i="1" s="1"/>
  <c r="AB136" i="1"/>
  <c r="R136" i="1"/>
  <c r="Q136" i="1"/>
  <c r="P136" i="1"/>
  <c r="N136" i="1"/>
  <c r="M136" i="1"/>
  <c r="L136" i="1"/>
  <c r="AI16" i="1"/>
  <c r="AJ16" i="1" s="1"/>
  <c r="AH16" i="1"/>
  <c r="AC16" i="1"/>
  <c r="AD16" i="1" s="1"/>
  <c r="AB16" i="1"/>
  <c r="R16" i="1"/>
  <c r="Q16" i="1"/>
  <c r="P16" i="1"/>
  <c r="N16" i="1"/>
  <c r="M16" i="1"/>
  <c r="L16" i="1"/>
  <c r="AI15" i="1"/>
  <c r="AJ15" i="1" s="1"/>
  <c r="AH15" i="1"/>
  <c r="AC15" i="1"/>
  <c r="AD15" i="1" s="1"/>
  <c r="AB15" i="1"/>
  <c r="R15" i="1"/>
  <c r="Q15" i="1"/>
  <c r="P15" i="1"/>
  <c r="N15" i="1"/>
  <c r="M15" i="1"/>
  <c r="L15" i="1"/>
  <c r="AI14" i="1"/>
  <c r="AJ14" i="1" s="1"/>
  <c r="AH14" i="1"/>
  <c r="AC14" i="1"/>
  <c r="AD14" i="1" s="1"/>
  <c r="AB14" i="1"/>
  <c r="R14" i="1"/>
  <c r="Q14" i="1"/>
  <c r="P14" i="1"/>
  <c r="N14" i="1"/>
  <c r="M14" i="1"/>
  <c r="L14" i="1"/>
  <c r="AI13" i="1"/>
  <c r="AJ13" i="1" s="1"/>
  <c r="AH13" i="1"/>
  <c r="AC13" i="1"/>
  <c r="AD13" i="1" s="1"/>
  <c r="AB13" i="1"/>
  <c r="R13" i="1"/>
  <c r="Q13" i="1"/>
  <c r="P13" i="1"/>
  <c r="N13" i="1"/>
  <c r="M13" i="1"/>
  <c r="L13" i="1"/>
  <c r="AI135" i="1"/>
  <c r="AJ135" i="1" s="1"/>
  <c r="AH135" i="1"/>
  <c r="AC135" i="1"/>
  <c r="AD135" i="1" s="1"/>
  <c r="AB135" i="1"/>
  <c r="R135" i="1"/>
  <c r="Q135" i="1"/>
  <c r="P135" i="1"/>
  <c r="N135" i="1"/>
  <c r="M135" i="1"/>
  <c r="L135" i="1"/>
  <c r="AI134" i="1"/>
  <c r="AJ134" i="1" s="1"/>
  <c r="AH134" i="1"/>
  <c r="AC134" i="1"/>
  <c r="AD134" i="1" s="1"/>
  <c r="AB134" i="1"/>
  <c r="R134" i="1"/>
  <c r="Q134" i="1"/>
  <c r="P134" i="1"/>
  <c r="N134" i="1"/>
  <c r="M134" i="1"/>
  <c r="L134" i="1"/>
  <c r="AI133" i="1"/>
  <c r="AJ133" i="1" s="1"/>
  <c r="AH133" i="1"/>
  <c r="AC133" i="1"/>
  <c r="AD133" i="1" s="1"/>
  <c r="AB133" i="1"/>
  <c r="R133" i="1"/>
  <c r="Q133" i="1"/>
  <c r="P133" i="1"/>
  <c r="N133" i="1"/>
  <c r="M133" i="1"/>
  <c r="L133" i="1"/>
  <c r="AI132" i="1"/>
  <c r="AJ132" i="1" s="1"/>
  <c r="AH132" i="1"/>
  <c r="AC132" i="1"/>
  <c r="AD132" i="1" s="1"/>
  <c r="AB132" i="1"/>
  <c r="R132" i="1"/>
  <c r="Q132" i="1"/>
  <c r="P132" i="1"/>
  <c r="N132" i="1"/>
  <c r="M132" i="1"/>
  <c r="L132" i="1"/>
  <c r="AI131" i="1"/>
  <c r="AJ131" i="1" s="1"/>
  <c r="AH131" i="1"/>
  <c r="AC131" i="1"/>
  <c r="AD131" i="1" s="1"/>
  <c r="AB131" i="1"/>
  <c r="R131" i="1"/>
  <c r="Q131" i="1"/>
  <c r="P131" i="1"/>
  <c r="N131" i="1"/>
  <c r="M131" i="1"/>
  <c r="L131" i="1"/>
  <c r="AI12" i="1"/>
  <c r="AJ12" i="1" s="1"/>
  <c r="AH12" i="1"/>
  <c r="AC12" i="1"/>
  <c r="AD12" i="1" s="1"/>
  <c r="AB12" i="1"/>
  <c r="R12" i="1"/>
  <c r="Q12" i="1"/>
  <c r="P12" i="1"/>
  <c r="N12" i="1"/>
  <c r="M12" i="1"/>
  <c r="L12" i="1"/>
  <c r="AI11" i="1"/>
  <c r="AJ11" i="1" s="1"/>
  <c r="AH11" i="1"/>
  <c r="AC11" i="1"/>
  <c r="AD11" i="1" s="1"/>
  <c r="AB11" i="1"/>
  <c r="R11" i="1"/>
  <c r="Q11" i="1"/>
  <c r="P11" i="1"/>
  <c r="N11" i="1"/>
  <c r="M11" i="1"/>
  <c r="L11" i="1"/>
  <c r="AI10" i="1"/>
  <c r="AJ10" i="1" s="1"/>
  <c r="AH10" i="1"/>
  <c r="AC10" i="1"/>
  <c r="AD10" i="1" s="1"/>
  <c r="AB10" i="1"/>
  <c r="R10" i="1"/>
  <c r="Q10" i="1"/>
  <c r="P10" i="1"/>
  <c r="N10" i="1"/>
  <c r="M10" i="1"/>
  <c r="L10" i="1"/>
  <c r="AI9" i="1"/>
  <c r="AJ9" i="1" s="1"/>
  <c r="AH9" i="1"/>
  <c r="AC9" i="1"/>
  <c r="AD9" i="1" s="1"/>
  <c r="AB9" i="1"/>
  <c r="R9" i="1"/>
  <c r="Q9" i="1"/>
  <c r="P9" i="1"/>
  <c r="N9" i="1"/>
  <c r="M9" i="1"/>
  <c r="L9" i="1"/>
  <c r="AI130" i="1"/>
  <c r="AJ130" i="1" s="1"/>
  <c r="AH130" i="1"/>
  <c r="AC130" i="1"/>
  <c r="AD130" i="1" s="1"/>
  <c r="AB130" i="1"/>
  <c r="R130" i="1"/>
  <c r="Q130" i="1"/>
  <c r="P130" i="1"/>
  <c r="N130" i="1"/>
  <c r="M130" i="1"/>
  <c r="L130" i="1"/>
  <c r="AI129" i="1"/>
  <c r="AJ129" i="1" s="1"/>
  <c r="AH129" i="1"/>
  <c r="AC129" i="1"/>
  <c r="AD129" i="1" s="1"/>
  <c r="AB129" i="1"/>
  <c r="R129" i="1"/>
  <c r="Q129" i="1"/>
  <c r="P129" i="1"/>
  <c r="N129" i="1"/>
  <c r="M129" i="1"/>
  <c r="L129" i="1"/>
  <c r="AI128" i="1"/>
  <c r="AJ128" i="1" s="1"/>
  <c r="AH128" i="1"/>
  <c r="AC128" i="1"/>
  <c r="AD128" i="1" s="1"/>
  <c r="AB128" i="1"/>
  <c r="R128" i="1"/>
  <c r="Q128" i="1"/>
  <c r="P128" i="1"/>
  <c r="N128" i="1"/>
  <c r="M128" i="1"/>
  <c r="L128" i="1"/>
  <c r="AI5" i="1"/>
  <c r="AJ5" i="1" s="1"/>
  <c r="AH5" i="1"/>
  <c r="AC5" i="1"/>
  <c r="AD5" i="1" s="1"/>
  <c r="AB5" i="1"/>
  <c r="R5" i="1"/>
  <c r="Q5" i="1"/>
  <c r="P5" i="1"/>
  <c r="N5" i="1"/>
  <c r="M5" i="1"/>
  <c r="L5" i="1"/>
  <c r="AI127" i="1"/>
  <c r="AJ127" i="1" s="1"/>
  <c r="AH127" i="1"/>
  <c r="AC127" i="1"/>
  <c r="AD127" i="1" s="1"/>
  <c r="AB127" i="1"/>
  <c r="R127" i="1"/>
  <c r="Q127" i="1"/>
  <c r="P127" i="1"/>
  <c r="N127" i="1"/>
  <c r="M127" i="1"/>
  <c r="L127" i="1"/>
  <c r="AI126" i="1"/>
  <c r="AJ126" i="1" s="1"/>
  <c r="AH126" i="1"/>
  <c r="AD126" i="1"/>
  <c r="AC126" i="1"/>
  <c r="AB126" i="1"/>
  <c r="R126" i="1"/>
  <c r="Q126" i="1"/>
  <c r="P126" i="1"/>
  <c r="N126" i="1"/>
  <c r="M126" i="1"/>
  <c r="L126" i="1"/>
  <c r="AI125" i="1"/>
  <c r="AJ125" i="1" s="1"/>
  <c r="AH125" i="1"/>
  <c r="AC125" i="1"/>
  <c r="AD125" i="1" s="1"/>
  <c r="AB125" i="1"/>
  <c r="R125" i="1"/>
  <c r="Q125" i="1"/>
  <c r="P125" i="1"/>
  <c r="N125" i="1"/>
  <c r="M125" i="1"/>
  <c r="L125" i="1"/>
  <c r="AI124" i="1"/>
  <c r="AJ124" i="1" s="1"/>
  <c r="AH124" i="1"/>
  <c r="AC124" i="1"/>
  <c r="AD124" i="1" s="1"/>
  <c r="AB124" i="1"/>
  <c r="R124" i="1"/>
  <c r="Q124" i="1"/>
  <c r="P124" i="1"/>
  <c r="N124" i="1"/>
  <c r="M124" i="1"/>
  <c r="L124" i="1"/>
  <c r="AI123" i="1"/>
  <c r="AJ123" i="1" s="1"/>
  <c r="AH123" i="1"/>
  <c r="AC123" i="1"/>
  <c r="AD123" i="1" s="1"/>
  <c r="AB123" i="1"/>
  <c r="R123" i="1"/>
  <c r="Q123" i="1"/>
  <c r="P123" i="1"/>
  <c r="N123" i="1"/>
  <c r="M123" i="1"/>
  <c r="L123" i="1"/>
  <c r="AI122" i="1"/>
  <c r="AJ122" i="1" s="1"/>
  <c r="AH122" i="1"/>
  <c r="AC122" i="1"/>
  <c r="AD122" i="1" s="1"/>
  <c r="AB122" i="1"/>
  <c r="R122" i="1"/>
  <c r="Q122" i="1"/>
  <c r="P122" i="1"/>
  <c r="N122" i="1"/>
  <c r="M122" i="1"/>
  <c r="L122" i="1"/>
  <c r="AI121" i="1"/>
  <c r="AJ121" i="1" s="1"/>
  <c r="AH121" i="1"/>
  <c r="AC121" i="1"/>
  <c r="AD121" i="1" s="1"/>
  <c r="AB121" i="1"/>
  <c r="R121" i="1"/>
  <c r="Q121" i="1"/>
  <c r="P121" i="1"/>
  <c r="N121" i="1"/>
  <c r="M121" i="1"/>
  <c r="L121" i="1"/>
  <c r="AI120" i="1"/>
  <c r="AJ120" i="1" s="1"/>
  <c r="AH120" i="1"/>
  <c r="AD120" i="1"/>
  <c r="AC120" i="1"/>
  <c r="AB120" i="1"/>
  <c r="R120" i="1"/>
  <c r="Q120" i="1"/>
  <c r="P120" i="1"/>
  <c r="N120" i="1"/>
  <c r="M120" i="1"/>
  <c r="L120" i="1"/>
  <c r="AI119" i="1"/>
  <c r="AJ119" i="1" s="1"/>
  <c r="AH119" i="1"/>
  <c r="AC119" i="1"/>
  <c r="AD119" i="1" s="1"/>
  <c r="AB119" i="1"/>
  <c r="R119" i="1"/>
  <c r="Q119" i="1"/>
  <c r="P119" i="1"/>
  <c r="N119" i="1"/>
  <c r="M119" i="1"/>
  <c r="L119" i="1"/>
  <c r="AI118" i="1"/>
  <c r="AJ118" i="1" s="1"/>
  <c r="AH118" i="1"/>
  <c r="AC118" i="1"/>
  <c r="AD118" i="1" s="1"/>
  <c r="AB118" i="1"/>
  <c r="R118" i="1"/>
  <c r="Q118" i="1"/>
  <c r="P118" i="1"/>
  <c r="N118" i="1"/>
  <c r="M118" i="1"/>
  <c r="L118" i="1"/>
  <c r="AI117" i="1"/>
  <c r="AJ117" i="1" s="1"/>
  <c r="AH117" i="1"/>
  <c r="AC117" i="1"/>
  <c r="AD117" i="1" s="1"/>
  <c r="AB117" i="1"/>
  <c r="R117" i="1"/>
  <c r="Q117" i="1"/>
  <c r="P117" i="1"/>
  <c r="N117" i="1"/>
  <c r="M117" i="1"/>
  <c r="L117" i="1"/>
  <c r="AI116" i="1"/>
  <c r="AJ116" i="1" s="1"/>
  <c r="AH116" i="1"/>
  <c r="AC116" i="1"/>
  <c r="AD116" i="1" s="1"/>
  <c r="AB116" i="1"/>
  <c r="R116" i="1"/>
  <c r="Q116" i="1"/>
  <c r="P116" i="1"/>
  <c r="N116" i="1"/>
  <c r="M116" i="1"/>
  <c r="L116" i="1"/>
  <c r="AI115" i="1"/>
  <c r="AJ115" i="1" s="1"/>
  <c r="AH115" i="1"/>
  <c r="AC115" i="1"/>
  <c r="AD115" i="1" s="1"/>
  <c r="AB115" i="1"/>
  <c r="R115" i="1"/>
  <c r="Q115" i="1"/>
  <c r="P115" i="1"/>
  <c r="N115" i="1"/>
  <c r="M115" i="1"/>
  <c r="L115" i="1"/>
  <c r="AI114" i="1"/>
  <c r="AJ114" i="1" s="1"/>
  <c r="AH114" i="1"/>
  <c r="AC114" i="1"/>
  <c r="AD114" i="1" s="1"/>
  <c r="AB114" i="1"/>
  <c r="R114" i="1"/>
  <c r="Q114" i="1"/>
  <c r="P114" i="1"/>
  <c r="N114" i="1"/>
  <c r="M114" i="1"/>
  <c r="L114" i="1"/>
  <c r="AI8" i="1"/>
  <c r="AJ8" i="1" s="1"/>
  <c r="AH8" i="1"/>
  <c r="AC8" i="1"/>
  <c r="AD8" i="1" s="1"/>
  <c r="AB8" i="1"/>
  <c r="R8" i="1"/>
  <c r="Q8" i="1"/>
  <c r="P8" i="1"/>
  <c r="N8" i="1"/>
  <c r="M8" i="1"/>
  <c r="L8" i="1"/>
  <c r="AI113" i="1"/>
  <c r="AJ113" i="1" s="1"/>
  <c r="AH113" i="1"/>
  <c r="AC113" i="1"/>
  <c r="AD113" i="1" s="1"/>
  <c r="AB113" i="1"/>
  <c r="R113" i="1"/>
  <c r="Q113" i="1"/>
  <c r="P113" i="1"/>
  <c r="N113" i="1"/>
  <c r="M113" i="1"/>
  <c r="L113" i="1"/>
  <c r="AI112" i="1"/>
  <c r="AJ112" i="1" s="1"/>
  <c r="AH112" i="1"/>
  <c r="AC112" i="1"/>
  <c r="AD112" i="1" s="1"/>
  <c r="AB112" i="1"/>
  <c r="R112" i="1"/>
  <c r="Q112" i="1"/>
  <c r="P112" i="1"/>
  <c r="N112" i="1"/>
  <c r="M112" i="1"/>
  <c r="L112" i="1"/>
  <c r="AI111" i="1"/>
  <c r="AJ111" i="1" s="1"/>
  <c r="AH111" i="1"/>
  <c r="AC111" i="1"/>
  <c r="AD111" i="1" s="1"/>
  <c r="AB111" i="1"/>
  <c r="R111" i="1"/>
  <c r="Q111" i="1"/>
  <c r="P111" i="1"/>
  <c r="N111" i="1"/>
  <c r="M111" i="1"/>
  <c r="L111" i="1"/>
  <c r="AI7" i="1"/>
  <c r="AJ7" i="1" s="1"/>
  <c r="AH7" i="1"/>
  <c r="AC7" i="1"/>
  <c r="AD7" i="1" s="1"/>
  <c r="AB7" i="1"/>
  <c r="R7" i="1"/>
  <c r="Q7" i="1"/>
  <c r="P7" i="1"/>
  <c r="N7" i="1"/>
  <c r="M7" i="1"/>
  <c r="L7" i="1"/>
  <c r="AI110" i="1"/>
  <c r="AJ110" i="1" s="1"/>
  <c r="AH110" i="1"/>
  <c r="AC110" i="1"/>
  <c r="AD110" i="1" s="1"/>
  <c r="AB110" i="1"/>
  <c r="R110" i="1"/>
  <c r="Q110" i="1"/>
  <c r="P110" i="1"/>
  <c r="N110" i="1"/>
  <c r="M110" i="1"/>
  <c r="L110" i="1"/>
  <c r="AI6" i="1"/>
  <c r="AJ6" i="1" s="1"/>
  <c r="AH6" i="1"/>
  <c r="AC6" i="1"/>
  <c r="AD6" i="1" s="1"/>
  <c r="AB6" i="1"/>
  <c r="R6" i="1"/>
  <c r="Q6" i="1"/>
  <c r="P6" i="1"/>
  <c r="N6" i="1"/>
  <c r="M6" i="1"/>
  <c r="L6" i="1"/>
  <c r="AI109" i="1"/>
  <c r="AJ109" i="1" s="1"/>
  <c r="AH109" i="1"/>
  <c r="AC109" i="1"/>
  <c r="AD109" i="1" s="1"/>
  <c r="AB109" i="1"/>
  <c r="R109" i="1"/>
  <c r="Q109" i="1"/>
  <c r="P109" i="1"/>
  <c r="N109" i="1"/>
  <c r="M109" i="1"/>
  <c r="L109" i="1"/>
  <c r="AI108" i="1"/>
  <c r="AJ108" i="1" s="1"/>
  <c r="AH108" i="1"/>
  <c r="AC108" i="1"/>
  <c r="AD108" i="1" s="1"/>
  <c r="AB108" i="1"/>
  <c r="R108" i="1"/>
  <c r="Q108" i="1"/>
  <c r="P108" i="1"/>
  <c r="N108" i="1"/>
  <c r="M108" i="1"/>
  <c r="L108" i="1"/>
  <c r="AI107" i="1"/>
  <c r="AJ107" i="1" s="1"/>
  <c r="AH107" i="1"/>
  <c r="AC107" i="1"/>
  <c r="AD107" i="1" s="1"/>
  <c r="AB107" i="1"/>
  <c r="R107" i="1"/>
  <c r="Q107" i="1"/>
  <c r="P107" i="1"/>
  <c r="N107" i="1"/>
  <c r="M107" i="1"/>
  <c r="L107" i="1"/>
  <c r="AI106" i="1"/>
  <c r="AJ106" i="1" s="1"/>
  <c r="AH106" i="1"/>
  <c r="AC106" i="1"/>
  <c r="AD106" i="1" s="1"/>
  <c r="AB106" i="1"/>
  <c r="R106" i="1"/>
  <c r="Q106" i="1"/>
  <c r="P106" i="1"/>
  <c r="N106" i="1"/>
  <c r="M106" i="1"/>
  <c r="L106" i="1"/>
  <c r="AI4" i="1"/>
  <c r="AJ4" i="1" s="1"/>
  <c r="AH4" i="1"/>
  <c r="AC4" i="1"/>
  <c r="AD4" i="1" s="1"/>
  <c r="AB4" i="1"/>
  <c r="R4" i="1"/>
  <c r="Q4" i="1"/>
  <c r="P4" i="1"/>
  <c r="N4" i="1"/>
  <c r="M4" i="1"/>
  <c r="L4" i="1"/>
  <c r="AI105" i="1"/>
  <c r="AJ105" i="1" s="1"/>
  <c r="AH105" i="1"/>
  <c r="AC105" i="1"/>
  <c r="AD105" i="1" s="1"/>
  <c r="AB105" i="1"/>
  <c r="R105" i="1"/>
  <c r="Q105" i="1"/>
  <c r="P105" i="1"/>
  <c r="N105" i="1"/>
  <c r="M105" i="1"/>
  <c r="L105" i="1"/>
  <c r="AI104" i="1"/>
  <c r="AJ104" i="1" s="1"/>
  <c r="AH104" i="1"/>
  <c r="AC104" i="1"/>
  <c r="AD104" i="1" s="1"/>
  <c r="AB104" i="1"/>
  <c r="R104" i="1"/>
  <c r="Q104" i="1"/>
  <c r="P104" i="1"/>
  <c r="N104" i="1"/>
  <c r="M104" i="1"/>
  <c r="L104" i="1"/>
  <c r="AI103" i="1"/>
  <c r="AJ103" i="1" s="1"/>
  <c r="AH103" i="1"/>
  <c r="AC103" i="1"/>
  <c r="AD103" i="1" s="1"/>
  <c r="AB103" i="1"/>
  <c r="R103" i="1"/>
  <c r="Q103" i="1"/>
  <c r="P103" i="1"/>
  <c r="N103" i="1"/>
  <c r="M103" i="1"/>
  <c r="L103" i="1"/>
  <c r="AI102" i="1"/>
  <c r="AJ102" i="1" s="1"/>
  <c r="AH102" i="1"/>
  <c r="AC102" i="1"/>
  <c r="AD102" i="1" s="1"/>
  <c r="AB102" i="1"/>
  <c r="R102" i="1"/>
  <c r="Q102" i="1"/>
  <c r="P102" i="1"/>
  <c r="N102" i="1"/>
  <c r="M102" i="1"/>
  <c r="L102" i="1"/>
  <c r="AI101" i="1"/>
  <c r="AJ101" i="1" s="1"/>
  <c r="AH101" i="1"/>
  <c r="AC101" i="1"/>
  <c r="AD101" i="1" s="1"/>
  <c r="AB101" i="1"/>
  <c r="R101" i="1"/>
  <c r="Q101" i="1"/>
  <c r="P101" i="1"/>
  <c r="N101" i="1"/>
  <c r="M101" i="1"/>
  <c r="L101" i="1"/>
  <c r="AI100" i="1"/>
  <c r="AJ100" i="1" s="1"/>
  <c r="AH100" i="1"/>
  <c r="AC100" i="1"/>
  <c r="AD100" i="1" s="1"/>
  <c r="AB100" i="1"/>
  <c r="R100" i="1"/>
  <c r="Q100" i="1"/>
  <c r="P100" i="1"/>
  <c r="N100" i="1"/>
  <c r="M100" i="1"/>
  <c r="L100" i="1"/>
  <c r="AI99" i="1"/>
  <c r="AJ99" i="1" s="1"/>
  <c r="AH99" i="1"/>
  <c r="AC99" i="1"/>
  <c r="AD99" i="1" s="1"/>
  <c r="AB99" i="1"/>
  <c r="R99" i="1"/>
  <c r="Q99" i="1"/>
  <c r="P99" i="1"/>
  <c r="N99" i="1"/>
  <c r="M99" i="1"/>
  <c r="L99" i="1"/>
  <c r="AI3" i="1"/>
  <c r="AJ3" i="1" s="1"/>
  <c r="AH3" i="1"/>
  <c r="AC3" i="1"/>
  <c r="AD3" i="1" s="1"/>
  <c r="AB3" i="1"/>
  <c r="R3" i="1"/>
  <c r="Q3" i="1"/>
  <c r="P3" i="1"/>
  <c r="N3" i="1"/>
  <c r="M3" i="1"/>
  <c r="L3" i="1"/>
  <c r="AI98" i="1"/>
  <c r="AJ98" i="1" s="1"/>
  <c r="AH98" i="1"/>
  <c r="AC98" i="1"/>
  <c r="AD98" i="1" s="1"/>
  <c r="AB98" i="1"/>
  <c r="R98" i="1"/>
  <c r="Q98" i="1"/>
  <c r="P98" i="1"/>
  <c r="N98" i="1"/>
  <c r="M98" i="1"/>
  <c r="L98" i="1"/>
  <c r="AI97" i="1"/>
  <c r="AJ97" i="1" s="1"/>
  <c r="AH97" i="1"/>
  <c r="AC97" i="1"/>
  <c r="AD97" i="1" s="1"/>
  <c r="AB97" i="1"/>
  <c r="R97" i="1"/>
  <c r="Q97" i="1"/>
  <c r="P97" i="1"/>
  <c r="N97" i="1"/>
  <c r="M97" i="1"/>
  <c r="L97" i="1"/>
  <c r="AI96" i="1"/>
  <c r="AJ96" i="1" s="1"/>
  <c r="AH96" i="1"/>
  <c r="AC96" i="1"/>
  <c r="AD96" i="1" s="1"/>
  <c r="AB96" i="1"/>
  <c r="R96" i="1"/>
  <c r="Q96" i="1"/>
  <c r="P96" i="1"/>
  <c r="N96" i="1"/>
  <c r="M96" i="1"/>
  <c r="L96" i="1"/>
  <c r="AI95" i="1"/>
  <c r="AJ95" i="1" s="1"/>
  <c r="AH95" i="1"/>
  <c r="AC95" i="1"/>
  <c r="AD95" i="1" s="1"/>
  <c r="AB95" i="1"/>
  <c r="R95" i="1"/>
  <c r="Q95" i="1"/>
  <c r="P95" i="1"/>
  <c r="N95" i="1"/>
  <c r="M95" i="1"/>
  <c r="L95" i="1"/>
  <c r="AI94" i="1"/>
  <c r="AJ94" i="1" s="1"/>
  <c r="AH94" i="1"/>
  <c r="AC94" i="1"/>
  <c r="AD94" i="1" s="1"/>
  <c r="AB94" i="1"/>
  <c r="R94" i="1"/>
  <c r="Q94" i="1"/>
  <c r="P94" i="1"/>
  <c r="N94" i="1"/>
  <c r="M94" i="1"/>
  <c r="L94" i="1"/>
  <c r="AI93" i="1"/>
  <c r="AJ93" i="1" s="1"/>
  <c r="AH93" i="1"/>
  <c r="AC93" i="1"/>
  <c r="AD93" i="1" s="1"/>
  <c r="AB93" i="1"/>
  <c r="R93" i="1"/>
  <c r="Q93" i="1"/>
  <c r="P93" i="1"/>
  <c r="N93" i="1"/>
  <c r="M93" i="1"/>
  <c r="L93" i="1"/>
  <c r="AI92" i="1"/>
  <c r="AJ92" i="1" s="1"/>
  <c r="AH92" i="1"/>
  <c r="AC92" i="1"/>
  <c r="AD92" i="1" s="1"/>
  <c r="AB92" i="1"/>
  <c r="R92" i="1"/>
  <c r="Q92" i="1"/>
  <c r="P92" i="1"/>
  <c r="N92" i="1"/>
  <c r="M92" i="1"/>
  <c r="L92" i="1"/>
  <c r="AI91" i="1"/>
  <c r="AJ91" i="1" s="1"/>
  <c r="AH91" i="1"/>
  <c r="AC91" i="1"/>
  <c r="AD91" i="1" s="1"/>
  <c r="AB91" i="1"/>
  <c r="R91" i="1"/>
  <c r="Q91" i="1"/>
  <c r="P91" i="1"/>
  <c r="N91" i="1"/>
  <c r="M91" i="1"/>
  <c r="L91" i="1"/>
  <c r="AI90" i="1"/>
  <c r="AJ90" i="1" s="1"/>
  <c r="AH90" i="1"/>
  <c r="AC90" i="1"/>
  <c r="AD90" i="1" s="1"/>
  <c r="AB90" i="1"/>
  <c r="R90" i="1"/>
  <c r="Q90" i="1"/>
  <c r="P90" i="1"/>
  <c r="N90" i="1"/>
  <c r="M90" i="1"/>
  <c r="L90" i="1"/>
  <c r="AI89" i="1"/>
  <c r="AJ89" i="1" s="1"/>
  <c r="AH89" i="1"/>
  <c r="AC89" i="1"/>
  <c r="AD89" i="1" s="1"/>
  <c r="AB89" i="1"/>
  <c r="R89" i="1"/>
  <c r="Q89" i="1"/>
  <c r="P89" i="1"/>
  <c r="N89" i="1"/>
  <c r="M89" i="1"/>
  <c r="L89" i="1"/>
  <c r="AI88" i="1"/>
  <c r="AJ88" i="1" s="1"/>
  <c r="AH88" i="1"/>
  <c r="AC88" i="1"/>
  <c r="AD88" i="1" s="1"/>
  <c r="AB88" i="1"/>
  <c r="R88" i="1"/>
  <c r="Q88" i="1"/>
  <c r="P88" i="1"/>
  <c r="N88" i="1"/>
  <c r="M88" i="1"/>
  <c r="L88" i="1"/>
  <c r="AI87" i="1"/>
  <c r="AJ87" i="1" s="1"/>
  <c r="AH87" i="1"/>
  <c r="AC87" i="1"/>
  <c r="AD87" i="1" s="1"/>
  <c r="AB87" i="1"/>
  <c r="R87" i="1"/>
  <c r="Q87" i="1"/>
  <c r="P87" i="1"/>
  <c r="N87" i="1"/>
  <c r="M87" i="1"/>
  <c r="L87" i="1"/>
  <c r="AI86" i="1"/>
  <c r="AJ86" i="1" s="1"/>
  <c r="AH86" i="1"/>
  <c r="AC86" i="1"/>
  <c r="AD86" i="1" s="1"/>
  <c r="AB86" i="1"/>
  <c r="R86" i="1"/>
  <c r="Q86" i="1"/>
  <c r="P86" i="1"/>
  <c r="N86" i="1"/>
  <c r="M86" i="1"/>
  <c r="L86" i="1"/>
  <c r="AI85" i="1"/>
  <c r="AJ85" i="1" s="1"/>
  <c r="AH85" i="1"/>
  <c r="AC85" i="1"/>
  <c r="AD85" i="1" s="1"/>
  <c r="AB85" i="1"/>
  <c r="R85" i="1"/>
  <c r="Q85" i="1"/>
  <c r="P85" i="1"/>
  <c r="N85" i="1"/>
  <c r="M85" i="1"/>
  <c r="L85" i="1"/>
  <c r="AI84" i="1"/>
  <c r="AJ84" i="1" s="1"/>
  <c r="AH84" i="1"/>
  <c r="AC84" i="1"/>
  <c r="AD84" i="1" s="1"/>
  <c r="AB84" i="1"/>
  <c r="R84" i="1"/>
  <c r="Q84" i="1"/>
  <c r="P84" i="1"/>
  <c r="N84" i="1"/>
  <c r="M84" i="1"/>
  <c r="L84" i="1"/>
  <c r="AI83" i="1"/>
  <c r="AJ83" i="1" s="1"/>
  <c r="AH83" i="1"/>
  <c r="AC83" i="1"/>
  <c r="AD83" i="1" s="1"/>
  <c r="AB83" i="1"/>
  <c r="R83" i="1"/>
  <c r="Q83" i="1"/>
  <c r="P83" i="1"/>
  <c r="N83" i="1"/>
  <c r="M83" i="1"/>
  <c r="L83" i="1"/>
  <c r="AI2" i="1"/>
  <c r="AJ2" i="1" s="1"/>
  <c r="AH2" i="1"/>
  <c r="AD2" i="1"/>
  <c r="AC2" i="1"/>
  <c r="AB2" i="1"/>
  <c r="R2" i="1"/>
  <c r="Q2" i="1"/>
  <c r="P2" i="1"/>
  <c r="N2" i="1"/>
  <c r="M2" i="1"/>
  <c r="L2" i="1"/>
  <c r="AI82" i="1"/>
  <c r="AJ82" i="1" s="1"/>
  <c r="AH82" i="1"/>
  <c r="AC82" i="1"/>
  <c r="AD82" i="1" s="1"/>
  <c r="AB82" i="1"/>
  <c r="R82" i="1"/>
  <c r="Q82" i="1"/>
  <c r="P82" i="1"/>
  <c r="N82" i="1"/>
  <c r="M82" i="1"/>
  <c r="L82" i="1"/>
  <c r="AI81" i="1"/>
  <c r="AJ81" i="1" s="1"/>
  <c r="AH81" i="1"/>
  <c r="AC81" i="1"/>
  <c r="AD81" i="1" s="1"/>
  <c r="AB81" i="1"/>
  <c r="R81" i="1"/>
  <c r="Q81" i="1"/>
  <c r="P81" i="1"/>
  <c r="N81" i="1"/>
  <c r="M81" i="1"/>
  <c r="L81" i="1"/>
  <c r="AI80" i="1"/>
  <c r="AJ80" i="1" s="1"/>
  <c r="AH80" i="1"/>
  <c r="AC80" i="1"/>
  <c r="AD80" i="1" s="1"/>
  <c r="AB80" i="1"/>
  <c r="R80" i="1"/>
  <c r="Q80" i="1"/>
  <c r="P80" i="1"/>
  <c r="N80" i="1"/>
  <c r="M80" i="1"/>
  <c r="L80" i="1"/>
  <c r="AI79" i="1"/>
  <c r="AJ79" i="1" s="1"/>
  <c r="AH79" i="1"/>
  <c r="AC79" i="1"/>
  <c r="AD79" i="1" s="1"/>
  <c r="AB79" i="1"/>
  <c r="R79" i="1"/>
  <c r="Q79" i="1"/>
  <c r="P79" i="1"/>
  <c r="N79" i="1"/>
  <c r="M79" i="1"/>
  <c r="L79" i="1"/>
  <c r="AI78" i="1"/>
  <c r="AJ78" i="1" s="1"/>
  <c r="AH78" i="1"/>
  <c r="AC78" i="1"/>
  <c r="AD78" i="1" s="1"/>
  <c r="AB78" i="1"/>
  <c r="R78" i="1"/>
  <c r="Q78" i="1"/>
  <c r="P78" i="1"/>
  <c r="N78" i="1"/>
  <c r="M78" i="1"/>
  <c r="L78" i="1"/>
  <c r="AI77" i="1"/>
  <c r="AJ77" i="1" s="1"/>
  <c r="AH77" i="1"/>
  <c r="AC77" i="1"/>
  <c r="AD77" i="1" s="1"/>
  <c r="AB77" i="1"/>
  <c r="R77" i="1"/>
  <c r="Q77" i="1"/>
  <c r="P77" i="1"/>
  <c r="N77" i="1"/>
  <c r="M77" i="1"/>
  <c r="L77" i="1"/>
  <c r="AI76" i="1"/>
  <c r="AJ76" i="1" s="1"/>
  <c r="AH76" i="1"/>
  <c r="AC76" i="1"/>
  <c r="AD76" i="1" s="1"/>
  <c r="AB76" i="1"/>
  <c r="R76" i="1"/>
  <c r="Q76" i="1"/>
  <c r="P76" i="1"/>
  <c r="N76" i="1"/>
  <c r="M76" i="1"/>
  <c r="L76" i="1"/>
  <c r="AI75" i="1"/>
  <c r="AJ75" i="1" s="1"/>
  <c r="AH75" i="1"/>
  <c r="AC75" i="1"/>
  <c r="AD75" i="1" s="1"/>
  <c r="AB75" i="1"/>
  <c r="R75" i="1"/>
  <c r="Q75" i="1"/>
  <c r="P75" i="1"/>
  <c r="N75" i="1"/>
  <c r="M75" i="1"/>
  <c r="L75" i="1"/>
  <c r="AI74" i="1"/>
  <c r="AJ74" i="1" s="1"/>
  <c r="AH74" i="1"/>
  <c r="AC74" i="1"/>
  <c r="AD74" i="1" s="1"/>
  <c r="AB74" i="1"/>
  <c r="R74" i="1"/>
  <c r="Q74" i="1"/>
  <c r="P74" i="1"/>
  <c r="N74" i="1"/>
  <c r="M74" i="1"/>
  <c r="L74" i="1"/>
  <c r="AI73" i="1"/>
  <c r="AJ73" i="1" s="1"/>
  <c r="AH73" i="1"/>
  <c r="AC73" i="1"/>
  <c r="AD73" i="1" s="1"/>
  <c r="AB73" i="1"/>
  <c r="R73" i="1"/>
  <c r="Q73" i="1"/>
  <c r="P73" i="1"/>
  <c r="N73" i="1"/>
  <c r="M73" i="1"/>
  <c r="L73" i="1"/>
  <c r="AI72" i="1"/>
  <c r="AJ72" i="1" s="1"/>
  <c r="AH72" i="1"/>
  <c r="AC72" i="1"/>
  <c r="AD72" i="1" s="1"/>
  <c r="AB72" i="1"/>
  <c r="R72" i="1"/>
  <c r="Q72" i="1"/>
  <c r="P72" i="1"/>
  <c r="N72" i="1"/>
  <c r="M72" i="1"/>
  <c r="L72" i="1"/>
  <c r="AI71" i="1"/>
  <c r="AJ71" i="1" s="1"/>
  <c r="AH71" i="1"/>
  <c r="AC71" i="1"/>
  <c r="AD71" i="1" s="1"/>
  <c r="AB71" i="1"/>
  <c r="R71" i="1"/>
  <c r="Q71" i="1"/>
  <c r="P71" i="1"/>
  <c r="N71" i="1"/>
  <c r="M71" i="1"/>
  <c r="L71" i="1"/>
  <c r="AI70" i="1"/>
  <c r="AJ70" i="1" s="1"/>
  <c r="AH70" i="1"/>
  <c r="AC70" i="1"/>
  <c r="AD70" i="1" s="1"/>
  <c r="AB70" i="1"/>
  <c r="R70" i="1"/>
  <c r="Q70" i="1"/>
  <c r="P70" i="1"/>
  <c r="N70" i="1"/>
  <c r="M70" i="1"/>
  <c r="L70" i="1"/>
  <c r="AI69" i="1"/>
  <c r="AJ69" i="1" s="1"/>
  <c r="AH69" i="1"/>
  <c r="AD69" i="1"/>
  <c r="AC69" i="1"/>
  <c r="AB69" i="1"/>
  <c r="R69" i="1"/>
  <c r="Q69" i="1"/>
  <c r="P69" i="1"/>
  <c r="N69" i="1"/>
  <c r="M69" i="1"/>
  <c r="L69" i="1"/>
  <c r="AI68" i="1"/>
  <c r="AJ68" i="1" s="1"/>
  <c r="AH68" i="1"/>
  <c r="AC68" i="1"/>
  <c r="AD68" i="1" s="1"/>
  <c r="AB68" i="1"/>
  <c r="R68" i="1"/>
  <c r="Q68" i="1"/>
  <c r="P68" i="1"/>
  <c r="N68" i="1"/>
  <c r="M68" i="1"/>
  <c r="L68" i="1"/>
  <c r="AI67" i="1"/>
  <c r="AJ67" i="1" s="1"/>
  <c r="AH67" i="1"/>
  <c r="AC67" i="1"/>
  <c r="AD67" i="1" s="1"/>
  <c r="AB67" i="1"/>
  <c r="R67" i="1"/>
  <c r="Q67" i="1"/>
  <c r="P67" i="1"/>
  <c r="N67" i="1"/>
  <c r="M67" i="1"/>
  <c r="L67" i="1"/>
  <c r="AI66" i="1"/>
  <c r="AJ66" i="1" s="1"/>
  <c r="AH66" i="1"/>
  <c r="AC66" i="1"/>
  <c r="AD66" i="1" s="1"/>
  <c r="AB66" i="1"/>
  <c r="R66" i="1"/>
  <c r="Q66" i="1"/>
  <c r="P66" i="1"/>
  <c r="N66" i="1"/>
  <c r="M66" i="1"/>
  <c r="L66" i="1"/>
  <c r="AI65" i="1"/>
  <c r="AJ65" i="1" s="1"/>
  <c r="AH65" i="1"/>
  <c r="AC65" i="1"/>
  <c r="AD65" i="1" s="1"/>
  <c r="AB65" i="1"/>
  <c r="R65" i="1"/>
  <c r="Q65" i="1"/>
  <c r="P65" i="1"/>
  <c r="N65" i="1"/>
  <c r="M65" i="1"/>
  <c r="L65" i="1"/>
</calcChain>
</file>

<file path=xl/sharedStrings.xml><?xml version="1.0" encoding="utf-8"?>
<sst xmlns="http://schemas.openxmlformats.org/spreadsheetml/2006/main" count="12570" uniqueCount="235">
  <si>
    <t>UserProgramName</t>
  </si>
  <si>
    <t>UserId</t>
  </si>
  <si>
    <t>UserRole</t>
  </si>
  <si>
    <t>UserCity</t>
  </si>
  <si>
    <t>UserState</t>
  </si>
  <si>
    <t>UserZip</t>
  </si>
  <si>
    <t>UserCountry</t>
  </si>
  <si>
    <t>MembershipType</t>
  </si>
  <si>
    <t>Bike</t>
  </si>
  <si>
    <t>BikeType</t>
  </si>
  <si>
    <t>CheckoutKioskName</t>
  </si>
  <si>
    <t>ReturnKioskName</t>
  </si>
  <si>
    <t>DurationMins</t>
  </si>
  <si>
    <t>AdjustedDurationMins</t>
  </si>
  <si>
    <t>UsageFee</t>
  </si>
  <si>
    <t>AdjustmentFlag</t>
  </si>
  <si>
    <t>Distance</t>
  </si>
  <si>
    <t>EstimatedCarbonOffset</t>
  </si>
  <si>
    <t>EstimatedCaloriesBurned</t>
  </si>
  <si>
    <t>CheckoutDateLocal</t>
  </si>
  <si>
    <t>ReturnDateLocal</t>
  </si>
  <si>
    <t>CheckoutTimeLocal</t>
  </si>
  <si>
    <t>ReturnTimeLocal</t>
  </si>
  <si>
    <t>TripOver30Mins</t>
  </si>
  <si>
    <t>LocalProgramFlag</t>
  </si>
  <si>
    <t>TripRouteCategory</t>
  </si>
  <si>
    <t>TripProgramName</t>
  </si>
  <si>
    <t>Bublr Bikes</t>
  </si>
  <si>
    <t>Maintenance</t>
  </si>
  <si>
    <t>UNITED STATES</t>
  </si>
  <si>
    <t>Standard</t>
  </si>
  <si>
    <t>Intermodal Station</t>
  </si>
  <si>
    <t>N</t>
  </si>
  <si>
    <t>Y</t>
  </si>
  <si>
    <t>Round Trip</t>
  </si>
  <si>
    <t>Red Arrow Park</t>
  </si>
  <si>
    <t>Ogden/Jackson</t>
  </si>
  <si>
    <t>Burns Commons</t>
  </si>
  <si>
    <t xml:space="preserve">Brady/Prospect </t>
  </si>
  <si>
    <t>Brady/Humboldt</t>
  </si>
  <si>
    <t>RFID Card Member</t>
  </si>
  <si>
    <t>Oconomowoc</t>
  </si>
  <si>
    <t>WI</t>
  </si>
  <si>
    <t>Annual Pass</t>
  </si>
  <si>
    <t>Broadway/St Paul</t>
  </si>
  <si>
    <t>US Bank Center</t>
  </si>
  <si>
    <t>One Way</t>
  </si>
  <si>
    <t>Milwaukee</t>
  </si>
  <si>
    <t>Water/Wisconsin</t>
  </si>
  <si>
    <t>Wisconsin Center</t>
  </si>
  <si>
    <t>W. North Ave. / N. 56th St.</t>
  </si>
  <si>
    <t>Cream City Hostel</t>
  </si>
  <si>
    <t>Dock Block #3</t>
  </si>
  <si>
    <t>Garaged</t>
  </si>
  <si>
    <t>Trestle Park</t>
  </si>
  <si>
    <t>Ogden/Marshall</t>
  </si>
  <si>
    <t xml:space="preserve">S. 2nd/Freshwater </t>
  </si>
  <si>
    <t>S. 2nd/Virginia</t>
  </si>
  <si>
    <t>Zillman Park</t>
  </si>
  <si>
    <t>MCTS HQ</t>
  </si>
  <si>
    <t>Zeidler Union Square Park</t>
  </si>
  <si>
    <t>Kenilworth Square</t>
  </si>
  <si>
    <t>Aurora</t>
  </si>
  <si>
    <t>Schlitz Park</t>
  </si>
  <si>
    <t>Pleasant/Commerce</t>
  </si>
  <si>
    <t>Marquette University Student Union</t>
  </si>
  <si>
    <t>Discovery World</t>
  </si>
  <si>
    <t>N. Wilson Dr. &amp; E. Capitol Dr</t>
  </si>
  <si>
    <t>N Oakland Ave &amp; E Kensington Blvd</t>
  </si>
  <si>
    <t>Metro Market</t>
  </si>
  <si>
    <t>N Oakland Ave &amp; E Shorewood Blvd</t>
  </si>
  <si>
    <t xml:space="preserve">411 East Wisconsin </t>
  </si>
  <si>
    <t>Humboldt/Commerce</t>
  </si>
  <si>
    <t>Bublr HQ</t>
  </si>
  <si>
    <t>Central Library</t>
  </si>
  <si>
    <t>W. Wisconsin Ave / N. Plankinton Ave.</t>
  </si>
  <si>
    <t>Whitefish Bay</t>
  </si>
  <si>
    <t>Demo Member</t>
  </si>
  <si>
    <t>Campbellsport</t>
  </si>
  <si>
    <t>Golda Meir Library</t>
  </si>
  <si>
    <t>North/Lake</t>
  </si>
  <si>
    <t>N Oakland Ave &amp; E Edgewood Ave</t>
  </si>
  <si>
    <t>30-Day Pass</t>
  </si>
  <si>
    <t>Oakland/Kenwood</t>
  </si>
  <si>
    <t xml:space="preserve">UWM Student Union </t>
  </si>
  <si>
    <t>Sandburg Hall</t>
  </si>
  <si>
    <t>milwaukee</t>
  </si>
  <si>
    <t>Astor/Juneau</t>
  </si>
  <si>
    <t>Erie/Menomonee</t>
  </si>
  <si>
    <t xml:space="preserve">Public Museum </t>
  </si>
  <si>
    <t>Franklin</t>
  </si>
  <si>
    <t>Buslr Card</t>
  </si>
  <si>
    <t>Lakefront Brewery</t>
  </si>
  <si>
    <t>Shorewood</t>
  </si>
  <si>
    <t>Downer/Park Place</t>
  </si>
  <si>
    <t>Non-RFID Card Member</t>
  </si>
  <si>
    <t>Single Ride</t>
  </si>
  <si>
    <t>Walker Square</t>
  </si>
  <si>
    <t xml:space="preserve">Water/Pleasant </t>
  </si>
  <si>
    <t xml:space="preserve">Prospect/North </t>
  </si>
  <si>
    <t xml:space="preserve">Milwaukee </t>
  </si>
  <si>
    <t>Madison B-cycle</t>
  </si>
  <si>
    <t>Annual</t>
  </si>
  <si>
    <t>N. Maryland Ave &amp; E. Capitol Dr</t>
  </si>
  <si>
    <t>Oakland/Bradford</t>
  </si>
  <si>
    <t>6th/Virginia</t>
  </si>
  <si>
    <t>Riverside Park</t>
  </si>
  <si>
    <t>Riverview</t>
  </si>
  <si>
    <t>North/Cambridge</t>
  </si>
  <si>
    <t>Miwaukee</t>
  </si>
  <si>
    <t>Chicago</t>
  </si>
  <si>
    <t>IL</t>
  </si>
  <si>
    <t>Long Grove</t>
  </si>
  <si>
    <t>N Oakland Ave &amp; E Lake Bluff Blvd</t>
  </si>
  <si>
    <t>Cathedral Square</t>
  </si>
  <si>
    <t>Pay as You Go Pass</t>
  </si>
  <si>
    <t>The Brewery District</t>
  </si>
  <si>
    <t xml:space="preserve">edgerton </t>
  </si>
  <si>
    <t>Force Docked</t>
  </si>
  <si>
    <t xml:space="preserve">Brookfield </t>
  </si>
  <si>
    <t xml:space="preserve">6th/Reservoir </t>
  </si>
  <si>
    <t>AL</t>
  </si>
  <si>
    <t>S. 2nd/Washington</t>
  </si>
  <si>
    <t>Bradford Beach</t>
  </si>
  <si>
    <t>shorewood</t>
  </si>
  <si>
    <t>MILWAUKEE</t>
  </si>
  <si>
    <t>Custer</t>
  </si>
  <si>
    <t>SD</t>
  </si>
  <si>
    <t xml:space="preserve">milwaukee </t>
  </si>
  <si>
    <t>24-Hour Pass</t>
  </si>
  <si>
    <t>Cudahy</t>
  </si>
  <si>
    <t xml:space="preserve">Shorewood </t>
  </si>
  <si>
    <t xml:space="preserve">Hainsville </t>
  </si>
  <si>
    <t>Waukesha</t>
  </si>
  <si>
    <t>CO Lat</t>
  </si>
  <si>
    <t>Co Long</t>
  </si>
  <si>
    <t>Municipality</t>
  </si>
  <si>
    <t>R Lat</t>
  </si>
  <si>
    <t>R Long</t>
  </si>
  <si>
    <t>R Muni</t>
  </si>
  <si>
    <t>CO Count</t>
  </si>
  <si>
    <t>Checkout Month</t>
  </si>
  <si>
    <t>CO DoW (data)</t>
  </si>
  <si>
    <t>CO DoW</t>
  </si>
  <si>
    <t>Return Count</t>
  </si>
  <si>
    <t>Return Month</t>
  </si>
  <si>
    <t>R DoW (data)</t>
  </si>
  <si>
    <t>R DoW</t>
  </si>
  <si>
    <t>1st/Greenfield</t>
  </si>
  <si>
    <t>5th/National</t>
  </si>
  <si>
    <t>Brewers</t>
  </si>
  <si>
    <t>Broadway/Knapp</t>
  </si>
  <si>
    <t>Cesar Chavez Drive</t>
  </si>
  <si>
    <t>City Hall (West Allis)</t>
  </si>
  <si>
    <t>West Allis</t>
  </si>
  <si>
    <t>City Hall (Wauwatosa)</t>
  </si>
  <si>
    <t>Wauwatosa</t>
  </si>
  <si>
    <t>City Lights Brewery</t>
  </si>
  <si>
    <t>Colectivo/McKinley Marina</t>
  </si>
  <si>
    <t>Echelon Station (Discovery Pkwy &amp; Eschweiler Dr)</t>
  </si>
  <si>
    <t xml:space="preserve">Farmers Market </t>
  </si>
  <si>
    <t>Harwood Ave &amp; Milwaukee Ave</t>
  </si>
  <si>
    <t>Hillside Terrace</t>
  </si>
  <si>
    <t>Jefferson/Menomonee</t>
  </si>
  <si>
    <t>Lincoln/KK</t>
  </si>
  <si>
    <t>Ludington Triangle</t>
  </si>
  <si>
    <t>Marsupial Bridge EAST</t>
  </si>
  <si>
    <t>Mason/Milwaukee</t>
  </si>
  <si>
    <t>MCW</t>
  </si>
  <si>
    <t>MLK/Brown</t>
  </si>
  <si>
    <t>MLK/North</t>
  </si>
  <si>
    <t>N. 74th St. &amp; State St.</t>
  </si>
  <si>
    <t>N Wauwatosa Ave &amp; W Hillcrest Dr</t>
  </si>
  <si>
    <t>N. 68th St. &amp; W. Wells St.</t>
  </si>
  <si>
    <t>North/Oakland</t>
  </si>
  <si>
    <t>North/Teutonia</t>
  </si>
  <si>
    <t>Old World Third</t>
  </si>
  <si>
    <t>Robertson St &amp; Harwood Ave</t>
  </si>
  <si>
    <t>S. 63rd St. &amp; W. Greenfield Ave</t>
  </si>
  <si>
    <t>S. 70th St. &amp; W. Greenfield Ave</t>
  </si>
  <si>
    <t>S. 70th St. &amp; W. National Ave.</t>
  </si>
  <si>
    <t>S. 75th St. &amp; W. National Ave.</t>
  </si>
  <si>
    <t>Six Points Crossing &amp; W Greenfield Ave</t>
  </si>
  <si>
    <t>Superior/Russell</t>
  </si>
  <si>
    <t>The Reef</t>
  </si>
  <si>
    <t>Vilet/14th</t>
  </si>
  <si>
    <t>Village South</t>
  </si>
  <si>
    <t>W. North Ave/N. 64th Street</t>
  </si>
  <si>
    <t>W. North Ave/N. 69th Street</t>
  </si>
  <si>
    <t>W. North Ave/N. 72nd Street</t>
  </si>
  <si>
    <t>W. North Ave/N. 83rd Street</t>
  </si>
  <si>
    <t>W. North Ave/Swan Boulevard</t>
  </si>
  <si>
    <t>W. Washington St at Summit Place</t>
  </si>
  <si>
    <t>Webster/Downer</t>
  </si>
  <si>
    <t>Row Labels</t>
  </si>
  <si>
    <t>Grand Total</t>
  </si>
  <si>
    <t>Column Labels</t>
  </si>
  <si>
    <t>Sum of Return Count</t>
  </si>
  <si>
    <t>Sunday</t>
  </si>
  <si>
    <t>Monday</t>
  </si>
  <si>
    <t>Tuesday</t>
  </si>
  <si>
    <t>Wednesday</t>
  </si>
  <si>
    <t>Thursday</t>
  </si>
  <si>
    <t>Friday</t>
  </si>
  <si>
    <t>Saturday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</si>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</sst>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14" fontId="0" fillId="34" borderId="10" xfId="0" applyNumberFormat="1" applyFont="1" applyFill="1" applyBorder="1"/>
    <xf numFmtId="14" fontId="0" fillId="0" borderId="10" xfId="0" applyNumberFormat="1" applyFont="1" applyBorder="1"/>
    <xf numFmtId="0" fontId="18" fillId="0" borderId="11" xfId="0" applyFont="1" applyBorder="1" applyAlignment="1">
      <alignment vertical="top"/>
    </xf>
    <xf numFmtId="0" fontId="0" fillId="0" borderId="10" xfId="0" applyBorder="1"/>
    <xf numFmtId="0" fontId="18" fillId="0" borderId="12" xfId="0" applyFon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4" formatCode="h:mm:ss\ AM/PM"/>
    </dxf>
    <dxf>
      <numFmt numFmtId="19" formatCode="m/d/yy"/>
    </dxf>
    <dxf>
      <numFmt numFmtId="19" formatCode="m/d/yy"/>
    </dxf>
    <dxf>
      <numFmt numFmtId="19" formatCode="m/d/yy"/>
    </dxf>
    <dxf>
      <numFmt numFmtId="24" formatCode="h:mm:ss\ AM/PM"/>
    </dxf>
    <dxf>
      <numFmt numFmtId="19" formatCode="m/d/yy"/>
    </dxf>
    <dxf>
      <numFmt numFmtId="19" formatCode="m/d/yy"/>
    </dxf>
    <dxf>
      <numFmt numFmtId="19" formatCode="m/d/yy"/>
    </dxf>
    <dxf>
      <numFmt numFmtId="24" formatCode="h:mm:ss\ AM/PM"/>
    </dxf>
    <dxf>
      <numFmt numFmtId="19" formatCode="m/d/yy"/>
    </dxf>
    <dxf>
      <numFmt numFmtId="19" formatCode="m/d/yy"/>
    </dxf>
    <dxf>
      <numFmt numFmtId="19" formatCode="m/d/yy"/>
    </dxf>
    <dxf>
      <numFmt numFmtId="24" formatCode="h:mm:ss\ AM/PM"/>
    </dxf>
    <dxf>
      <numFmt numFmtId="19" formatCode="m/d/yy"/>
    </dxf>
    <dxf>
      <numFmt numFmtId="19" formatCode="m/d/yy"/>
    </dxf>
    <dxf>
      <numFmt numFmtId="19" formatCode="m/d/yy"/>
    </dxf>
    <dxf>
      <numFmt numFmtId="26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6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avies" refreshedDate="43558.667506712962" createdVersion="6" refreshedVersion="6" minRefreshableVersion="3" recordCount="510" xr:uid="{8ABE1F27-1768-44BC-BF54-3841C7248F1A}">
  <cacheSource type="worksheet">
    <worksheetSource name="Table1"/>
  </cacheSource>
  <cacheFields count="43">
    <cacheField name="UserProgramName" numFmtId="0">
      <sharedItems/>
    </cacheField>
    <cacheField name="UserId" numFmtId="0">
      <sharedItems containsSemiMixedTypes="0" containsString="0" containsNumber="1" containsInteger="1" minValue="531225" maxValue="2405667"/>
    </cacheField>
    <cacheField name="UserRole" numFmtId="0">
      <sharedItems/>
    </cacheField>
    <cacheField name="UserCity" numFmtId="0">
      <sharedItems containsBlank="1"/>
    </cacheField>
    <cacheField name="UserState" numFmtId="0">
      <sharedItems containsBlank="1"/>
    </cacheField>
    <cacheField name="UserZip" numFmtId="0">
      <sharedItems containsString="0" containsBlank="1" containsNumber="1" containsInteger="1" minValue="2108" maxValue="94117"/>
    </cacheField>
    <cacheField name="UserCountry" numFmtId="0">
      <sharedItems/>
    </cacheField>
    <cacheField name="MembershipType" numFmtId="0">
      <sharedItems containsBlank="1"/>
    </cacheField>
    <cacheField name="Bike" numFmtId="0">
      <sharedItems containsSemiMixedTypes="0" containsString="0" containsNumber="1" containsInteger="1" minValue="1" maxValue="12708"/>
    </cacheField>
    <cacheField name="BikeType" numFmtId="0">
      <sharedItems/>
    </cacheField>
    <cacheField name="CheckoutKioskName" numFmtId="0">
      <sharedItems count="51">
        <s v="Discovery World"/>
        <s v="Wisconsin Center"/>
        <s v="UWM Student Union "/>
        <s v="Sandburg Hall"/>
        <s v="N Oakland Ave &amp; E Edgewood Ave"/>
        <s v="Water/Pleasant "/>
        <s v="Pleasant/Commerce"/>
        <s v="Golda Meir Library"/>
        <s v="North/Cambridge"/>
        <s v="Red Arrow Park"/>
        <s v="W. Wisconsin Ave / N. Plankinton Ave."/>
        <s v="Broadway/St Paul"/>
        <s v="Central Library"/>
        <s v="Public Museum "/>
        <s v="Intermodal Station"/>
        <s v="Trestle Park"/>
        <s v="Lakefront Brewery"/>
        <s v="Riverside Park"/>
        <s v="6th/Reservoir "/>
        <s v="Prospect/North "/>
        <s v="Marquette University Student Union"/>
        <s v="S. 2nd/Virginia"/>
        <s v="Water/Wisconsin"/>
        <s v="411 East Wisconsin "/>
        <s v="Ogden/Marshall"/>
        <s v="Zillman Park"/>
        <s v="US Bank Center"/>
        <s v="Oakland/Kenwood"/>
        <s v="Kenilworth Square"/>
        <s v="Erie/Menomonee"/>
        <s v="S. 2nd/Freshwater "/>
        <s v="Humboldt/Commerce"/>
        <s v="Brady/Humboldt"/>
        <s v="MCTS HQ"/>
        <s v="Zeidler Union Square Park"/>
        <s v="Ogden/Jackson"/>
        <s v="Oakland/Bradford"/>
        <s v="Riverview"/>
        <s v="Brady/Prospect "/>
        <s v="North/Lake"/>
        <s v="Astor/Juneau"/>
        <s v="Burns Commons"/>
        <s v="N Oakland Ave &amp; E Lake Bluff Blvd"/>
        <s v="Cathedral Square"/>
        <s v="The Brewery District"/>
        <s v="W. North Ave. / N. 56th St."/>
        <s v="Metro Market"/>
        <s v="Downer/Park Place"/>
        <s v="Cream City Hostel"/>
        <s v="N. Maryland Ave &amp; E. Capitol Dr"/>
        <s v="Aurora"/>
      </sharedItems>
    </cacheField>
    <cacheField name="CO Lat" numFmtId="0">
      <sharedItems containsSemiMixedTypes="0" containsString="0" containsNumber="1" minValue="43.004728999999998" maxValue="43.09534"/>
    </cacheField>
    <cacheField name="Co Long" numFmtId="0">
      <sharedItems containsSemiMixedTypes="0" containsString="0" containsNumber="1" minValue="-87.982900000000001" maxValue="-87.877936000000005"/>
    </cacheField>
    <cacheField name="Municipality" numFmtId="0">
      <sharedItems/>
    </cacheField>
    <cacheField name="ReturnKioskName" numFmtId="0">
      <sharedItems count="55">
        <s v="Discovery World"/>
        <s v="W. Wisconsin Ave / N. Plankinton Ave."/>
        <s v="UWM Student Union "/>
        <s v="Sandburg Hall"/>
        <s v="Walker Square"/>
        <s v="Water/Pleasant "/>
        <s v="Garaged"/>
        <s v="N. Maryland Ave &amp; E. Capitol Dr"/>
        <s v="Brady/Prospect "/>
        <s v="Red Arrow Park"/>
        <s v="Water/Wisconsin"/>
        <s v="Pleasant/Commerce"/>
        <s v="Wisconsin Center"/>
        <s v="Humboldt/Commerce"/>
        <s v="Golda Meir Library"/>
        <s v="Trestle Park"/>
        <s v="Broadway/St Paul"/>
        <s v="Central Library"/>
        <s v="Erie/Menomonee"/>
        <s v="Riverside Park"/>
        <s v="S. 2nd/Virginia"/>
        <s v="6th/Reservoir "/>
        <s v="Kenilworth Square"/>
        <s v="Riverview"/>
        <s v="US Bank Center"/>
        <s v="Zillman Park"/>
        <s v="Aurora"/>
        <s v="North/Lake"/>
        <s v="Oakland/Kenwood"/>
        <s v="Zeidler Union Square Park"/>
        <s v="Astor/Juneau"/>
        <s v="Public Museum "/>
        <s v="Downer/Park Place"/>
        <s v="MCTS HQ"/>
        <s v="Lakefront Brewery"/>
        <s v="Intermodal Station"/>
        <s v="Prospect/North "/>
        <s v="Burns Commons"/>
        <s v="N Oakland Ave &amp; E Edgewood Ave"/>
        <s v="W. North Ave. / N. 56th St."/>
        <s v="Force Docked"/>
        <s v="Ogden/Jackson"/>
        <s v="North/Cambridge"/>
        <s v="N Oakland Ave &amp; E Lake Bluff Blvd"/>
        <s v="S. 2nd/Washington"/>
        <s v="Cream City Hostel"/>
        <s v="Cathedral Square"/>
        <s v="Ogden/Marshall"/>
        <s v="Brady/Humboldt"/>
        <s v="411 East Wisconsin "/>
        <s v="Oakland/Bradford"/>
        <s v="The Brewery District"/>
        <s v="Metro Market"/>
        <s v="S. 2nd/Freshwater "/>
        <s v="Schlitz Park"/>
      </sharedItems>
    </cacheField>
    <cacheField name="R Lat" numFmtId="0">
      <sharedItems containsSemiMixedTypes="0" containsString="0" containsNumber="1" minValue="43.004728999999998" maxValue="43.09534"/>
    </cacheField>
    <cacheField name="R Long" numFmtId="0">
      <sharedItems containsSemiMixedTypes="0" containsString="0" containsNumber="1" minValue="-87.982900000000001" maxValue="-87.877936000000005"/>
    </cacheField>
    <cacheField name="R Muni" numFmtId="0">
      <sharedItems/>
    </cacheField>
    <cacheField name="DurationMins" numFmtId="0">
      <sharedItems containsSemiMixedTypes="0" containsString="0" containsNumber="1" containsInteger="1" minValue="0" maxValue="20285"/>
    </cacheField>
    <cacheField name="AdjustedDurationMins" numFmtId="0">
      <sharedItems containsSemiMixedTypes="0" containsString="0" containsNumber="1" containsInteger="1" minValue="0" maxValue="60"/>
    </cacheField>
    <cacheField name="UsageFee" numFmtId="0">
      <sharedItems containsSemiMixedTypes="0" containsString="0" containsNumber="1" minValue="0" maxValue="109.72"/>
    </cacheField>
    <cacheField name="AdjustmentFlag" numFmtId="0">
      <sharedItems/>
    </cacheField>
    <cacheField name="Distance" numFmtId="0">
      <sharedItems containsSemiMixedTypes="0" containsString="0" containsNumber="1" minValue="0" maxValue="18"/>
    </cacheField>
    <cacheField name="EstimatedCarbonOffset" numFmtId="0">
      <sharedItems containsSemiMixedTypes="0" containsString="0" containsNumber="1" minValue="0" maxValue="17.100000000000001"/>
    </cacheField>
    <cacheField name="EstimatedCaloriesBurned" numFmtId="0">
      <sharedItems containsSemiMixedTypes="0" containsString="0" containsNumber="1" containsInteger="1" minValue="0" maxValue="720"/>
    </cacheField>
    <cacheField name="CO Count" numFmtId="0">
      <sharedItems containsSemiMixedTypes="0" containsString="0" containsNumber="1" containsInteger="1" minValue="-1" maxValue="-1"/>
    </cacheField>
    <cacheField name="CheckoutDateLocal" numFmtId="14">
      <sharedItems containsSemiMixedTypes="0" containsNonDate="0" containsDate="1" containsString="0" minDate="2019-02-01T00:00:00" maxDate="2019-03-01T00:00:00"/>
    </cacheField>
    <cacheField name="Checkout Month" numFmtId="14">
      <sharedItems containsSemiMixedTypes="0" containsNonDate="0" containsDate="1" containsString="0" minDate="2019-02-01T00:00:00" maxDate="2019-02-02T00:00:00"/>
    </cacheField>
    <cacheField name="CO DoW (data)" numFmtId="14">
      <sharedItems containsSemiMixedTypes="0" containsNonDate="0" containsDate="1" containsString="0" minDate="2019-02-01T00:00:00" maxDate="2019-03-01T00:00:00"/>
    </cacheField>
    <cacheField name="CO DoW" numFmtId="14">
      <sharedItems/>
    </cacheField>
    <cacheField name="CheckoutTimeLocal" numFmtId="21">
      <sharedItems containsSemiMixedTypes="0" containsNonDate="0" containsDate="1" containsString="0" minDate="1899-12-30T01:20:24" maxDate="1899-12-30T23:56:44"/>
    </cacheField>
    <cacheField name="Return Count" numFmtId="0">
      <sharedItems containsSemiMixedTypes="0" containsString="0" containsNumber="1" containsInteger="1" minValue="1" maxValue="1"/>
    </cacheField>
    <cacheField name="ReturnDateLocal" numFmtId="14">
      <sharedItems containsSemiMixedTypes="0" containsNonDate="0" containsDate="1" containsString="0" minDate="2019-02-01T00:00:00" maxDate="2019-03-01T00:00:00"/>
    </cacheField>
    <cacheField name="Return Month" numFmtId="14">
      <sharedItems containsSemiMixedTypes="0" containsNonDate="0" containsDate="1" containsString="0" minDate="2019-02-01T00:00:00" maxDate="2019-02-02T00:00:00"/>
    </cacheField>
    <cacheField name="R DoW (data)" numFmtId="14">
      <sharedItems containsSemiMixedTypes="0" containsNonDate="0" containsDate="1" containsString="0" minDate="2019-02-01T00:00:00" maxDate="2019-03-01T00:00:00"/>
    </cacheField>
    <cacheField name="R DoW" numFmtId="14">
      <sharedItems count="7">
        <s v="Saturday"/>
        <s v="Friday"/>
        <s v="Thursday"/>
        <s v="Monday"/>
        <s v="Sunday"/>
        <s v="Wednesday"/>
        <s v="Tuesday"/>
      </sharedItems>
    </cacheField>
    <cacheField name="ReturnTimeLocal" numFmtId="21">
      <sharedItems containsSemiMixedTypes="0" containsNonDate="0" containsDate="1" containsString="0" minDate="1899-12-30T01:33:32" maxDate="1899-12-30T23:58:08" count="503">
        <d v="1899-12-30T15:12:37"/>
        <d v="1899-12-30T12:29:02"/>
        <d v="1899-12-30T13:01:13"/>
        <d v="1899-12-30T10:47:30"/>
        <d v="1899-12-30T03:58:38"/>
        <d v="1899-12-30T02:14:46"/>
        <d v="1899-12-30T08:50:04"/>
        <d v="1899-12-30T17:14:53"/>
        <d v="1899-12-30T15:43:46"/>
        <d v="1899-12-30T18:58:20"/>
        <d v="1899-12-30T18:03:40"/>
        <d v="1899-12-30T15:12:49"/>
        <d v="1899-12-30T15:48:23"/>
        <d v="1899-12-30T15:48:39"/>
        <d v="1899-12-30T11:15:42"/>
        <d v="1899-12-30T12:31:33"/>
        <d v="1899-12-30T12:41:38"/>
        <d v="1899-12-30T03:53:28"/>
        <d v="1899-12-30T17:29:34"/>
        <d v="1899-12-30T20:05:24"/>
        <d v="1899-12-30T15:48:30"/>
        <d v="1899-12-30T16:33:27"/>
        <d v="1899-12-30T19:28:00"/>
        <d v="1899-12-30T16:33:52"/>
        <d v="1899-12-30T19:42:38"/>
        <d v="1899-12-30T19:27:28"/>
        <d v="1899-12-30T13:24:20"/>
        <d v="1899-12-30T20:52:18"/>
        <d v="1899-12-30T13:58:36"/>
        <d v="1899-12-30T12:28:21"/>
        <d v="1899-12-30T19:48:08"/>
        <d v="1899-12-30T10:41:02"/>
        <d v="1899-12-30T18:56:52"/>
        <d v="1899-12-30T19:20:00"/>
        <d v="1899-12-30T18:03:31"/>
        <d v="1899-12-30T14:11:11"/>
        <d v="1899-12-30T23:08:12"/>
        <d v="1899-12-30T19:08:57"/>
        <d v="1899-12-30T11:32:35"/>
        <d v="1899-12-30T02:27:42"/>
        <d v="1899-12-30T15:43:30"/>
        <d v="1899-12-30T14:01:59"/>
        <d v="1899-12-30T14:57:53"/>
        <d v="1899-12-30T20:53:43"/>
        <d v="1899-12-30T04:09:49"/>
        <d v="1899-12-30T17:37:27"/>
        <d v="1899-12-30T20:06:47"/>
        <d v="1899-12-30T20:06:42"/>
        <d v="1899-12-30T17:41:13"/>
        <d v="1899-12-30T20:17:15"/>
        <d v="1899-12-30T15:12:55"/>
        <d v="1899-12-30T19:07:58"/>
        <d v="1899-12-30T19:48:00"/>
        <d v="1899-12-30T16:52:04"/>
        <d v="1899-12-30T20:52:31"/>
        <d v="1899-12-30T19:42:07"/>
        <d v="1899-12-30T18:56:41"/>
        <d v="1899-12-30T16:33:59"/>
        <d v="1899-12-30T15:30:39"/>
        <d v="1899-12-30T15:48:43"/>
        <d v="1899-12-30T13:51:15"/>
        <d v="1899-12-30T10:58:03"/>
        <d v="1899-12-30T07:33:43"/>
        <d v="1899-12-30T07:47:17"/>
        <d v="1899-12-30T07:53:45"/>
        <d v="1899-12-30T07:37:11"/>
        <d v="1899-12-30T09:49:34"/>
        <d v="1899-12-30T10:22:42"/>
        <d v="1899-12-30T17:26:08"/>
        <d v="1899-12-30T15:45:15"/>
        <d v="1899-12-30T17:09:41"/>
        <d v="1899-12-30T07:02:19"/>
        <d v="1899-12-30T20:12:14"/>
        <d v="1899-12-30T12:49:53"/>
        <d v="1899-12-30T08:32:45"/>
        <d v="1899-12-30T14:54:46"/>
        <d v="1899-12-30T16:32:29"/>
        <d v="1899-12-30T14:21:33"/>
        <d v="1899-12-30T07:11:29"/>
        <d v="1899-12-30T08:30:14"/>
        <d v="1899-12-30T09:12:24"/>
        <d v="1899-12-30T09:13:35"/>
        <d v="1899-12-30T09:14:47"/>
        <d v="1899-12-30T09:23:26"/>
        <d v="1899-12-30T09:23:50"/>
        <d v="1899-12-30T09:37:35"/>
        <d v="1899-12-30T09:39:57"/>
        <d v="1899-12-30T11:02:14"/>
        <d v="1899-12-30T11:02:50"/>
        <d v="1899-12-30T11:03:42"/>
        <d v="1899-12-30T11:04:14"/>
        <d v="1899-12-30T10:16:09"/>
        <d v="1899-12-30T08:16:33"/>
        <d v="1899-12-30T08:20:37"/>
        <d v="1899-12-30T16:08:58"/>
        <d v="1899-12-30T13:54:00"/>
        <d v="1899-12-30T22:42:40"/>
        <d v="1899-12-30T08:34:58"/>
        <d v="1899-12-30T19:57:08"/>
        <d v="1899-12-30T19:14:37"/>
        <d v="1899-12-30T10:01:54"/>
        <d v="1899-12-30T20:25:54"/>
        <d v="1899-12-30T19:29:07"/>
        <d v="1899-12-30T09:25:40"/>
        <d v="1899-12-30T14:17:39"/>
        <d v="1899-12-30T12:18:14"/>
        <d v="1899-12-30T16:53:55"/>
        <d v="1899-12-30T01:36:37"/>
        <d v="1899-12-30T17:34:13"/>
        <d v="1899-12-30T10:30:34"/>
        <d v="1899-12-30T16:14:37"/>
        <d v="1899-12-30T06:39:26"/>
        <d v="1899-12-30T22:05:22"/>
        <d v="1899-12-30T16:52:18"/>
        <d v="1899-12-30T08:56:12"/>
        <d v="1899-12-30T08:26:37"/>
        <d v="1899-12-30T22:39:38"/>
        <d v="1899-12-30T17:10:03"/>
        <d v="1899-12-30T11:00:37"/>
        <d v="1899-12-30T19:56:24"/>
        <d v="1899-12-30T14:40:45"/>
        <d v="1899-12-30T04:05:59"/>
        <d v="1899-12-30T21:57:33"/>
        <d v="1899-12-30T11:44:44"/>
        <d v="1899-12-30T20:44:38"/>
        <d v="1899-12-30T08:09:11"/>
        <d v="1899-12-30T21:20:07"/>
        <d v="1899-12-30T18:52:32"/>
        <d v="1899-12-30T22:05:09"/>
        <d v="1899-12-30T21:20:14"/>
        <d v="1899-12-30T08:49:45"/>
        <d v="1899-12-30T10:22:24"/>
        <d v="1899-12-30T08:48:31"/>
        <d v="1899-12-30T01:48:27"/>
        <d v="1899-12-30T09:16:04"/>
        <d v="1899-12-30T17:56:28"/>
        <d v="1899-12-30T09:57:41"/>
        <d v="1899-12-30T10:39:02"/>
        <d v="1899-12-30T04:55:37"/>
        <d v="1899-12-30T19:07:52"/>
        <d v="1899-12-30T07:14:49"/>
        <d v="1899-12-30T07:52:14"/>
        <d v="1899-12-30T09:00:43"/>
        <d v="1899-12-30T11:45:05"/>
        <d v="1899-12-30T12:50:46"/>
        <d v="1899-12-30T14:37:00"/>
        <d v="1899-12-30T16:06:12"/>
        <d v="1899-12-30T17:28:10"/>
        <d v="1899-12-30T07:46:55"/>
        <d v="1899-12-30T16:35:47"/>
        <d v="1899-12-30T17:49:50"/>
        <d v="1899-12-30T18:39:23"/>
        <d v="1899-12-30T11:44:24"/>
        <d v="1899-12-30T12:39:46"/>
        <d v="1899-12-30T21:28:04"/>
        <d v="1899-12-30T17:55:01"/>
        <d v="1899-12-30T12:01:22"/>
        <d v="1899-12-30T17:43:06"/>
        <d v="1899-12-30T22:11:59"/>
        <d v="1899-12-30T13:06:28"/>
        <d v="1899-12-30T12:51:14"/>
        <d v="1899-12-30T13:54:58"/>
        <d v="1899-12-30T06:36:13"/>
        <d v="1899-12-30T10:40:42"/>
        <d v="1899-12-30T11:40:44"/>
        <d v="1899-12-30T18:25:49"/>
        <d v="1899-12-30T21:56:28"/>
        <d v="1899-12-30T09:46:27"/>
        <d v="1899-12-30T21:53:46"/>
        <d v="1899-12-30T16:42:16"/>
        <d v="1899-12-30T16:53:38"/>
        <d v="1899-12-30T12:26:18"/>
        <d v="1899-12-30T16:29:01"/>
        <d v="1899-12-30T17:03:56"/>
        <d v="1899-12-30T22:01:53"/>
        <d v="1899-12-30T18:09:39"/>
        <d v="1899-12-30T19:44:13"/>
        <d v="1899-12-30T21:01:04"/>
        <d v="1899-12-30T10:21:32"/>
        <d v="1899-12-30T13:16:40"/>
        <d v="1899-12-30T14:00:31"/>
        <d v="1899-12-30T15:14:54"/>
        <d v="1899-12-30T15:31:46"/>
        <d v="1899-12-30T15:42:59"/>
        <d v="1899-12-30T16:51:41"/>
        <d v="1899-12-30T09:03:21"/>
        <d v="1899-12-30T13:13:49"/>
        <d v="1899-12-30T21:18:01"/>
        <d v="1899-12-30T22:14:12"/>
        <d v="1899-12-30T14:31:32"/>
        <d v="1899-12-30T16:12:49"/>
        <d v="1899-12-30T22:46:01"/>
        <d v="1899-12-30T02:28:15"/>
        <d v="1899-12-30T15:37:48"/>
        <d v="1899-12-30T18:46:03"/>
        <d v="1899-12-30T09:38:03"/>
        <d v="1899-12-30T09:00:23"/>
        <d v="1899-12-30T15:00:24"/>
        <d v="1899-12-30T16:37:11"/>
        <d v="1899-12-30T17:09:54"/>
        <d v="1899-12-30T04:06:04"/>
        <d v="1899-12-30T02:35:52"/>
        <d v="1899-12-30T09:53:03"/>
        <d v="1899-12-30T11:19:25"/>
        <d v="1899-12-30T12:27:07"/>
        <d v="1899-12-30T13:44:13"/>
        <d v="1899-12-30T17:41:58"/>
        <d v="1899-12-30T18:52:35"/>
        <d v="1899-12-30T05:27:45"/>
        <d v="1899-12-30T08:44:06"/>
        <d v="1899-12-30T11:25:50"/>
        <d v="1899-12-30T10:53:27"/>
        <d v="1899-12-30T17:44:08"/>
        <d v="1899-12-30T15:03:54"/>
        <d v="1899-12-30T17:43:03"/>
        <d v="1899-12-30T09:23:34"/>
        <d v="1899-12-30T17:12:39"/>
        <d v="1899-12-30T11:30:26"/>
        <d v="1899-12-30T08:25:23"/>
        <d v="1899-12-30T20:05:13"/>
        <d v="1899-12-30T01:33:32"/>
        <d v="1899-12-30T08:16:47"/>
        <d v="1899-12-30T16:46:20"/>
        <d v="1899-12-30T10:44:41"/>
        <d v="1899-12-30T10:49:10"/>
        <d v="1899-12-30T11:10:50"/>
        <d v="1899-12-30T09:07:37"/>
        <d v="1899-12-30T14:03:19"/>
        <d v="1899-12-30T12:56:39"/>
        <d v="1899-12-30T12:32:57"/>
        <d v="1899-12-30T14:46:23"/>
        <d v="1899-12-30T20:53:58"/>
        <d v="1899-12-30T22:55:36"/>
        <d v="1899-12-30T12:56:46"/>
        <d v="1899-12-30T18:50:53"/>
        <d v="1899-12-30T09:29:37"/>
        <d v="1899-12-30T14:54:19"/>
        <d v="1899-12-30T10:06:19"/>
        <d v="1899-12-30T04:05:52"/>
        <d v="1899-12-30T18:03:06"/>
        <d v="1899-12-30T02:47:15"/>
        <d v="1899-12-30T17:10:34"/>
        <d v="1899-12-30T17:25:11"/>
        <d v="1899-12-30T02:17:33"/>
        <d v="1899-12-30T12:21:50"/>
        <d v="1899-12-30T12:21:33"/>
        <d v="1899-12-30T14:36:30"/>
        <d v="1899-12-30T08:13:50"/>
        <d v="1899-12-30T13:54:15"/>
        <d v="1899-12-30T17:21:10"/>
        <d v="1899-12-30T17:36:00"/>
        <d v="1899-12-30T07:57:45"/>
        <d v="1899-12-30T17:56:21"/>
        <d v="1899-12-30T18:26:09"/>
        <d v="1899-12-30T14:10:39"/>
        <d v="1899-12-30T19:16:40"/>
        <d v="1899-12-30T19:32:26"/>
        <d v="1899-12-30T21:58:50"/>
        <d v="1899-12-30T08:42:30"/>
        <d v="1899-12-30T08:56:40"/>
        <d v="1899-12-30T15:38:27"/>
        <d v="1899-12-30T13:06:26"/>
        <d v="1899-12-30T16:19:49"/>
        <d v="1899-12-30T08:30:40"/>
        <d v="1899-12-30T12:01:28"/>
        <d v="1899-12-30T15:58:33"/>
        <d v="1899-12-30T14:22:14"/>
        <d v="1899-12-30T19:19:48"/>
        <d v="1899-12-30T21:40:35"/>
        <d v="1899-12-30T07:52:09"/>
        <d v="1899-12-30T07:35:41"/>
        <d v="1899-12-30T08:37:40"/>
        <d v="1899-12-30T13:29:38"/>
        <d v="1899-12-30T15:50:12"/>
        <d v="1899-12-30T07:52:34"/>
        <d v="1899-12-30T08:50:06"/>
        <d v="1899-12-30T09:25:02"/>
        <d v="1899-12-30T11:48:26"/>
        <d v="1899-12-30T15:25:01"/>
        <d v="1899-12-30T08:26:34"/>
        <d v="1899-12-30T15:33:12"/>
        <d v="1899-12-30T17:08:55"/>
        <d v="1899-12-30T08:12:50"/>
        <d v="1899-12-30T15:17:55"/>
        <d v="1899-12-30T15:27:43"/>
        <d v="1899-12-30T15:23:18"/>
        <d v="1899-12-30T08:11:47"/>
        <d v="1899-12-30T14:04:00"/>
        <d v="1899-12-30T17:03:02"/>
        <d v="1899-12-30T23:45:40"/>
        <d v="1899-12-30T23:46:36"/>
        <d v="1899-12-30T04:01:20"/>
        <d v="1899-12-30T06:49:00"/>
        <d v="1899-12-30T09:01:00"/>
        <d v="1899-12-30T09:20:16"/>
        <d v="1899-12-30T12:27:01"/>
        <d v="1899-12-30T16:48:36"/>
        <d v="1899-12-30T23:15:19"/>
        <d v="1899-12-30T09:31:17"/>
        <d v="1899-12-30T08:56:50"/>
        <d v="1899-12-30T09:43:15"/>
        <d v="1899-12-30T15:53:29"/>
        <d v="1899-12-30T19:16:46"/>
        <d v="1899-12-30T17:33:50"/>
        <d v="1899-12-30T08:52:15"/>
        <d v="1899-12-30T13:21:27"/>
        <d v="1899-12-30T15:36:04"/>
        <d v="1899-12-30T10:35:47"/>
        <d v="1899-12-30T11:06:26"/>
        <d v="1899-12-30T10:53:30"/>
        <d v="1899-12-30T11:21:00"/>
        <d v="1899-12-30T14:51:32"/>
        <d v="1899-12-30T16:42:11"/>
        <d v="1899-12-30T18:21:29"/>
        <d v="1899-12-30T10:57:43"/>
        <d v="1899-12-30T20:25:58"/>
        <d v="1899-12-30T07:48:56"/>
        <d v="1899-12-30T16:08:54"/>
        <d v="1899-12-30T07:42:58"/>
        <d v="1899-12-30T10:20:04"/>
        <d v="1899-12-30T08:59:08"/>
        <d v="1899-12-30T13:06:57"/>
        <d v="1899-12-30T13:11:58"/>
        <d v="1899-12-30T16:33:30"/>
        <d v="1899-12-30T19:30:36"/>
        <d v="1899-12-30T14:55:00"/>
        <d v="1899-12-30T14:18:35"/>
        <d v="1899-12-30T18:59:58"/>
        <d v="1899-12-30T10:40:40"/>
        <d v="1899-12-30T13:35:59"/>
        <d v="1899-12-30T15:57:06"/>
        <d v="1899-12-30T16:46:21"/>
        <d v="1899-12-30T08:46:59"/>
        <d v="1899-12-30T11:15:16"/>
        <d v="1899-12-30T22:42:32"/>
        <d v="1899-12-30T13:34:58"/>
        <d v="1899-12-30T15:53:16"/>
        <d v="1899-12-30T09:58:38"/>
        <d v="1899-12-30T12:29:03"/>
        <d v="1899-12-30T21:54:31"/>
        <d v="1899-12-30T16:04:29"/>
        <d v="1899-12-30T11:29:57"/>
        <d v="1899-12-30T20:24:51"/>
        <d v="1899-12-30T09:04:04"/>
        <d v="1899-12-30T13:34:24"/>
        <d v="1899-12-30T08:48:46"/>
        <d v="1899-12-30T04:06:05"/>
        <d v="1899-12-30T13:13:14"/>
        <d v="1899-12-30T12:16:11"/>
        <d v="1899-12-30T18:29:37"/>
        <d v="1899-12-30T20:34:59"/>
        <d v="1899-12-30T13:42:11"/>
        <d v="1899-12-30T15:00:01"/>
        <d v="1899-12-30T17:01:13"/>
        <d v="1899-12-30T08:12:24"/>
        <d v="1899-12-30T13:12:56"/>
        <d v="1899-12-30T07:17:46"/>
        <d v="1899-12-30T07:55:11"/>
        <d v="1899-12-30T09:15:11"/>
        <d v="1899-12-30T10:12:47"/>
        <d v="1899-12-30T11:13:26"/>
        <d v="1899-12-30T15:54:33"/>
        <d v="1899-12-30T19:06:31"/>
        <d v="1899-12-30T22:09:48"/>
        <d v="1899-12-30T13:42:24"/>
        <d v="1899-12-30T14:54:24"/>
        <d v="1899-12-30T08:12:15"/>
        <d v="1899-12-30T08:53:36"/>
        <d v="1899-12-30T11:55:38"/>
        <d v="1899-12-30T15:50:01"/>
        <d v="1899-12-30T18:06:05"/>
        <d v="1899-12-30T17:24:15"/>
        <d v="1899-12-30T17:35:16"/>
        <d v="1899-12-30T11:23:56"/>
        <d v="1899-12-30T18:52:41"/>
        <d v="1899-12-30T14:20:08"/>
        <d v="1899-12-30T18:09:46"/>
        <d v="1899-12-30T19:46:04"/>
        <d v="1899-12-30T10:54:40"/>
        <d v="1899-12-30T08:14:07"/>
        <d v="1899-12-30T09:17:13"/>
        <d v="1899-12-30T16:19:39"/>
        <d v="1899-12-30T18:00:47"/>
        <d v="1899-12-30T11:30:18"/>
        <d v="1899-12-30T19:31:17"/>
        <d v="1899-12-30T18:55:29"/>
        <d v="1899-12-30T17:48:00"/>
        <d v="1899-12-30T23:51:52"/>
        <d v="1899-12-30T06:35:45"/>
        <d v="1899-12-30T08:54:35"/>
        <d v="1899-12-30T18:04:11"/>
        <d v="1899-12-30T15:44:09"/>
        <d v="1899-12-30T08:33:55"/>
        <d v="1899-12-30T15:58:40"/>
        <d v="1899-12-30T18:57:23"/>
        <d v="1899-12-30T16:44:53"/>
        <d v="1899-12-30T17:47:57"/>
        <d v="1899-12-30T15:11:07"/>
        <d v="1899-12-30T17:10:44"/>
        <d v="1899-12-30T22:10:42"/>
        <d v="1899-12-30T11:00:27"/>
        <d v="1899-12-30T12:53:25"/>
        <d v="1899-12-30T13:32:22"/>
        <d v="1899-12-30T06:40:27"/>
        <d v="1899-12-30T08:24:04"/>
        <d v="1899-12-30T20:16:47"/>
        <d v="1899-12-30T08:05:16"/>
        <d v="1899-12-30T08:47:29"/>
        <d v="1899-12-30T12:39:38"/>
        <d v="1899-12-30T14:51:03"/>
        <d v="1899-12-30T16:56:18"/>
        <d v="1899-12-30T07:41:12"/>
        <d v="1899-12-30T09:25:09"/>
        <d v="1899-12-30T15:23:01"/>
        <d v="1899-12-30T19:45:44"/>
        <d v="1899-12-30T21:58:51"/>
        <d v="1899-12-30T22:59:11"/>
        <d v="1899-12-30T15:58:09"/>
        <d v="1899-12-30T16:21:01"/>
        <d v="1899-12-30T14:18:04"/>
        <d v="1899-12-30T23:24:15"/>
        <d v="1899-12-30T07:53:34"/>
        <d v="1899-12-30T15:14:55"/>
        <d v="1899-12-30T17:22:06"/>
        <d v="1899-12-30T18:19:46"/>
        <d v="1899-12-30T06:57:55"/>
        <d v="1899-12-30T10:35:33"/>
        <d v="1899-12-30T15:31:57"/>
        <d v="1899-12-30T17:06:57"/>
        <d v="1899-12-30T20:27:31"/>
        <d v="1899-12-30T22:22:42"/>
        <d v="1899-12-30T19:54:04"/>
        <d v="1899-12-30T03:50:25"/>
        <d v="1899-12-30T13:02:17"/>
        <d v="1899-12-30T15:33:44"/>
        <d v="1899-12-30T17:28:59"/>
        <d v="1899-12-30T16:40:37"/>
        <d v="1899-12-30T08:14:52"/>
        <d v="1899-12-30T08:52:47"/>
        <d v="1899-12-30T16:27:13"/>
        <d v="1899-12-30T19:10:26"/>
        <d v="1899-12-30T23:45:06"/>
        <d v="1899-12-30T23:46:08"/>
        <d v="1899-12-30T04:12:55"/>
        <d v="1899-12-30T16:41:04"/>
        <d v="1899-12-30T22:27:18"/>
        <d v="1899-12-30T03:49:27"/>
        <d v="1899-12-30T10:51:37"/>
        <d v="1899-12-30T08:39:57"/>
        <d v="1899-12-30T20:06:24"/>
        <d v="1899-12-30T15:37:25"/>
        <d v="1899-12-30T18:56:34"/>
        <d v="1899-12-30T04:07:54"/>
        <d v="1899-12-30T11:29:19"/>
        <d v="1899-12-30T03:03:59"/>
        <d v="1899-12-30T13:13:21"/>
        <d v="1899-12-30T15:09:31"/>
        <d v="1899-12-30T08:58:10"/>
        <d v="1899-12-30T11:12:21"/>
        <d v="1899-12-30T16:54:02"/>
        <d v="1899-12-30T09:58:18"/>
        <d v="1899-12-30T08:39:11"/>
        <d v="1899-12-30T08:55:12"/>
        <d v="1899-12-30T10:57:42"/>
        <d v="1899-12-30T08:24:47"/>
        <d v="1899-12-30T09:15:02"/>
        <d v="1899-12-30T10:23:30"/>
        <d v="1899-12-30T13:25:14"/>
        <d v="1899-12-30T15:42:08"/>
        <d v="1899-12-30T15:08:45"/>
        <d v="1899-12-30T18:52:38"/>
        <d v="1899-12-30T08:38:07"/>
        <d v="1899-12-30T16:14:26"/>
        <d v="1899-12-30T10:17:11"/>
        <d v="1899-12-30T18:39:34"/>
        <d v="1899-12-30T13:18:06"/>
        <d v="1899-12-30T16:33:26"/>
        <d v="1899-12-30T10:48:47"/>
        <d v="1899-12-30T23:58:08"/>
        <d v="1899-12-30T16:59:17"/>
        <d v="1899-12-30T07:48:57"/>
        <d v="1899-12-30T16:02:15"/>
        <d v="1899-12-30T16:00:31"/>
        <d v="1899-12-30T21:59:34"/>
        <d v="1899-12-30T22:05:15"/>
        <d v="1899-12-30T14:27:49"/>
        <d v="1899-12-30T23:36:39"/>
        <d v="1899-12-30T17:44:43"/>
        <d v="1899-12-30T21:47:21"/>
        <d v="1899-12-30T12:04:33"/>
        <d v="1899-12-30T15:13:42"/>
        <d v="1899-12-30T17:51:40"/>
        <d v="1899-12-30T12:13:58"/>
        <d v="1899-12-30T08:42:32"/>
        <d v="1899-12-30T15:32:13"/>
        <d v="1899-12-30T11:50:11"/>
        <d v="1899-12-30T17:14:52"/>
        <d v="1899-12-30T08:33:27"/>
        <d v="1899-12-30T18:02:05"/>
        <d v="1899-12-30T09:16:38"/>
        <d v="1899-12-30T10:46:21"/>
        <d v="1899-12-30T13:34:20"/>
        <d v="1899-12-30T18:55:32"/>
      </sharedItems>
      <fieldGroup par="42" base="36">
        <rangePr groupBy="seconds" startDate="1899-12-30T01:33:32" endDate="1899-12-30T23:58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ripOver30Mins" numFmtId="0">
      <sharedItems/>
    </cacheField>
    <cacheField name="LocalProgramFlag" numFmtId="0">
      <sharedItems/>
    </cacheField>
    <cacheField name="TripRouteCategory" numFmtId="0">
      <sharedItems/>
    </cacheField>
    <cacheField name="TripProgramName" numFmtId="0">
      <sharedItems/>
    </cacheField>
    <cacheField name="Minutes" numFmtId="0" databaseField="0">
      <fieldGroup base="36">
        <rangePr groupBy="minutes" startDate="1899-12-30T01:33:32" endDate="1899-12-30T23:58:0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6">
        <rangePr groupBy="hours" startDate="1899-12-30T01:33:32" endDate="1899-12-30T23:58:0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Bublr Bikes"/>
    <n v="1475174"/>
    <s v="Demo Member"/>
    <m/>
    <m/>
    <m/>
    <s v="UNITED STATES"/>
    <m/>
    <n v="12552"/>
    <s v="Standard"/>
    <x v="0"/>
    <n v="43.036900000000003"/>
    <n v="-87.89667"/>
    <s v="Milwaukee"/>
    <x v="0"/>
    <n v="43.036900000000003"/>
    <n v="-87.89667"/>
    <s v="Milwaukee"/>
    <n v="325"/>
    <n v="0"/>
    <n v="0"/>
    <s v="N"/>
    <n v="18"/>
    <n v="17.100000000000001"/>
    <n v="720"/>
    <n v="-1"/>
    <d v="2019-02-09T00:00:00"/>
    <d v="2019-02-01T00:00:00"/>
    <d v="2019-02-09T00:00:00"/>
    <s v="Saturday"/>
    <d v="1899-12-30T09:47:33"/>
    <n v="1"/>
    <d v="2019-02-09T00:00:00"/>
    <d v="2019-02-01T00:00:00"/>
    <d v="2019-02-09T00:00:00"/>
    <x v="0"/>
    <x v="0"/>
    <s v="Y"/>
    <s v="Y"/>
    <s v="Round Trip"/>
    <s v="Bublr Bikes"/>
  </r>
  <r>
    <s v="Bublr Bikes"/>
    <n v="1642662"/>
    <s v="Demo Member"/>
    <m/>
    <m/>
    <m/>
    <s v="UNITED STATES"/>
    <m/>
    <n v="11056"/>
    <s v="Standard"/>
    <x v="1"/>
    <n v="43.03913"/>
    <n v="-87.916150000000002"/>
    <s v="Milwaukee"/>
    <x v="1"/>
    <n v="43.038600000000002"/>
    <n v="-87.912099999999995"/>
    <s v="Milwaukee"/>
    <n v="3"/>
    <n v="0"/>
    <n v="0"/>
    <s v="N"/>
    <n v="0"/>
    <n v="0"/>
    <n v="0"/>
    <n v="-1"/>
    <d v="2019-02-22T00:00:00"/>
    <d v="2019-02-01T00:00:00"/>
    <d v="2019-02-22T00:00:00"/>
    <s v="Friday"/>
    <d v="1899-12-30T12:26:01"/>
    <n v="1"/>
    <d v="2019-02-22T00:00:00"/>
    <d v="2019-02-01T00:00:00"/>
    <d v="2019-02-22T00:00:00"/>
    <x v="1"/>
    <x v="1"/>
    <s v="N"/>
    <s v="Y"/>
    <s v="One Way"/>
    <s v="Bublr Bikes"/>
  </r>
  <r>
    <s v="Bublr Bikes"/>
    <n v="1867040"/>
    <s v="Demo Member"/>
    <m/>
    <m/>
    <m/>
    <s v="UNITED STATES"/>
    <m/>
    <n v="5484"/>
    <s v="Standard"/>
    <x v="2"/>
    <n v="43.074890000000003"/>
    <n v="-87.882810000000006"/>
    <s v="Milwaukee"/>
    <x v="2"/>
    <n v="43.074890000000003"/>
    <n v="-87.882810000000006"/>
    <s v="Milwaukee"/>
    <n v="14"/>
    <n v="0"/>
    <n v="0"/>
    <s v="N"/>
    <n v="2"/>
    <n v="1.9"/>
    <n v="80"/>
    <n v="-1"/>
    <d v="2019-02-02T00:00:00"/>
    <d v="2019-02-01T00:00:00"/>
    <d v="2019-02-02T00:00:00"/>
    <s v="Saturday"/>
    <d v="1899-12-30T12:47:51"/>
    <n v="1"/>
    <d v="2019-02-02T00:00:00"/>
    <d v="2019-02-01T00:00:00"/>
    <d v="2019-02-02T00:00:00"/>
    <x v="0"/>
    <x v="2"/>
    <s v="N"/>
    <s v="Y"/>
    <s v="Round Trip"/>
    <s v="Bublr Bikes"/>
  </r>
  <r>
    <s v="Bublr Bikes"/>
    <n v="2290057"/>
    <s v="Demo Member"/>
    <m/>
    <m/>
    <m/>
    <s v="UNITED STATES"/>
    <m/>
    <n v="12535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07T00:00:00"/>
    <d v="2019-02-01T00:00:00"/>
    <d v="2019-02-07T00:00:00"/>
    <s v="Thursday"/>
    <d v="1899-12-30T10:47:13"/>
    <n v="1"/>
    <d v="2019-02-07T00:00:00"/>
    <d v="2019-02-01T00:00:00"/>
    <d v="2019-02-07T00:00:00"/>
    <x v="2"/>
    <x v="3"/>
    <s v="N"/>
    <s v="Y"/>
    <s v="Round Trip"/>
    <s v="Bublr Bikes"/>
  </r>
  <r>
    <s v="Bublr Bikes"/>
    <n v="2086084"/>
    <s v="Non-RFID Card Member"/>
    <m/>
    <m/>
    <n v="53204"/>
    <s v="UNITED STATES"/>
    <s v="Single Ride"/>
    <n v="5468"/>
    <s v="Standard"/>
    <x v="4"/>
    <n v="43.081940000000003"/>
    <n v="-87.888090000000005"/>
    <s v="Shorewood"/>
    <x v="4"/>
    <n v="43.020130000000002"/>
    <n v="-87.922499999999999"/>
    <s v="Milwaukee"/>
    <n v="63"/>
    <n v="0"/>
    <n v="12.66"/>
    <s v="N"/>
    <n v="9"/>
    <n v="8.6"/>
    <n v="360"/>
    <n v="-1"/>
    <d v="2019-02-25T00:00:00"/>
    <d v="2019-02-01T00:00:00"/>
    <d v="2019-02-25T00:00:00"/>
    <s v="Monday"/>
    <d v="1899-12-30T02:55:48"/>
    <n v="1"/>
    <d v="2019-02-25T00:00:00"/>
    <d v="2019-02-01T00:00:00"/>
    <d v="2019-02-25T00:00:00"/>
    <x v="3"/>
    <x v="4"/>
    <s v="Y"/>
    <s v="Y"/>
    <s v="One Way"/>
    <s v="Bublr Bikes"/>
  </r>
  <r>
    <s v="Bublr Bikes"/>
    <n v="2147694"/>
    <s v="Non-RFID Card Member"/>
    <m/>
    <m/>
    <n v="53185"/>
    <s v="UNITED STATES"/>
    <s v="Single Ride"/>
    <n v="11078"/>
    <s v="Standard"/>
    <x v="5"/>
    <n v="43.05097"/>
    <n v="-87.906440000000003"/>
    <s v="Milwaukee"/>
    <x v="5"/>
    <n v="43.05097"/>
    <n v="-87.906440000000003"/>
    <s v="Milwaukee"/>
    <n v="2"/>
    <n v="0"/>
    <n v="0"/>
    <s v="N"/>
    <n v="0"/>
    <n v="0"/>
    <n v="0"/>
    <n v="-1"/>
    <d v="2019-02-08T00:00:00"/>
    <d v="2019-02-01T00:00:00"/>
    <d v="2019-02-08T00:00:00"/>
    <s v="Friday"/>
    <d v="1899-12-30T02:12:26"/>
    <n v="1"/>
    <d v="2019-02-08T00:00:00"/>
    <d v="2019-02-01T00:00:00"/>
    <d v="2019-02-08T00:00:00"/>
    <x v="1"/>
    <x v="5"/>
    <s v="N"/>
    <s v="Y"/>
    <s v="Round Trip"/>
    <s v="Bublr Bikes"/>
  </r>
  <r>
    <s v="Bublr Bikes"/>
    <n v="2243429"/>
    <s v="Non-RFID Card Member"/>
    <m/>
    <m/>
    <n v="53202"/>
    <s v="UNITED STATES"/>
    <s v="Single Ride"/>
    <n v="168"/>
    <s v="Standard"/>
    <x v="6"/>
    <n v="43.052549999999997"/>
    <n v="-87.909329999999997"/>
    <s v="Milwaukee"/>
    <x v="6"/>
    <n v="43.049909999999997"/>
    <n v="-87.914237"/>
    <s v="Milwaukee"/>
    <n v="20285"/>
    <n v="0"/>
    <n v="0"/>
    <s v="N"/>
    <n v="18"/>
    <n v="17.100000000000001"/>
    <n v="720"/>
    <n v="-1"/>
    <d v="2019-02-07T00:00:00"/>
    <d v="2019-02-01T00:00:00"/>
    <d v="2019-02-07T00:00:00"/>
    <s v="Thursday"/>
    <d v="1899-12-30T06:45:43"/>
    <n v="1"/>
    <d v="2019-02-21T00:00:00"/>
    <d v="2019-02-01T00:00:00"/>
    <d v="2019-02-21T00:00:00"/>
    <x v="2"/>
    <x v="6"/>
    <s v="Y"/>
    <s v="Y"/>
    <s v="One Way"/>
    <s v="Bublr Bikes"/>
  </r>
  <r>
    <s v="Bublr Bikes"/>
    <n v="2390312"/>
    <s v="Non-RFID Card Member"/>
    <m/>
    <m/>
    <n v="53211"/>
    <s v="UNITED STATES"/>
    <s v="Single Ride"/>
    <n v="12615"/>
    <s v="Standard"/>
    <x v="7"/>
    <n v="43.077359999999999"/>
    <n v="-87.880769999999998"/>
    <s v="Milwaukee"/>
    <x v="7"/>
    <n v="43.089309999999998"/>
    <n v="-87.882720000000006"/>
    <s v="Shorewood"/>
    <n v="11"/>
    <n v="0"/>
    <n v="4.22"/>
    <s v="N"/>
    <n v="1"/>
    <n v="1"/>
    <n v="40"/>
    <n v="-1"/>
    <d v="2019-02-01T00:00:00"/>
    <d v="2019-02-01T00:00:00"/>
    <d v="2019-02-01T00:00:00"/>
    <s v="Friday"/>
    <d v="1899-12-30T17:03:01"/>
    <n v="1"/>
    <d v="2019-02-01T00:00:00"/>
    <d v="2019-02-01T00:00:00"/>
    <d v="2019-02-01T00:00:00"/>
    <x v="1"/>
    <x v="7"/>
    <s v="N"/>
    <s v="Y"/>
    <s v="One Way"/>
    <s v="Bublr Bikes"/>
  </r>
  <r>
    <s v="Bublr Bikes"/>
    <n v="2392268"/>
    <s v="Non-RFID Card Member"/>
    <m/>
    <m/>
    <n v="53202"/>
    <s v="UNITED STATES"/>
    <s v="Single Ride"/>
    <n v="32"/>
    <s v="Standard"/>
    <x v="8"/>
    <n v="43.060250000000003"/>
    <n v="-87.892169999999993"/>
    <s v="Milwaukee"/>
    <x v="8"/>
    <n v="43.052460000000004"/>
    <n v="-87.891000000000005"/>
    <s v="Milwaukee"/>
    <n v="22"/>
    <n v="0"/>
    <n v="0"/>
    <s v="N"/>
    <n v="3"/>
    <n v="2.9"/>
    <n v="120"/>
    <n v="-1"/>
    <d v="2019-02-03T00:00:00"/>
    <d v="2019-02-01T00:00:00"/>
    <d v="2019-02-03T00:00:00"/>
    <s v="Sunday"/>
    <d v="1899-12-30T15:21:08"/>
    <n v="1"/>
    <d v="2019-02-03T00:00:00"/>
    <d v="2019-02-01T00:00:00"/>
    <d v="2019-02-03T00:00:00"/>
    <x v="4"/>
    <x v="8"/>
    <s v="N"/>
    <s v="Y"/>
    <s v="One Way"/>
    <s v="Bublr Bikes"/>
  </r>
  <r>
    <s v="Bublr Bikes"/>
    <n v="2392578"/>
    <s v="Non-RFID Card Member"/>
    <m/>
    <m/>
    <n v="53211"/>
    <s v="UNITED STATES"/>
    <s v="Single Ride"/>
    <n v="12616"/>
    <s v="Standard"/>
    <x v="9"/>
    <n v="43.042490000000001"/>
    <n v="-87.909959999999998"/>
    <s v="Milwaukee"/>
    <x v="9"/>
    <n v="43.042490000000001"/>
    <n v="-87.909959999999998"/>
    <s v="Milwaukee"/>
    <n v="23"/>
    <n v="0"/>
    <n v="4.22"/>
    <s v="N"/>
    <n v="3"/>
    <n v="2.9"/>
    <n v="120"/>
    <n v="-1"/>
    <d v="2019-02-03T00:00:00"/>
    <d v="2019-02-01T00:00:00"/>
    <d v="2019-02-03T00:00:00"/>
    <s v="Sunday"/>
    <d v="1899-12-30T18:35:08"/>
    <n v="1"/>
    <d v="2019-02-03T00:00:00"/>
    <d v="2019-02-01T00:00:00"/>
    <d v="2019-02-03T00:00:00"/>
    <x v="4"/>
    <x v="9"/>
    <s v="N"/>
    <s v="Y"/>
    <s v="Round Trip"/>
    <s v="Bublr Bikes"/>
  </r>
  <r>
    <s v="Bublr Bikes"/>
    <n v="2395886"/>
    <s v="Non-RFID Card Member"/>
    <m/>
    <m/>
    <n v="53095"/>
    <s v="UNITED STATES"/>
    <s v="Single Ride"/>
    <n v="11147"/>
    <s v="Standard"/>
    <x v="10"/>
    <n v="43.038600000000002"/>
    <n v="-87.912099999999995"/>
    <s v="Milwaukee"/>
    <x v="10"/>
    <n v="43.038580000000003"/>
    <n v="-87.90934"/>
    <s v="Milwaukee"/>
    <n v="110"/>
    <n v="0"/>
    <n v="16.88"/>
    <s v="N"/>
    <n v="16"/>
    <n v="15.2"/>
    <n v="640"/>
    <n v="-1"/>
    <d v="2019-02-08T00:00:00"/>
    <d v="2019-02-01T00:00:00"/>
    <d v="2019-02-08T00:00:00"/>
    <s v="Friday"/>
    <d v="1899-12-30T16:13:37"/>
    <n v="1"/>
    <d v="2019-02-08T00:00:00"/>
    <d v="2019-02-01T00:00:00"/>
    <d v="2019-02-08T00:00:00"/>
    <x v="1"/>
    <x v="10"/>
    <s v="Y"/>
    <s v="Y"/>
    <s v="One Way"/>
    <s v="Bublr Bikes"/>
  </r>
  <r>
    <s v="Bublr Bikes"/>
    <n v="2402604"/>
    <s v="Non-RFID Card Member"/>
    <m/>
    <m/>
    <n v="10016"/>
    <s v="UNITED STATES"/>
    <s v="Single Ride"/>
    <n v="11138"/>
    <s v="Standard"/>
    <x v="11"/>
    <n v="43.03519"/>
    <n v="-87.907390000000007"/>
    <s v="Milwaukee"/>
    <x v="0"/>
    <n v="43.036900000000003"/>
    <n v="-87.89667"/>
    <s v="Milwaukee"/>
    <n v="43"/>
    <n v="0"/>
    <n v="8.44"/>
    <s v="N"/>
    <n v="6"/>
    <n v="5.7"/>
    <n v="240"/>
    <n v="-1"/>
    <d v="2019-02-24T00:00:00"/>
    <d v="2019-02-01T00:00:00"/>
    <d v="2019-02-24T00:00:00"/>
    <s v="Sunday"/>
    <d v="1899-12-30T14:29:57"/>
    <n v="1"/>
    <d v="2019-02-24T00:00:00"/>
    <d v="2019-02-01T00:00:00"/>
    <d v="2019-02-24T00:00:00"/>
    <x v="4"/>
    <x v="11"/>
    <s v="Y"/>
    <s v="Y"/>
    <s v="One Way"/>
    <s v="Bublr Bikes"/>
  </r>
  <r>
    <s v="Bublr Bikes"/>
    <n v="2402608"/>
    <s v="Non-RFID Card Member"/>
    <m/>
    <m/>
    <n v="2108"/>
    <s v="UNITED STATES"/>
    <s v="Single Ride"/>
    <n v="12545"/>
    <s v="Standard"/>
    <x v="0"/>
    <n v="43.036900000000003"/>
    <n v="-87.89667"/>
    <s v="Milwaukee"/>
    <x v="11"/>
    <n v="43.052549999999997"/>
    <n v="-87.909329999999997"/>
    <s v="Milwaukee"/>
    <n v="80"/>
    <n v="0"/>
    <n v="12.66"/>
    <s v="N"/>
    <n v="12"/>
    <n v="11.4"/>
    <n v="480"/>
    <n v="-1"/>
    <d v="2019-02-23T00:00:00"/>
    <d v="2019-02-01T00:00:00"/>
    <d v="2019-02-23T00:00:00"/>
    <s v="Saturday"/>
    <d v="1899-12-30T14:28:20"/>
    <n v="1"/>
    <d v="2019-02-23T00:00:00"/>
    <d v="2019-02-01T00:00:00"/>
    <d v="2019-02-23T00:00:00"/>
    <x v="0"/>
    <x v="12"/>
    <s v="Y"/>
    <s v="Y"/>
    <s v="One Way"/>
    <s v="Bublr Bikes"/>
  </r>
  <r>
    <s v="Bublr Bikes"/>
    <n v="2402667"/>
    <s v="Non-RFID Card Member"/>
    <m/>
    <m/>
    <n v="10016"/>
    <s v="UNITED STATES"/>
    <s v="Single Ride"/>
    <n v="11156"/>
    <s v="Standard"/>
    <x v="0"/>
    <n v="43.036900000000003"/>
    <n v="-87.89667"/>
    <s v="Milwaukee"/>
    <x v="11"/>
    <n v="43.052549999999997"/>
    <n v="-87.909329999999997"/>
    <s v="Milwaukee"/>
    <n v="50"/>
    <n v="0"/>
    <n v="8.44"/>
    <s v="N"/>
    <n v="7"/>
    <n v="6.7"/>
    <n v="280"/>
    <n v="-1"/>
    <d v="2019-02-23T00:00:00"/>
    <d v="2019-02-01T00:00:00"/>
    <d v="2019-02-23T00:00:00"/>
    <s v="Saturday"/>
    <d v="1899-12-30T14:58:27"/>
    <n v="1"/>
    <d v="2019-02-23T00:00:00"/>
    <d v="2019-02-01T00:00:00"/>
    <d v="2019-02-23T00:00:00"/>
    <x v="0"/>
    <x v="13"/>
    <s v="Y"/>
    <s v="Y"/>
    <s v="One Way"/>
    <s v="Bublr Bikes"/>
  </r>
  <r>
    <s v="Bublr Bikes"/>
    <n v="2405058"/>
    <s v="Non-RFID Card Member"/>
    <m/>
    <m/>
    <n v="53218"/>
    <s v="UNITED STATES"/>
    <s v="Single Ride"/>
    <n v="5478"/>
    <s v="Standard"/>
    <x v="12"/>
    <n v="43.038649999999997"/>
    <n v="-87.921930000000003"/>
    <s v="Milwaukee"/>
    <x v="12"/>
    <n v="43.03913"/>
    <n v="-87.916150000000002"/>
    <s v="Milwaukee"/>
    <n v="2586"/>
    <n v="0"/>
    <n v="0"/>
    <s v="N"/>
    <n v="18"/>
    <n v="17.100000000000001"/>
    <n v="720"/>
    <n v="-1"/>
    <d v="2019-02-26T00:00:00"/>
    <d v="2019-02-01T00:00:00"/>
    <d v="2019-02-26T00:00:00"/>
    <s v="Tuesday"/>
    <d v="1899-12-30T16:09:22"/>
    <n v="1"/>
    <d v="2019-02-28T00:00:00"/>
    <d v="2019-02-01T00:00:00"/>
    <d v="2019-02-28T00:00:00"/>
    <x v="2"/>
    <x v="14"/>
    <s v="Y"/>
    <s v="Y"/>
    <s v="One Way"/>
    <s v="Bublr Bikes"/>
  </r>
  <r>
    <s v="Bublr Bikes"/>
    <n v="2382192"/>
    <s v="Non-RFID Card Member"/>
    <m/>
    <m/>
    <n v="53204"/>
    <s v="UNITED STATES"/>
    <s v="Single Ride"/>
    <n v="12632"/>
    <s v="Standard"/>
    <x v="13"/>
    <n v="43.040349999999997"/>
    <n v="-87.920760000000001"/>
    <s v="Milwaukee"/>
    <x v="4"/>
    <n v="43.020130000000002"/>
    <n v="-87.922499999999999"/>
    <s v="Milwaukee"/>
    <n v="67"/>
    <n v="0"/>
    <n v="12.66"/>
    <s v="N"/>
    <n v="10"/>
    <n v="9.5"/>
    <n v="400"/>
    <n v="-1"/>
    <d v="2019-02-06T00:00:00"/>
    <d v="2019-02-01T00:00:00"/>
    <d v="2019-02-06T00:00:00"/>
    <s v="Wednesday"/>
    <d v="1899-12-30T11:24:47"/>
    <n v="1"/>
    <d v="2019-02-06T00:00:00"/>
    <d v="2019-02-01T00:00:00"/>
    <d v="2019-02-06T00:00:00"/>
    <x v="5"/>
    <x v="15"/>
    <s v="Y"/>
    <s v="Y"/>
    <s v="One Way"/>
    <s v="Bublr Bikes"/>
  </r>
  <r>
    <s v="Bublr Bikes"/>
    <n v="2396047"/>
    <s v="Non-RFID Card Member"/>
    <m/>
    <m/>
    <n v="60025"/>
    <s v="UNITED STATES"/>
    <s v="Single Ride"/>
    <n v="318"/>
    <s v="Standard"/>
    <x v="14"/>
    <n v="43.034619999999997"/>
    <n v="-87.917500000000004"/>
    <s v="Milwaukee"/>
    <x v="12"/>
    <n v="43.03913"/>
    <n v="-87.916150000000002"/>
    <s v="Milwaukee"/>
    <n v="6"/>
    <n v="0"/>
    <n v="4.22"/>
    <s v="N"/>
    <n v="0"/>
    <n v="0"/>
    <n v="0"/>
    <n v="-1"/>
    <d v="2019-02-09T00:00:00"/>
    <d v="2019-02-01T00:00:00"/>
    <d v="2019-02-09T00:00:00"/>
    <s v="Saturday"/>
    <d v="1899-12-30T12:35:49"/>
    <n v="1"/>
    <d v="2019-02-09T00:00:00"/>
    <d v="2019-02-01T00:00:00"/>
    <d v="2019-02-09T00:00:00"/>
    <x v="0"/>
    <x v="16"/>
    <s v="N"/>
    <s v="Y"/>
    <s v="One Way"/>
    <s v="Bublr Bikes"/>
  </r>
  <r>
    <s v="Bublr Bikes"/>
    <n v="2347307"/>
    <s v="Non-RFID Card Member"/>
    <m/>
    <m/>
    <n v="53212"/>
    <s v="UNITED STATES"/>
    <s v="Single Ride"/>
    <n v="11054"/>
    <s v="Standard"/>
    <x v="6"/>
    <n v="43.052549999999997"/>
    <n v="-87.909329999999997"/>
    <s v="Milwaukee"/>
    <x v="13"/>
    <n v="43.05847"/>
    <n v="-87.898079999999993"/>
    <s v="Milwaukee"/>
    <n v="771"/>
    <n v="0"/>
    <n v="109.72"/>
    <s v="N"/>
    <n v="18"/>
    <n v="17.100000000000001"/>
    <n v="720"/>
    <n v="-1"/>
    <d v="2019-02-13T00:00:00"/>
    <d v="2019-02-01T00:00:00"/>
    <d v="2019-02-13T00:00:00"/>
    <s v="Wednesday"/>
    <d v="1899-12-30T15:02:41"/>
    <n v="1"/>
    <d v="2019-02-14T00:00:00"/>
    <d v="2019-02-01T00:00:00"/>
    <d v="2019-02-14T00:00:00"/>
    <x v="2"/>
    <x v="17"/>
    <s v="Y"/>
    <s v="Y"/>
    <s v="One Way"/>
    <s v="Bublr Bikes"/>
  </r>
  <r>
    <s v="Bublr Bikes"/>
    <n v="2399445"/>
    <s v="Non-RFID Card Member"/>
    <m/>
    <m/>
    <n v="53211"/>
    <s v="UNITED STATES"/>
    <s v="Single Ride"/>
    <n v="11166"/>
    <s v="Standard"/>
    <x v="9"/>
    <n v="43.042490000000001"/>
    <n v="-87.909959999999998"/>
    <s v="Milwaukee"/>
    <x v="9"/>
    <n v="43.042490000000001"/>
    <n v="-87.909959999999998"/>
    <s v="Milwaukee"/>
    <n v="0"/>
    <n v="0"/>
    <n v="0"/>
    <s v="N"/>
    <n v="0"/>
    <n v="0"/>
    <n v="0"/>
    <n v="-1"/>
    <d v="2019-02-16T00:00:00"/>
    <d v="2019-02-01T00:00:00"/>
    <d v="2019-02-16T00:00:00"/>
    <s v="Saturday"/>
    <d v="1899-12-30T17:29:08"/>
    <n v="1"/>
    <d v="2019-02-16T00:00:00"/>
    <d v="2019-02-01T00:00:00"/>
    <d v="2019-02-16T00:00:00"/>
    <x v="0"/>
    <x v="18"/>
    <s v="N"/>
    <s v="Y"/>
    <s v="Round Trip"/>
    <s v="Bublr Bikes"/>
  </r>
  <r>
    <s v="Bublr Bikes"/>
    <n v="2402124"/>
    <s v="Non-RFID Card Member"/>
    <m/>
    <m/>
    <n v="19446"/>
    <s v="UNITED STATES"/>
    <s v="Single Ride"/>
    <n v="5547"/>
    <s v="Standard"/>
    <x v="7"/>
    <n v="43.077359999999999"/>
    <n v="-87.880769999999998"/>
    <s v="Milwaukee"/>
    <x v="14"/>
    <n v="43.077359999999999"/>
    <n v="-87.880769999999998"/>
    <s v="Milwaukee"/>
    <n v="24"/>
    <n v="0"/>
    <n v="4.22"/>
    <s v="N"/>
    <n v="3"/>
    <n v="2.9"/>
    <n v="120"/>
    <n v="-1"/>
    <d v="2019-02-22T00:00:00"/>
    <d v="2019-02-01T00:00:00"/>
    <d v="2019-02-22T00:00:00"/>
    <s v="Friday"/>
    <d v="1899-12-30T19:41:56"/>
    <n v="1"/>
    <d v="2019-02-22T00:00:00"/>
    <d v="2019-02-01T00:00:00"/>
    <d v="2019-02-22T00:00:00"/>
    <x v="1"/>
    <x v="19"/>
    <s v="N"/>
    <s v="Y"/>
    <s v="Round Trip"/>
    <s v="Bublr Bikes"/>
  </r>
  <r>
    <s v="Bublr Bikes"/>
    <n v="2402665"/>
    <s v="Non-RFID Card Member"/>
    <m/>
    <m/>
    <n v="94117"/>
    <s v="UNITED STATES"/>
    <s v="Single Ride"/>
    <n v="5457"/>
    <s v="Standard"/>
    <x v="0"/>
    <n v="43.036900000000003"/>
    <n v="-87.89667"/>
    <s v="Milwaukee"/>
    <x v="11"/>
    <n v="43.052549999999997"/>
    <n v="-87.909329999999997"/>
    <s v="Milwaukee"/>
    <n v="51"/>
    <n v="0"/>
    <n v="8.44"/>
    <s v="N"/>
    <n v="7"/>
    <n v="6.7"/>
    <n v="280"/>
    <n v="-1"/>
    <d v="2019-02-23T00:00:00"/>
    <d v="2019-02-01T00:00:00"/>
    <d v="2019-02-23T00:00:00"/>
    <s v="Saturday"/>
    <d v="1899-12-30T14:57:20"/>
    <n v="1"/>
    <d v="2019-02-23T00:00:00"/>
    <d v="2019-02-01T00:00:00"/>
    <d v="2019-02-23T00:00:00"/>
    <x v="0"/>
    <x v="20"/>
    <s v="Y"/>
    <s v="Y"/>
    <s v="One Way"/>
    <s v="Bublr Bikes"/>
  </r>
  <r>
    <s v="Bublr Bikes"/>
    <n v="2402796"/>
    <s v="Non-RFID Card Member"/>
    <m/>
    <m/>
    <n v="52302"/>
    <s v="UNITED STATES"/>
    <s v="Single Ride"/>
    <n v="112"/>
    <s v="Standard"/>
    <x v="15"/>
    <n v="43.028709999999997"/>
    <n v="-87.9041"/>
    <s v="Milwaukee"/>
    <x v="15"/>
    <n v="43.028709999999997"/>
    <n v="-87.9041"/>
    <s v="Milwaukee"/>
    <n v="11"/>
    <n v="0"/>
    <n v="4.22"/>
    <s v="N"/>
    <n v="1"/>
    <n v="1"/>
    <n v="40"/>
    <n v="-1"/>
    <d v="2019-02-23T00:00:00"/>
    <d v="2019-02-01T00:00:00"/>
    <d v="2019-02-23T00:00:00"/>
    <s v="Saturday"/>
    <d v="1899-12-30T16:22:48"/>
    <n v="1"/>
    <d v="2019-02-23T00:00:00"/>
    <d v="2019-02-01T00:00:00"/>
    <d v="2019-02-23T00:00:00"/>
    <x v="0"/>
    <x v="21"/>
    <s v="N"/>
    <s v="Y"/>
    <s v="Round Trip"/>
    <s v="Bublr Bikes"/>
  </r>
  <r>
    <s v="Bublr Bikes"/>
    <n v="2392576"/>
    <s v="Non-RFID Card Member"/>
    <m/>
    <m/>
    <n v="53211"/>
    <s v="UNITED STATES"/>
    <s v="Single Ride"/>
    <n v="12678"/>
    <s v="Standard"/>
    <x v="9"/>
    <n v="43.042490000000001"/>
    <n v="-87.909959999999998"/>
    <s v="Milwaukee"/>
    <x v="9"/>
    <n v="43.042490000000001"/>
    <n v="-87.909959999999998"/>
    <s v="Milwaukee"/>
    <n v="56"/>
    <n v="0"/>
    <n v="8.44"/>
    <s v="N"/>
    <n v="8"/>
    <n v="7.6"/>
    <n v="320"/>
    <n v="-1"/>
    <d v="2019-02-03T00:00:00"/>
    <d v="2019-02-01T00:00:00"/>
    <d v="2019-02-03T00:00:00"/>
    <s v="Sunday"/>
    <d v="1899-12-30T18:32:13"/>
    <n v="1"/>
    <d v="2019-02-03T00:00:00"/>
    <d v="2019-02-01T00:00:00"/>
    <d v="2019-02-03T00:00:00"/>
    <x v="4"/>
    <x v="22"/>
    <s v="Y"/>
    <s v="Y"/>
    <s v="Round Trip"/>
    <s v="Bublr Bikes"/>
  </r>
  <r>
    <s v="Bublr Bikes"/>
    <n v="2396157"/>
    <s v="Non-RFID Card Member"/>
    <m/>
    <m/>
    <n v="44138"/>
    <s v="UNITED STATES"/>
    <s v="Single Ride"/>
    <n v="11130"/>
    <s v="Standard"/>
    <x v="16"/>
    <n v="43.05536"/>
    <n v="-87.90504"/>
    <s v="Milwaukee"/>
    <x v="13"/>
    <n v="43.05847"/>
    <n v="-87.898079999999993"/>
    <s v="Milwaukee"/>
    <n v="13"/>
    <n v="0"/>
    <n v="4.22"/>
    <s v="N"/>
    <n v="1"/>
    <n v="1"/>
    <n v="40"/>
    <n v="-1"/>
    <d v="2019-02-09T00:00:00"/>
    <d v="2019-02-01T00:00:00"/>
    <d v="2019-02-09T00:00:00"/>
    <s v="Saturday"/>
    <d v="1899-12-30T16:20:56"/>
    <n v="1"/>
    <d v="2019-02-09T00:00:00"/>
    <d v="2019-02-01T00:00:00"/>
    <d v="2019-02-09T00:00:00"/>
    <x v="0"/>
    <x v="23"/>
    <s v="N"/>
    <s v="Y"/>
    <s v="One Way"/>
    <s v="Bublr Bikes"/>
  </r>
  <r>
    <s v="Bublr Bikes"/>
    <n v="2399531"/>
    <s v="Non-RFID Card Member"/>
    <m/>
    <m/>
    <n v="53073"/>
    <s v="UNITED STATES"/>
    <s v="Single Ride"/>
    <n v="3"/>
    <s v="Standard"/>
    <x v="11"/>
    <n v="43.03519"/>
    <n v="-87.907390000000007"/>
    <s v="Milwaukee"/>
    <x v="16"/>
    <n v="43.03519"/>
    <n v="-87.907390000000007"/>
    <s v="Milwaukee"/>
    <n v="0"/>
    <n v="0"/>
    <n v="0"/>
    <s v="N"/>
    <n v="0"/>
    <n v="0"/>
    <n v="0"/>
    <n v="-1"/>
    <d v="2019-02-16T00:00:00"/>
    <d v="2019-02-01T00:00:00"/>
    <d v="2019-02-16T00:00:00"/>
    <s v="Saturday"/>
    <d v="1899-12-30T19:42:13"/>
    <n v="1"/>
    <d v="2019-02-16T00:00:00"/>
    <d v="2019-02-01T00:00:00"/>
    <d v="2019-02-16T00:00:00"/>
    <x v="0"/>
    <x v="24"/>
    <s v="N"/>
    <s v="Y"/>
    <s v="Round Trip"/>
    <s v="Bublr Bikes"/>
  </r>
  <r>
    <s v="Bublr Bikes"/>
    <n v="2392581"/>
    <s v="Non-RFID Card Member"/>
    <m/>
    <m/>
    <n v="53211"/>
    <s v="UNITED STATES"/>
    <s v="Single Ride"/>
    <n v="967"/>
    <s v="Standard"/>
    <x v="9"/>
    <n v="43.042490000000001"/>
    <n v="-87.909959999999998"/>
    <s v="Milwaukee"/>
    <x v="9"/>
    <n v="43.042490000000001"/>
    <n v="-87.909959999999998"/>
    <s v="Milwaukee"/>
    <n v="50"/>
    <n v="0"/>
    <n v="8.44"/>
    <s v="N"/>
    <n v="7"/>
    <n v="6.7"/>
    <n v="280"/>
    <n v="-1"/>
    <d v="2019-02-03T00:00:00"/>
    <d v="2019-02-01T00:00:00"/>
    <d v="2019-02-03T00:00:00"/>
    <s v="Sunday"/>
    <d v="1899-12-30T18:37:22"/>
    <n v="1"/>
    <d v="2019-02-03T00:00:00"/>
    <d v="2019-02-01T00:00:00"/>
    <d v="2019-02-03T00:00:00"/>
    <x v="4"/>
    <x v="25"/>
    <s v="Y"/>
    <s v="Y"/>
    <s v="Round Trip"/>
    <s v="Bublr Bikes"/>
  </r>
  <r>
    <s v="Bublr Bikes"/>
    <n v="2396385"/>
    <s v="Non-RFID Card Member"/>
    <m/>
    <m/>
    <m/>
    <s v="UNITED STATES"/>
    <s v="Single Ride"/>
    <n v="5474"/>
    <s v="Standard"/>
    <x v="12"/>
    <n v="43.038649999999997"/>
    <n v="-87.921930000000003"/>
    <s v="Milwaukee"/>
    <x v="17"/>
    <n v="43.038649999999997"/>
    <n v="-87.921930000000003"/>
    <s v="Milwaukee"/>
    <n v="1"/>
    <n v="0"/>
    <n v="0"/>
    <s v="N"/>
    <n v="0"/>
    <n v="0"/>
    <n v="0"/>
    <n v="-1"/>
    <d v="2019-02-10T00:00:00"/>
    <d v="2019-02-01T00:00:00"/>
    <d v="2019-02-10T00:00:00"/>
    <s v="Sunday"/>
    <d v="1899-12-30T13:23:51"/>
    <n v="1"/>
    <d v="2019-02-10T00:00:00"/>
    <d v="2019-02-01T00:00:00"/>
    <d v="2019-02-10T00:00:00"/>
    <x v="4"/>
    <x v="26"/>
    <s v="N"/>
    <s v="Y"/>
    <s v="Round Trip"/>
    <s v="Bublr Bikes"/>
  </r>
  <r>
    <s v="Bublr Bikes"/>
    <n v="2359967"/>
    <s v="Non-RFID Card Member"/>
    <m/>
    <m/>
    <n v="53215"/>
    <s v="UNITED STATES"/>
    <s v="Single Ride"/>
    <n v="34"/>
    <s v="Standard"/>
    <x v="2"/>
    <n v="43.074890000000003"/>
    <n v="-87.882810000000006"/>
    <s v="Milwaukee"/>
    <x v="0"/>
    <n v="43.036900000000003"/>
    <n v="-87.89667"/>
    <s v="Milwaukee"/>
    <n v="94"/>
    <n v="0"/>
    <n v="16.88"/>
    <s v="N"/>
    <n v="14"/>
    <n v="13.3"/>
    <n v="560"/>
    <n v="-1"/>
    <d v="2019-02-22T00:00:00"/>
    <d v="2019-02-01T00:00:00"/>
    <d v="2019-02-22T00:00:00"/>
    <s v="Friday"/>
    <d v="1899-12-30T19:18:45"/>
    <n v="1"/>
    <d v="2019-02-22T00:00:00"/>
    <d v="2019-02-01T00:00:00"/>
    <d v="2019-02-22T00:00:00"/>
    <x v="1"/>
    <x v="27"/>
    <s v="Y"/>
    <s v="Y"/>
    <s v="One Way"/>
    <s v="Bublr Bikes"/>
  </r>
  <r>
    <s v="Bublr Bikes"/>
    <n v="2340028"/>
    <s v="Non-RFID Card Member"/>
    <m/>
    <m/>
    <n v="53045"/>
    <s v="UNITED STATES"/>
    <s v="Single Ride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5T00:00:00"/>
    <d v="2019-02-01T00:00:00"/>
    <d v="2019-02-25T00:00:00"/>
    <s v="Monday"/>
    <d v="1899-12-30T13:58:11"/>
    <n v="1"/>
    <d v="2019-02-25T00:00:00"/>
    <d v="2019-02-01T00:00:00"/>
    <d v="2019-02-25T00:00:00"/>
    <x v="3"/>
    <x v="28"/>
    <s v="N"/>
    <s v="Y"/>
    <s v="Round Trip"/>
    <s v="Bublr Bikes"/>
  </r>
  <r>
    <s v="Bublr Bikes"/>
    <n v="1521811"/>
    <s v="Non-RFID Card Member"/>
    <m/>
    <m/>
    <n v="53202"/>
    <s v="UNITED STATES"/>
    <s v="Single Ride"/>
    <n v="12678"/>
    <s v="Standard"/>
    <x v="9"/>
    <n v="43.042490000000001"/>
    <n v="-87.909959999999998"/>
    <s v="Milwaukee"/>
    <x v="18"/>
    <n v="43.031480000000002"/>
    <n v="-87.908169999999998"/>
    <s v="Milwaukee"/>
    <n v="10"/>
    <n v="0"/>
    <n v="4.22"/>
    <s v="N"/>
    <n v="1"/>
    <n v="1"/>
    <n v="40"/>
    <n v="-1"/>
    <d v="2019-02-27T00:00:00"/>
    <d v="2019-02-01T00:00:00"/>
    <d v="2019-02-27T00:00:00"/>
    <s v="Wednesday"/>
    <d v="1899-12-30T12:18:08"/>
    <n v="1"/>
    <d v="2019-02-27T00:00:00"/>
    <d v="2019-02-01T00:00:00"/>
    <d v="2019-02-27T00:00:00"/>
    <x v="5"/>
    <x v="29"/>
    <s v="N"/>
    <s v="Y"/>
    <s v="One Way"/>
    <s v="Bublr Bikes"/>
  </r>
  <r>
    <s v="Bublr Bikes"/>
    <n v="2405667"/>
    <s v="Non-RFID Card Member"/>
    <m/>
    <m/>
    <n v="53215"/>
    <s v="UNITED STATES"/>
    <s v="Single Ride"/>
    <n v="11143"/>
    <s v="Standard"/>
    <x v="15"/>
    <n v="43.028709999999997"/>
    <n v="-87.9041"/>
    <s v="Milwaukee"/>
    <x v="15"/>
    <n v="43.028709999999997"/>
    <n v="-87.9041"/>
    <s v="Milwaukee"/>
    <n v="54"/>
    <n v="0"/>
    <n v="8.44"/>
    <s v="N"/>
    <n v="8"/>
    <n v="7.6"/>
    <n v="320"/>
    <n v="-1"/>
    <d v="2019-02-28T00:00:00"/>
    <d v="2019-02-01T00:00:00"/>
    <d v="2019-02-28T00:00:00"/>
    <s v="Thursday"/>
    <d v="1899-12-30T18:54:03"/>
    <n v="1"/>
    <d v="2019-02-28T00:00:00"/>
    <d v="2019-02-01T00:00:00"/>
    <d v="2019-02-28T00:00:00"/>
    <x v="2"/>
    <x v="30"/>
    <s v="Y"/>
    <s v="Y"/>
    <s v="Round Trip"/>
    <s v="Bublr Bikes"/>
  </r>
  <r>
    <s v="Bublr Bikes"/>
    <n v="2391714"/>
    <s v="Non-RFID Card Member"/>
    <m/>
    <m/>
    <n v="53211"/>
    <s v="UNITED STATES"/>
    <s v="Single Ride"/>
    <n v="12596"/>
    <s v="Standard"/>
    <x v="17"/>
    <n v="43.069021999999997"/>
    <n v="-87.887940999999998"/>
    <s v="Milwaukee"/>
    <x v="19"/>
    <n v="43.069021999999997"/>
    <n v="-87.887940999999998"/>
    <s v="Milwaukee"/>
    <n v="35"/>
    <n v="0"/>
    <n v="8.44"/>
    <s v="N"/>
    <n v="5"/>
    <n v="4.8"/>
    <n v="200"/>
    <n v="-1"/>
    <d v="2019-02-03T00:00:00"/>
    <d v="2019-02-01T00:00:00"/>
    <d v="2019-02-03T00:00:00"/>
    <s v="Sunday"/>
    <d v="1899-12-30T10:06:15"/>
    <n v="1"/>
    <d v="2019-02-03T00:00:00"/>
    <d v="2019-02-01T00:00:00"/>
    <d v="2019-02-03T00:00:00"/>
    <x v="4"/>
    <x v="31"/>
    <s v="Y"/>
    <s v="Y"/>
    <s v="Round Trip"/>
    <s v="Bublr Bikes"/>
  </r>
  <r>
    <s v="Bublr Bikes"/>
    <n v="2392577"/>
    <s v="Non-RFID Card Member"/>
    <m/>
    <m/>
    <n v="53211"/>
    <s v="UNITED STATES"/>
    <s v="Single Ride"/>
    <n v="12586"/>
    <s v="Standard"/>
    <x v="9"/>
    <n v="43.042490000000001"/>
    <n v="-87.909959999999998"/>
    <s v="Milwaukee"/>
    <x v="9"/>
    <n v="43.042490000000001"/>
    <n v="-87.909959999999998"/>
    <s v="Milwaukee"/>
    <n v="22"/>
    <n v="0"/>
    <n v="4.22"/>
    <s v="N"/>
    <n v="3"/>
    <n v="2.9"/>
    <n v="120"/>
    <n v="-1"/>
    <d v="2019-02-03T00:00:00"/>
    <d v="2019-02-01T00:00:00"/>
    <d v="2019-02-03T00:00:00"/>
    <s v="Sunday"/>
    <d v="1899-12-30T18:34:27"/>
    <n v="1"/>
    <d v="2019-02-03T00:00:00"/>
    <d v="2019-02-01T00:00:00"/>
    <d v="2019-02-03T00:00:00"/>
    <x v="4"/>
    <x v="32"/>
    <s v="N"/>
    <s v="Y"/>
    <s v="Round Trip"/>
    <s v="Bublr Bikes"/>
  </r>
  <r>
    <s v="Bublr Bikes"/>
    <n v="2392579"/>
    <s v="Non-RFID Card Member"/>
    <m/>
    <m/>
    <n v="53211"/>
    <s v="UNITED STATES"/>
    <s v="Single Ride"/>
    <n v="11057"/>
    <s v="Standard"/>
    <x v="9"/>
    <n v="43.042490000000001"/>
    <n v="-87.909959999999998"/>
    <s v="Milwaukee"/>
    <x v="9"/>
    <n v="43.042490000000001"/>
    <n v="-87.909959999999998"/>
    <s v="Milwaukee"/>
    <n v="44"/>
    <n v="0"/>
    <n v="8.44"/>
    <s v="N"/>
    <n v="6"/>
    <n v="5.7"/>
    <n v="240"/>
    <n v="-1"/>
    <d v="2019-02-03T00:00:00"/>
    <d v="2019-02-01T00:00:00"/>
    <d v="2019-02-03T00:00:00"/>
    <s v="Sunday"/>
    <d v="1899-12-30T18:36:25"/>
    <n v="1"/>
    <d v="2019-02-03T00:00:00"/>
    <d v="2019-02-01T00:00:00"/>
    <d v="2019-02-03T00:00:00"/>
    <x v="4"/>
    <x v="33"/>
    <s v="Y"/>
    <s v="Y"/>
    <s v="Round Trip"/>
    <s v="Bublr Bikes"/>
  </r>
  <r>
    <s v="Bublr Bikes"/>
    <n v="2395884"/>
    <s v="Non-RFID Card Member"/>
    <m/>
    <m/>
    <n v="74055"/>
    <s v="UNITED STATES"/>
    <s v="Single Ride"/>
    <n v="13"/>
    <s v="Standard"/>
    <x v="10"/>
    <n v="43.038600000000002"/>
    <n v="-87.912099999999995"/>
    <s v="Milwaukee"/>
    <x v="10"/>
    <n v="43.038580000000003"/>
    <n v="-87.90934"/>
    <s v="Milwaukee"/>
    <n v="111"/>
    <n v="0"/>
    <n v="16.88"/>
    <s v="N"/>
    <n v="16"/>
    <n v="15.2"/>
    <n v="640"/>
    <n v="-1"/>
    <d v="2019-02-08T00:00:00"/>
    <d v="2019-02-01T00:00:00"/>
    <d v="2019-02-08T00:00:00"/>
    <s v="Friday"/>
    <d v="1899-12-30T16:12:44"/>
    <n v="1"/>
    <d v="2019-02-08T00:00:00"/>
    <d v="2019-02-01T00:00:00"/>
    <d v="2019-02-08T00:00:00"/>
    <x v="1"/>
    <x v="34"/>
    <s v="Y"/>
    <s v="Y"/>
    <s v="One Way"/>
    <s v="Bublr Bikes"/>
  </r>
  <r>
    <s v="Bublr Bikes"/>
    <n v="2382192"/>
    <s v="Non-RFID Card Member"/>
    <m/>
    <m/>
    <n v="53204"/>
    <s v="UNITED STATES"/>
    <s v="Single Ride"/>
    <n v="12631"/>
    <s v="Standard"/>
    <x v="12"/>
    <n v="43.038649999999997"/>
    <n v="-87.921930000000003"/>
    <s v="Milwaukee"/>
    <x v="17"/>
    <n v="43.038649999999997"/>
    <n v="-87.921930000000003"/>
    <s v="Milwaukee"/>
    <n v="38"/>
    <n v="0"/>
    <n v="8.44"/>
    <s v="N"/>
    <n v="5"/>
    <n v="4.8"/>
    <n v="200"/>
    <n v="-1"/>
    <d v="2019-02-14T00:00:00"/>
    <d v="2019-02-01T00:00:00"/>
    <d v="2019-02-14T00:00:00"/>
    <s v="Thursday"/>
    <d v="1899-12-30T13:33:18"/>
    <n v="1"/>
    <d v="2019-02-14T00:00:00"/>
    <d v="2019-02-01T00:00:00"/>
    <d v="2019-02-14T00:00:00"/>
    <x v="2"/>
    <x v="35"/>
    <s v="Y"/>
    <s v="Y"/>
    <s v="Round Trip"/>
    <s v="Bublr Bikes"/>
  </r>
  <r>
    <s v="Bublr Bikes"/>
    <n v="2399617"/>
    <s v="Non-RFID Card Member"/>
    <m/>
    <m/>
    <n v="53172"/>
    <s v="UNITED STATES"/>
    <s v="Single Ride"/>
    <n v="5465"/>
    <s v="Standard"/>
    <x v="12"/>
    <n v="43.038649999999997"/>
    <n v="-87.921930000000003"/>
    <s v="Milwaukee"/>
    <x v="20"/>
    <n v="43.026229999999998"/>
    <n v="-87.912809999999993"/>
    <s v="Milwaukee"/>
    <n v="19"/>
    <n v="0"/>
    <n v="4.22"/>
    <s v="N"/>
    <n v="2"/>
    <n v="1.9"/>
    <n v="80"/>
    <n v="-1"/>
    <d v="2019-02-16T00:00:00"/>
    <d v="2019-02-01T00:00:00"/>
    <d v="2019-02-16T00:00:00"/>
    <s v="Saturday"/>
    <d v="1899-12-30T22:49:58"/>
    <n v="1"/>
    <d v="2019-02-16T00:00:00"/>
    <d v="2019-02-01T00:00:00"/>
    <d v="2019-02-16T00:00:00"/>
    <x v="0"/>
    <x v="36"/>
    <s v="N"/>
    <s v="Y"/>
    <s v="One Way"/>
    <s v="Bublr Bikes"/>
  </r>
  <r>
    <s v="Bublr Bikes"/>
    <n v="2359967"/>
    <s v="Non-RFID Card Member"/>
    <m/>
    <m/>
    <n v="53215"/>
    <s v="UNITED STATES"/>
    <s v="Single Ride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2T00:00:00"/>
    <d v="2019-02-01T00:00:00"/>
    <d v="2019-02-22T00:00:00"/>
    <s v="Friday"/>
    <d v="1899-12-30T19:08:33"/>
    <n v="1"/>
    <d v="2019-02-22T00:00:00"/>
    <d v="2019-02-01T00:00:00"/>
    <d v="2019-02-22T00:00:00"/>
    <x v="1"/>
    <x v="37"/>
    <s v="N"/>
    <s v="Y"/>
    <s v="Round Trip"/>
    <s v="Bublr Bikes"/>
  </r>
  <r>
    <s v="Bublr Bikes"/>
    <n v="2401144"/>
    <s v="Non-RFID Card Member"/>
    <m/>
    <m/>
    <n v="53208"/>
    <s v="UNITED STATES"/>
    <s v="24-Hour Pass"/>
    <n v="5573"/>
    <s v="Standard"/>
    <x v="18"/>
    <n v="43.054830000000003"/>
    <n v="-87.91874"/>
    <s v="Milwaukee"/>
    <x v="21"/>
    <n v="43.054830000000003"/>
    <n v="-87.91874"/>
    <s v="Milwaukee"/>
    <n v="39"/>
    <n v="0"/>
    <n v="0"/>
    <s v="N"/>
    <n v="5"/>
    <n v="4.8"/>
    <n v="200"/>
    <n v="-1"/>
    <d v="2019-02-19T00:00:00"/>
    <d v="2019-02-01T00:00:00"/>
    <d v="2019-02-19T00:00:00"/>
    <s v="Tuesday"/>
    <d v="1899-12-30T10:53:00"/>
    <n v="1"/>
    <d v="2019-02-19T00:00:00"/>
    <d v="2019-02-01T00:00:00"/>
    <d v="2019-02-19T00:00:00"/>
    <x v="6"/>
    <x v="38"/>
    <s v="Y"/>
    <s v="Y"/>
    <s v="Round Trip"/>
    <s v="Bublr Bikes"/>
  </r>
  <r>
    <s v="Bublr Bikes"/>
    <n v="2334287"/>
    <s v="Non-RFID Card Member"/>
    <m/>
    <m/>
    <n v="53211"/>
    <s v="UNITED STATES"/>
    <s v="Single Ride"/>
    <n v="135"/>
    <s v="Standard"/>
    <x v="5"/>
    <n v="43.05097"/>
    <n v="-87.906440000000003"/>
    <s v="Milwaukee"/>
    <x v="22"/>
    <n v="43.058619999999998"/>
    <n v="-87.885319999999993"/>
    <s v="Milwaukee"/>
    <n v="14"/>
    <n v="0"/>
    <n v="4.22"/>
    <s v="N"/>
    <n v="2"/>
    <n v="1.9"/>
    <n v="80"/>
    <n v="-1"/>
    <d v="2019-02-03T00:00:00"/>
    <d v="2019-02-01T00:00:00"/>
    <d v="2019-02-03T00:00:00"/>
    <s v="Sunday"/>
    <d v="1899-12-30T02:13:41"/>
    <n v="1"/>
    <d v="2019-02-03T00:00:00"/>
    <d v="2019-02-01T00:00:00"/>
    <d v="2019-02-03T00:00:00"/>
    <x v="4"/>
    <x v="39"/>
    <s v="N"/>
    <s v="Y"/>
    <s v="One Way"/>
    <s v="Bublr Bikes"/>
  </r>
  <r>
    <s v="Bublr Bikes"/>
    <n v="2392268"/>
    <s v="Non-RFID Card Member"/>
    <m/>
    <m/>
    <n v="53202"/>
    <s v="UNITED STATES"/>
    <s v="Single Ride"/>
    <n v="12575"/>
    <s v="Standard"/>
    <x v="8"/>
    <n v="43.060250000000003"/>
    <n v="-87.892169999999993"/>
    <s v="Milwaukee"/>
    <x v="8"/>
    <n v="43.052460000000004"/>
    <n v="-87.891000000000005"/>
    <s v="Milwaukee"/>
    <n v="22"/>
    <n v="0"/>
    <n v="4.22"/>
    <s v="N"/>
    <n v="3"/>
    <n v="2.9"/>
    <n v="120"/>
    <n v="-1"/>
    <d v="2019-02-03T00:00:00"/>
    <d v="2019-02-01T00:00:00"/>
    <d v="2019-02-03T00:00:00"/>
    <s v="Sunday"/>
    <d v="1899-12-30T15:21:50"/>
    <n v="1"/>
    <d v="2019-02-03T00:00:00"/>
    <d v="2019-02-01T00:00:00"/>
    <d v="2019-02-03T00:00:00"/>
    <x v="4"/>
    <x v="40"/>
    <s v="N"/>
    <s v="Y"/>
    <s v="One Way"/>
    <s v="Bublr Bikes"/>
  </r>
  <r>
    <s v="Bublr Bikes"/>
    <n v="2395504"/>
    <s v="Non-RFID Card Member"/>
    <m/>
    <m/>
    <m/>
    <s v="UNITED STATES"/>
    <s v="Single Ride"/>
    <n v="5712"/>
    <s v="Standard"/>
    <x v="19"/>
    <n v="43.060786"/>
    <n v="-87.883825999999999"/>
    <s v="Milwaukee"/>
    <x v="23"/>
    <n v="43.06033"/>
    <n v="-87.89546"/>
    <s v="Milwaukee"/>
    <n v="28"/>
    <n v="0"/>
    <n v="4.22"/>
    <s v="N"/>
    <n v="4"/>
    <n v="3.8"/>
    <n v="160"/>
    <n v="-1"/>
    <d v="2019-02-07T00:00:00"/>
    <d v="2019-02-01T00:00:00"/>
    <d v="2019-02-07T00:00:00"/>
    <s v="Thursday"/>
    <d v="1899-12-30T13:33:57"/>
    <n v="1"/>
    <d v="2019-02-07T00:00:00"/>
    <d v="2019-02-01T00:00:00"/>
    <d v="2019-02-07T00:00:00"/>
    <x v="2"/>
    <x v="41"/>
    <s v="N"/>
    <s v="Y"/>
    <s v="One Way"/>
    <s v="Bublr Bikes"/>
  </r>
  <r>
    <s v="Bublr Bikes"/>
    <n v="2395856"/>
    <s v="Non-RFID Card Member"/>
    <m/>
    <m/>
    <n v="53211"/>
    <s v="UNITED STATES"/>
    <s v="Single Ride"/>
    <n v="12629"/>
    <s v="Standard"/>
    <x v="19"/>
    <n v="43.060786"/>
    <n v="-87.883825999999999"/>
    <s v="Milwaukee"/>
    <x v="2"/>
    <n v="43.074890000000003"/>
    <n v="-87.882810000000006"/>
    <s v="Milwaukee"/>
    <n v="7"/>
    <n v="0"/>
    <n v="4.22"/>
    <s v="N"/>
    <n v="1"/>
    <n v="1"/>
    <n v="40"/>
    <n v="-1"/>
    <d v="2019-02-08T00:00:00"/>
    <d v="2019-02-01T00:00:00"/>
    <d v="2019-02-08T00:00:00"/>
    <s v="Friday"/>
    <d v="1899-12-30T14:50:33"/>
    <n v="1"/>
    <d v="2019-02-08T00:00:00"/>
    <d v="2019-02-01T00:00:00"/>
    <d v="2019-02-08T00:00:00"/>
    <x v="1"/>
    <x v="42"/>
    <s v="N"/>
    <s v="Y"/>
    <s v="One Way"/>
    <s v="Bublr Bikes"/>
  </r>
  <r>
    <s v="Bublr Bikes"/>
    <n v="2395856"/>
    <s v="Non-RFID Card Member"/>
    <m/>
    <m/>
    <n v="53211"/>
    <s v="UNITED STATES"/>
    <s v="Single Ride"/>
    <n v="76"/>
    <s v="Standard"/>
    <x v="7"/>
    <n v="43.077359999999999"/>
    <n v="-87.880769999999998"/>
    <s v="Milwaukee"/>
    <x v="14"/>
    <n v="43.077359999999999"/>
    <n v="-87.880769999999998"/>
    <s v="Milwaukee"/>
    <n v="16"/>
    <n v="0"/>
    <n v="4.22"/>
    <s v="N"/>
    <n v="2"/>
    <n v="1.9"/>
    <n v="80"/>
    <n v="-1"/>
    <d v="2019-02-11T00:00:00"/>
    <d v="2019-02-01T00:00:00"/>
    <d v="2019-02-11T00:00:00"/>
    <s v="Monday"/>
    <d v="1899-12-30T20:37:17"/>
    <n v="1"/>
    <d v="2019-02-11T00:00:00"/>
    <d v="2019-02-01T00:00:00"/>
    <d v="2019-02-11T00:00:00"/>
    <x v="3"/>
    <x v="43"/>
    <s v="N"/>
    <s v="Y"/>
    <s v="Round Trip"/>
    <s v="Bublr Bikes"/>
  </r>
  <r>
    <s v="Bublr Bikes"/>
    <n v="1994247"/>
    <s v="Non-RFID Card Member"/>
    <m/>
    <m/>
    <n v="53233"/>
    <s v="UNITED STATES"/>
    <s v="Single Ride"/>
    <n v="11077"/>
    <s v="Standard"/>
    <x v="20"/>
    <n v="43.040154000000001"/>
    <n v="-87.932113000000001"/>
    <s v="Milwaukee"/>
    <x v="18"/>
    <n v="43.031480000000002"/>
    <n v="-87.908169999999998"/>
    <s v="Milwaukee"/>
    <n v="664"/>
    <n v="0"/>
    <n v="97.06"/>
    <s v="N"/>
    <n v="18"/>
    <n v="17.100000000000001"/>
    <n v="720"/>
    <n v="-1"/>
    <d v="2019-02-16T00:00:00"/>
    <d v="2019-02-01T00:00:00"/>
    <d v="2019-02-16T00:00:00"/>
    <s v="Saturday"/>
    <d v="1899-12-30T17:05:21"/>
    <n v="1"/>
    <d v="2019-02-17T00:00:00"/>
    <d v="2019-02-01T00:00:00"/>
    <d v="2019-02-17T00:00:00"/>
    <x v="4"/>
    <x v="44"/>
    <s v="Y"/>
    <s v="Y"/>
    <s v="One Way"/>
    <s v="Bublr Bikes"/>
  </r>
  <r>
    <s v="Bublr Bikes"/>
    <n v="2399445"/>
    <s v="Non-RFID Card Member"/>
    <m/>
    <m/>
    <n v="53211"/>
    <s v="UNITED STATES"/>
    <s v="Single Ride"/>
    <n v="12651"/>
    <s v="Standard"/>
    <x v="9"/>
    <n v="43.042490000000001"/>
    <n v="-87.909959999999998"/>
    <s v="Milwaukee"/>
    <x v="9"/>
    <n v="43.042490000000001"/>
    <n v="-87.909959999999998"/>
    <s v="Milwaukee"/>
    <n v="6"/>
    <n v="0"/>
    <n v="4.22"/>
    <s v="N"/>
    <n v="0"/>
    <n v="0"/>
    <n v="0"/>
    <n v="-1"/>
    <d v="2019-02-16T00:00:00"/>
    <d v="2019-02-01T00:00:00"/>
    <d v="2019-02-16T00:00:00"/>
    <s v="Saturday"/>
    <d v="1899-12-30T17:31:04"/>
    <n v="1"/>
    <d v="2019-02-16T00:00:00"/>
    <d v="2019-02-01T00:00:00"/>
    <d v="2019-02-16T00:00:00"/>
    <x v="0"/>
    <x v="45"/>
    <s v="N"/>
    <s v="Y"/>
    <s v="Round Trip"/>
    <s v="Bublr Bikes"/>
  </r>
  <r>
    <s v="Bublr Bikes"/>
    <n v="2399531"/>
    <s v="Non-RFID Card Member"/>
    <m/>
    <m/>
    <n v="53073"/>
    <s v="UNITED STATES"/>
    <s v="Single Ride"/>
    <n v="12482"/>
    <s v="Standard"/>
    <x v="11"/>
    <n v="43.03519"/>
    <n v="-87.907390000000007"/>
    <s v="Milwaukee"/>
    <x v="16"/>
    <n v="43.03519"/>
    <n v="-87.907390000000007"/>
    <s v="Milwaukee"/>
    <n v="25"/>
    <n v="0"/>
    <n v="4.22"/>
    <s v="N"/>
    <n v="3"/>
    <n v="2.9"/>
    <n v="120"/>
    <n v="-1"/>
    <d v="2019-02-16T00:00:00"/>
    <d v="2019-02-01T00:00:00"/>
    <d v="2019-02-16T00:00:00"/>
    <s v="Saturday"/>
    <d v="1899-12-30T19:41:19"/>
    <n v="1"/>
    <d v="2019-02-16T00:00:00"/>
    <d v="2019-02-01T00:00:00"/>
    <d v="2019-02-16T00:00:00"/>
    <x v="0"/>
    <x v="46"/>
    <s v="N"/>
    <s v="Y"/>
    <s v="Round Trip"/>
    <s v="Bublr Bikes"/>
  </r>
  <r>
    <s v="Bublr Bikes"/>
    <n v="2399532"/>
    <s v="Non-RFID Card Member"/>
    <m/>
    <m/>
    <n v="53073"/>
    <s v="UNITED STATES"/>
    <s v="Single Ride"/>
    <n v="12611"/>
    <s v="Standard"/>
    <x v="11"/>
    <n v="43.03519"/>
    <n v="-87.907390000000007"/>
    <s v="Milwaukee"/>
    <x v="16"/>
    <n v="43.03519"/>
    <n v="-87.907390000000007"/>
    <s v="Milwaukee"/>
    <n v="22"/>
    <n v="0"/>
    <n v="4.22"/>
    <s v="N"/>
    <n v="3"/>
    <n v="2.9"/>
    <n v="120"/>
    <n v="-1"/>
    <d v="2019-02-16T00:00:00"/>
    <d v="2019-02-01T00:00:00"/>
    <d v="2019-02-16T00:00:00"/>
    <s v="Saturday"/>
    <d v="1899-12-30T19:44:02"/>
    <n v="1"/>
    <d v="2019-02-16T00:00:00"/>
    <d v="2019-02-01T00:00:00"/>
    <d v="2019-02-16T00:00:00"/>
    <x v="0"/>
    <x v="47"/>
    <s v="N"/>
    <s v="Y"/>
    <s v="Round Trip"/>
    <s v="Bublr Bikes"/>
  </r>
  <r>
    <s v="Bublr Bikes"/>
    <n v="2023478"/>
    <s v="Non-RFID Card Member"/>
    <m/>
    <m/>
    <n v="53202"/>
    <s v="UNITED STATES"/>
    <s v="Single Ride"/>
    <n v="12682"/>
    <s v="Standard"/>
    <x v="19"/>
    <n v="43.060786"/>
    <n v="-87.883825999999999"/>
    <s v="Milwaukee"/>
    <x v="8"/>
    <n v="43.052460000000004"/>
    <n v="-87.891000000000005"/>
    <s v="Milwaukee"/>
    <n v="33"/>
    <n v="0"/>
    <n v="8.44"/>
    <s v="N"/>
    <n v="4"/>
    <n v="3.8"/>
    <n v="160"/>
    <n v="-1"/>
    <d v="2019-02-21T00:00:00"/>
    <d v="2019-02-01T00:00:00"/>
    <d v="2019-02-21T00:00:00"/>
    <s v="Thursday"/>
    <d v="1899-12-30T17:08:19"/>
    <n v="1"/>
    <d v="2019-02-21T00:00:00"/>
    <d v="2019-02-01T00:00:00"/>
    <d v="2019-02-21T00:00:00"/>
    <x v="2"/>
    <x v="48"/>
    <s v="Y"/>
    <s v="Y"/>
    <s v="One Way"/>
    <s v="Bublr Bikes"/>
  </r>
  <r>
    <s v="Bublr Bikes"/>
    <n v="2314794"/>
    <s v="Non-RFID Card Member"/>
    <m/>
    <m/>
    <n v="63841"/>
    <s v="UNITED STATES"/>
    <s v="Single Ride"/>
    <n v="5572"/>
    <s v="Standard"/>
    <x v="21"/>
    <n v="43.026229999999998"/>
    <n v="-87.912809999999993"/>
    <s v="Milwaukee"/>
    <x v="5"/>
    <n v="43.05097"/>
    <n v="-87.906440000000003"/>
    <s v="Milwaukee"/>
    <n v="125"/>
    <n v="0"/>
    <n v="21.1"/>
    <s v="N"/>
    <n v="18"/>
    <n v="17.100000000000001"/>
    <n v="720"/>
    <n v="-1"/>
    <d v="2019-02-23T00:00:00"/>
    <d v="2019-02-01T00:00:00"/>
    <d v="2019-02-23T00:00:00"/>
    <s v="Saturday"/>
    <d v="1899-12-30T18:12:36"/>
    <n v="1"/>
    <d v="2019-02-23T00:00:00"/>
    <d v="2019-02-01T00:00:00"/>
    <d v="2019-02-23T00:00:00"/>
    <x v="0"/>
    <x v="49"/>
    <s v="Y"/>
    <s v="Y"/>
    <s v="One Way"/>
    <s v="Bublr Bikes"/>
  </r>
  <r>
    <s v="Bublr Bikes"/>
    <n v="2403797"/>
    <s v="Non-RFID Card Member"/>
    <m/>
    <m/>
    <n v="10016"/>
    <s v="UNITED STATES"/>
    <s v="Single Ride"/>
    <n v="5491"/>
    <s v="Standard"/>
    <x v="11"/>
    <n v="43.03519"/>
    <n v="-87.907390000000007"/>
    <s v="Milwaukee"/>
    <x v="0"/>
    <n v="43.036900000000003"/>
    <n v="-87.89667"/>
    <s v="Milwaukee"/>
    <n v="43"/>
    <n v="0"/>
    <n v="8.44"/>
    <s v="N"/>
    <n v="6"/>
    <n v="5.7"/>
    <n v="240"/>
    <n v="-1"/>
    <d v="2019-02-24T00:00:00"/>
    <d v="2019-02-01T00:00:00"/>
    <d v="2019-02-24T00:00:00"/>
    <s v="Sunday"/>
    <d v="1899-12-30T14:29:18"/>
    <n v="1"/>
    <d v="2019-02-24T00:00:00"/>
    <d v="2019-02-01T00:00:00"/>
    <d v="2019-02-24T00:00:00"/>
    <x v="4"/>
    <x v="50"/>
    <s v="Y"/>
    <s v="Y"/>
    <s v="One Way"/>
    <s v="Bublr Bikes"/>
  </r>
  <r>
    <s v="Bublr Bikes"/>
    <n v="2392582"/>
    <s v="Non-RFID Card Member"/>
    <m/>
    <m/>
    <n v="53211"/>
    <s v="UNITED STATES"/>
    <s v="Single Ride"/>
    <n v="11166"/>
    <s v="Standard"/>
    <x v="9"/>
    <n v="43.042490000000001"/>
    <n v="-87.909959999999998"/>
    <s v="Milwaukee"/>
    <x v="9"/>
    <n v="43.042490000000001"/>
    <n v="-87.909959999999998"/>
    <s v="Milwaukee"/>
    <n v="29"/>
    <n v="0"/>
    <n v="4.22"/>
    <s v="N"/>
    <n v="4"/>
    <n v="3.8"/>
    <n v="160"/>
    <n v="-1"/>
    <d v="2019-02-03T00:00:00"/>
    <d v="2019-02-01T00:00:00"/>
    <d v="2019-02-03T00:00:00"/>
    <s v="Sunday"/>
    <d v="1899-12-30T18:38:16"/>
    <n v="1"/>
    <d v="2019-02-03T00:00:00"/>
    <d v="2019-02-01T00:00:00"/>
    <d v="2019-02-03T00:00:00"/>
    <x v="4"/>
    <x v="51"/>
    <s v="N"/>
    <s v="Y"/>
    <s v="Round Trip"/>
    <s v="Bublr Bikes"/>
  </r>
  <r>
    <s v="Bublr Bikes"/>
    <n v="2405667"/>
    <s v="Non-RFID Card Member"/>
    <m/>
    <m/>
    <n v="53215"/>
    <s v="UNITED STATES"/>
    <s v="Single Ride"/>
    <n v="5569"/>
    <s v="Standard"/>
    <x v="15"/>
    <n v="43.028709999999997"/>
    <n v="-87.9041"/>
    <s v="Milwaukee"/>
    <x v="15"/>
    <n v="43.028709999999997"/>
    <n v="-87.9041"/>
    <s v="Milwaukee"/>
    <n v="55"/>
    <n v="0"/>
    <n v="8.44"/>
    <s v="N"/>
    <n v="8"/>
    <n v="7.6"/>
    <n v="320"/>
    <n v="-1"/>
    <d v="2019-02-28T00:00:00"/>
    <d v="2019-02-01T00:00:00"/>
    <d v="2019-02-28T00:00:00"/>
    <s v="Thursday"/>
    <d v="1899-12-30T18:53:30"/>
    <n v="1"/>
    <d v="2019-02-28T00:00:00"/>
    <d v="2019-02-01T00:00:00"/>
    <d v="2019-02-28T00:00:00"/>
    <x v="2"/>
    <x v="52"/>
    <s v="Y"/>
    <s v="Y"/>
    <s v="Round Trip"/>
    <s v="Bublr Bikes"/>
  </r>
  <r>
    <s v="Bublr Bikes"/>
    <n v="2349871"/>
    <s v="Non-RFID Card Member"/>
    <m/>
    <m/>
    <n v="53208"/>
    <s v="UNITED STATES"/>
    <s v="Single Ride"/>
    <n v="5481"/>
    <s v="Standard"/>
    <x v="21"/>
    <n v="43.026229999999998"/>
    <n v="-87.912809999999993"/>
    <s v="Milwaukee"/>
    <x v="9"/>
    <n v="43.042490000000001"/>
    <n v="-87.909959999999998"/>
    <s v="Milwaukee"/>
    <n v="10"/>
    <n v="0"/>
    <n v="4.22"/>
    <s v="N"/>
    <n v="1"/>
    <n v="1"/>
    <n v="40"/>
    <n v="-1"/>
    <d v="2019-02-21T00:00:00"/>
    <d v="2019-02-01T00:00:00"/>
    <d v="2019-02-21T00:00:00"/>
    <s v="Thursday"/>
    <d v="1899-12-30T16:42:54"/>
    <n v="1"/>
    <d v="2019-02-21T00:00:00"/>
    <d v="2019-02-01T00:00:00"/>
    <d v="2019-02-21T00:00:00"/>
    <x v="2"/>
    <x v="53"/>
    <s v="N"/>
    <s v="Y"/>
    <s v="One Way"/>
    <s v="Bublr Bikes"/>
  </r>
  <r>
    <s v="Bublr Bikes"/>
    <n v="2359969"/>
    <s v="Non-RFID Card Member"/>
    <m/>
    <m/>
    <n v="60559"/>
    <s v="UNITED STATES"/>
    <s v="Single Ride"/>
    <n v="237"/>
    <s v="Standard"/>
    <x v="2"/>
    <n v="43.074890000000003"/>
    <n v="-87.882810000000006"/>
    <s v="Milwaukee"/>
    <x v="0"/>
    <n v="43.036900000000003"/>
    <n v="-87.89667"/>
    <s v="Milwaukee"/>
    <n v="95"/>
    <n v="0"/>
    <n v="16.88"/>
    <s v="N"/>
    <n v="14"/>
    <n v="13.3"/>
    <n v="560"/>
    <n v="-1"/>
    <d v="2019-02-22T00:00:00"/>
    <d v="2019-02-01T00:00:00"/>
    <d v="2019-02-22T00:00:00"/>
    <s v="Friday"/>
    <d v="1899-12-30T19:17:58"/>
    <n v="1"/>
    <d v="2019-02-22T00:00:00"/>
    <d v="2019-02-01T00:00:00"/>
    <d v="2019-02-22T00:00:00"/>
    <x v="1"/>
    <x v="54"/>
    <s v="Y"/>
    <s v="Y"/>
    <s v="One Way"/>
    <s v="Bublr Bikes"/>
  </r>
  <r>
    <s v="Bublr Bikes"/>
    <n v="2391511"/>
    <s v="Non-RFID Card Member"/>
    <m/>
    <m/>
    <n v="53202"/>
    <s v="UNITED STATES"/>
    <s v="Single Ride"/>
    <n v="5521"/>
    <s v="Standard"/>
    <x v="6"/>
    <n v="43.052549999999997"/>
    <n v="-87.909329999999997"/>
    <s v="Milwaukee"/>
    <x v="22"/>
    <n v="43.058619999999998"/>
    <n v="-87.885319999999993"/>
    <s v="Milwaukee"/>
    <n v="17"/>
    <n v="0"/>
    <n v="4.22"/>
    <s v="N"/>
    <n v="2"/>
    <n v="1.9"/>
    <n v="80"/>
    <n v="-1"/>
    <d v="2019-02-02T00:00:00"/>
    <d v="2019-02-01T00:00:00"/>
    <d v="2019-02-02T00:00:00"/>
    <s v="Saturday"/>
    <d v="1899-12-30T19:25:46"/>
    <n v="1"/>
    <d v="2019-02-02T00:00:00"/>
    <d v="2019-02-01T00:00:00"/>
    <d v="2019-02-02T00:00:00"/>
    <x v="0"/>
    <x v="55"/>
    <s v="N"/>
    <s v="Y"/>
    <s v="One Way"/>
    <s v="Bublr Bikes"/>
  </r>
  <r>
    <s v="Bublr Bikes"/>
    <n v="2392574"/>
    <s v="Non-RFID Card Member"/>
    <m/>
    <m/>
    <n v="53211"/>
    <s v="UNITED STATES"/>
    <s v="Single Ride"/>
    <n v="12611"/>
    <s v="Standard"/>
    <x v="9"/>
    <n v="43.042490000000001"/>
    <n v="-87.909959999999998"/>
    <s v="Milwaukee"/>
    <x v="9"/>
    <n v="43.042490000000001"/>
    <n v="-87.909959999999998"/>
    <s v="Milwaukee"/>
    <n v="26"/>
    <n v="0"/>
    <n v="4.22"/>
    <s v="N"/>
    <n v="3"/>
    <n v="2.9"/>
    <n v="120"/>
    <n v="-1"/>
    <d v="2019-02-03T00:00:00"/>
    <d v="2019-02-01T00:00:00"/>
    <d v="2019-02-03T00:00:00"/>
    <s v="Sunday"/>
    <d v="1899-12-30T18:30:46"/>
    <n v="1"/>
    <d v="2019-02-03T00:00:00"/>
    <d v="2019-02-01T00:00:00"/>
    <d v="2019-02-03T00:00:00"/>
    <x v="4"/>
    <x v="56"/>
    <s v="N"/>
    <s v="Y"/>
    <s v="Round Trip"/>
    <s v="Bublr Bikes"/>
  </r>
  <r>
    <s v="Bublr Bikes"/>
    <n v="2377066"/>
    <s v="Non-RFID Card Member"/>
    <m/>
    <m/>
    <n v="53211"/>
    <s v="UNITED STATES"/>
    <s v="Single Ride"/>
    <n v="5449"/>
    <s v="Standard"/>
    <x v="9"/>
    <n v="43.042490000000001"/>
    <n v="-87.909959999999998"/>
    <s v="Milwaukee"/>
    <x v="9"/>
    <n v="43.042490000000001"/>
    <n v="-87.909959999999998"/>
    <s v="Milwaukee"/>
    <n v="23"/>
    <n v="0"/>
    <n v="4.22"/>
    <s v="N"/>
    <n v="3"/>
    <n v="2.9"/>
    <n v="120"/>
    <n v="-1"/>
    <d v="2019-02-03T00:00:00"/>
    <d v="2019-02-01T00:00:00"/>
    <d v="2019-02-03T00:00:00"/>
    <s v="Sunday"/>
    <d v="1899-12-30T18:33:27"/>
    <n v="1"/>
    <d v="2019-02-03T00:00:00"/>
    <d v="2019-02-01T00:00:00"/>
    <d v="2019-02-03T00:00:00"/>
    <x v="4"/>
    <x v="32"/>
    <s v="N"/>
    <s v="Y"/>
    <s v="Round Trip"/>
    <s v="Bublr Bikes"/>
  </r>
  <r>
    <s v="Bublr Bikes"/>
    <n v="2396158"/>
    <s v="Non-RFID Card Member"/>
    <m/>
    <m/>
    <n v="43528"/>
    <s v="UNITED STATES"/>
    <s v="Single Ride"/>
    <n v="204"/>
    <s v="Standard"/>
    <x v="16"/>
    <n v="43.05536"/>
    <n v="-87.90504"/>
    <s v="Milwaukee"/>
    <x v="13"/>
    <n v="43.05847"/>
    <n v="-87.898079999999993"/>
    <s v="Milwaukee"/>
    <n v="12"/>
    <n v="0"/>
    <n v="4.22"/>
    <s v="N"/>
    <n v="1"/>
    <n v="1"/>
    <n v="40"/>
    <n v="-1"/>
    <d v="2019-02-09T00:00:00"/>
    <d v="2019-02-01T00:00:00"/>
    <d v="2019-02-09T00:00:00"/>
    <s v="Saturday"/>
    <d v="1899-12-30T16:21:40"/>
    <n v="1"/>
    <d v="2019-02-09T00:00:00"/>
    <d v="2019-02-01T00:00:00"/>
    <d v="2019-02-09T00:00:00"/>
    <x v="0"/>
    <x v="57"/>
    <s v="N"/>
    <s v="Y"/>
    <s v="One Way"/>
    <s v="Bublr Bikes"/>
  </r>
  <r>
    <s v="Bublr Bikes"/>
    <n v="2375354"/>
    <s v="Non-RFID Card Member"/>
    <m/>
    <m/>
    <n v="30043"/>
    <s v="UNITED STATES"/>
    <s v="Single Ride"/>
    <n v="23"/>
    <s v="Standard"/>
    <x v="10"/>
    <n v="43.038600000000002"/>
    <n v="-87.912099999999995"/>
    <s v="Milwaukee"/>
    <x v="6"/>
    <n v="43.049909999999997"/>
    <n v="-87.914237"/>
    <s v="Milwaukee"/>
    <n v="4016"/>
    <n v="30"/>
    <n v="4.22"/>
    <s v="Y"/>
    <n v="18"/>
    <n v="17.100000000000001"/>
    <n v="720"/>
    <n v="-1"/>
    <d v="2019-02-10T00:00:00"/>
    <d v="2019-02-01T00:00:00"/>
    <d v="2019-02-10T00:00:00"/>
    <s v="Sunday"/>
    <d v="1899-12-30T20:34:45"/>
    <n v="1"/>
    <d v="2019-02-13T00:00:00"/>
    <d v="2019-02-01T00:00:00"/>
    <d v="2019-02-13T00:00:00"/>
    <x v="5"/>
    <x v="58"/>
    <s v="Y"/>
    <s v="Y"/>
    <s v="One Way"/>
    <s v="Bublr Bikes"/>
  </r>
  <r>
    <s v="Bublr Bikes"/>
    <n v="2402604"/>
    <s v="Non-RFID Card Member"/>
    <m/>
    <m/>
    <n v="10016"/>
    <s v="UNITED STATES"/>
    <s v="Single Ride"/>
    <n v="12552"/>
    <s v="Standard"/>
    <x v="0"/>
    <n v="43.036900000000003"/>
    <n v="-87.89667"/>
    <s v="Milwaukee"/>
    <x v="11"/>
    <n v="43.052549999999997"/>
    <n v="-87.909329999999997"/>
    <s v="Milwaukee"/>
    <n v="81"/>
    <n v="0"/>
    <n v="12.66"/>
    <s v="N"/>
    <n v="12"/>
    <n v="11.4"/>
    <n v="480"/>
    <n v="-1"/>
    <d v="2019-02-23T00:00:00"/>
    <d v="2019-02-01T00:00:00"/>
    <d v="2019-02-23T00:00:00"/>
    <s v="Saturday"/>
    <d v="1899-12-30T14:27:20"/>
    <n v="1"/>
    <d v="2019-02-23T00:00:00"/>
    <d v="2019-02-01T00:00:00"/>
    <d v="2019-02-23T00:00:00"/>
    <x v="0"/>
    <x v="59"/>
    <s v="Y"/>
    <s v="Y"/>
    <s v="One Way"/>
    <s v="Bublr Bikes"/>
  </r>
  <r>
    <s v="Bublr Bikes"/>
    <n v="2402608"/>
    <s v="Non-RFID Card Member"/>
    <m/>
    <m/>
    <n v="2108"/>
    <s v="UNITED STATES"/>
    <s v="Single Ride"/>
    <n v="12482"/>
    <s v="Standard"/>
    <x v="11"/>
    <n v="43.03519"/>
    <n v="-87.907390000000007"/>
    <s v="Milwaukee"/>
    <x v="0"/>
    <n v="43.036900000000003"/>
    <n v="-87.89667"/>
    <s v="Milwaukee"/>
    <n v="44"/>
    <n v="0"/>
    <n v="8.44"/>
    <s v="N"/>
    <n v="6"/>
    <n v="5.7"/>
    <n v="240"/>
    <n v="-1"/>
    <d v="2019-02-24T00:00:00"/>
    <d v="2019-02-01T00:00:00"/>
    <d v="2019-02-24T00:00:00"/>
    <s v="Sunday"/>
    <d v="1899-12-30T14:28:36"/>
    <n v="1"/>
    <d v="2019-02-24T00:00:00"/>
    <d v="2019-02-01T00:00:00"/>
    <d v="2019-02-24T00:00:00"/>
    <x v="4"/>
    <x v="50"/>
    <s v="Y"/>
    <s v="Y"/>
    <s v="One Way"/>
    <s v="Bublr Bikes"/>
  </r>
  <r>
    <s v="Bublr Bikes"/>
    <n v="2403802"/>
    <s v="Non-RFID Card Member"/>
    <m/>
    <m/>
    <n v="11217"/>
    <s v="UNITED STATES"/>
    <s v="Single Ride"/>
    <n v="12611"/>
    <s v="Standard"/>
    <x v="11"/>
    <n v="43.03519"/>
    <n v="-87.907390000000007"/>
    <s v="Milwaukee"/>
    <x v="0"/>
    <n v="43.036900000000003"/>
    <n v="-87.89667"/>
    <s v="Milwaukee"/>
    <n v="41"/>
    <n v="0"/>
    <n v="8.44"/>
    <s v="N"/>
    <n v="6"/>
    <n v="5.7"/>
    <n v="240"/>
    <n v="-1"/>
    <d v="2019-02-24T00:00:00"/>
    <d v="2019-02-01T00:00:00"/>
    <d v="2019-02-24T00:00:00"/>
    <s v="Sunday"/>
    <d v="1899-12-30T14:31:47"/>
    <n v="1"/>
    <d v="2019-02-24T00:00:00"/>
    <d v="2019-02-01T00:00:00"/>
    <d v="2019-02-24T00:00:00"/>
    <x v="4"/>
    <x v="11"/>
    <s v="Y"/>
    <s v="Y"/>
    <s v="One Way"/>
    <s v="Bublr Bikes"/>
  </r>
  <r>
    <s v="Bublr Bikes"/>
    <n v="558783"/>
    <s v="RFID Card Member"/>
    <s v="Oconomowoc"/>
    <s v="WI"/>
    <n v="53066"/>
    <s v="UNITED STATES"/>
    <s v="Annual Pass"/>
    <n v="5574"/>
    <s v="Standard"/>
    <x v="11"/>
    <n v="43.03519"/>
    <n v="-87.907390000000007"/>
    <s v="Milwaukee"/>
    <x v="24"/>
    <n v="43.03886"/>
    <n v="-87.902720000000002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13:46:48"/>
    <n v="1"/>
    <d v="2019-02-05T00:00:00"/>
    <d v="2019-02-01T00:00:00"/>
    <d v="2019-02-05T00:00:00"/>
    <x v="6"/>
    <x v="60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3"/>
    <s v="Standard"/>
    <x v="22"/>
    <n v="43.038580000000003"/>
    <n v="-87.90934"/>
    <s v="Milwaukee"/>
    <x v="16"/>
    <n v="43.03519"/>
    <n v="-87.907390000000007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10:53:42"/>
    <n v="1"/>
    <d v="2019-02-05T00:00:00"/>
    <d v="2019-02-01T00:00:00"/>
    <d v="2019-02-05T00:00:00"/>
    <x v="6"/>
    <x v="61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1"/>
    <n v="43.03913"/>
    <n v="-87.916150000000002"/>
    <s v="Milwaukee"/>
    <x v="9"/>
    <n v="43.042490000000001"/>
    <n v="-87.909959999999998"/>
    <s v="Milwaukee"/>
    <n v="6"/>
    <n v="0"/>
    <n v="0"/>
    <s v="N"/>
    <n v="0"/>
    <n v="0"/>
    <n v="0"/>
    <n v="-1"/>
    <d v="2019-02-07T00:00:00"/>
    <d v="2019-02-01T00:00:00"/>
    <d v="2019-02-07T00:00:00"/>
    <s v="Thursday"/>
    <d v="1899-12-30T07:27:28"/>
    <n v="1"/>
    <d v="2019-02-07T00:00:00"/>
    <d v="2019-02-01T00:00:00"/>
    <d v="2019-02-07T00:00:00"/>
    <x v="2"/>
    <x v="62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39"/>
    <s v="Standard"/>
    <x v="1"/>
    <n v="43.03913"/>
    <n v="-87.916150000000002"/>
    <s v="Milwaukee"/>
    <x v="9"/>
    <n v="43.042490000000001"/>
    <n v="-87.909959999999998"/>
    <s v="Milwaukee"/>
    <n v="6"/>
    <n v="0"/>
    <n v="0"/>
    <s v="N"/>
    <n v="0"/>
    <n v="0"/>
    <n v="0"/>
    <n v="-1"/>
    <d v="2019-02-11T00:00:00"/>
    <d v="2019-02-01T00:00:00"/>
    <d v="2019-02-11T00:00:00"/>
    <s v="Monday"/>
    <d v="1899-12-30T07:41:14"/>
    <n v="1"/>
    <d v="2019-02-11T00:00:00"/>
    <d v="2019-02-01T00:00:00"/>
    <d v="2019-02-11T00:00:00"/>
    <x v="3"/>
    <x v="63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631"/>
    <s v="Standard"/>
    <x v="14"/>
    <n v="43.034619999999997"/>
    <n v="-87.917500000000004"/>
    <s v="Milwaukee"/>
    <x v="9"/>
    <n v="43.042490000000001"/>
    <n v="-87.909959999999998"/>
    <s v="Milwaukee"/>
    <n v="0"/>
    <n v="0"/>
    <n v="0"/>
    <s v="N"/>
    <n v="0"/>
    <n v="0"/>
    <n v="0"/>
    <n v="-1"/>
    <d v="2019-02-13T00:00:00"/>
    <d v="2019-02-01T00:00:00"/>
    <d v="2019-02-13T00:00:00"/>
    <s v="Wednesday"/>
    <d v="1899-12-30T07:53:45"/>
    <n v="1"/>
    <d v="2019-02-13T00:00:00"/>
    <d v="2019-02-01T00:00:00"/>
    <d v="2019-02-13T00:00:00"/>
    <x v="5"/>
    <x v="64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1"/>
    <n v="43.03913"/>
    <n v="-87.916150000000002"/>
    <s v="Milwaukee"/>
    <x v="9"/>
    <n v="43.042490000000001"/>
    <n v="-87.909959999999998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07:33:14"/>
    <n v="1"/>
    <d v="2019-02-04T00:00:00"/>
    <d v="2019-02-01T00:00:00"/>
    <d v="2019-02-04T00:00:00"/>
    <x v="3"/>
    <x v="65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183"/>
    <s v="Standard"/>
    <x v="23"/>
    <n v="43.038719999999998"/>
    <n v="-87.905339999999995"/>
    <s v="Milwaukee"/>
    <x v="13"/>
    <n v="43.05847"/>
    <n v="-87.898079999999993"/>
    <s v="Milwaukee"/>
    <n v="11"/>
    <n v="0"/>
    <n v="0"/>
    <s v="N"/>
    <n v="1"/>
    <n v="1"/>
    <n v="40"/>
    <n v="-1"/>
    <d v="2019-02-16T00:00:00"/>
    <d v="2019-02-01T00:00:00"/>
    <d v="2019-02-16T00:00:00"/>
    <s v="Saturday"/>
    <d v="1899-12-30T09:38:09"/>
    <n v="1"/>
    <d v="2019-02-16T00:00:00"/>
    <d v="2019-02-01T00:00:00"/>
    <d v="2019-02-16T00:00:00"/>
    <x v="0"/>
    <x v="66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5432"/>
    <s v="Standard"/>
    <x v="24"/>
    <n v="43.048200000000001"/>
    <n v="-87.900859999999994"/>
    <s v="Milwaukee"/>
    <x v="13"/>
    <n v="43.05847"/>
    <n v="-87.898079999999993"/>
    <s v="Milwaukee"/>
    <n v="6"/>
    <n v="0"/>
    <n v="0"/>
    <s v="N"/>
    <n v="0"/>
    <n v="0"/>
    <n v="0"/>
    <n v="-1"/>
    <d v="2019-02-09T00:00:00"/>
    <d v="2019-02-01T00:00:00"/>
    <d v="2019-02-09T00:00:00"/>
    <s v="Saturday"/>
    <d v="1899-12-30T10:16:57"/>
    <n v="1"/>
    <d v="2019-02-09T00:00:00"/>
    <d v="2019-02-01T00:00:00"/>
    <d v="2019-02-09T00:00:00"/>
    <x v="0"/>
    <x v="67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53"/>
    <s v="Standard"/>
    <x v="12"/>
    <n v="43.038649999999997"/>
    <n v="-87.921930000000003"/>
    <s v="Milwaukee"/>
    <x v="1"/>
    <n v="43.038600000000002"/>
    <n v="-87.912099999999995"/>
    <s v="Milwaukee"/>
    <n v="4"/>
    <n v="0"/>
    <n v="0"/>
    <s v="N"/>
    <n v="0"/>
    <n v="0"/>
    <n v="0"/>
    <n v="-1"/>
    <d v="2019-02-18T00:00:00"/>
    <d v="2019-02-01T00:00:00"/>
    <d v="2019-02-18T00:00:00"/>
    <s v="Monday"/>
    <d v="1899-12-30T17:22:22"/>
    <n v="1"/>
    <d v="2019-02-18T00:00:00"/>
    <d v="2019-02-01T00:00:00"/>
    <d v="2019-02-18T00:00:00"/>
    <x v="3"/>
    <x v="6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15T00:00:00"/>
    <d v="2019-02-01T00:00:00"/>
    <d v="2019-02-15T00:00:00"/>
    <s v="Friday"/>
    <d v="1899-12-30T15:42:20"/>
    <n v="1"/>
    <d v="2019-02-15T00:00:00"/>
    <d v="2019-02-01T00:00:00"/>
    <d v="2019-02-15T00:00:00"/>
    <x v="1"/>
    <x v="69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21T00:00:00"/>
    <d v="2019-02-01T00:00:00"/>
    <d v="2019-02-21T00:00:00"/>
    <s v="Thursday"/>
    <d v="1899-12-30T17:06:33"/>
    <n v="1"/>
    <d v="2019-02-21T00:00:00"/>
    <d v="2019-02-01T00:00:00"/>
    <d v="2019-02-21T00:00:00"/>
    <x v="2"/>
    <x v="7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5"/>
    <n v="43.004728999999998"/>
    <n v="-87.905463999999995"/>
    <s v="Milwaukee"/>
    <x v="1"/>
    <n v="43.038600000000002"/>
    <n v="-87.912099999999995"/>
    <s v="Milwaukee"/>
    <n v="41"/>
    <n v="0"/>
    <n v="0"/>
    <s v="N"/>
    <n v="6"/>
    <n v="5.7"/>
    <n v="240"/>
    <n v="-1"/>
    <d v="2019-02-19T00:00:00"/>
    <d v="2019-02-01T00:00:00"/>
    <d v="2019-02-19T00:00:00"/>
    <s v="Tuesday"/>
    <d v="1899-12-30T06:21:52"/>
    <n v="1"/>
    <d v="2019-02-19T00:00:00"/>
    <d v="2019-02-01T00:00:00"/>
    <d v="2019-02-19T00:00:00"/>
    <x v="6"/>
    <x v="71"/>
    <s v="Y"/>
    <s v="Y"/>
    <s v="One Way"/>
    <s v="Bublr Bikes"/>
  </r>
  <r>
    <s v="Bublr Bikes"/>
    <n v="1328721"/>
    <s v="RFID Card Member"/>
    <s v="Milwaukee"/>
    <s v="WI"/>
    <n v="53207"/>
    <s v="UNITED STATES"/>
    <s v="Annual Pass"/>
    <n v="11100"/>
    <s v="Standard"/>
    <x v="21"/>
    <n v="43.026229999999998"/>
    <n v="-87.912809999999993"/>
    <s v="Milwaukee"/>
    <x v="25"/>
    <n v="43.004728999999998"/>
    <n v="-87.905463999999995"/>
    <s v="Milwaukee"/>
    <n v="12"/>
    <n v="0"/>
    <n v="0"/>
    <s v="N"/>
    <n v="1"/>
    <n v="1"/>
    <n v="40"/>
    <n v="-1"/>
    <d v="2019-02-28T00:00:00"/>
    <d v="2019-02-01T00:00:00"/>
    <d v="2019-02-28T00:00:00"/>
    <s v="Thursday"/>
    <d v="1899-12-30T20:00:24"/>
    <n v="1"/>
    <d v="2019-02-28T00:00:00"/>
    <d v="2019-02-01T00:00:00"/>
    <d v="2019-02-28T00:00:00"/>
    <x v="2"/>
    <x v="7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81"/>
    <s v="Standard"/>
    <x v="21"/>
    <n v="43.026229999999998"/>
    <n v="-87.912809999999993"/>
    <s v="Milwaukee"/>
    <x v="1"/>
    <n v="43.038600000000002"/>
    <n v="-87.912099999999995"/>
    <s v="Milwaukee"/>
    <n v="6"/>
    <n v="0"/>
    <n v="0"/>
    <s v="N"/>
    <n v="0"/>
    <n v="0"/>
    <n v="0"/>
    <n v="-1"/>
    <d v="2019-02-11T00:00:00"/>
    <d v="2019-02-01T00:00:00"/>
    <d v="2019-02-11T00:00:00"/>
    <s v="Monday"/>
    <d v="1899-12-30T12:43:52"/>
    <n v="1"/>
    <d v="2019-02-11T00:00:00"/>
    <d v="2019-02-01T00:00:00"/>
    <d v="2019-02-11T00:00:00"/>
    <x v="3"/>
    <x v="73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02"/>
    <s v="Standard"/>
    <x v="21"/>
    <n v="43.026229999999998"/>
    <n v="-87.912809999999993"/>
    <s v="Milwaukee"/>
    <x v="26"/>
    <n v="43.041646999999998"/>
    <n v="-87.927257999999995"/>
    <s v="Milwaukee"/>
    <n v="15"/>
    <n v="0"/>
    <n v="0"/>
    <s v="N"/>
    <n v="2"/>
    <n v="1.9"/>
    <n v="80"/>
    <n v="-1"/>
    <d v="2019-02-13T00:00:00"/>
    <d v="2019-02-01T00:00:00"/>
    <d v="2019-02-13T00:00:00"/>
    <s v="Wednesday"/>
    <d v="1899-12-30T08:17:00"/>
    <n v="1"/>
    <d v="2019-02-13T00:00:00"/>
    <d v="2019-02-01T00:00:00"/>
    <d v="2019-02-13T00:00:00"/>
    <x v="5"/>
    <x v="74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12542"/>
    <s v="Standard"/>
    <x v="26"/>
    <n v="43.03886"/>
    <n v="-87.902720000000002"/>
    <s v="Milwaukee"/>
    <x v="16"/>
    <n v="43.03519"/>
    <n v="-87.907390000000007"/>
    <s v="Milwaukee"/>
    <n v="3"/>
    <n v="0"/>
    <n v="0"/>
    <s v="N"/>
    <n v="0"/>
    <n v="0"/>
    <n v="0"/>
    <n v="-1"/>
    <d v="2019-02-21T00:00:00"/>
    <d v="2019-02-01T00:00:00"/>
    <d v="2019-02-21T00:00:00"/>
    <s v="Thursday"/>
    <d v="1899-12-30T14:51:17"/>
    <n v="1"/>
    <d v="2019-02-21T00:00:00"/>
    <d v="2019-02-01T00:00:00"/>
    <d v="2019-02-21T00:00:00"/>
    <x v="2"/>
    <x v="75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81"/>
    <s v="Standard"/>
    <x v="11"/>
    <n v="43.03519"/>
    <n v="-87.907390000000007"/>
    <s v="Milwaukee"/>
    <x v="24"/>
    <n v="43.03886"/>
    <n v="-87.902720000000002"/>
    <s v="Milwaukee"/>
    <n v="5"/>
    <n v="0"/>
    <n v="0"/>
    <s v="N"/>
    <n v="0"/>
    <n v="0"/>
    <n v="0"/>
    <n v="-1"/>
    <d v="2019-02-15T00:00:00"/>
    <d v="2019-02-01T00:00:00"/>
    <d v="2019-02-15T00:00:00"/>
    <s v="Friday"/>
    <d v="1899-12-30T16:27:53"/>
    <n v="1"/>
    <d v="2019-02-15T00:00:00"/>
    <d v="2019-02-01T00:00:00"/>
    <d v="2019-02-15T00:00:00"/>
    <x v="1"/>
    <x v="76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81"/>
    <s v="Standard"/>
    <x v="26"/>
    <n v="43.03886"/>
    <n v="-87.902720000000002"/>
    <s v="Milwaukee"/>
    <x v="16"/>
    <n v="43.03519"/>
    <n v="-87.907390000000007"/>
    <s v="Milwaukee"/>
    <n v="5"/>
    <n v="0"/>
    <n v="0"/>
    <s v="N"/>
    <n v="0"/>
    <n v="0"/>
    <n v="0"/>
    <n v="-1"/>
    <d v="2019-02-15T00:00:00"/>
    <d v="2019-02-01T00:00:00"/>
    <d v="2019-02-15T00:00:00"/>
    <s v="Friday"/>
    <d v="1899-12-30T14:16:35"/>
    <n v="1"/>
    <d v="2019-02-15T00:00:00"/>
    <d v="2019-02-01T00:00:00"/>
    <d v="2019-02-15T00:00:00"/>
    <x v="1"/>
    <x v="77"/>
    <s v="N"/>
    <s v="Y"/>
    <s v="One Way"/>
    <s v="Bublr Bikes"/>
  </r>
  <r>
    <s v="Bublr Bikes"/>
    <n v="1477939"/>
    <s v="RFID Card Member"/>
    <s v="Campbellsport"/>
    <s v="WI"/>
    <n v="53010"/>
    <s v="UNITED STATES"/>
    <s v="Annual Pass"/>
    <n v="989"/>
    <s v="Standard"/>
    <x v="7"/>
    <n v="43.077359999999999"/>
    <n v="-87.880769999999998"/>
    <s v="Milwaukee"/>
    <x v="27"/>
    <n v="43.060155999999999"/>
    <n v="-87.881258000000003"/>
    <s v="Milwaukee"/>
    <n v="12"/>
    <n v="0"/>
    <n v="0"/>
    <s v="N"/>
    <n v="1"/>
    <n v="1"/>
    <n v="40"/>
    <n v="-1"/>
    <d v="2019-02-04T00:00:00"/>
    <d v="2019-02-01T00:00:00"/>
    <d v="2019-02-04T00:00:00"/>
    <s v="Monday"/>
    <d v="1899-12-30T06:59:59"/>
    <n v="1"/>
    <d v="2019-02-04T00:00:00"/>
    <d v="2019-02-01T00:00:00"/>
    <d v="2019-02-04T00:00:00"/>
    <x v="3"/>
    <x v="78"/>
    <s v="N"/>
    <s v="Y"/>
    <s v="One Way"/>
    <s v="Bublr Bikes"/>
  </r>
  <r>
    <s v="Bublr Bikes"/>
    <n v="1478009"/>
    <s v="RFID Card Member"/>
    <s v="Milwaukee"/>
    <s v="WI"/>
    <n v="53211"/>
    <s v="UNITED STATES"/>
    <s v="Annual Pass"/>
    <n v="5572"/>
    <s v="Standard"/>
    <x v="4"/>
    <n v="43.081940000000003"/>
    <n v="-87.888090000000005"/>
    <s v="Shorewood"/>
    <x v="1"/>
    <n v="43.038600000000002"/>
    <n v="-87.912099999999995"/>
    <s v="Milwaukee"/>
    <n v="51"/>
    <n v="0"/>
    <n v="0"/>
    <s v="N"/>
    <n v="7"/>
    <n v="6.7"/>
    <n v="280"/>
    <n v="-1"/>
    <d v="2019-02-21T00:00:00"/>
    <d v="2019-02-01T00:00:00"/>
    <d v="2019-02-21T00:00:00"/>
    <s v="Thursday"/>
    <d v="1899-12-30T07:39:47"/>
    <n v="1"/>
    <d v="2019-02-21T00:00:00"/>
    <d v="2019-02-01T00:00:00"/>
    <d v="2019-02-21T00:00:00"/>
    <x v="2"/>
    <x v="79"/>
    <s v="Y"/>
    <s v="Y"/>
    <s v="One Way"/>
    <s v="Bublr Bikes"/>
  </r>
  <r>
    <s v="Bublr Bikes"/>
    <n v="1558724"/>
    <s v="RFID Card Member"/>
    <m/>
    <m/>
    <n v="53201"/>
    <s v="UNITED STATES"/>
    <s v="30-Day Pass"/>
    <n v="5466"/>
    <s v="Standard"/>
    <x v="27"/>
    <n v="43.074655999999997"/>
    <n v="-87.889011999999994"/>
    <s v="Milwaukee"/>
    <x v="28"/>
    <n v="43.074655999999997"/>
    <n v="-87.889011999999994"/>
    <s v="Milwaukee"/>
    <n v="2"/>
    <n v="0"/>
    <n v="0"/>
    <s v="N"/>
    <n v="0"/>
    <n v="0"/>
    <n v="0"/>
    <n v="-1"/>
    <d v="2019-02-02T00:00:00"/>
    <d v="2019-02-01T00:00:00"/>
    <d v="2019-02-02T00:00:00"/>
    <s v="Saturday"/>
    <d v="1899-12-30T09:10:43"/>
    <n v="1"/>
    <d v="2019-02-02T00:00:00"/>
    <d v="2019-02-01T00:00:00"/>
    <d v="2019-02-02T00:00:00"/>
    <x v="0"/>
    <x v="80"/>
    <s v="N"/>
    <s v="Y"/>
    <s v="Round Trip"/>
    <s v="Bublr Bikes"/>
  </r>
  <r>
    <s v="Bublr Bikes"/>
    <n v="1558724"/>
    <s v="RFID Card Member"/>
    <m/>
    <m/>
    <n v="53201"/>
    <s v="UNITED STATES"/>
    <s v="30-Day Pass"/>
    <n v="12645"/>
    <s v="Standard"/>
    <x v="27"/>
    <n v="43.074655999999997"/>
    <n v="-87.889011999999994"/>
    <s v="Milwaukee"/>
    <x v="28"/>
    <n v="43.074655999999997"/>
    <n v="-87.889011999999994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09:12:45"/>
    <n v="1"/>
    <d v="2019-02-02T00:00:00"/>
    <d v="2019-02-01T00:00:00"/>
    <d v="2019-02-02T00:00:00"/>
    <x v="0"/>
    <x v="81"/>
    <s v="N"/>
    <s v="Y"/>
    <s v="Round Trip"/>
    <s v="Bublr Bikes"/>
  </r>
  <r>
    <s v="Bublr Bikes"/>
    <n v="1558724"/>
    <s v="RFID Card Member"/>
    <m/>
    <m/>
    <n v="53201"/>
    <s v="UNITED STATES"/>
    <s v="30-Day Pass"/>
    <n v="12538"/>
    <s v="Standard"/>
    <x v="27"/>
    <n v="43.074655999999997"/>
    <n v="-87.889011999999994"/>
    <s v="Milwaukee"/>
    <x v="28"/>
    <n v="43.074655999999997"/>
    <n v="-87.889011999999994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09:13:20"/>
    <n v="1"/>
    <d v="2019-02-02T00:00:00"/>
    <d v="2019-02-01T00:00:00"/>
    <d v="2019-02-02T00:00:00"/>
    <x v="0"/>
    <x v="82"/>
    <s v="N"/>
    <s v="Y"/>
    <s v="Round Trip"/>
    <s v="Bublr Bikes"/>
  </r>
  <r>
    <s v="Bublr Bikes"/>
    <n v="1558724"/>
    <s v="RFID Card Member"/>
    <m/>
    <m/>
    <n v="53201"/>
    <s v="UNITED STATES"/>
    <s v="30-Day Pass"/>
    <n v="11114"/>
    <s v="Standard"/>
    <x v="27"/>
    <n v="43.074655999999997"/>
    <n v="-87.889011999999994"/>
    <s v="Milwaukee"/>
    <x v="28"/>
    <n v="43.074655999999997"/>
    <n v="-87.889011999999994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09:22:45"/>
    <n v="1"/>
    <d v="2019-02-02T00:00:00"/>
    <d v="2019-02-01T00:00:00"/>
    <d v="2019-02-02T00:00:00"/>
    <x v="0"/>
    <x v="83"/>
    <s v="N"/>
    <s v="Y"/>
    <s v="Round Trip"/>
    <s v="Bublr Bikes"/>
  </r>
  <r>
    <s v="Bublr Bikes"/>
    <n v="1558724"/>
    <s v="RFID Card Member"/>
    <m/>
    <m/>
    <n v="53201"/>
    <s v="UNITED STATES"/>
    <s v="30-Day Pass"/>
    <n v="5551"/>
    <s v="Standard"/>
    <x v="27"/>
    <n v="43.074655999999997"/>
    <n v="-87.889011999999994"/>
    <s v="Milwaukee"/>
    <x v="28"/>
    <n v="43.074655999999997"/>
    <n v="-87.889011999999994"/>
    <s v="Milwaukee"/>
    <n v="0"/>
    <n v="0"/>
    <n v="0"/>
    <s v="N"/>
    <n v="0"/>
    <n v="0"/>
    <n v="0"/>
    <n v="-1"/>
    <d v="2019-02-02T00:00:00"/>
    <d v="2019-02-01T00:00:00"/>
    <d v="2019-02-02T00:00:00"/>
    <s v="Saturday"/>
    <d v="1899-12-30T09:23:08"/>
    <n v="1"/>
    <d v="2019-02-02T00:00:00"/>
    <d v="2019-02-01T00:00:00"/>
    <d v="2019-02-02T00:00:00"/>
    <x v="0"/>
    <x v="84"/>
    <s v="N"/>
    <s v="Y"/>
    <s v="Round Trip"/>
    <s v="Bublr Bikes"/>
  </r>
  <r>
    <s v="Bublr Bikes"/>
    <n v="1558724"/>
    <s v="RFID Card Member"/>
    <m/>
    <m/>
    <n v="53201"/>
    <s v="UNITED STATES"/>
    <s v="30-Day Pass"/>
    <n v="5484"/>
    <s v="Standard"/>
    <x v="2"/>
    <n v="43.074890000000003"/>
    <n v="-87.882810000000006"/>
    <s v="Milwaukee"/>
    <x v="2"/>
    <n v="43.074890000000003"/>
    <n v="-87.882810000000006"/>
    <s v="Milwaukee"/>
    <n v="0"/>
    <n v="0"/>
    <n v="0"/>
    <s v="N"/>
    <n v="0"/>
    <n v="0"/>
    <n v="0"/>
    <n v="-1"/>
    <d v="2019-02-02T00:00:00"/>
    <d v="2019-02-01T00:00:00"/>
    <d v="2019-02-02T00:00:00"/>
    <s v="Saturday"/>
    <d v="1899-12-30T09:37:19"/>
    <n v="1"/>
    <d v="2019-02-02T00:00:00"/>
    <d v="2019-02-01T00:00:00"/>
    <d v="2019-02-02T00:00:00"/>
    <x v="0"/>
    <x v="85"/>
    <s v="N"/>
    <s v="Y"/>
    <s v="Round Trip"/>
    <s v="Bublr Bikes"/>
  </r>
  <r>
    <s v="Bublr Bikes"/>
    <n v="1558724"/>
    <s v="RFID Card Member"/>
    <m/>
    <m/>
    <n v="53201"/>
    <s v="UNITED STATES"/>
    <s v="30-Day Pass"/>
    <n v="989"/>
    <s v="Standard"/>
    <x v="2"/>
    <n v="43.074890000000003"/>
    <n v="-87.882810000000006"/>
    <s v="Milwaukee"/>
    <x v="2"/>
    <n v="43.074890000000003"/>
    <n v="-87.882810000000006"/>
    <s v="Milwaukee"/>
    <n v="0"/>
    <n v="0"/>
    <n v="0"/>
    <s v="N"/>
    <n v="0"/>
    <n v="0"/>
    <n v="0"/>
    <n v="-1"/>
    <d v="2019-02-02T00:00:00"/>
    <d v="2019-02-01T00:00:00"/>
    <d v="2019-02-02T00:00:00"/>
    <s v="Saturday"/>
    <d v="1899-12-30T09:39:38"/>
    <n v="1"/>
    <d v="2019-02-02T00:00:00"/>
    <d v="2019-02-01T00:00:00"/>
    <d v="2019-02-02T00:00:00"/>
    <x v="0"/>
    <x v="86"/>
    <s v="N"/>
    <s v="Y"/>
    <s v="Round Trip"/>
    <s v="Bublr Bikes"/>
  </r>
  <r>
    <s v="Bublr Bikes"/>
    <n v="1558724"/>
    <s v="RFID Card Member"/>
    <m/>
    <m/>
    <n v="53201"/>
    <s v="UNITED STATES"/>
    <s v="30-Day Pass"/>
    <n v="12705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11:01:58"/>
    <n v="1"/>
    <d v="2019-02-02T00:00:00"/>
    <d v="2019-02-01T00:00:00"/>
    <d v="2019-02-02T00:00:00"/>
    <x v="0"/>
    <x v="87"/>
    <s v="N"/>
    <s v="Y"/>
    <s v="Round Trip"/>
    <s v="Bublr Bikes"/>
  </r>
  <r>
    <s v="Bublr Bikes"/>
    <n v="1558724"/>
    <s v="RFID Card Member"/>
    <m/>
    <m/>
    <n v="53201"/>
    <s v="UNITED STATES"/>
    <s v="30-Day Pass"/>
    <n v="12704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02T00:00:00"/>
    <d v="2019-02-01T00:00:00"/>
    <d v="2019-02-02T00:00:00"/>
    <s v="Saturday"/>
    <d v="1899-12-30T11:02:32"/>
    <n v="1"/>
    <d v="2019-02-02T00:00:00"/>
    <d v="2019-02-01T00:00:00"/>
    <d v="2019-02-02T00:00:00"/>
    <x v="0"/>
    <x v="88"/>
    <s v="N"/>
    <s v="Y"/>
    <s v="Round Trip"/>
    <s v="Bublr Bikes"/>
  </r>
  <r>
    <s v="Bublr Bikes"/>
    <n v="1558724"/>
    <s v="RFID Card Member"/>
    <m/>
    <m/>
    <n v="53201"/>
    <s v="UNITED STATES"/>
    <s v="30-Day Pass"/>
    <n v="959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02T00:00:00"/>
    <d v="2019-02-01T00:00:00"/>
    <d v="2019-02-02T00:00:00"/>
    <s v="Saturday"/>
    <d v="1899-12-30T11:03:23"/>
    <n v="1"/>
    <d v="2019-02-02T00:00:00"/>
    <d v="2019-02-01T00:00:00"/>
    <d v="2019-02-02T00:00:00"/>
    <x v="0"/>
    <x v="89"/>
    <s v="N"/>
    <s v="Y"/>
    <s v="Round Trip"/>
    <s v="Bublr Bikes"/>
  </r>
  <r>
    <s v="Bublr Bikes"/>
    <n v="1558724"/>
    <s v="RFID Card Member"/>
    <m/>
    <m/>
    <n v="53201"/>
    <s v="UNITED STATES"/>
    <s v="30-Day Pass"/>
    <n v="5547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11:03:52"/>
    <n v="1"/>
    <d v="2019-02-02T00:00:00"/>
    <d v="2019-02-01T00:00:00"/>
    <d v="2019-02-02T00:00:00"/>
    <x v="0"/>
    <x v="90"/>
    <s v="N"/>
    <s v="Y"/>
    <s v="Round Trip"/>
    <s v="Bublr Bikes"/>
  </r>
  <r>
    <s v="Bublr Bikes"/>
    <n v="1558724"/>
    <s v="RFID Card Member"/>
    <m/>
    <m/>
    <n v="53201"/>
    <s v="UNITED STATES"/>
    <s v="30-Day Pass"/>
    <n v="5518"/>
    <s v="Standard"/>
    <x v="14"/>
    <n v="43.034619999999997"/>
    <n v="-87.917500000000004"/>
    <s v="Milwaukee"/>
    <x v="6"/>
    <n v="43.049909999999997"/>
    <n v="-87.914237"/>
    <s v="Milwaukee"/>
    <n v="133"/>
    <n v="10"/>
    <n v="0"/>
    <s v="Y"/>
    <n v="18"/>
    <n v="17.100000000000001"/>
    <n v="720"/>
    <n v="-1"/>
    <d v="2019-02-05T00:00:00"/>
    <d v="2019-02-01T00:00:00"/>
    <d v="2019-02-05T00:00:00"/>
    <s v="Tuesday"/>
    <d v="1899-12-30T08:03:31"/>
    <n v="1"/>
    <d v="2019-02-05T00:00:00"/>
    <d v="2019-02-01T00:00:00"/>
    <d v="2019-02-05T00:00:00"/>
    <x v="6"/>
    <x v="91"/>
    <s v="Y"/>
    <s v="Y"/>
    <s v="One Way"/>
    <s v="Bublr Bikes"/>
  </r>
  <r>
    <s v="Bublr Bikes"/>
    <n v="1558724"/>
    <s v="RFID Card Member"/>
    <m/>
    <m/>
    <n v="53201"/>
    <s v="UNITED STATES"/>
    <s v="30-Day Pass"/>
    <n v="11078"/>
    <s v="Standard"/>
    <x v="14"/>
    <n v="43.034619999999997"/>
    <n v="-87.917500000000004"/>
    <s v="Milwaukee"/>
    <x v="29"/>
    <n v="43.037300000000002"/>
    <n v="-87.915800000000004"/>
    <s v="Milwaukee"/>
    <n v="3"/>
    <n v="0"/>
    <n v="0"/>
    <s v="N"/>
    <n v="0"/>
    <n v="0"/>
    <n v="0"/>
    <n v="-1"/>
    <d v="2019-02-27T00:00:00"/>
    <d v="2019-02-01T00:00:00"/>
    <d v="2019-02-27T00:00:00"/>
    <s v="Wednesday"/>
    <d v="1899-12-30T08:13:29"/>
    <n v="1"/>
    <d v="2019-02-27T00:00:00"/>
    <d v="2019-02-01T00:00:00"/>
    <d v="2019-02-27T00:00:00"/>
    <x v="5"/>
    <x v="92"/>
    <s v="N"/>
    <s v="Y"/>
    <s v="One Way"/>
    <s v="Bublr Bikes"/>
  </r>
  <r>
    <s v="Bublr Bikes"/>
    <n v="1558724"/>
    <s v="RFID Card Member"/>
    <m/>
    <m/>
    <n v="53201"/>
    <s v="UNITED STATES"/>
    <s v="30-Day Pass"/>
    <n v="12559"/>
    <s v="Standard"/>
    <x v="14"/>
    <n v="43.034619999999997"/>
    <n v="-87.917500000000004"/>
    <s v="Milwaukee"/>
    <x v="6"/>
    <n v="43.049909999999997"/>
    <n v="-87.914237"/>
    <s v="Milwaukee"/>
    <n v="15"/>
    <n v="0"/>
    <n v="0"/>
    <s v="N"/>
    <n v="2"/>
    <n v="1.9"/>
    <n v="80"/>
    <n v="-1"/>
    <d v="2019-02-21T00:00:00"/>
    <d v="2019-02-01T00:00:00"/>
    <d v="2019-02-21T00:00:00"/>
    <s v="Thursday"/>
    <d v="1899-12-30T08:05:37"/>
    <n v="1"/>
    <d v="2019-02-21T00:00:00"/>
    <d v="2019-02-01T00:00:00"/>
    <d v="2019-02-21T00:00:00"/>
    <x v="2"/>
    <x v="93"/>
    <s v="N"/>
    <s v="Y"/>
    <s v="One Way"/>
    <s v="Bublr Bikes"/>
  </r>
  <r>
    <s v="Bublr Bikes"/>
    <n v="1716700"/>
    <s v="RFID Card Member"/>
    <s v="Milwaukee"/>
    <s v="WI"/>
    <n v="53211"/>
    <s v="UNITED STATES"/>
    <s v="Annual Pass"/>
    <n v="28"/>
    <s v="Standard"/>
    <x v="4"/>
    <n v="43.081940000000003"/>
    <n v="-87.888090000000005"/>
    <s v="Shorewood"/>
    <x v="28"/>
    <n v="43.074655999999997"/>
    <n v="-87.889011999999994"/>
    <s v="Milwaukee"/>
    <n v="9"/>
    <n v="0"/>
    <n v="0"/>
    <s v="N"/>
    <n v="1"/>
    <n v="1"/>
    <n v="40"/>
    <n v="-1"/>
    <d v="2019-02-26T00:00:00"/>
    <d v="2019-02-01T00:00:00"/>
    <d v="2019-02-26T00:00:00"/>
    <s v="Tuesday"/>
    <d v="1899-12-30T15:59:12"/>
    <n v="1"/>
    <d v="2019-02-26T00:00:00"/>
    <d v="2019-02-01T00:00:00"/>
    <d v="2019-02-26T00:00:00"/>
    <x v="6"/>
    <x v="94"/>
    <s v="N"/>
    <s v="Y"/>
    <s v="One Way"/>
    <s v="Bublr Bikes"/>
  </r>
  <r>
    <s v="Bublr Bikes"/>
    <n v="1728201"/>
    <s v="RFID Card Member"/>
    <s v="Milwaukee"/>
    <s v="WI"/>
    <n v="53202"/>
    <s v="UNITED STATES"/>
    <s v="Annual Pass"/>
    <n v="5427"/>
    <s v="Standard"/>
    <x v="28"/>
    <n v="43.058619999999998"/>
    <n v="-87.885319999999993"/>
    <s v="Milwaukee"/>
    <x v="30"/>
    <n v="43.045712999999999"/>
    <n v="-87.899756999999994"/>
    <s v="Milwaukee"/>
    <n v="27"/>
    <n v="0"/>
    <n v="0"/>
    <s v="N"/>
    <n v="4"/>
    <n v="3.8"/>
    <n v="160"/>
    <n v="-1"/>
    <d v="2019-02-10T00:00:00"/>
    <d v="2019-02-01T00:00:00"/>
    <d v="2019-02-10T00:00:00"/>
    <s v="Sunday"/>
    <d v="1899-12-30T13:27:27"/>
    <n v="1"/>
    <d v="2019-02-10T00:00:00"/>
    <d v="2019-02-01T00:00:00"/>
    <d v="2019-02-10T00:00:00"/>
    <x v="4"/>
    <x v="95"/>
    <s v="N"/>
    <s v="Y"/>
    <s v="One Way"/>
    <s v="Bublr Bikes"/>
  </r>
  <r>
    <s v="Bublr Bikes"/>
    <n v="1736712"/>
    <s v="RFID Card Member"/>
    <s v="Milwaukee"/>
    <s v="WI"/>
    <n v="53202"/>
    <s v="UNITED STATES"/>
    <s v="Annual Pass"/>
    <n v="108"/>
    <s v="Standard"/>
    <x v="9"/>
    <n v="43.042490000000001"/>
    <n v="-87.909959999999998"/>
    <s v="Milwaukee"/>
    <x v="15"/>
    <n v="43.028709999999997"/>
    <n v="-87.9041"/>
    <s v="Milwaukee"/>
    <n v="14"/>
    <n v="0"/>
    <n v="0"/>
    <s v="N"/>
    <n v="2"/>
    <n v="1.9"/>
    <n v="80"/>
    <n v="-1"/>
    <d v="2019-02-20T00:00:00"/>
    <d v="2019-02-01T00:00:00"/>
    <d v="2019-02-20T00:00:00"/>
    <s v="Wednesday"/>
    <d v="1899-12-30T22:28:53"/>
    <n v="1"/>
    <d v="2019-02-20T00:00:00"/>
    <d v="2019-02-01T00:00:00"/>
    <d v="2019-02-20T00:00:00"/>
    <x v="5"/>
    <x v="96"/>
    <s v="N"/>
    <s v="Y"/>
    <s v="One Way"/>
    <s v="Bublr Bikes"/>
  </r>
  <r>
    <s v="Bublr Bikes"/>
    <n v="1737027"/>
    <s v="RFID Card Member"/>
    <m/>
    <m/>
    <n v="53202"/>
    <s v="UNITED STATES"/>
    <s v="Annual Pass"/>
    <n v="12619"/>
    <s v="Standard"/>
    <x v="29"/>
    <n v="43.031480000000002"/>
    <n v="-87.908169999999998"/>
    <s v="Milwaukee"/>
    <x v="31"/>
    <n v="43.040349999999997"/>
    <n v="-87.920760000000001"/>
    <s v="Milwaukee"/>
    <n v="10"/>
    <n v="0"/>
    <n v="0"/>
    <s v="N"/>
    <n v="1"/>
    <n v="1"/>
    <n v="40"/>
    <n v="-1"/>
    <d v="2019-02-05T00:00:00"/>
    <d v="2019-02-01T00:00:00"/>
    <d v="2019-02-05T00:00:00"/>
    <s v="Tuesday"/>
    <d v="1899-12-30T08:24:59"/>
    <n v="1"/>
    <d v="2019-02-05T00:00:00"/>
    <d v="2019-02-01T00:00:00"/>
    <d v="2019-02-05T00:00:00"/>
    <x v="6"/>
    <x v="97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2535"/>
    <s v="Standard"/>
    <x v="3"/>
    <n v="43.078530000000001"/>
    <n v="-87.882620000000003"/>
    <s v="Milwaukee"/>
    <x v="14"/>
    <n v="43.077359999999999"/>
    <n v="-87.880769999999998"/>
    <s v="Milwaukee"/>
    <n v="2"/>
    <n v="0"/>
    <n v="0"/>
    <s v="N"/>
    <n v="0"/>
    <n v="0"/>
    <n v="0"/>
    <n v="-1"/>
    <d v="2019-02-07T00:00:00"/>
    <d v="2019-02-01T00:00:00"/>
    <d v="2019-02-07T00:00:00"/>
    <s v="Thursday"/>
    <d v="1899-12-30T19:55:55"/>
    <n v="1"/>
    <d v="2019-02-07T00:00:00"/>
    <d v="2019-02-01T00:00:00"/>
    <d v="2019-02-07T00:00:00"/>
    <x v="2"/>
    <x v="98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446"/>
    <s v="Standard"/>
    <x v="4"/>
    <n v="43.081940000000003"/>
    <n v="-87.888090000000005"/>
    <s v="Shorewood"/>
    <x v="3"/>
    <n v="43.078530000000001"/>
    <n v="-87.882620000000003"/>
    <s v="Milwaukee"/>
    <n v="4"/>
    <n v="0"/>
    <n v="0"/>
    <s v="N"/>
    <n v="0"/>
    <n v="0"/>
    <n v="0"/>
    <n v="-1"/>
    <d v="2019-02-25T00:00:00"/>
    <d v="2019-02-01T00:00:00"/>
    <d v="2019-02-25T00:00:00"/>
    <s v="Monday"/>
    <d v="1899-12-30T19:10:46"/>
    <n v="1"/>
    <d v="2019-02-25T00:00:00"/>
    <d v="2019-02-01T00:00:00"/>
    <d v="2019-02-25T00:00:00"/>
    <x v="3"/>
    <x v="99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12602"/>
    <s v="Standard"/>
    <x v="30"/>
    <n v="43.02948"/>
    <n v="-87.912819999999996"/>
    <s v="Milwaukee"/>
    <x v="20"/>
    <n v="43.026229999999998"/>
    <n v="-87.912809999999993"/>
    <s v="Milwaukee"/>
    <n v="57"/>
    <n v="0"/>
    <n v="0"/>
    <s v="N"/>
    <n v="8"/>
    <n v="7.6"/>
    <n v="320"/>
    <n v="-1"/>
    <d v="2019-02-05T00:00:00"/>
    <d v="2019-02-01T00:00:00"/>
    <d v="2019-02-05T00:00:00"/>
    <s v="Tuesday"/>
    <d v="1899-12-30T09:04:15"/>
    <n v="1"/>
    <d v="2019-02-05T00:00:00"/>
    <d v="2019-02-01T00:00:00"/>
    <d v="2019-02-05T00:00:00"/>
    <x v="6"/>
    <x v="100"/>
    <s v="Y"/>
    <s v="Y"/>
    <s v="One Way"/>
    <s v="Bublr Bikes"/>
  </r>
  <r>
    <s v="Bublr Bikes"/>
    <n v="1958447"/>
    <s v="RFID Card Member"/>
    <m/>
    <m/>
    <n v="53203"/>
    <s v="UNITED STATES"/>
    <s v="Buslr Card"/>
    <n v="5424"/>
    <s v="Standard"/>
    <x v="10"/>
    <n v="43.038600000000002"/>
    <n v="-87.912099999999995"/>
    <s v="Milwaukee"/>
    <x v="1"/>
    <n v="43.038600000000002"/>
    <n v="-87.912099999999995"/>
    <s v="Milwaukee"/>
    <n v="0"/>
    <n v="0"/>
    <n v="0"/>
    <s v="N"/>
    <n v="0"/>
    <n v="0"/>
    <n v="0"/>
    <n v="-1"/>
    <d v="2019-02-05T00:00:00"/>
    <d v="2019-02-01T00:00:00"/>
    <d v="2019-02-05T00:00:00"/>
    <s v="Tuesday"/>
    <d v="1899-12-30T20:25:39"/>
    <n v="1"/>
    <d v="2019-02-05T00:00:00"/>
    <d v="2019-02-01T00:00:00"/>
    <d v="2019-02-05T00:00:00"/>
    <x v="6"/>
    <x v="101"/>
    <s v="N"/>
    <s v="Y"/>
    <s v="Round Trip"/>
    <s v="Bublr Bikes"/>
  </r>
  <r>
    <s v="Bublr Bikes"/>
    <n v="1958447"/>
    <s v="RFID Card Member"/>
    <m/>
    <m/>
    <n v="53203"/>
    <s v="UNITED STATES"/>
    <s v="Buslr Card"/>
    <n v="5533"/>
    <s v="Standard"/>
    <x v="31"/>
    <n v="43.05847"/>
    <n v="-87.898079999999993"/>
    <s v="Milwaukee"/>
    <x v="13"/>
    <n v="43.05847"/>
    <n v="-87.898079999999993"/>
    <s v="Milwaukee"/>
    <n v="1"/>
    <n v="0"/>
    <n v="0"/>
    <s v="N"/>
    <n v="0"/>
    <n v="0"/>
    <n v="0"/>
    <n v="-1"/>
    <d v="2019-02-03T00:00:00"/>
    <d v="2019-02-01T00:00:00"/>
    <d v="2019-02-03T00:00:00"/>
    <s v="Sunday"/>
    <d v="1899-12-30T19:28:25"/>
    <n v="1"/>
    <d v="2019-02-03T00:00:00"/>
    <d v="2019-02-01T00:00:00"/>
    <d v="2019-02-03T00:00:00"/>
    <x v="4"/>
    <x v="102"/>
    <s v="N"/>
    <s v="Y"/>
    <s v="Round Trip"/>
    <s v="Bublr Bikes"/>
  </r>
  <r>
    <s v="Bublr Bikes"/>
    <n v="2030100"/>
    <s v="RFID Card Member"/>
    <s v="Shorewood"/>
    <s v="WI"/>
    <n v="53211"/>
    <s v="UNITED STATES"/>
    <s v="Annual Pass"/>
    <n v="974"/>
    <s v="Standard"/>
    <x v="32"/>
    <n v="43.053040000000003"/>
    <n v="-87.897660000000002"/>
    <s v="Milwaukee"/>
    <x v="25"/>
    <n v="43.004728999999998"/>
    <n v="-87.905463999999995"/>
    <s v="Milwaukee"/>
    <n v="45"/>
    <n v="0"/>
    <n v="0"/>
    <s v="N"/>
    <n v="6"/>
    <n v="5.7"/>
    <n v="240"/>
    <n v="-1"/>
    <d v="2019-02-19T00:00:00"/>
    <d v="2019-02-01T00:00:00"/>
    <d v="2019-02-19T00:00:00"/>
    <s v="Tuesday"/>
    <d v="1899-12-30T08:40:51"/>
    <n v="1"/>
    <d v="2019-02-19T00:00:00"/>
    <d v="2019-02-01T00:00:00"/>
    <d v="2019-02-19T00:00:00"/>
    <x v="6"/>
    <x v="103"/>
    <s v="Y"/>
    <s v="Y"/>
    <s v="One Way"/>
    <s v="Bublr Bikes"/>
  </r>
  <r>
    <s v="Bublr Bikes"/>
    <n v="2038256"/>
    <s v="RFID Card Member"/>
    <s v="Shorewood"/>
    <s v="WI"/>
    <n v="53211"/>
    <s v="UNITED STATES"/>
    <s v="Annual Pass"/>
    <n v="989"/>
    <s v="Standard"/>
    <x v="2"/>
    <n v="43.074890000000003"/>
    <n v="-87.882810000000006"/>
    <s v="Milwaukee"/>
    <x v="32"/>
    <n v="43.066893999999998"/>
    <n v="-87.877936000000005"/>
    <s v="Milwaukee"/>
    <n v="5"/>
    <n v="0"/>
    <n v="0"/>
    <s v="N"/>
    <n v="0"/>
    <n v="0"/>
    <n v="0"/>
    <n v="-1"/>
    <d v="2019-02-03T00:00:00"/>
    <d v="2019-02-01T00:00:00"/>
    <d v="2019-02-03T00:00:00"/>
    <s v="Sunday"/>
    <d v="1899-12-30T14:12:30"/>
    <n v="1"/>
    <d v="2019-02-03T00:00:00"/>
    <d v="2019-02-01T00:00:00"/>
    <d v="2019-02-03T00:00:00"/>
    <x v="4"/>
    <x v="104"/>
    <s v="N"/>
    <s v="Y"/>
    <s v="One Way"/>
    <s v="Bublr Bikes"/>
  </r>
  <r>
    <s v="Bublr Bikes"/>
    <n v="2144882"/>
    <s v="RFID Card Member"/>
    <s v="Milwaukee"/>
    <s v="WI"/>
    <n v="53215"/>
    <s v="UNITED STATES"/>
    <s v="Buslr Card"/>
    <n v="11145"/>
    <s v="Standard"/>
    <x v="33"/>
    <n v="43.056570000000001"/>
    <n v="-87.934060000000002"/>
    <s v="Milwaukee"/>
    <x v="33"/>
    <n v="43.056570000000001"/>
    <n v="-87.934060000000002"/>
    <s v="Milwaukee"/>
    <n v="1"/>
    <n v="0"/>
    <n v="0"/>
    <s v="N"/>
    <n v="0"/>
    <n v="0"/>
    <n v="0"/>
    <n v="-1"/>
    <d v="2019-02-05T00:00:00"/>
    <d v="2019-02-01T00:00:00"/>
    <d v="2019-02-05T00:00:00"/>
    <s v="Tuesday"/>
    <d v="1899-12-30T12:17:44"/>
    <n v="1"/>
    <d v="2019-02-05T00:00:00"/>
    <d v="2019-02-01T00:00:00"/>
    <d v="2019-02-05T00:00:00"/>
    <x v="6"/>
    <x v="105"/>
    <s v="N"/>
    <s v="Y"/>
    <s v="Round Trip"/>
    <s v="Bublr Bikes"/>
  </r>
  <r>
    <s v="Bublr Bikes"/>
    <n v="2198395"/>
    <s v="RFID Card Member"/>
    <s v="Milwaukee"/>
    <s v="WI"/>
    <n v="53211"/>
    <s v="UNITED STATES"/>
    <s v="Annual Pass"/>
    <n v="11066"/>
    <s v="Standard"/>
    <x v="27"/>
    <n v="43.074655999999997"/>
    <n v="-87.889011999999994"/>
    <s v="Milwaukee"/>
    <x v="14"/>
    <n v="43.077359999999999"/>
    <n v="-87.880769999999998"/>
    <s v="Milwaukee"/>
    <n v="4"/>
    <n v="0"/>
    <n v="0"/>
    <s v="N"/>
    <n v="0"/>
    <n v="0"/>
    <n v="0"/>
    <n v="-1"/>
    <d v="2019-02-08T00:00:00"/>
    <d v="2019-02-01T00:00:00"/>
    <d v="2019-02-08T00:00:00"/>
    <s v="Friday"/>
    <d v="1899-12-30T16:49:01"/>
    <n v="1"/>
    <d v="2019-02-08T00:00:00"/>
    <d v="2019-02-01T00:00:00"/>
    <d v="2019-02-08T00:00:00"/>
    <x v="1"/>
    <x v="106"/>
    <s v="N"/>
    <s v="Y"/>
    <s v="One Way"/>
    <s v="Bublr Bikes"/>
  </r>
  <r>
    <s v="Bublr Bikes"/>
    <n v="2230371"/>
    <s v="RFID Card Member"/>
    <s v="Milwaukee"/>
    <s v="WI"/>
    <n v="53203"/>
    <s v="UNITED STATES"/>
    <s v="Annual Pass"/>
    <n v="12522"/>
    <s v="Standard"/>
    <x v="34"/>
    <n v="43.037300000000002"/>
    <n v="-87.915800000000004"/>
    <s v="Milwaukee"/>
    <x v="29"/>
    <n v="43.037300000000002"/>
    <n v="-87.915800000000004"/>
    <s v="Milwaukee"/>
    <n v="16"/>
    <n v="0"/>
    <n v="0"/>
    <s v="N"/>
    <n v="2"/>
    <n v="1.9"/>
    <n v="80"/>
    <n v="-1"/>
    <d v="2019-02-28T00:00:00"/>
    <d v="2019-02-01T00:00:00"/>
    <d v="2019-02-28T00:00:00"/>
    <s v="Thursday"/>
    <d v="1899-12-30T01:20:24"/>
    <n v="1"/>
    <d v="2019-02-28T00:00:00"/>
    <d v="2019-02-01T00:00:00"/>
    <d v="2019-02-28T00:00:00"/>
    <x v="2"/>
    <x v="107"/>
    <s v="N"/>
    <s v="Y"/>
    <s v="Round Trip"/>
    <s v="Bublr Bikes"/>
  </r>
  <r>
    <s v="Bublr Bikes"/>
    <n v="2237245"/>
    <s v="RFID Card Member"/>
    <s v="Milwaukee"/>
    <s v="WI"/>
    <n v="53211"/>
    <s v="UNITED STATES"/>
    <s v="Annual Pass"/>
    <n v="994"/>
    <s v="Standard"/>
    <x v="19"/>
    <n v="43.060786"/>
    <n v="-87.883825999999999"/>
    <s v="Milwaukee"/>
    <x v="34"/>
    <n v="43.05536"/>
    <n v="-87.90504"/>
    <s v="Milwaukee"/>
    <n v="14"/>
    <n v="0"/>
    <n v="0"/>
    <s v="N"/>
    <n v="2"/>
    <n v="1.9"/>
    <n v="80"/>
    <n v="-1"/>
    <d v="2019-02-01T00:00:00"/>
    <d v="2019-02-01T00:00:00"/>
    <d v="2019-02-01T00:00:00"/>
    <s v="Friday"/>
    <d v="1899-12-30T17:20:14"/>
    <n v="1"/>
    <d v="2019-02-01T00:00:00"/>
    <d v="2019-02-01T00:00:00"/>
    <d v="2019-02-01T00:00:00"/>
    <x v="1"/>
    <x v="108"/>
    <s v="N"/>
    <s v="Y"/>
    <s v="One Way"/>
    <s v="Bublr Bikes"/>
  </r>
  <r>
    <s v="Bublr Bikes"/>
    <n v="2248733"/>
    <s v="RFID Card Member"/>
    <s v="Milwaukee "/>
    <s v="WI"/>
    <n v="53211"/>
    <s v="UNITED STATES"/>
    <s v="Annual Pass"/>
    <n v="959"/>
    <s v="Standard"/>
    <x v="3"/>
    <n v="43.078530000000001"/>
    <n v="-87.882620000000003"/>
    <s v="Milwaukee"/>
    <x v="32"/>
    <n v="43.066893999999998"/>
    <n v="-87.877936000000005"/>
    <s v="Milwaukee"/>
    <n v="6"/>
    <n v="0"/>
    <n v="0"/>
    <s v="N"/>
    <n v="0"/>
    <n v="0"/>
    <n v="0"/>
    <n v="-1"/>
    <d v="2019-02-03T00:00:00"/>
    <d v="2019-02-01T00:00:00"/>
    <d v="2019-02-03T00:00:00"/>
    <s v="Sunday"/>
    <d v="1899-12-30T10:24:15"/>
    <n v="1"/>
    <d v="2019-02-03T00:00:00"/>
    <d v="2019-02-01T00:00:00"/>
    <d v="2019-02-03T00:00:00"/>
    <x v="4"/>
    <x v="109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535"/>
    <s v="Standard"/>
    <x v="3"/>
    <n v="43.078530000000001"/>
    <n v="-87.882620000000003"/>
    <s v="Milwaukee"/>
    <x v="2"/>
    <n v="43.074890000000003"/>
    <n v="-87.882810000000006"/>
    <s v="Milwaukee"/>
    <n v="2"/>
    <n v="0"/>
    <n v="0"/>
    <s v="N"/>
    <n v="0"/>
    <n v="0"/>
    <n v="0"/>
    <n v="-1"/>
    <d v="2019-02-13T00:00:00"/>
    <d v="2019-02-01T00:00:00"/>
    <d v="2019-02-13T00:00:00"/>
    <s v="Wednesday"/>
    <d v="1899-12-30T16:12:43"/>
    <n v="1"/>
    <d v="2019-02-13T00:00:00"/>
    <d v="2019-02-01T00:00:00"/>
    <d v="2019-02-13T00:00:00"/>
    <x v="5"/>
    <x v="110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1169"/>
    <s v="Standard"/>
    <x v="2"/>
    <n v="43.074890000000003"/>
    <n v="-87.882810000000006"/>
    <s v="Milwaukee"/>
    <x v="3"/>
    <n v="43.078530000000001"/>
    <n v="-87.882620000000003"/>
    <s v="Milwaukee"/>
    <n v="2"/>
    <n v="0"/>
    <n v="0"/>
    <s v="N"/>
    <n v="0"/>
    <n v="0"/>
    <n v="0"/>
    <n v="-1"/>
    <d v="2019-02-18T00:00:00"/>
    <d v="2019-02-01T00:00:00"/>
    <d v="2019-02-18T00:00:00"/>
    <s v="Monday"/>
    <d v="1899-12-30T06:37:28"/>
    <n v="1"/>
    <d v="2019-02-18T00:00:00"/>
    <d v="2019-02-01T00:00:00"/>
    <d v="2019-02-18T00:00:00"/>
    <x v="3"/>
    <x v="111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616"/>
    <s v="Standard"/>
    <x v="3"/>
    <n v="43.078530000000001"/>
    <n v="-87.882620000000003"/>
    <s v="Milwaukee"/>
    <x v="2"/>
    <n v="43.074890000000003"/>
    <n v="-87.882810000000006"/>
    <s v="Milwaukee"/>
    <n v="1"/>
    <n v="0"/>
    <n v="0"/>
    <s v="N"/>
    <n v="0"/>
    <n v="0"/>
    <n v="0"/>
    <n v="-1"/>
    <d v="2019-02-25T00:00:00"/>
    <d v="2019-02-01T00:00:00"/>
    <d v="2019-02-25T00:00:00"/>
    <s v="Monday"/>
    <d v="1899-12-30T22:04:06"/>
    <n v="1"/>
    <d v="2019-02-25T00:00:00"/>
    <d v="2019-02-01T00:00:00"/>
    <d v="2019-02-25T00:00:00"/>
    <x v="3"/>
    <x v="11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77"/>
    <s v="Standard"/>
    <x v="26"/>
    <n v="43.03886"/>
    <n v="-87.902720000000002"/>
    <s v="Milwaukee"/>
    <x v="5"/>
    <n v="43.05097"/>
    <n v="-87.906440000000003"/>
    <s v="Milwaukee"/>
    <n v="7"/>
    <n v="0"/>
    <n v="0"/>
    <s v="N"/>
    <n v="1"/>
    <n v="1"/>
    <n v="40"/>
    <n v="-1"/>
    <d v="2019-02-15T00:00:00"/>
    <d v="2019-02-01T00:00:00"/>
    <d v="2019-02-15T00:00:00"/>
    <s v="Friday"/>
    <d v="1899-12-30T16:45:31"/>
    <n v="1"/>
    <d v="2019-02-15T00:00:00"/>
    <d v="2019-02-01T00:00:00"/>
    <d v="2019-02-15T00:00:00"/>
    <x v="1"/>
    <x v="113"/>
    <s v="N"/>
    <s v="N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5"/>
    <n v="43.05097"/>
    <n v="-87.906440000000003"/>
    <s v="Milwaukee"/>
    <x v="24"/>
    <n v="43.03886"/>
    <n v="-87.902720000000002"/>
    <s v="Milwaukee"/>
    <n v="9"/>
    <n v="0"/>
    <n v="0"/>
    <s v="N"/>
    <n v="1"/>
    <n v="1"/>
    <n v="40"/>
    <n v="-1"/>
    <d v="2019-02-14T00:00:00"/>
    <d v="2019-02-01T00:00:00"/>
    <d v="2019-02-14T00:00:00"/>
    <s v="Thursday"/>
    <d v="1899-12-30T08:47:53"/>
    <n v="1"/>
    <d v="2019-02-14T00:00:00"/>
    <d v="2019-02-01T00:00:00"/>
    <d v="2019-02-14T00:00:00"/>
    <x v="2"/>
    <x v="114"/>
    <s v="N"/>
    <s v="N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35"/>
    <n v="43.04824"/>
    <n v="-87.904970000000006"/>
    <s v="Milwaukee"/>
    <x v="24"/>
    <n v="43.03886"/>
    <n v="-87.902720000000002"/>
    <s v="Milwaukee"/>
    <n v="4"/>
    <n v="0"/>
    <n v="0"/>
    <s v="N"/>
    <n v="0"/>
    <n v="0"/>
    <n v="0"/>
    <n v="-1"/>
    <d v="2019-02-28T00:00:00"/>
    <d v="2019-02-01T00:00:00"/>
    <d v="2019-02-28T00:00:00"/>
    <s v="Thursday"/>
    <d v="1899-12-30T08:22:12"/>
    <n v="1"/>
    <d v="2019-02-28T00:00:00"/>
    <d v="2019-02-01T00:00:00"/>
    <d v="2019-02-28T00:00:00"/>
    <x v="2"/>
    <x v="115"/>
    <s v="N"/>
    <s v="N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14"/>
    <n v="43.034619999999997"/>
    <n v="-87.917500000000004"/>
    <s v="Milwaukee"/>
    <x v="5"/>
    <n v="43.05097"/>
    <n v="-87.906440000000003"/>
    <s v="Milwaukee"/>
    <n v="8"/>
    <n v="0"/>
    <n v="0"/>
    <s v="N"/>
    <n v="1"/>
    <n v="1"/>
    <n v="40"/>
    <n v="-1"/>
    <d v="2019-02-28T00:00:00"/>
    <d v="2019-02-01T00:00:00"/>
    <d v="2019-02-28T00:00:00"/>
    <s v="Thursday"/>
    <d v="1899-12-30T22:31:07"/>
    <n v="1"/>
    <d v="2019-02-28T00:00:00"/>
    <d v="2019-02-01T00:00:00"/>
    <d v="2019-02-28T00:00:00"/>
    <x v="2"/>
    <x v="116"/>
    <s v="N"/>
    <s v="N"/>
    <s v="One Way"/>
    <s v="Bublr Bikes"/>
  </r>
  <r>
    <s v="Madison B-cycle"/>
    <n v="2257274"/>
    <s v="RFID Card Member"/>
    <s v="Milwaukee"/>
    <s v="WI"/>
    <n v="53202"/>
    <s v="UNITED STATES"/>
    <s v="Annual"/>
    <n v="12560"/>
    <s v="Standard"/>
    <x v="26"/>
    <n v="43.03886"/>
    <n v="-87.902720000000002"/>
    <s v="Milwaukee"/>
    <x v="5"/>
    <n v="43.05097"/>
    <n v="-87.906440000000003"/>
    <s v="Milwaukee"/>
    <n v="7"/>
    <n v="0"/>
    <n v="0"/>
    <s v="N"/>
    <n v="1"/>
    <n v="1"/>
    <n v="40"/>
    <n v="-1"/>
    <d v="2019-02-08T00:00:00"/>
    <d v="2019-02-01T00:00:00"/>
    <d v="2019-02-08T00:00:00"/>
    <s v="Friday"/>
    <d v="1899-12-30T17:03:11"/>
    <n v="1"/>
    <d v="2019-02-08T00:00:00"/>
    <d v="2019-02-01T00:00:00"/>
    <d v="2019-02-08T00:00:00"/>
    <x v="1"/>
    <x v="117"/>
    <s v="N"/>
    <s v="N"/>
    <s v="One Way"/>
    <s v="Bublr Bikes"/>
  </r>
  <r>
    <s v="Bublr Bikes"/>
    <n v="2262127"/>
    <s v="RFID Card Member"/>
    <s v="Milwaukee"/>
    <s v="WI"/>
    <n v="53211"/>
    <s v="UNITED STATES"/>
    <s v="Annual Pass"/>
    <n v="5547"/>
    <s v="Standard"/>
    <x v="2"/>
    <n v="43.074890000000003"/>
    <n v="-87.882810000000006"/>
    <s v="Milwaukee"/>
    <x v="7"/>
    <n v="43.089309999999998"/>
    <n v="-87.882720000000006"/>
    <s v="Shorewood"/>
    <n v="12"/>
    <n v="0"/>
    <n v="0"/>
    <s v="N"/>
    <n v="1"/>
    <n v="1"/>
    <n v="40"/>
    <n v="-1"/>
    <d v="2019-02-03T00:00:00"/>
    <d v="2019-02-01T00:00:00"/>
    <d v="2019-02-03T00:00:00"/>
    <s v="Sunday"/>
    <d v="1899-12-30T10:48:38"/>
    <n v="1"/>
    <d v="2019-02-03T00:00:00"/>
    <d v="2019-02-01T00:00:00"/>
    <d v="2019-02-03T00:00:00"/>
    <x v="4"/>
    <x v="118"/>
    <s v="N"/>
    <s v="Y"/>
    <s v="One Way"/>
    <s v="Bublr Bikes"/>
  </r>
  <r>
    <s v="Bublr Bikes"/>
    <n v="2262182"/>
    <s v="RFID Card Member"/>
    <s v="Milwaukee"/>
    <s v="WI"/>
    <n v="53206"/>
    <s v="UNITED STATES"/>
    <s v="Annual Pass"/>
    <n v="5422"/>
    <s v="Standard"/>
    <x v="36"/>
    <n v="43.063749000000001"/>
    <n v="-87.887962999999999"/>
    <s v="Milwaukee"/>
    <x v="35"/>
    <n v="43.034619999999997"/>
    <n v="-87.917500000000004"/>
    <s v="Milwaukee"/>
    <n v="19"/>
    <n v="0"/>
    <n v="0"/>
    <s v="N"/>
    <n v="2"/>
    <n v="1.9"/>
    <n v="80"/>
    <n v="-1"/>
    <d v="2019-02-15T00:00:00"/>
    <d v="2019-02-01T00:00:00"/>
    <d v="2019-02-15T00:00:00"/>
    <s v="Friday"/>
    <d v="1899-12-30T19:37:15"/>
    <n v="1"/>
    <d v="2019-02-15T00:00:00"/>
    <d v="2019-02-01T00:00:00"/>
    <d v="2019-02-15T00:00:00"/>
    <x v="1"/>
    <x v="119"/>
    <s v="N"/>
    <s v="Y"/>
    <s v="One Way"/>
    <s v="Bublr Bikes"/>
  </r>
  <r>
    <s v="Bublr Bikes"/>
    <n v="2282677"/>
    <s v="RFID Card Member"/>
    <s v="Milwaukee"/>
    <s v="WI"/>
    <n v="53211"/>
    <s v="UNITED STATES"/>
    <s v="Annual Pass"/>
    <n v="237"/>
    <s v="Standard"/>
    <x v="2"/>
    <n v="43.074890000000003"/>
    <n v="-87.882810000000006"/>
    <s v="Milwaukee"/>
    <x v="2"/>
    <n v="43.074890000000003"/>
    <n v="-87.882810000000006"/>
    <s v="Milwaukee"/>
    <n v="15"/>
    <n v="0"/>
    <n v="0"/>
    <s v="N"/>
    <n v="2"/>
    <n v="1.9"/>
    <n v="80"/>
    <n v="-1"/>
    <d v="2019-02-15T00:00:00"/>
    <d v="2019-02-01T00:00:00"/>
    <d v="2019-02-15T00:00:00"/>
    <s v="Friday"/>
    <d v="1899-12-30T14:25:42"/>
    <n v="1"/>
    <d v="2019-02-15T00:00:00"/>
    <d v="2019-02-01T00:00:00"/>
    <d v="2019-02-15T00:00:00"/>
    <x v="1"/>
    <x v="120"/>
    <s v="N"/>
    <s v="Y"/>
    <s v="Round Trip"/>
    <s v="Bublr Bikes"/>
  </r>
  <r>
    <s v="Bublr Bikes"/>
    <n v="2288521"/>
    <s v="RFID Card Member"/>
    <s v="Milwaukee"/>
    <s v="WI"/>
    <n v="53211"/>
    <s v="UNITED STATES"/>
    <s v="Annual Pass"/>
    <n v="12616"/>
    <s v="Standard"/>
    <x v="3"/>
    <n v="43.078530000000001"/>
    <n v="-87.882620000000003"/>
    <s v="Milwaukee"/>
    <x v="2"/>
    <n v="43.074890000000003"/>
    <n v="-87.882810000000006"/>
    <s v="Milwaukee"/>
    <n v="260"/>
    <n v="20"/>
    <n v="0"/>
    <s v="Y"/>
    <n v="18"/>
    <n v="17.100000000000001"/>
    <n v="720"/>
    <n v="-1"/>
    <d v="2019-02-22T00:00:00"/>
    <d v="2019-02-01T00:00:00"/>
    <d v="2019-02-22T00:00:00"/>
    <s v="Friday"/>
    <d v="1899-12-30T23:45:20"/>
    <n v="1"/>
    <d v="2019-02-23T00:00:00"/>
    <d v="2019-02-01T00:00:00"/>
    <d v="2019-02-23T00:00:00"/>
    <x v="0"/>
    <x v="121"/>
    <s v="Y"/>
    <s v="Y"/>
    <s v="One Way"/>
    <s v="Bublr Bikes"/>
  </r>
  <r>
    <s v="Bublr Bikes"/>
    <n v="2288521"/>
    <s v="RFID Card Member"/>
    <s v="Milwaukee"/>
    <s v="WI"/>
    <n v="53211"/>
    <s v="UNITED STATES"/>
    <s v="Annual Pass"/>
    <n v="12615"/>
    <s v="Standard"/>
    <x v="3"/>
    <n v="43.078530000000001"/>
    <n v="-87.882620000000003"/>
    <s v="Milwaukee"/>
    <x v="28"/>
    <n v="43.074655999999997"/>
    <n v="-87.889011999999994"/>
    <s v="Milwaukee"/>
    <n v="5"/>
    <n v="0"/>
    <n v="0"/>
    <s v="N"/>
    <n v="0"/>
    <n v="0"/>
    <n v="0"/>
    <n v="-1"/>
    <d v="2019-02-04T00:00:00"/>
    <d v="2019-02-01T00:00:00"/>
    <d v="2019-02-04T00:00:00"/>
    <s v="Monday"/>
    <d v="1899-12-30T21:52:03"/>
    <n v="1"/>
    <d v="2019-02-04T00:00:00"/>
    <d v="2019-02-01T00:00:00"/>
    <d v="2019-02-04T00:00:00"/>
    <x v="3"/>
    <x v="122"/>
    <s v="N"/>
    <s v="Y"/>
    <s v="One Way"/>
    <s v="Bublr Bikes"/>
  </r>
  <r>
    <s v="Bublr Bikes"/>
    <n v="2321196"/>
    <s v="RFID Card Member"/>
    <s v="Milwaukee"/>
    <s v="WI"/>
    <n v="53211"/>
    <s v="UNITED STATES"/>
    <s v="Annual Pass"/>
    <n v="216"/>
    <s v="Standard"/>
    <x v="37"/>
    <n v="43.06033"/>
    <n v="-87.89546"/>
    <s v="Milwaukee"/>
    <x v="36"/>
    <n v="43.060786"/>
    <n v="-87.883825999999999"/>
    <s v="Milwaukee"/>
    <n v="7"/>
    <n v="0"/>
    <n v="0"/>
    <s v="N"/>
    <n v="1"/>
    <n v="1"/>
    <n v="40"/>
    <n v="-1"/>
    <d v="2019-02-14T00:00:00"/>
    <d v="2019-02-01T00:00:00"/>
    <d v="2019-02-14T00:00:00"/>
    <s v="Thursday"/>
    <d v="1899-12-30T11:37:04"/>
    <n v="1"/>
    <d v="2019-02-14T00:00:00"/>
    <d v="2019-02-01T00:00:00"/>
    <d v="2019-02-14T00:00:00"/>
    <x v="2"/>
    <x v="123"/>
    <s v="N"/>
    <s v="Y"/>
    <s v="One Way"/>
    <s v="Bublr Bikes"/>
  </r>
  <r>
    <s v="Bublr Bikes"/>
    <n v="2333375"/>
    <s v="RFID Card Member"/>
    <s v="Milwaukee "/>
    <s v="WI"/>
    <n v="54911"/>
    <s v="UNITED STATES"/>
    <s v="Annual Pass"/>
    <n v="5540"/>
    <s v="Standard"/>
    <x v="3"/>
    <n v="43.078530000000001"/>
    <n v="-87.882620000000003"/>
    <s v="Milwaukee"/>
    <x v="2"/>
    <n v="43.074890000000003"/>
    <n v="-87.882810000000006"/>
    <s v="Milwaukee"/>
    <n v="1"/>
    <n v="0"/>
    <n v="0"/>
    <s v="N"/>
    <n v="0"/>
    <n v="0"/>
    <n v="0"/>
    <n v="-1"/>
    <d v="2019-02-09T00:00:00"/>
    <d v="2019-02-01T00:00:00"/>
    <d v="2019-02-09T00:00:00"/>
    <s v="Saturday"/>
    <d v="1899-12-30T20:43:11"/>
    <n v="1"/>
    <d v="2019-02-09T00:00:00"/>
    <d v="2019-02-01T00:00:00"/>
    <d v="2019-02-09T00:00:00"/>
    <x v="0"/>
    <x v="124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982"/>
    <s v="Standard"/>
    <x v="24"/>
    <n v="43.048200000000001"/>
    <n v="-87.900859999999994"/>
    <s v="Milwaukee"/>
    <x v="37"/>
    <n v="43.04804"/>
    <n v="-87.896720000000002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08:04:38"/>
    <n v="1"/>
    <d v="2019-02-05T00:00:00"/>
    <d v="2019-02-01T00:00:00"/>
    <d v="2019-02-05T00:00:00"/>
    <x v="6"/>
    <x v="125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45"/>
    <s v="Standard"/>
    <x v="7"/>
    <n v="43.077359999999999"/>
    <n v="-87.880769999999998"/>
    <s v="Milwaukee"/>
    <x v="28"/>
    <n v="43.074655999999997"/>
    <n v="-87.889011999999994"/>
    <s v="Milwaukee"/>
    <n v="9"/>
    <n v="0"/>
    <n v="0"/>
    <s v="N"/>
    <n v="1"/>
    <n v="1"/>
    <n v="40"/>
    <n v="-1"/>
    <d v="2019-02-12T00:00:00"/>
    <d v="2019-02-01T00:00:00"/>
    <d v="2019-02-12T00:00:00"/>
    <s v="Tuesday"/>
    <d v="1899-12-30T21:11:07"/>
    <n v="1"/>
    <d v="2019-02-12T00:00:00"/>
    <d v="2019-02-01T00:00:00"/>
    <d v="2019-02-12T00:00:00"/>
    <x v="6"/>
    <x v="126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45"/>
    <s v="Standard"/>
    <x v="27"/>
    <n v="43.074655999999997"/>
    <n v="-87.889011999999994"/>
    <s v="Milwaukee"/>
    <x v="3"/>
    <n v="43.078530000000001"/>
    <n v="-87.882620000000003"/>
    <s v="Milwaukee"/>
    <n v="8"/>
    <n v="0"/>
    <n v="0"/>
    <s v="N"/>
    <n v="1"/>
    <n v="1"/>
    <n v="40"/>
    <n v="-1"/>
    <d v="2019-02-14T00:00:00"/>
    <d v="2019-02-01T00:00:00"/>
    <d v="2019-02-14T00:00:00"/>
    <s v="Thursday"/>
    <d v="1899-12-30T18:44:56"/>
    <n v="1"/>
    <d v="2019-02-14T00:00:00"/>
    <d v="2019-02-01T00:00:00"/>
    <d v="2019-02-14T00:00:00"/>
    <x v="2"/>
    <x v="127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45"/>
    <s v="Standard"/>
    <x v="3"/>
    <n v="43.078530000000001"/>
    <n v="-87.882620000000003"/>
    <s v="Milwaukee"/>
    <x v="28"/>
    <n v="43.074655999999997"/>
    <n v="-87.889011999999994"/>
    <s v="Milwaukee"/>
    <n v="6"/>
    <n v="0"/>
    <n v="0"/>
    <s v="N"/>
    <n v="0"/>
    <n v="0"/>
    <n v="0"/>
    <n v="-1"/>
    <d v="2019-02-14T00:00:00"/>
    <d v="2019-02-01T00:00:00"/>
    <d v="2019-02-14T00:00:00"/>
    <s v="Thursday"/>
    <d v="1899-12-30T21:59:43"/>
    <n v="1"/>
    <d v="2019-02-14T00:00:00"/>
    <d v="2019-02-01T00:00:00"/>
    <d v="2019-02-14T00:00:00"/>
    <x v="2"/>
    <x v="128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16"/>
    <s v="Standard"/>
    <x v="7"/>
    <n v="43.077359999999999"/>
    <n v="-87.880769999999998"/>
    <s v="Milwaukee"/>
    <x v="28"/>
    <n v="43.074655999999997"/>
    <n v="-87.889011999999994"/>
    <s v="Milwaukee"/>
    <n v="5"/>
    <n v="0"/>
    <n v="0"/>
    <s v="N"/>
    <n v="0"/>
    <n v="0"/>
    <n v="0"/>
    <n v="-1"/>
    <d v="2019-02-28T00:00:00"/>
    <d v="2019-02-01T00:00:00"/>
    <d v="2019-02-28T00:00:00"/>
    <s v="Thursday"/>
    <d v="1899-12-30T21:15:44"/>
    <n v="1"/>
    <d v="2019-02-28T00:00:00"/>
    <d v="2019-02-01T00:00:00"/>
    <d v="2019-02-28T00:00:00"/>
    <x v="2"/>
    <x v="129"/>
    <s v="N"/>
    <s v="Y"/>
    <s v="One Way"/>
    <s v="Bublr Bikes"/>
  </r>
  <r>
    <s v="Bublr Bikes"/>
    <n v="2398738"/>
    <s v="RFID Card Member"/>
    <m/>
    <m/>
    <n v="53202"/>
    <s v="UNITED STATES"/>
    <s v="30-Day Pass"/>
    <n v="11046"/>
    <s v="Standard"/>
    <x v="38"/>
    <n v="43.052460000000004"/>
    <n v="-87.891000000000005"/>
    <s v="Milwaukee"/>
    <x v="8"/>
    <n v="43.052460000000004"/>
    <n v="-87.891000000000005"/>
    <s v="Milwaukee"/>
    <n v="43"/>
    <n v="0"/>
    <n v="0"/>
    <s v="N"/>
    <n v="6"/>
    <n v="5.7"/>
    <n v="240"/>
    <n v="-1"/>
    <d v="2019-02-16T00:00:00"/>
    <d v="2019-02-01T00:00:00"/>
    <d v="2019-02-16T00:00:00"/>
    <s v="Saturday"/>
    <d v="1899-12-30T08:06:36"/>
    <n v="1"/>
    <d v="2019-02-16T00:00:00"/>
    <d v="2019-02-01T00:00:00"/>
    <d v="2019-02-16T00:00:00"/>
    <x v="0"/>
    <x v="130"/>
    <s v="Y"/>
    <s v="Y"/>
    <s v="Round Trip"/>
    <s v="Bublr Bikes"/>
  </r>
  <r>
    <s v="Bublr Bikes"/>
    <n v="2272533"/>
    <s v="RFID Card Member"/>
    <s v="Miwaukee"/>
    <s v="WI"/>
    <n v="53211"/>
    <s v="UNITED STATES"/>
    <s v="Annual Pass"/>
    <n v="12705"/>
    <s v="Standard"/>
    <x v="39"/>
    <n v="43.060155999999999"/>
    <n v="-87.881258000000003"/>
    <s v="Milwaukee"/>
    <x v="14"/>
    <n v="43.077359999999999"/>
    <n v="-87.880769999999998"/>
    <s v="Milwaukee"/>
    <n v="12"/>
    <n v="0"/>
    <n v="0"/>
    <s v="N"/>
    <n v="1"/>
    <n v="1"/>
    <n v="40"/>
    <n v="-1"/>
    <d v="2019-02-27T00:00:00"/>
    <d v="2019-02-01T00:00:00"/>
    <d v="2019-02-27T00:00:00"/>
    <s v="Wednesday"/>
    <d v="1899-12-30T10:10:44"/>
    <n v="1"/>
    <d v="2019-02-27T00:00:00"/>
    <d v="2019-02-01T00:00:00"/>
    <d v="2019-02-27T00:00:00"/>
    <x v="5"/>
    <x v="131"/>
    <s v="N"/>
    <s v="Y"/>
    <s v="One Way"/>
    <s v="Bublr Bikes"/>
  </r>
  <r>
    <s v="Bublr Bikes"/>
    <n v="2260981"/>
    <s v="RFID Card Member"/>
    <s v="Milwaukee"/>
    <s v="WI"/>
    <n v="53211"/>
    <s v="UNITED STATES"/>
    <s v="Annual Pass"/>
    <n v="12704"/>
    <s v="Standard"/>
    <x v="2"/>
    <n v="43.074890000000003"/>
    <n v="-87.882810000000006"/>
    <s v="Milwaukee"/>
    <x v="3"/>
    <n v="43.078530000000001"/>
    <n v="-87.882620000000003"/>
    <s v="Milwaukee"/>
    <n v="398"/>
    <n v="0"/>
    <n v="36"/>
    <s v="N"/>
    <n v="18"/>
    <n v="17.100000000000001"/>
    <n v="720"/>
    <n v="-1"/>
    <d v="2019-02-01T00:00:00"/>
    <d v="2019-02-01T00:00:00"/>
    <d v="2019-02-01T00:00:00"/>
    <s v="Friday"/>
    <d v="1899-12-30T02:10:50"/>
    <n v="1"/>
    <d v="2019-02-01T00:00:00"/>
    <d v="2019-02-01T00:00:00"/>
    <d v="2019-02-01T00:00:00"/>
    <x v="1"/>
    <x v="132"/>
    <s v="Y"/>
    <s v="Y"/>
    <s v="One Way"/>
    <s v="Bublr Bikes"/>
  </r>
  <r>
    <s v="Bublr Bikes"/>
    <n v="2384218"/>
    <s v="RFID Card Member"/>
    <s v="Milwaukee"/>
    <s v="WI"/>
    <n v="53202"/>
    <s v="UNITED STATES"/>
    <s v="Annual Pass"/>
    <n v="11076"/>
    <s v="Standard"/>
    <x v="40"/>
    <n v="43.045712999999999"/>
    <n v="-87.899756999999994"/>
    <s v="Milwaukee"/>
    <x v="19"/>
    <n v="43.069021999999997"/>
    <n v="-87.887940999999998"/>
    <s v="Milwaukee"/>
    <n v="1208"/>
    <n v="30"/>
    <n v="0"/>
    <s v="Y"/>
    <n v="18"/>
    <n v="17.100000000000001"/>
    <n v="720"/>
    <n v="-1"/>
    <d v="2019-02-01T00:00:00"/>
    <d v="2019-02-01T00:00:00"/>
    <d v="2019-02-01T00:00:00"/>
    <s v="Friday"/>
    <d v="1899-12-30T05:40:59"/>
    <n v="1"/>
    <d v="2019-02-02T00:00:00"/>
    <d v="2019-02-01T00:00:00"/>
    <d v="2019-02-02T00:00:00"/>
    <x v="0"/>
    <x v="133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5"/>
    <n v="43.05097"/>
    <n v="-87.906440000000003"/>
    <s v="Milwaukee"/>
    <x v="24"/>
    <n v="43.03886"/>
    <n v="-87.902720000000002"/>
    <s v="Milwaukee"/>
    <n v="12"/>
    <n v="0"/>
    <n v="0"/>
    <s v="N"/>
    <n v="1"/>
    <n v="1"/>
    <n v="40"/>
    <n v="-1"/>
    <d v="2019-02-01T00:00:00"/>
    <d v="2019-02-01T00:00:00"/>
    <d v="2019-02-01T00:00:00"/>
    <s v="Friday"/>
    <d v="1899-12-30T09:04:44"/>
    <n v="1"/>
    <d v="2019-02-01T00:00:00"/>
    <d v="2019-02-01T00:00:00"/>
    <d v="2019-02-01T00:00:00"/>
    <x v="1"/>
    <x v="134"/>
    <s v="N"/>
    <s v="N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22"/>
    <n v="43.038580000000003"/>
    <n v="-87.90934"/>
    <s v="Milwaukee"/>
    <x v="29"/>
    <n v="43.037300000000002"/>
    <n v="-87.915800000000004"/>
    <s v="Milwaukee"/>
    <n v="28"/>
    <n v="0"/>
    <n v="0"/>
    <s v="N"/>
    <n v="4"/>
    <n v="3.8"/>
    <n v="160"/>
    <n v="-1"/>
    <d v="2019-02-01T00:00:00"/>
    <d v="2019-02-01T00:00:00"/>
    <d v="2019-02-01T00:00:00"/>
    <s v="Friday"/>
    <d v="1899-12-30T17:28:58"/>
    <n v="1"/>
    <d v="2019-02-01T00:00:00"/>
    <d v="2019-02-01T00:00:00"/>
    <d v="2019-02-01T00:00:00"/>
    <x v="1"/>
    <x v="135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5533"/>
    <s v="Standard"/>
    <x v="23"/>
    <n v="43.038719999999998"/>
    <n v="-87.905339999999995"/>
    <s v="Milwaukee"/>
    <x v="13"/>
    <n v="43.05847"/>
    <n v="-87.898079999999993"/>
    <s v="Milwaukee"/>
    <n v="11"/>
    <n v="0"/>
    <n v="0"/>
    <s v="N"/>
    <n v="1"/>
    <n v="1"/>
    <n v="40"/>
    <n v="-1"/>
    <d v="2019-02-02T00:00:00"/>
    <d v="2019-02-01T00:00:00"/>
    <d v="2019-02-02T00:00:00"/>
    <s v="Saturday"/>
    <d v="1899-12-30T09:46:31"/>
    <n v="1"/>
    <d v="2019-02-02T00:00:00"/>
    <d v="2019-02-01T00:00:00"/>
    <d v="2019-02-02T00:00:00"/>
    <x v="0"/>
    <x v="136"/>
    <s v="N"/>
    <s v="Y"/>
    <s v="One Way"/>
    <s v="Bublr Bikes"/>
  </r>
  <r>
    <s v="Bublr Bikes"/>
    <n v="1846506"/>
    <s v="RFID Card Member"/>
    <s v="Milwaukee"/>
    <s v="WI"/>
    <n v="53211"/>
    <s v="UNITED STATES"/>
    <s v="Annual Pass"/>
    <n v="5547"/>
    <s v="Standard"/>
    <x v="3"/>
    <n v="43.078530000000001"/>
    <n v="-87.882620000000003"/>
    <s v="Milwaukee"/>
    <x v="2"/>
    <n v="43.074890000000003"/>
    <n v="-87.882810000000006"/>
    <s v="Milwaukee"/>
    <n v="2"/>
    <n v="0"/>
    <n v="0"/>
    <s v="N"/>
    <n v="0"/>
    <n v="0"/>
    <n v="0"/>
    <n v="-1"/>
    <d v="2019-02-03T00:00:00"/>
    <d v="2019-02-01T00:00:00"/>
    <d v="2019-02-03T00:00:00"/>
    <s v="Sunday"/>
    <d v="1899-12-30T10:37:22"/>
    <n v="1"/>
    <d v="2019-02-03T00:00:00"/>
    <d v="2019-02-01T00:00:00"/>
    <d v="2019-02-03T00:00:00"/>
    <x v="4"/>
    <x v="137"/>
    <s v="N"/>
    <s v="Y"/>
    <s v="One Way"/>
    <s v="Bublr Bikes"/>
  </r>
  <r>
    <s v="Bublr Bikes"/>
    <n v="2233311"/>
    <s v="RFID Card Member"/>
    <s v="Milwaukee"/>
    <s v="WI"/>
    <n v="53202"/>
    <s v="UNITED STATES"/>
    <s v="Annual Pass"/>
    <n v="12634"/>
    <s v="Standard"/>
    <x v="41"/>
    <n v="43.04804"/>
    <n v="-87.896720000000002"/>
    <s v="Milwaukee"/>
    <x v="29"/>
    <n v="43.037300000000002"/>
    <n v="-87.915800000000004"/>
    <s v="Milwaukee"/>
    <n v="13"/>
    <n v="0"/>
    <n v="0"/>
    <s v="N"/>
    <n v="1"/>
    <n v="1"/>
    <n v="40"/>
    <n v="-1"/>
    <d v="2019-02-04T00:00:00"/>
    <d v="2019-02-01T00:00:00"/>
    <d v="2019-02-04T00:00:00"/>
    <s v="Monday"/>
    <d v="1899-12-30T04:42:16"/>
    <n v="1"/>
    <d v="2019-02-04T00:00:00"/>
    <d v="2019-02-01T00:00:00"/>
    <d v="2019-02-04T00:00:00"/>
    <x v="3"/>
    <x v="138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1168"/>
    <s v="Standard"/>
    <x v="3"/>
    <n v="43.078530000000001"/>
    <n v="-87.882620000000003"/>
    <s v="Milwaukee"/>
    <x v="2"/>
    <n v="43.074890000000003"/>
    <n v="-87.882810000000006"/>
    <s v="Milwaukee"/>
    <n v="1"/>
    <n v="0"/>
    <n v="0"/>
    <s v="N"/>
    <n v="0"/>
    <n v="0"/>
    <n v="0"/>
    <n v="-1"/>
    <d v="2019-02-04T00:00:00"/>
    <d v="2019-02-01T00:00:00"/>
    <d v="2019-02-04T00:00:00"/>
    <s v="Monday"/>
    <d v="1899-12-30T19:06:32"/>
    <n v="1"/>
    <d v="2019-02-04T00:00:00"/>
    <d v="2019-02-01T00:00:00"/>
    <d v="2019-02-04T00:00:00"/>
    <x v="3"/>
    <x v="139"/>
    <s v="N"/>
    <s v="Y"/>
    <s v="One Way"/>
    <s v="Bublr Bikes"/>
  </r>
  <r>
    <s v="Bublr Bikes"/>
    <n v="954133"/>
    <s v="RFID Card Member"/>
    <s v="Milwaukee"/>
    <s v="WI"/>
    <n v="53211"/>
    <s v="UNITED STATES"/>
    <s v="Annual Pass"/>
    <n v="12615"/>
    <s v="Standard"/>
    <x v="27"/>
    <n v="43.074655999999997"/>
    <n v="-87.889011999999994"/>
    <s v="Milwaukee"/>
    <x v="2"/>
    <n v="43.074890000000003"/>
    <n v="-87.882810000000006"/>
    <s v="Milwaukee"/>
    <n v="4"/>
    <n v="0"/>
    <n v="0"/>
    <s v="N"/>
    <n v="0"/>
    <n v="0"/>
    <n v="0"/>
    <n v="-1"/>
    <d v="2019-02-05T00:00:00"/>
    <d v="2019-02-01T00:00:00"/>
    <d v="2019-02-05T00:00:00"/>
    <s v="Tuesday"/>
    <d v="1899-12-30T07:10:22"/>
    <n v="1"/>
    <d v="2019-02-05T00:00:00"/>
    <d v="2019-02-01T00:00:00"/>
    <d v="2019-02-05T00:00:00"/>
    <x v="6"/>
    <x v="140"/>
    <s v="N"/>
    <s v="Y"/>
    <s v="One Way"/>
    <s v="Bublr Bikes"/>
  </r>
  <r>
    <s v="Bublr Bikes"/>
    <n v="783916"/>
    <s v="RFID Card Member"/>
    <s v="Chicago"/>
    <s v="IL"/>
    <n v="60618"/>
    <s v="UNITED STATES"/>
    <s v="Annual Pass"/>
    <n v="12542"/>
    <s v="Standard"/>
    <x v="14"/>
    <n v="43.034619999999997"/>
    <n v="-87.917500000000004"/>
    <s v="Milwaukee"/>
    <x v="24"/>
    <n v="43.03886"/>
    <n v="-87.902720000000002"/>
    <s v="Milwaukee"/>
    <n v="12"/>
    <n v="0"/>
    <n v="0"/>
    <s v="N"/>
    <n v="1"/>
    <n v="1"/>
    <n v="40"/>
    <n v="-1"/>
    <d v="2019-02-05T00:00:00"/>
    <d v="2019-02-01T00:00:00"/>
    <d v="2019-02-05T00:00:00"/>
    <s v="Tuesday"/>
    <d v="1899-12-30T07:40:11"/>
    <n v="1"/>
    <d v="2019-02-05T00:00:00"/>
    <d v="2019-02-01T00:00:00"/>
    <d v="2019-02-05T00:00:00"/>
    <x v="6"/>
    <x v="141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533"/>
    <s v="Standard"/>
    <x v="31"/>
    <n v="43.05847"/>
    <n v="-87.898079999999993"/>
    <s v="Milwaukee"/>
    <x v="31"/>
    <n v="43.040349999999997"/>
    <n v="-87.920760000000001"/>
    <s v="Milwaukee"/>
    <n v="13"/>
    <n v="0"/>
    <n v="0"/>
    <s v="N"/>
    <n v="1"/>
    <n v="1"/>
    <n v="40"/>
    <n v="-1"/>
    <d v="2019-02-05T00:00:00"/>
    <d v="2019-02-01T00:00:00"/>
    <d v="2019-02-05T00:00:00"/>
    <s v="Tuesday"/>
    <d v="1899-12-30T08:47:40"/>
    <n v="1"/>
    <d v="2019-02-05T00:00:00"/>
    <d v="2019-02-01T00:00:00"/>
    <d v="2019-02-05T00:00:00"/>
    <x v="6"/>
    <x v="142"/>
    <s v="N"/>
    <s v="Y"/>
    <s v="One Way"/>
    <s v="Bublr Bikes"/>
  </r>
  <r>
    <s v="Bublr Bikes"/>
    <n v="2272583"/>
    <s v="RFID Card Member"/>
    <s v="Long Grove"/>
    <s v="IL"/>
    <n v="60047"/>
    <s v="UNITED STATES"/>
    <s v="Annual Pass"/>
    <n v="12511"/>
    <s v="Standard"/>
    <x v="42"/>
    <n v="43.09534"/>
    <n v="-87.887339999999995"/>
    <s v="Shorewood"/>
    <x v="3"/>
    <n v="43.078530000000001"/>
    <n v="-87.882620000000003"/>
    <s v="Milwaukee"/>
    <n v="11"/>
    <n v="0"/>
    <n v="0"/>
    <s v="N"/>
    <n v="1"/>
    <n v="1"/>
    <n v="40"/>
    <n v="-1"/>
    <d v="2019-02-05T00:00:00"/>
    <d v="2019-02-01T00:00:00"/>
    <d v="2019-02-05T00:00:00"/>
    <s v="Tuesday"/>
    <d v="1899-12-30T11:34:00"/>
    <n v="1"/>
    <d v="2019-02-05T00:00:00"/>
    <d v="2019-02-01T00:00:00"/>
    <d v="2019-02-05T00:00:00"/>
    <x v="6"/>
    <x v="143"/>
    <s v="N"/>
    <s v="Y"/>
    <s v="One Way"/>
    <s v="Bublr Bikes"/>
  </r>
  <r>
    <s v="Bublr Bikes"/>
    <n v="558783"/>
    <s v="RFID Card Member"/>
    <s v="Oconomowoc"/>
    <s v="WI"/>
    <n v="53066"/>
    <s v="UNITED STATES"/>
    <s v="Annual Pass"/>
    <n v="5574"/>
    <s v="Standard"/>
    <x v="26"/>
    <n v="43.03886"/>
    <n v="-87.902720000000002"/>
    <s v="Milwaukee"/>
    <x v="16"/>
    <n v="43.03519"/>
    <n v="-87.907390000000007"/>
    <s v="Milwaukee"/>
    <n v="2"/>
    <n v="0"/>
    <n v="0"/>
    <s v="N"/>
    <n v="0"/>
    <n v="0"/>
    <n v="0"/>
    <n v="-1"/>
    <d v="2019-02-05T00:00:00"/>
    <d v="2019-02-01T00:00:00"/>
    <d v="2019-02-05T00:00:00"/>
    <s v="Tuesday"/>
    <d v="1899-12-30T12:48:04"/>
    <n v="1"/>
    <d v="2019-02-05T00:00:00"/>
    <d v="2019-02-01T00:00:00"/>
    <d v="2019-02-05T00:00:00"/>
    <x v="6"/>
    <x v="144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5497"/>
    <s v="Standard"/>
    <x v="43"/>
    <n v="43.042639999999999"/>
    <n v="-87.905680000000004"/>
    <s v="Milwaukee"/>
    <x v="5"/>
    <n v="43.05097"/>
    <n v="-87.906440000000003"/>
    <s v="Milwaukee"/>
    <n v="7"/>
    <n v="0"/>
    <n v="0"/>
    <s v="N"/>
    <n v="1"/>
    <n v="1"/>
    <n v="40"/>
    <n v="-1"/>
    <d v="2019-02-05T00:00:00"/>
    <d v="2019-02-01T00:00:00"/>
    <d v="2019-02-05T00:00:00"/>
    <s v="Tuesday"/>
    <d v="1899-12-30T14:30:13"/>
    <n v="1"/>
    <d v="2019-02-05T00:00:00"/>
    <d v="2019-02-01T00:00:00"/>
    <d v="2019-02-05T00:00:00"/>
    <x v="6"/>
    <x v="145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05T00:00:00"/>
    <d v="2019-02-01T00:00:00"/>
    <d v="2019-02-05T00:00:00"/>
    <s v="Tuesday"/>
    <d v="1899-12-30T16:03:40"/>
    <n v="1"/>
    <d v="2019-02-05T00:00:00"/>
    <d v="2019-02-01T00:00:00"/>
    <d v="2019-02-05T00:00:00"/>
    <x v="6"/>
    <x v="146"/>
    <s v="N"/>
    <s v="Y"/>
    <s v="One Way"/>
    <s v="Bublr Bikes"/>
  </r>
  <r>
    <s v="Bublr Bikes"/>
    <n v="1737027"/>
    <s v="RFID Card Member"/>
    <m/>
    <m/>
    <n v="53202"/>
    <s v="UNITED STATES"/>
    <s v="Annual Pass"/>
    <n v="12619"/>
    <s v="Standard"/>
    <x v="13"/>
    <n v="43.040349999999997"/>
    <n v="-87.920760000000001"/>
    <s v="Milwaukee"/>
    <x v="18"/>
    <n v="43.031480000000002"/>
    <n v="-87.908169999999998"/>
    <s v="Milwaukee"/>
    <n v="12"/>
    <n v="0"/>
    <n v="0"/>
    <s v="N"/>
    <n v="1"/>
    <n v="1"/>
    <n v="40"/>
    <n v="-1"/>
    <d v="2019-02-05T00:00:00"/>
    <d v="2019-02-01T00:00:00"/>
    <d v="2019-02-05T00:00:00"/>
    <s v="Tuesday"/>
    <d v="1899-12-30T17:16:40"/>
    <n v="1"/>
    <d v="2019-02-05T00:00:00"/>
    <d v="2019-02-01T00:00:00"/>
    <d v="2019-02-05T00:00:00"/>
    <x v="6"/>
    <x v="14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528"/>
    <s v="Standard"/>
    <x v="21"/>
    <n v="43.026229999999998"/>
    <n v="-87.912809999999993"/>
    <s v="Milwaukee"/>
    <x v="10"/>
    <n v="43.038580000000003"/>
    <n v="-87.90934"/>
    <s v="Milwaukee"/>
    <n v="28"/>
    <n v="0"/>
    <n v="0"/>
    <s v="N"/>
    <n v="4"/>
    <n v="3.8"/>
    <n v="160"/>
    <n v="-1"/>
    <d v="2019-02-06T00:00:00"/>
    <d v="2019-02-01T00:00:00"/>
    <d v="2019-02-06T00:00:00"/>
    <s v="Wednesday"/>
    <d v="1899-12-30T07:18:37"/>
    <n v="1"/>
    <d v="2019-02-06T00:00:00"/>
    <d v="2019-02-01T00:00:00"/>
    <d v="2019-02-06T00:00:00"/>
    <x v="5"/>
    <x v="148"/>
    <s v="N"/>
    <s v="Y"/>
    <s v="One Way"/>
    <s v="Bublr Bikes"/>
  </r>
  <r>
    <s v="Bublr Bikes"/>
    <n v="1803964"/>
    <s v="RFID Card Member"/>
    <s v="Milwaukee"/>
    <s v="WI"/>
    <n v="53211"/>
    <s v="UNITED STATES"/>
    <s v="Annual Pass"/>
    <n v="12704"/>
    <s v="Standard"/>
    <x v="2"/>
    <n v="43.074890000000003"/>
    <n v="-87.882810000000006"/>
    <s v="Milwaukee"/>
    <x v="28"/>
    <n v="43.074655999999997"/>
    <n v="-87.889011999999994"/>
    <s v="Milwaukee"/>
    <n v="3"/>
    <n v="0"/>
    <n v="0"/>
    <s v="N"/>
    <n v="0"/>
    <n v="0"/>
    <n v="0"/>
    <n v="-1"/>
    <d v="2019-02-06T00:00:00"/>
    <d v="2019-02-01T00:00:00"/>
    <d v="2019-02-06T00:00:00"/>
    <s v="Wednesday"/>
    <d v="1899-12-30T16:32:38"/>
    <n v="1"/>
    <d v="2019-02-06T00:00:00"/>
    <d v="2019-02-01T00:00:00"/>
    <d v="2019-02-06T00:00:00"/>
    <x v="5"/>
    <x v="149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9"/>
    <n v="43.042490000000001"/>
    <n v="-87.909959999999998"/>
    <s v="Milwaukee"/>
    <x v="12"/>
    <n v="43.03913"/>
    <n v="-87.916150000000002"/>
    <s v="Milwaukee"/>
    <n v="6"/>
    <n v="0"/>
    <n v="0"/>
    <s v="N"/>
    <n v="0"/>
    <n v="0"/>
    <n v="0"/>
    <n v="-1"/>
    <d v="2019-02-06T00:00:00"/>
    <d v="2019-02-01T00:00:00"/>
    <d v="2019-02-06T00:00:00"/>
    <s v="Wednesday"/>
    <d v="1899-12-30T17:43:45"/>
    <n v="1"/>
    <d v="2019-02-06T00:00:00"/>
    <d v="2019-02-01T00:00:00"/>
    <d v="2019-02-06T00:00:00"/>
    <x v="5"/>
    <x v="15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1"/>
    <n v="43.026229999999998"/>
    <n v="-87.912809999999993"/>
    <s v="Milwaukee"/>
    <x v="25"/>
    <n v="43.004728999999998"/>
    <n v="-87.905463999999995"/>
    <s v="Milwaukee"/>
    <n v="12"/>
    <n v="0"/>
    <n v="0"/>
    <s v="N"/>
    <n v="1"/>
    <n v="1"/>
    <n v="40"/>
    <n v="-1"/>
    <d v="2019-02-06T00:00:00"/>
    <d v="2019-02-01T00:00:00"/>
    <d v="2019-02-06T00:00:00"/>
    <s v="Wednesday"/>
    <d v="1899-12-30T18:27:47"/>
    <n v="1"/>
    <d v="2019-02-06T00:00:00"/>
    <d v="2019-02-01T00:00:00"/>
    <d v="2019-02-06T00:00:00"/>
    <x v="5"/>
    <x v="151"/>
    <s v="N"/>
    <s v="Y"/>
    <s v="One Way"/>
    <s v="Bublr Bikes"/>
  </r>
  <r>
    <s v="Bublr Bikes"/>
    <n v="1477939"/>
    <s v="RFID Card Member"/>
    <s v="Campbellsport"/>
    <s v="WI"/>
    <n v="53010"/>
    <s v="UNITED STATES"/>
    <s v="Annual Pass"/>
    <n v="28"/>
    <s v="Standard"/>
    <x v="19"/>
    <n v="43.060786"/>
    <n v="-87.883825999999999"/>
    <s v="Milwaukee"/>
    <x v="38"/>
    <n v="43.081940000000003"/>
    <n v="-87.888090000000005"/>
    <s v="Shorewood"/>
    <n v="15"/>
    <n v="0"/>
    <n v="0"/>
    <s v="N"/>
    <n v="2"/>
    <n v="1.9"/>
    <n v="80"/>
    <n v="-1"/>
    <d v="2019-02-07T00:00:00"/>
    <d v="2019-02-01T00:00:00"/>
    <d v="2019-02-07T00:00:00"/>
    <s v="Thursday"/>
    <d v="1899-12-30T11:29:38"/>
    <n v="1"/>
    <d v="2019-02-07T00:00:00"/>
    <d v="2019-02-01T00:00:00"/>
    <d v="2019-02-07T00:00:00"/>
    <x v="2"/>
    <x v="152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9"/>
    <n v="43.042490000000001"/>
    <n v="-87.909959999999998"/>
    <s v="Milwaukee"/>
    <x v="12"/>
    <n v="43.03913"/>
    <n v="-87.916150000000002"/>
    <s v="Milwaukee"/>
    <n v="4"/>
    <n v="0"/>
    <n v="0"/>
    <s v="N"/>
    <n v="0"/>
    <n v="0"/>
    <n v="0"/>
    <n v="-1"/>
    <d v="2019-02-07T00:00:00"/>
    <d v="2019-02-01T00:00:00"/>
    <d v="2019-02-07T00:00:00"/>
    <s v="Thursday"/>
    <d v="1899-12-30T12:35:53"/>
    <n v="1"/>
    <d v="2019-02-07T00:00:00"/>
    <d v="2019-02-01T00:00:00"/>
    <d v="2019-02-07T00:00:00"/>
    <x v="2"/>
    <x v="153"/>
    <s v="N"/>
    <s v="Y"/>
    <s v="One Way"/>
    <s v="Bublr Bikes"/>
  </r>
  <r>
    <s v="Bublr Bikes"/>
    <n v="954133"/>
    <s v="RFID Card Member"/>
    <s v="Milwaukee"/>
    <s v="WI"/>
    <n v="53211"/>
    <s v="UNITED STATES"/>
    <s v="Annual Pass"/>
    <n v="11135"/>
    <s v="Standard"/>
    <x v="3"/>
    <n v="43.078530000000001"/>
    <n v="-87.882620000000003"/>
    <s v="Milwaukee"/>
    <x v="38"/>
    <n v="43.081940000000003"/>
    <n v="-87.888090000000005"/>
    <s v="Shorewood"/>
    <n v="5"/>
    <n v="0"/>
    <n v="0"/>
    <s v="N"/>
    <n v="0"/>
    <n v="0"/>
    <n v="0"/>
    <n v="-1"/>
    <d v="2019-02-07T00:00:00"/>
    <d v="2019-02-01T00:00:00"/>
    <d v="2019-02-07T00:00:00"/>
    <s v="Thursday"/>
    <d v="1899-12-30T21:23:21"/>
    <n v="1"/>
    <d v="2019-02-07T00:00:00"/>
    <d v="2019-02-01T00:00:00"/>
    <d v="2019-02-07T00:00:00"/>
    <x v="2"/>
    <x v="154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318"/>
    <s v="Standard"/>
    <x v="44"/>
    <n v="43.04562"/>
    <n v="-87.923900000000003"/>
    <s v="Milwaukee"/>
    <x v="35"/>
    <n v="43.034619999999997"/>
    <n v="-87.917500000000004"/>
    <s v="Milwaukee"/>
    <n v="11"/>
    <n v="0"/>
    <n v="2"/>
    <s v="N"/>
    <n v="1"/>
    <n v="1"/>
    <n v="40"/>
    <n v="-1"/>
    <d v="2019-02-08T00:00:00"/>
    <d v="2019-02-01T00:00:00"/>
    <d v="2019-02-08T00:00:00"/>
    <s v="Friday"/>
    <d v="1899-12-30T17:44:00"/>
    <n v="1"/>
    <d v="2019-02-08T00:00:00"/>
    <d v="2019-02-01T00:00:00"/>
    <d v="2019-02-08T00:00:00"/>
    <x v="1"/>
    <x v="155"/>
    <s v="N"/>
    <s v="Y"/>
    <s v="One Way"/>
    <s v="Bublr Bikes"/>
  </r>
  <r>
    <s v="Bublr Bikes"/>
    <n v="1017964"/>
    <s v="RFID Card Member"/>
    <s v="Milwaukee"/>
    <s v="WI"/>
    <n v="53202"/>
    <s v="UNITED STATES"/>
    <s v="Annual Pass"/>
    <n v="12615"/>
    <s v="Standard"/>
    <x v="36"/>
    <n v="43.063749000000001"/>
    <n v="-87.887962999999999"/>
    <s v="Milwaukee"/>
    <x v="38"/>
    <n v="43.081940000000003"/>
    <n v="-87.888090000000005"/>
    <s v="Shorewood"/>
    <n v="16"/>
    <n v="0"/>
    <n v="0"/>
    <s v="N"/>
    <n v="2"/>
    <n v="1.9"/>
    <n v="80"/>
    <n v="-1"/>
    <d v="2019-02-09T00:00:00"/>
    <d v="2019-02-01T00:00:00"/>
    <d v="2019-02-09T00:00:00"/>
    <s v="Saturday"/>
    <d v="1899-12-30T11:45:56"/>
    <n v="1"/>
    <d v="2019-02-09T00:00:00"/>
    <d v="2019-02-01T00:00:00"/>
    <d v="2019-02-09T00:00:00"/>
    <x v="0"/>
    <x v="156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066"/>
    <s v="Standard"/>
    <x v="7"/>
    <n v="43.077359999999999"/>
    <n v="-87.880769999999998"/>
    <s v="Milwaukee"/>
    <x v="28"/>
    <n v="43.074655999999997"/>
    <n v="-87.889011999999994"/>
    <s v="Milwaukee"/>
    <n v="7"/>
    <n v="0"/>
    <n v="0"/>
    <s v="N"/>
    <n v="1"/>
    <n v="1"/>
    <n v="40"/>
    <n v="-1"/>
    <d v="2019-02-09T00:00:00"/>
    <d v="2019-02-01T00:00:00"/>
    <d v="2019-02-09T00:00:00"/>
    <s v="Saturday"/>
    <d v="1899-12-30T17:36:22"/>
    <n v="1"/>
    <d v="2019-02-09T00:00:00"/>
    <d v="2019-02-01T00:00:00"/>
    <d v="2019-02-09T00:00:00"/>
    <x v="0"/>
    <x v="157"/>
    <s v="N"/>
    <s v="Y"/>
    <s v="One Way"/>
    <s v="Bublr Bikes"/>
  </r>
  <r>
    <s v="Bublr Bikes"/>
    <n v="2333375"/>
    <s v="RFID Card Member"/>
    <s v="Milwaukee "/>
    <s v="WI"/>
    <n v="54911"/>
    <s v="UNITED STATES"/>
    <s v="Annual Pass"/>
    <n v="12629"/>
    <s v="Standard"/>
    <x v="2"/>
    <n v="43.074890000000003"/>
    <n v="-87.882810000000006"/>
    <s v="Milwaukee"/>
    <x v="3"/>
    <n v="43.078530000000001"/>
    <n v="-87.882620000000003"/>
    <s v="Milwaukee"/>
    <n v="1"/>
    <n v="0"/>
    <n v="0"/>
    <s v="N"/>
    <n v="0"/>
    <n v="0"/>
    <n v="0"/>
    <n v="-1"/>
    <d v="2019-02-09T00:00:00"/>
    <d v="2019-02-01T00:00:00"/>
    <d v="2019-02-09T00:00:00"/>
    <s v="Saturday"/>
    <d v="1899-12-30T22:10:18"/>
    <n v="1"/>
    <d v="2019-02-09T00:00:00"/>
    <d v="2019-02-01T00:00:00"/>
    <d v="2019-02-09T00:00:00"/>
    <x v="0"/>
    <x v="158"/>
    <s v="N"/>
    <s v="Y"/>
    <s v="One Way"/>
    <s v="Bublr Bikes"/>
  </r>
  <r>
    <s v="Bublr Bikes"/>
    <n v="2260099"/>
    <s v="RFID Card Member"/>
    <s v="Milwaukee"/>
    <s v="WI"/>
    <n v="53211"/>
    <s v="UNITED STATES"/>
    <s v="Annual Pass"/>
    <n v="5549"/>
    <s v="Standard"/>
    <x v="3"/>
    <n v="43.078530000000001"/>
    <n v="-87.882620000000003"/>
    <s v="Milwaukee"/>
    <x v="7"/>
    <n v="43.089309999999998"/>
    <n v="-87.882720000000006"/>
    <s v="Shorewood"/>
    <n v="142"/>
    <n v="0"/>
    <n v="0"/>
    <s v="Y"/>
    <n v="18"/>
    <n v="17.100000000000001"/>
    <n v="720"/>
    <n v="-1"/>
    <d v="2019-02-10T00:00:00"/>
    <d v="2019-02-01T00:00:00"/>
    <d v="2019-02-10T00:00:00"/>
    <s v="Sunday"/>
    <d v="1899-12-30T10:44:17"/>
    <n v="1"/>
    <d v="2019-02-10T00:00:00"/>
    <d v="2019-02-01T00:00:00"/>
    <d v="2019-02-10T00:00:00"/>
    <x v="4"/>
    <x v="159"/>
    <s v="Y"/>
    <s v="Y"/>
    <s v="One Way"/>
    <s v="Bublr Bikes"/>
  </r>
  <r>
    <s v="Bublr Bikes"/>
    <n v="1728201"/>
    <s v="RFID Card Member"/>
    <s v="Milwaukee"/>
    <s v="WI"/>
    <n v="53202"/>
    <s v="UNITED STATES"/>
    <s v="Annual Pass"/>
    <n v="5427"/>
    <s v="Standard"/>
    <x v="40"/>
    <n v="43.045712999999999"/>
    <n v="-87.899756999999994"/>
    <s v="Milwaukee"/>
    <x v="22"/>
    <n v="43.058619999999998"/>
    <n v="-87.885319999999993"/>
    <s v="Milwaukee"/>
    <n v="14"/>
    <n v="0"/>
    <n v="0"/>
    <s v="N"/>
    <n v="2"/>
    <n v="1.9"/>
    <n v="80"/>
    <n v="-1"/>
    <d v="2019-02-10T00:00:00"/>
    <d v="2019-02-01T00:00:00"/>
    <d v="2019-02-10T00:00:00"/>
    <s v="Sunday"/>
    <d v="1899-12-30T12:37:04"/>
    <n v="1"/>
    <d v="2019-02-10T00:00:00"/>
    <d v="2019-02-01T00:00:00"/>
    <d v="2019-02-10T00:00:00"/>
    <x v="4"/>
    <x v="160"/>
    <s v="N"/>
    <s v="Y"/>
    <s v="One Way"/>
    <s v="Bublr Bikes"/>
  </r>
  <r>
    <s v="Bublr Bikes"/>
    <n v="1528751"/>
    <s v="RFID Card Member"/>
    <s v="Milwaukee"/>
    <s v="WI"/>
    <n v="53210"/>
    <s v="UNITED STATES"/>
    <s v="Annual Pass"/>
    <n v="12491"/>
    <s v="Standard"/>
    <x v="45"/>
    <n v="43.060600000000001"/>
    <n v="-87.982900000000001"/>
    <s v="Milwaukee"/>
    <x v="39"/>
    <n v="43.060600000000001"/>
    <n v="-87.982900000000001"/>
    <s v="Milwaukee"/>
    <n v="8"/>
    <n v="0"/>
    <n v="0"/>
    <s v="N"/>
    <n v="1"/>
    <n v="1"/>
    <n v="40"/>
    <n v="-1"/>
    <d v="2019-02-10T00:00:00"/>
    <d v="2019-02-01T00:00:00"/>
    <d v="2019-02-10T00:00:00"/>
    <s v="Sunday"/>
    <d v="1899-12-30T13:46:17"/>
    <n v="1"/>
    <d v="2019-02-10T00:00:00"/>
    <d v="2019-02-01T00:00:00"/>
    <d v="2019-02-10T00:00:00"/>
    <x v="4"/>
    <x v="161"/>
    <s v="N"/>
    <s v="Y"/>
    <s v="Round Trip"/>
    <s v="Bublr Bikes"/>
  </r>
  <r>
    <s v="Bublr Bikes"/>
    <n v="2252995"/>
    <s v="RFID Card Member"/>
    <s v="Milwaukee"/>
    <s v="WI"/>
    <n v="53211"/>
    <s v="UNITED STATES"/>
    <s v="Annual Pass"/>
    <n v="11101"/>
    <s v="Standard"/>
    <x v="2"/>
    <n v="43.074890000000003"/>
    <n v="-87.882810000000006"/>
    <s v="Milwaukee"/>
    <x v="14"/>
    <n v="43.077359999999999"/>
    <n v="-87.880769999999998"/>
    <s v="Milwaukee"/>
    <n v="2"/>
    <n v="0"/>
    <n v="0"/>
    <s v="N"/>
    <n v="0"/>
    <n v="0"/>
    <n v="0"/>
    <n v="-1"/>
    <d v="2019-02-11T00:00:00"/>
    <d v="2019-02-01T00:00:00"/>
    <d v="2019-02-11T00:00:00"/>
    <s v="Monday"/>
    <d v="1899-12-30T06:34:12"/>
    <n v="1"/>
    <d v="2019-02-11T00:00:00"/>
    <d v="2019-02-01T00:00:00"/>
    <d v="2019-02-11T00:00:00"/>
    <x v="3"/>
    <x v="162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101"/>
    <s v="Standard"/>
    <x v="7"/>
    <n v="43.077359999999999"/>
    <n v="-87.880769999999998"/>
    <s v="Milwaukee"/>
    <x v="28"/>
    <n v="43.074655999999997"/>
    <n v="-87.889011999999994"/>
    <s v="Milwaukee"/>
    <n v="5"/>
    <n v="0"/>
    <n v="0"/>
    <s v="N"/>
    <n v="0"/>
    <n v="0"/>
    <n v="0"/>
    <n v="-1"/>
    <d v="2019-02-11T00:00:00"/>
    <d v="2019-02-01T00:00:00"/>
    <d v="2019-02-11T00:00:00"/>
    <s v="Monday"/>
    <d v="1899-12-30T10:35:09"/>
    <n v="1"/>
    <d v="2019-02-11T00:00:00"/>
    <d v="2019-02-01T00:00:00"/>
    <d v="2019-02-11T00:00:00"/>
    <x v="3"/>
    <x v="163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5574"/>
    <s v="Standard"/>
    <x v="26"/>
    <n v="43.03886"/>
    <n v="-87.902720000000002"/>
    <s v="Milwaukee"/>
    <x v="16"/>
    <n v="43.03519"/>
    <n v="-87.907390000000007"/>
    <s v="Milwaukee"/>
    <n v="5"/>
    <n v="0"/>
    <n v="0"/>
    <s v="N"/>
    <n v="0"/>
    <n v="0"/>
    <n v="0"/>
    <n v="-1"/>
    <d v="2019-02-11T00:00:00"/>
    <d v="2019-02-01T00:00:00"/>
    <d v="2019-02-11T00:00:00"/>
    <s v="Monday"/>
    <d v="1899-12-30T11:35:33"/>
    <n v="1"/>
    <d v="2019-02-11T00:00:00"/>
    <d v="2019-02-01T00:00:00"/>
    <d v="2019-02-11T00:00:00"/>
    <x v="3"/>
    <x v="164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5574"/>
    <s v="Standard"/>
    <x v="11"/>
    <n v="43.03519"/>
    <n v="-87.907390000000007"/>
    <s v="Milwaukee"/>
    <x v="24"/>
    <n v="43.03886"/>
    <n v="-87.902720000000002"/>
    <s v="Milwaukee"/>
    <n v="4"/>
    <n v="0"/>
    <n v="0"/>
    <s v="N"/>
    <n v="0"/>
    <n v="0"/>
    <n v="0"/>
    <n v="-1"/>
    <d v="2019-02-11T00:00:00"/>
    <d v="2019-02-01T00:00:00"/>
    <d v="2019-02-11T00:00:00"/>
    <s v="Monday"/>
    <d v="1899-12-30T18:21:24"/>
    <n v="1"/>
    <d v="2019-02-11T00:00:00"/>
    <d v="2019-02-01T00:00:00"/>
    <d v="2019-02-11T00:00:00"/>
    <x v="3"/>
    <x v="165"/>
    <s v="N"/>
    <s v="Y"/>
    <s v="One Way"/>
    <s v="Bublr Bikes"/>
  </r>
  <r>
    <s v="Bublr Bikes"/>
    <n v="2304308"/>
    <s v="RFID Card Member"/>
    <s v="edgerton "/>
    <s v="WI"/>
    <n v="53534"/>
    <s v="UNITED STATES"/>
    <s v="Annual Pass"/>
    <n v="5425"/>
    <s v="Standard"/>
    <x v="7"/>
    <n v="43.077359999999999"/>
    <n v="-87.880769999999998"/>
    <s v="Milwaukee"/>
    <x v="14"/>
    <n v="43.077359999999999"/>
    <n v="-87.880769999999998"/>
    <s v="Milwaukee"/>
    <n v="0"/>
    <n v="0"/>
    <n v="0"/>
    <s v="N"/>
    <n v="0"/>
    <n v="0"/>
    <n v="0"/>
    <n v="-1"/>
    <d v="2019-02-11T00:00:00"/>
    <d v="2019-02-01T00:00:00"/>
    <d v="2019-02-11T00:00:00"/>
    <s v="Monday"/>
    <d v="1899-12-30T21:56:05"/>
    <n v="1"/>
    <d v="2019-02-11T00:00:00"/>
    <d v="2019-02-01T00:00:00"/>
    <d v="2019-02-11T00:00:00"/>
    <x v="3"/>
    <x v="166"/>
    <s v="N"/>
    <s v="Y"/>
    <s v="Round Trip"/>
    <s v="Bublr Bikes"/>
  </r>
  <r>
    <s v="Bublr Bikes"/>
    <n v="2237245"/>
    <s v="RFID Card Member"/>
    <s v="Milwaukee"/>
    <s v="WI"/>
    <n v="53211"/>
    <s v="UNITED STATES"/>
    <s v="Annual Pass"/>
    <n v="5525"/>
    <s v="Standard"/>
    <x v="19"/>
    <n v="43.060786"/>
    <n v="-87.883825999999999"/>
    <s v="Milwaukee"/>
    <x v="30"/>
    <n v="43.045712999999999"/>
    <n v="-87.899756999999994"/>
    <s v="Milwaukee"/>
    <n v="868"/>
    <n v="30"/>
    <n v="0"/>
    <s v="Y"/>
    <n v="18"/>
    <n v="17.100000000000001"/>
    <n v="720"/>
    <n v="-1"/>
    <d v="2019-02-12T00:00:00"/>
    <d v="2019-02-01T00:00:00"/>
    <d v="2019-02-12T00:00:00"/>
    <s v="Tuesday"/>
    <d v="1899-12-30T19:18:04"/>
    <n v="1"/>
    <d v="2019-02-13T00:00:00"/>
    <d v="2019-02-01T00:00:00"/>
    <d v="2019-02-13T00:00:00"/>
    <x v="5"/>
    <x v="167"/>
    <s v="Y"/>
    <s v="Y"/>
    <s v="One Way"/>
    <s v="Bublr Bikes"/>
  </r>
  <r>
    <s v="Bublr Bikes"/>
    <n v="2261468"/>
    <s v="RFID Card Member"/>
    <s v="Milwaukee"/>
    <s v="WI"/>
    <n v="53211"/>
    <s v="UNITED STATES"/>
    <s v="Annual Pass"/>
    <n v="5540"/>
    <s v="Standard"/>
    <x v="2"/>
    <n v="43.074890000000003"/>
    <n v="-87.882810000000006"/>
    <s v="Milwaukee"/>
    <x v="28"/>
    <n v="43.074655999999997"/>
    <n v="-87.889011999999994"/>
    <s v="Milwaukee"/>
    <n v="9"/>
    <n v="0"/>
    <n v="0"/>
    <s v="N"/>
    <n v="1"/>
    <n v="1"/>
    <n v="40"/>
    <n v="-1"/>
    <d v="2019-02-12T00:00:00"/>
    <d v="2019-02-01T00:00:00"/>
    <d v="2019-02-12T00:00:00"/>
    <s v="Tuesday"/>
    <d v="1899-12-30T21:44:09"/>
    <n v="1"/>
    <d v="2019-02-12T00:00:00"/>
    <d v="2019-02-01T00:00:00"/>
    <d v="2019-02-12T00:00:00"/>
    <x v="6"/>
    <x v="168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26"/>
    <n v="43.03886"/>
    <n v="-87.902720000000002"/>
    <s v="Milwaukee"/>
    <x v="5"/>
    <n v="43.05097"/>
    <n v="-87.906440000000003"/>
    <s v="Milwaukee"/>
    <n v="7"/>
    <n v="0"/>
    <n v="0"/>
    <s v="N"/>
    <n v="1"/>
    <n v="1"/>
    <n v="40"/>
    <n v="-1"/>
    <d v="2019-02-13T00:00:00"/>
    <d v="2019-02-01T00:00:00"/>
    <d v="2019-02-13T00:00:00"/>
    <s v="Wednesday"/>
    <d v="1899-12-30T16:35:31"/>
    <n v="1"/>
    <d v="2019-02-13T00:00:00"/>
    <d v="2019-02-01T00:00:00"/>
    <d v="2019-02-13T00:00:00"/>
    <x v="5"/>
    <x v="169"/>
    <s v="N"/>
    <s v="N"/>
    <s v="One Way"/>
    <s v="Bublr Bikes"/>
  </r>
  <r>
    <s v="Bublr Bikes"/>
    <n v="1312561"/>
    <s v="RFID Card Member"/>
    <s v="Milwaukee"/>
    <s v="WI"/>
    <n v="53203"/>
    <s v="UNITED STATES"/>
    <s v="Annual Pass"/>
    <n v="5474"/>
    <s v="Standard"/>
    <x v="12"/>
    <n v="43.038649999999997"/>
    <n v="-87.921930000000003"/>
    <s v="Milwaukee"/>
    <x v="1"/>
    <n v="43.038600000000002"/>
    <n v="-87.912099999999995"/>
    <s v="Milwaukee"/>
    <n v="5"/>
    <n v="0"/>
    <n v="0"/>
    <s v="N"/>
    <n v="0"/>
    <n v="0"/>
    <n v="0"/>
    <n v="-1"/>
    <d v="2019-02-13T00:00:00"/>
    <d v="2019-02-01T00:00:00"/>
    <d v="2019-02-13T00:00:00"/>
    <s v="Wednesday"/>
    <d v="1899-12-30T16:48:49"/>
    <n v="1"/>
    <d v="2019-02-13T00:00:00"/>
    <d v="2019-02-01T00:00:00"/>
    <d v="2019-02-13T00:00:00"/>
    <x v="5"/>
    <x v="170"/>
    <s v="N"/>
    <s v="Y"/>
    <s v="One Way"/>
    <s v="Bublr Bikes"/>
  </r>
  <r>
    <s v="Bublr Bikes"/>
    <n v="2248733"/>
    <s v="RFID Card Member"/>
    <s v="Milwaukee "/>
    <s v="WI"/>
    <n v="53211"/>
    <s v="UNITED STATES"/>
    <s v="Annual Pass"/>
    <n v="11071"/>
    <s v="Standard"/>
    <x v="46"/>
    <n v="43.092329999999997"/>
    <n v="-87.887550000000005"/>
    <s v="Shorewood"/>
    <x v="3"/>
    <n v="43.078530000000001"/>
    <n v="-87.882620000000003"/>
    <s v="Milwaukee"/>
    <n v="16"/>
    <n v="0"/>
    <n v="0"/>
    <s v="N"/>
    <n v="2"/>
    <n v="1.9"/>
    <n v="80"/>
    <n v="-1"/>
    <d v="2019-02-14T00:00:00"/>
    <d v="2019-02-01T00:00:00"/>
    <d v="2019-02-14T00:00:00"/>
    <s v="Thursday"/>
    <d v="1899-12-30T12:10:38"/>
    <n v="1"/>
    <d v="2019-02-14T00:00:00"/>
    <d v="2019-02-01T00:00:00"/>
    <d v="2019-02-14T00:00:00"/>
    <x v="2"/>
    <x v="171"/>
    <s v="N"/>
    <s v="Y"/>
    <s v="One Way"/>
    <s v="Bublr Bikes"/>
  </r>
  <r>
    <s v="Bublr Bikes"/>
    <n v="2216407"/>
    <s v="RFID Card Member"/>
    <s v="Milwaukee"/>
    <s v="WI"/>
    <n v="53211"/>
    <s v="UNITED STATES"/>
    <s v="Annual Pass"/>
    <n v="12575"/>
    <s v="Standard"/>
    <x v="38"/>
    <n v="43.052460000000004"/>
    <n v="-87.891000000000005"/>
    <s v="Milwaukee"/>
    <x v="40"/>
    <n v="43.037984999999999"/>
    <n v="-87.915052000000003"/>
    <s v="Milwaukee"/>
    <n v="151"/>
    <n v="30"/>
    <n v="0"/>
    <s v="Y"/>
    <n v="18"/>
    <n v="17.100000000000001"/>
    <n v="720"/>
    <n v="-1"/>
    <d v="2019-02-14T00:00:00"/>
    <d v="2019-02-01T00:00:00"/>
    <d v="2019-02-14T00:00:00"/>
    <s v="Thursday"/>
    <d v="1899-12-30T13:58:21"/>
    <n v="1"/>
    <d v="2019-02-14T00:00:00"/>
    <d v="2019-02-01T00:00:00"/>
    <d v="2019-02-14T00:00:00"/>
    <x v="2"/>
    <x v="172"/>
    <s v="Y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2"/>
    <n v="43.038649999999997"/>
    <n v="-87.921930000000003"/>
    <s v="Milwaukee"/>
    <x v="12"/>
    <n v="43.03913"/>
    <n v="-87.916150000000002"/>
    <s v="Milwaukee"/>
    <n v="3"/>
    <n v="0"/>
    <n v="0"/>
    <s v="N"/>
    <n v="0"/>
    <n v="0"/>
    <n v="0"/>
    <n v="-1"/>
    <d v="2019-02-14T00:00:00"/>
    <d v="2019-02-01T00:00:00"/>
    <d v="2019-02-14T00:00:00"/>
    <s v="Thursday"/>
    <d v="1899-12-30T17:00:54"/>
    <n v="1"/>
    <d v="2019-02-14T00:00:00"/>
    <d v="2019-02-01T00:00:00"/>
    <d v="2019-02-14T00:00:00"/>
    <x v="2"/>
    <x v="173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1086"/>
    <s v="Standard"/>
    <x v="28"/>
    <n v="43.058619999999998"/>
    <n v="-87.885319999999993"/>
    <s v="Milwaukee"/>
    <x v="13"/>
    <n v="43.05847"/>
    <n v="-87.898079999999993"/>
    <s v="Milwaukee"/>
    <n v="7"/>
    <n v="0"/>
    <n v="0"/>
    <s v="N"/>
    <n v="1"/>
    <n v="1"/>
    <n v="40"/>
    <n v="-1"/>
    <d v="2019-02-14T00:00:00"/>
    <d v="2019-02-01T00:00:00"/>
    <d v="2019-02-14T00:00:00"/>
    <s v="Thursday"/>
    <d v="1899-12-30T21:54:34"/>
    <n v="1"/>
    <d v="2019-02-14T00:00:00"/>
    <d v="2019-02-01T00:00:00"/>
    <d v="2019-02-14T00:00:00"/>
    <x v="2"/>
    <x v="174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11114"/>
    <s v="Standard"/>
    <x v="7"/>
    <n v="43.077359999999999"/>
    <n v="-87.880769999999998"/>
    <s v="Milwaukee"/>
    <x v="28"/>
    <n v="43.074655999999997"/>
    <n v="-87.889011999999994"/>
    <s v="Milwaukee"/>
    <n v="7"/>
    <n v="0"/>
    <n v="0"/>
    <s v="N"/>
    <n v="1"/>
    <n v="1"/>
    <n v="40"/>
    <n v="-1"/>
    <d v="2019-02-15T00:00:00"/>
    <d v="2019-02-01T00:00:00"/>
    <d v="2019-02-15T00:00:00"/>
    <s v="Friday"/>
    <d v="1899-12-30T18:02:08"/>
    <n v="1"/>
    <d v="2019-02-15T00:00:00"/>
    <d v="2019-02-01T00:00:00"/>
    <d v="2019-02-15T00:00:00"/>
    <x v="1"/>
    <x v="175"/>
    <s v="N"/>
    <s v="Y"/>
    <s v="One Way"/>
    <s v="Bublr Bikes"/>
  </r>
  <r>
    <s v="Bublr Bikes"/>
    <n v="2324439"/>
    <s v="RFID Card Member"/>
    <s v="Milwaukee"/>
    <s v="WI"/>
    <n v="53211"/>
    <s v="UNITED STATES"/>
    <s v="Annual Pass"/>
    <n v="11071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17T00:00:00"/>
    <d v="2019-02-01T00:00:00"/>
    <d v="2019-02-17T00:00:00"/>
    <s v="Sunday"/>
    <d v="1899-12-30T19:44:04"/>
    <n v="1"/>
    <d v="2019-02-17T00:00:00"/>
    <d v="2019-02-01T00:00:00"/>
    <d v="2019-02-17T00:00:00"/>
    <x v="4"/>
    <x v="176"/>
    <s v="N"/>
    <s v="Y"/>
    <s v="Round Trip"/>
    <s v="Bublr Bikes"/>
  </r>
  <r>
    <s v="Bublr Bikes"/>
    <n v="2252995"/>
    <s v="RFID Card Member"/>
    <s v="Milwaukee"/>
    <s v="WI"/>
    <n v="53211"/>
    <s v="UNITED STATES"/>
    <s v="Annual Pass"/>
    <n v="11071"/>
    <s v="Standard"/>
    <x v="3"/>
    <n v="43.078530000000001"/>
    <n v="-87.882620000000003"/>
    <s v="Milwaukee"/>
    <x v="2"/>
    <n v="43.074890000000003"/>
    <n v="-87.882810000000006"/>
    <s v="Milwaukee"/>
    <n v="3"/>
    <n v="0"/>
    <n v="0"/>
    <s v="N"/>
    <n v="0"/>
    <n v="0"/>
    <n v="0"/>
    <n v="-1"/>
    <d v="2019-02-17T00:00:00"/>
    <d v="2019-02-01T00:00:00"/>
    <d v="2019-02-17T00:00:00"/>
    <s v="Sunday"/>
    <d v="1899-12-30T20:58:47"/>
    <n v="1"/>
    <d v="2019-02-17T00:00:00"/>
    <d v="2019-02-01T00:00:00"/>
    <d v="2019-02-17T00:00:00"/>
    <x v="4"/>
    <x v="177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11077"/>
    <s v="Standard"/>
    <x v="29"/>
    <n v="43.031480000000002"/>
    <n v="-87.908169999999998"/>
    <s v="Milwaukee"/>
    <x v="20"/>
    <n v="43.026229999999998"/>
    <n v="-87.912809999999993"/>
    <s v="Milwaukee"/>
    <n v="60"/>
    <n v="0"/>
    <n v="0"/>
    <s v="N"/>
    <n v="9"/>
    <n v="8.6"/>
    <n v="360"/>
    <n v="-1"/>
    <d v="2019-02-19T00:00:00"/>
    <d v="2019-02-01T00:00:00"/>
    <d v="2019-02-19T00:00:00"/>
    <s v="Tuesday"/>
    <d v="1899-12-30T09:21:00"/>
    <n v="1"/>
    <d v="2019-02-19T00:00:00"/>
    <d v="2019-02-01T00:00:00"/>
    <d v="2019-02-19T00:00:00"/>
    <x v="6"/>
    <x v="178"/>
    <s v="Y"/>
    <s v="Y"/>
    <s v="One Way"/>
    <s v="Bublr Bikes"/>
  </r>
  <r>
    <s v="Bublr Bikes"/>
    <n v="671983"/>
    <s v="RFID Card Member"/>
    <s v="Whitefish Bay"/>
    <s v="WI"/>
    <n v="53217"/>
    <s v="UNITED STATES"/>
    <s v="Annual Pass"/>
    <n v="81"/>
    <s v="Standard"/>
    <x v="26"/>
    <n v="43.03886"/>
    <n v="-87.902720000000002"/>
    <s v="Milwaukee"/>
    <x v="16"/>
    <n v="43.03519"/>
    <n v="-87.907390000000007"/>
    <s v="Milwaukee"/>
    <n v="5"/>
    <n v="0"/>
    <n v="0"/>
    <s v="N"/>
    <n v="0"/>
    <n v="0"/>
    <n v="0"/>
    <n v="-1"/>
    <d v="2019-02-19T00:00:00"/>
    <d v="2019-02-01T00:00:00"/>
    <d v="2019-02-19T00:00:00"/>
    <s v="Tuesday"/>
    <d v="1899-12-30T13:11:45"/>
    <n v="1"/>
    <d v="2019-02-19T00:00:00"/>
    <d v="2019-02-01T00:00:00"/>
    <d v="2019-02-19T00:00:00"/>
    <x v="6"/>
    <x v="179"/>
    <s v="N"/>
    <s v="Y"/>
    <s v="One Way"/>
    <s v="Bublr Bikes"/>
  </r>
  <r>
    <s v="Bublr Bikes"/>
    <n v="558783"/>
    <s v="RFID Card Member"/>
    <s v="Oconomowoc"/>
    <s v="WI"/>
    <n v="53066"/>
    <s v="UNITED STATES"/>
    <s v="Annual Pass"/>
    <n v="12542"/>
    <s v="Standard"/>
    <x v="11"/>
    <n v="43.03519"/>
    <n v="-87.907390000000007"/>
    <s v="Milwaukee"/>
    <x v="40"/>
    <n v="43.037984999999999"/>
    <n v="-87.915052000000003"/>
    <s v="Milwaukee"/>
    <n v="30"/>
    <n v="0"/>
    <n v="0"/>
    <s v="N"/>
    <n v="4"/>
    <n v="3.8"/>
    <n v="160"/>
    <n v="-1"/>
    <d v="2019-02-19T00:00:00"/>
    <d v="2019-02-01T00:00:00"/>
    <d v="2019-02-19T00:00:00"/>
    <s v="Tuesday"/>
    <d v="1899-12-30T13:30:31"/>
    <n v="1"/>
    <d v="2019-02-19T00:00:00"/>
    <d v="2019-02-01T00:00:00"/>
    <d v="2019-02-19T00:00:00"/>
    <x v="6"/>
    <x v="180"/>
    <s v="N"/>
    <s v="Y"/>
    <s v="One Way"/>
    <s v="Bublr Bikes"/>
  </r>
  <r>
    <s v="Bublr Bikes"/>
    <n v="1671328"/>
    <s v="RFID Card Member"/>
    <s v="Whitefish Bay"/>
    <s v="WI"/>
    <n v="53217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19T00:00:00"/>
    <d v="2019-02-01T00:00:00"/>
    <d v="2019-02-19T00:00:00"/>
    <s v="Tuesday"/>
    <d v="1899-12-30T15:14:30"/>
    <n v="1"/>
    <d v="2019-02-19T00:00:00"/>
    <d v="2019-02-01T00:00:00"/>
    <d v="2019-02-19T00:00:00"/>
    <x v="6"/>
    <x v="181"/>
    <s v="N"/>
    <s v="Y"/>
    <s v="Round Trip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0T00:00:00"/>
    <d v="2019-02-01T00:00:00"/>
    <d v="2019-02-20T00:00:00"/>
    <s v="Wednesday"/>
    <d v="1899-12-30T15:31:22"/>
    <n v="1"/>
    <d v="2019-02-20T00:00:00"/>
    <d v="2019-02-01T00:00:00"/>
    <d v="2019-02-20T00:00:00"/>
    <x v="5"/>
    <x v="182"/>
    <s v="N"/>
    <s v="Y"/>
    <s v="Round Trip"/>
    <s v="Bublr Bikes"/>
  </r>
  <r>
    <s v="Bublr Bikes"/>
    <n v="2396903"/>
    <s v="RFID Card Member"/>
    <s v="Milwaukee"/>
    <s v="WI"/>
    <n v="53211"/>
    <s v="UNITED STATES"/>
    <s v="Annual Pass"/>
    <n v="12586"/>
    <s v="Standard"/>
    <x v="3"/>
    <n v="43.078530000000001"/>
    <n v="-87.882620000000003"/>
    <s v="Milwaukee"/>
    <x v="40"/>
    <n v="43.037984999999999"/>
    <n v="-87.915052000000003"/>
    <s v="Milwaukee"/>
    <n v="9"/>
    <n v="0"/>
    <n v="0"/>
    <s v="N"/>
    <n v="1"/>
    <n v="1"/>
    <n v="40"/>
    <n v="-1"/>
    <d v="2019-02-20T00:00:00"/>
    <d v="2019-02-01T00:00:00"/>
    <d v="2019-02-20T00:00:00"/>
    <s v="Wednesday"/>
    <d v="1899-12-30T15:33:48"/>
    <n v="1"/>
    <d v="2019-02-20T00:00:00"/>
    <d v="2019-02-01T00:00:00"/>
    <d v="2019-02-20T00:00:00"/>
    <x v="5"/>
    <x v="183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20T00:00:00"/>
    <d v="2019-02-01T00:00:00"/>
    <d v="2019-02-20T00:00:00"/>
    <s v="Wednesday"/>
    <d v="1899-12-30T16:48:41"/>
    <n v="1"/>
    <d v="2019-02-20T00:00:00"/>
    <d v="2019-02-01T00:00:00"/>
    <d v="2019-02-20T00:00:00"/>
    <x v="5"/>
    <x v="18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346"/>
    <s v="Standard"/>
    <x v="5"/>
    <n v="43.05097"/>
    <n v="-87.906440000000003"/>
    <s v="Milwaukee"/>
    <x v="24"/>
    <n v="43.03886"/>
    <n v="-87.902720000000002"/>
    <s v="Milwaukee"/>
    <n v="9"/>
    <n v="0"/>
    <n v="0"/>
    <s v="N"/>
    <n v="1"/>
    <n v="1"/>
    <n v="40"/>
    <n v="-1"/>
    <d v="2019-02-21T00:00:00"/>
    <d v="2019-02-01T00:00:00"/>
    <d v="2019-02-21T00:00:00"/>
    <s v="Thursday"/>
    <d v="1899-12-30T08:54:12"/>
    <n v="1"/>
    <d v="2019-02-21T00:00:00"/>
    <d v="2019-02-01T00:00:00"/>
    <d v="2019-02-21T00:00:00"/>
    <x v="2"/>
    <x v="185"/>
    <s v="N"/>
    <s v="N"/>
    <s v="One Way"/>
    <s v="Bublr Bikes"/>
  </r>
  <r>
    <s v="Bublr Bikes"/>
    <n v="671983"/>
    <s v="RFID Card Member"/>
    <s v="Whitefish Bay"/>
    <s v="WI"/>
    <n v="53217"/>
    <s v="UNITED STATES"/>
    <s v="Annual Pass"/>
    <n v="994"/>
    <s v="Standard"/>
    <x v="9"/>
    <n v="43.042490000000001"/>
    <n v="-87.909959999999998"/>
    <s v="Milwaukee"/>
    <x v="24"/>
    <n v="43.03886"/>
    <n v="-87.902720000000002"/>
    <s v="Milwaukee"/>
    <n v="6"/>
    <n v="0"/>
    <n v="0"/>
    <s v="N"/>
    <n v="0"/>
    <n v="0"/>
    <n v="0"/>
    <n v="-1"/>
    <d v="2019-02-21T00:00:00"/>
    <d v="2019-02-01T00:00:00"/>
    <d v="2019-02-21T00:00:00"/>
    <s v="Thursday"/>
    <d v="1899-12-30T13:07:34"/>
    <n v="1"/>
    <d v="2019-02-21T00:00:00"/>
    <d v="2019-02-01T00:00:00"/>
    <d v="2019-02-21T00:00:00"/>
    <x v="2"/>
    <x v="186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58"/>
    <s v="Standard"/>
    <x v="7"/>
    <n v="43.077359999999999"/>
    <n v="-87.880769999999998"/>
    <s v="Milwaukee"/>
    <x v="28"/>
    <n v="43.074655999999997"/>
    <n v="-87.889011999999994"/>
    <s v="Milwaukee"/>
    <n v="5"/>
    <n v="0"/>
    <n v="0"/>
    <s v="N"/>
    <n v="0"/>
    <n v="0"/>
    <n v="0"/>
    <n v="-1"/>
    <d v="2019-02-21T00:00:00"/>
    <d v="2019-02-01T00:00:00"/>
    <d v="2019-02-21T00:00:00"/>
    <s v="Thursday"/>
    <d v="1899-12-30T21:13:17"/>
    <n v="1"/>
    <d v="2019-02-21T00:00:00"/>
    <d v="2019-02-01T00:00:00"/>
    <d v="2019-02-21T00:00:00"/>
    <x v="2"/>
    <x v="187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2647"/>
    <s v="Standard"/>
    <x v="35"/>
    <n v="43.04824"/>
    <n v="-87.904970000000006"/>
    <s v="Milwaukee"/>
    <x v="22"/>
    <n v="43.058619999999998"/>
    <n v="-87.885319999999993"/>
    <s v="Milwaukee"/>
    <n v="12"/>
    <n v="0"/>
    <n v="0"/>
    <s v="N"/>
    <n v="1"/>
    <n v="1"/>
    <n v="40"/>
    <n v="-1"/>
    <d v="2019-02-21T00:00:00"/>
    <d v="2019-02-01T00:00:00"/>
    <d v="2019-02-21T00:00:00"/>
    <s v="Thursday"/>
    <d v="1899-12-30T22:02:31"/>
    <n v="1"/>
    <d v="2019-02-21T00:00:00"/>
    <d v="2019-02-01T00:00:00"/>
    <d v="2019-02-21T00:00:00"/>
    <x v="2"/>
    <x v="18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73"/>
    <s v="Standard"/>
    <x v="18"/>
    <n v="43.054830000000003"/>
    <n v="-87.91874"/>
    <s v="Milwaukee"/>
    <x v="21"/>
    <n v="43.054830000000003"/>
    <n v="-87.91874"/>
    <s v="Milwaukee"/>
    <n v="130"/>
    <n v="30"/>
    <n v="0"/>
    <s v="Y"/>
    <n v="18"/>
    <n v="17.100000000000001"/>
    <n v="720"/>
    <n v="-1"/>
    <d v="2019-02-22T00:00:00"/>
    <d v="2019-02-01T00:00:00"/>
    <d v="2019-02-22T00:00:00"/>
    <s v="Friday"/>
    <d v="1899-12-30T12:21:06"/>
    <n v="1"/>
    <d v="2019-02-22T00:00:00"/>
    <d v="2019-02-01T00:00:00"/>
    <d v="2019-02-22T00:00:00"/>
    <x v="1"/>
    <x v="189"/>
    <s v="Y"/>
    <s v="Y"/>
    <s v="Round Trip"/>
    <s v="Bublr Bikes"/>
  </r>
  <r>
    <s v="Bublr Bikes"/>
    <n v="1312561"/>
    <s v="RFID Card Member"/>
    <s v="Milwaukee"/>
    <s v="WI"/>
    <n v="53203"/>
    <s v="UNITED STATES"/>
    <s v="Annual Pass"/>
    <n v="11160"/>
    <s v="Standard"/>
    <x v="12"/>
    <n v="43.038649999999997"/>
    <n v="-87.921930000000003"/>
    <s v="Milwaukee"/>
    <x v="10"/>
    <n v="43.038580000000003"/>
    <n v="-87.90934"/>
    <s v="Milwaukee"/>
    <n v="5"/>
    <n v="0"/>
    <n v="0"/>
    <s v="N"/>
    <n v="0"/>
    <n v="0"/>
    <n v="0"/>
    <n v="-1"/>
    <d v="2019-02-22T00:00:00"/>
    <d v="2019-02-01T00:00:00"/>
    <d v="2019-02-22T00:00:00"/>
    <s v="Friday"/>
    <d v="1899-12-30T16:07:25"/>
    <n v="1"/>
    <d v="2019-02-22T00:00:00"/>
    <d v="2019-02-01T00:00:00"/>
    <d v="2019-02-22T00:00:00"/>
    <x v="1"/>
    <x v="190"/>
    <s v="N"/>
    <s v="Y"/>
    <s v="One Way"/>
    <s v="Bublr Bikes"/>
  </r>
  <r>
    <s v="Bublr Bikes"/>
    <n v="1004775"/>
    <s v="RFID Card Member"/>
    <s v="Milwaukee"/>
    <s v="WI"/>
    <n v="53202"/>
    <s v="UNITED STATES"/>
    <s v="Annual Pass"/>
    <n v="12647"/>
    <s v="Standard"/>
    <x v="28"/>
    <n v="43.058619999999998"/>
    <n v="-87.885319999999993"/>
    <s v="Milwaukee"/>
    <x v="41"/>
    <n v="43.04824"/>
    <n v="-87.904970000000006"/>
    <s v="Milwaukee"/>
    <n v="19"/>
    <n v="0"/>
    <n v="0"/>
    <s v="N"/>
    <n v="2"/>
    <n v="1.9"/>
    <n v="80"/>
    <n v="-1"/>
    <d v="2019-02-22T00:00:00"/>
    <d v="2019-02-01T00:00:00"/>
    <d v="2019-02-22T00:00:00"/>
    <s v="Friday"/>
    <d v="1899-12-30T22:27:54"/>
    <n v="1"/>
    <d v="2019-02-22T00:00:00"/>
    <d v="2019-02-01T00:00:00"/>
    <d v="2019-02-22T00:00:00"/>
    <x v="1"/>
    <x v="191"/>
    <s v="N"/>
    <s v="Y"/>
    <s v="One Way"/>
    <s v="Bublr Bikes"/>
  </r>
  <r>
    <s v="Bublr Bikes"/>
    <n v="2324439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3T00:00:00"/>
    <d v="2019-02-01T00:00:00"/>
    <d v="2019-02-23T00:00:00"/>
    <s v="Saturday"/>
    <d v="1899-12-30T02:28:15"/>
    <n v="1"/>
    <d v="2019-02-23T00:00:00"/>
    <d v="2019-02-01T00:00:00"/>
    <d v="2019-02-23T00:00:00"/>
    <x v="0"/>
    <x v="192"/>
    <s v="N"/>
    <s v="Y"/>
    <s v="Round Trip"/>
    <s v="Bublr Bikes"/>
  </r>
  <r>
    <s v="Madison B-cycle"/>
    <n v="2257274"/>
    <s v="RFID Card Member"/>
    <s v="Milwaukee"/>
    <s v="WI"/>
    <n v="53202"/>
    <s v="UNITED STATES"/>
    <s v="Annual"/>
    <n v="28"/>
    <s v="Standard"/>
    <x v="26"/>
    <n v="43.03886"/>
    <n v="-87.902720000000002"/>
    <s v="Milwaukee"/>
    <x v="24"/>
    <n v="43.03886"/>
    <n v="-87.902720000000002"/>
    <s v="Milwaukee"/>
    <n v="0"/>
    <n v="0"/>
    <n v="0"/>
    <s v="N"/>
    <n v="0"/>
    <n v="0"/>
    <n v="0"/>
    <n v="-1"/>
    <d v="2019-02-25T00:00:00"/>
    <d v="2019-02-01T00:00:00"/>
    <d v="2019-02-25T00:00:00"/>
    <s v="Monday"/>
    <d v="1899-12-30T15:37:35"/>
    <n v="1"/>
    <d v="2019-02-25T00:00:00"/>
    <d v="2019-02-01T00:00:00"/>
    <d v="2019-02-25T00:00:00"/>
    <x v="3"/>
    <x v="193"/>
    <s v="N"/>
    <s v="N"/>
    <s v="Round Trip"/>
    <s v="Bublr Bikes"/>
  </r>
  <r>
    <s v="Bublr Bikes"/>
    <n v="531225"/>
    <s v="RFID Card Member"/>
    <s v="Milwaukee"/>
    <s v="WI"/>
    <n v="53202"/>
    <s v="UNITED STATES"/>
    <s v="Annual Pass"/>
    <n v="11162"/>
    <s v="Standard"/>
    <x v="43"/>
    <n v="43.042639999999999"/>
    <n v="-87.905680000000004"/>
    <s v="Milwaukee"/>
    <x v="10"/>
    <n v="43.038580000000003"/>
    <n v="-87.90934"/>
    <s v="Milwaukee"/>
    <n v="4"/>
    <n v="0"/>
    <n v="0"/>
    <s v="N"/>
    <n v="0"/>
    <n v="0"/>
    <n v="0"/>
    <n v="-1"/>
    <d v="2019-02-25T00:00:00"/>
    <d v="2019-02-01T00:00:00"/>
    <d v="2019-02-25T00:00:00"/>
    <s v="Monday"/>
    <d v="1899-12-30T18:42:08"/>
    <n v="1"/>
    <d v="2019-02-25T00:00:00"/>
    <d v="2019-02-01T00:00:00"/>
    <d v="2019-02-25T00:00:00"/>
    <x v="3"/>
    <x v="194"/>
    <s v="N"/>
    <s v="Y"/>
    <s v="One Way"/>
    <s v="Bublr Bikes"/>
  </r>
  <r>
    <s v="Bublr Bikes"/>
    <n v="1558724"/>
    <s v="RFID Card Member"/>
    <m/>
    <m/>
    <n v="53201"/>
    <s v="UNITED STATES"/>
    <s v="30-Day Pass"/>
    <n v="5588"/>
    <s v="Standard"/>
    <x v="2"/>
    <n v="43.074890000000003"/>
    <n v="-87.882810000000006"/>
    <s v="Milwaukee"/>
    <x v="2"/>
    <n v="43.074890000000003"/>
    <n v="-87.882810000000006"/>
    <s v="Milwaukee"/>
    <n v="1"/>
    <n v="0"/>
    <n v="0"/>
    <s v="N"/>
    <n v="0"/>
    <n v="0"/>
    <n v="0"/>
    <n v="-1"/>
    <d v="2019-02-02T00:00:00"/>
    <d v="2019-02-01T00:00:00"/>
    <d v="2019-02-02T00:00:00"/>
    <s v="Saturday"/>
    <d v="1899-12-30T09:37:47"/>
    <n v="1"/>
    <d v="2019-02-02T00:00:00"/>
    <d v="2019-02-01T00:00:00"/>
    <d v="2019-02-02T00:00:00"/>
    <x v="0"/>
    <x v="195"/>
    <s v="N"/>
    <s v="Y"/>
    <s v="Round Trip"/>
    <s v="Bublr Bikes"/>
  </r>
  <r>
    <s v="Bublr Bikes"/>
    <n v="1915786"/>
    <s v="RFID Card Member"/>
    <s v="Milwaukee"/>
    <s v="WI"/>
    <n v="53202"/>
    <s v="UNITED STATES"/>
    <s v="Annual Pass"/>
    <n v="19"/>
    <s v="Standard"/>
    <x v="9"/>
    <n v="43.042490000000001"/>
    <n v="-87.909959999999998"/>
    <s v="Milwaukee"/>
    <x v="12"/>
    <n v="43.03913"/>
    <n v="-87.916150000000002"/>
    <s v="Milwaukee"/>
    <n v="4"/>
    <n v="0"/>
    <n v="0"/>
    <s v="N"/>
    <n v="0"/>
    <n v="0"/>
    <n v="0"/>
    <n v="-1"/>
    <d v="2019-02-01T00:00:00"/>
    <d v="2019-02-01T00:00:00"/>
    <d v="2019-02-01T00:00:00"/>
    <s v="Friday"/>
    <d v="1899-12-30T08:56:14"/>
    <n v="1"/>
    <d v="2019-02-01T00:00:00"/>
    <d v="2019-02-01T00:00:00"/>
    <d v="2019-02-01T00:00:00"/>
    <x v="1"/>
    <x v="196"/>
    <s v="N"/>
    <s v="Y"/>
    <s v="One Way"/>
    <s v="Bublr Bikes"/>
  </r>
  <r>
    <s v="Bublr Bikes"/>
    <n v="2305266"/>
    <s v="RFID Card Member"/>
    <s v="Milwaukee"/>
    <s v="WI"/>
    <n v="53203"/>
    <s v="UNITED STATES"/>
    <s v="Annual Pass"/>
    <n v="13"/>
    <s v="Standard"/>
    <x v="13"/>
    <n v="43.040349999999997"/>
    <n v="-87.920760000000001"/>
    <s v="Milwaukee"/>
    <x v="1"/>
    <n v="43.038600000000002"/>
    <n v="-87.912099999999995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14:56:34"/>
    <n v="1"/>
    <d v="2019-02-04T00:00:00"/>
    <d v="2019-02-01T00:00:00"/>
    <d v="2019-02-04T00:00:00"/>
    <x v="3"/>
    <x v="197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04T00:00:00"/>
    <d v="2019-02-01T00:00:00"/>
    <d v="2019-02-04T00:00:00"/>
    <s v="Monday"/>
    <d v="1899-12-30T16:34:07"/>
    <n v="1"/>
    <d v="2019-02-04T00:00:00"/>
    <d v="2019-02-01T00:00:00"/>
    <d v="2019-02-04T00:00:00"/>
    <x v="3"/>
    <x v="198"/>
    <s v="N"/>
    <s v="Y"/>
    <s v="One Way"/>
    <s v="Bublr Bikes"/>
  </r>
  <r>
    <s v="Bublr Bikes"/>
    <n v="1737027"/>
    <s v="RFID Card Member"/>
    <m/>
    <m/>
    <n v="53202"/>
    <s v="UNITED STATES"/>
    <s v="Annual Pass"/>
    <n v="12614"/>
    <s v="Standard"/>
    <x v="13"/>
    <n v="43.040349999999997"/>
    <n v="-87.920760000000001"/>
    <s v="Milwaukee"/>
    <x v="15"/>
    <n v="43.028709999999997"/>
    <n v="-87.9041"/>
    <s v="Milwaukee"/>
    <n v="13"/>
    <n v="0"/>
    <n v="0"/>
    <s v="N"/>
    <n v="1"/>
    <n v="1"/>
    <n v="40"/>
    <n v="-1"/>
    <d v="2019-02-04T00:00:00"/>
    <d v="2019-02-01T00:00:00"/>
    <d v="2019-02-04T00:00:00"/>
    <s v="Monday"/>
    <d v="1899-12-30T16:56:33"/>
    <n v="1"/>
    <d v="2019-02-04T00:00:00"/>
    <d v="2019-02-01T00:00:00"/>
    <d v="2019-02-04T00:00:00"/>
    <x v="3"/>
    <x v="199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2620"/>
    <s v="Standard"/>
    <x v="43"/>
    <n v="43.042639999999999"/>
    <n v="-87.905680000000004"/>
    <s v="Milwaukee"/>
    <x v="10"/>
    <n v="43.038580000000003"/>
    <n v="-87.90934"/>
    <s v="Milwaukee"/>
    <n v="563"/>
    <n v="0"/>
    <n v="51"/>
    <s v="N"/>
    <n v="18"/>
    <n v="17.100000000000001"/>
    <n v="720"/>
    <n v="-1"/>
    <d v="2019-02-04T00:00:00"/>
    <d v="2019-02-01T00:00:00"/>
    <d v="2019-02-04T00:00:00"/>
    <s v="Monday"/>
    <d v="1899-12-30T18:43:43"/>
    <n v="1"/>
    <d v="2019-02-05T00:00:00"/>
    <d v="2019-02-01T00:00:00"/>
    <d v="2019-02-05T00:00:00"/>
    <x v="6"/>
    <x v="200"/>
    <s v="Y"/>
    <s v="Y"/>
    <s v="One Way"/>
    <s v="Bublr Bikes"/>
  </r>
  <r>
    <s v="Bublr Bikes"/>
    <n v="2261468"/>
    <s v="RFID Card Member"/>
    <s v="Milwaukee"/>
    <s v="WI"/>
    <n v="53211"/>
    <s v="UNITED STATES"/>
    <s v="Annual Pass"/>
    <n v="5588"/>
    <s v="Standard"/>
    <x v="3"/>
    <n v="43.078530000000001"/>
    <n v="-87.882620000000003"/>
    <s v="Milwaukee"/>
    <x v="42"/>
    <n v="43.060250000000003"/>
    <n v="-87.892169999999993"/>
    <s v="Milwaukee"/>
    <n v="7"/>
    <n v="0"/>
    <n v="0"/>
    <s v="N"/>
    <n v="1"/>
    <n v="1"/>
    <n v="40"/>
    <n v="-1"/>
    <d v="2019-02-05T00:00:00"/>
    <d v="2019-02-01T00:00:00"/>
    <d v="2019-02-05T00:00:00"/>
    <s v="Tuesday"/>
    <d v="1899-12-30T02:28:21"/>
    <n v="1"/>
    <d v="2019-02-05T00:00:00"/>
    <d v="2019-02-01T00:00:00"/>
    <d v="2019-02-05T00:00:00"/>
    <x v="6"/>
    <x v="201"/>
    <s v="N"/>
    <s v="Y"/>
    <s v="One Way"/>
    <s v="Bublr Bikes"/>
  </r>
  <r>
    <s v="Bublr Bikes"/>
    <n v="2394385"/>
    <s v="RFID Card Member"/>
    <s v="Milwaukee"/>
    <s v="WI"/>
    <n v="53211"/>
    <s v="UNITED STATES"/>
    <s v="Buslr Card"/>
    <n v="959"/>
    <s v="Standard"/>
    <x v="47"/>
    <n v="43.066893999999998"/>
    <n v="-87.877936000000005"/>
    <s v="Milwaukee"/>
    <x v="19"/>
    <n v="43.069021999999997"/>
    <n v="-87.887940999999998"/>
    <s v="Milwaukee"/>
    <n v="8"/>
    <n v="0"/>
    <n v="0"/>
    <s v="N"/>
    <n v="1"/>
    <n v="1"/>
    <n v="40"/>
    <n v="-1"/>
    <d v="2019-02-05T00:00:00"/>
    <d v="2019-02-01T00:00:00"/>
    <d v="2019-02-05T00:00:00"/>
    <s v="Tuesday"/>
    <d v="1899-12-30T09:45:16"/>
    <n v="1"/>
    <d v="2019-02-05T00:00:00"/>
    <d v="2019-02-01T00:00:00"/>
    <d v="2019-02-05T00:00:00"/>
    <x v="6"/>
    <x v="202"/>
    <s v="N"/>
    <s v="Y"/>
    <s v="One Way"/>
    <s v="Bublr Bikes"/>
  </r>
  <r>
    <s v="Bublr Bikes"/>
    <n v="2272583"/>
    <s v="RFID Card Member"/>
    <s v="Long Grove"/>
    <s v="IL"/>
    <n v="60047"/>
    <s v="UNITED STATES"/>
    <s v="Annual Pass"/>
    <n v="11111"/>
    <s v="Standard"/>
    <x v="3"/>
    <n v="43.078530000000001"/>
    <n v="-87.882620000000003"/>
    <s v="Milwaukee"/>
    <x v="43"/>
    <n v="43.09534"/>
    <n v="-87.887339999999995"/>
    <s v="Shorewood"/>
    <n v="14"/>
    <n v="0"/>
    <n v="0"/>
    <s v="N"/>
    <n v="2"/>
    <n v="1.9"/>
    <n v="80"/>
    <n v="-1"/>
    <d v="2019-02-05T00:00:00"/>
    <d v="2019-02-01T00:00:00"/>
    <d v="2019-02-05T00:00:00"/>
    <s v="Tuesday"/>
    <d v="1899-12-30T11:05:56"/>
    <n v="1"/>
    <d v="2019-02-05T00:00:00"/>
    <d v="2019-02-01T00:00:00"/>
    <d v="2019-02-05T00:00:00"/>
    <x v="6"/>
    <x v="203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066"/>
    <s v="Standard"/>
    <x v="7"/>
    <n v="43.077359999999999"/>
    <n v="-87.880769999999998"/>
    <s v="Milwaukee"/>
    <x v="28"/>
    <n v="43.074655999999997"/>
    <n v="-87.889011999999994"/>
    <s v="Milwaukee"/>
    <n v="7"/>
    <n v="0"/>
    <n v="0"/>
    <s v="N"/>
    <n v="1"/>
    <n v="1"/>
    <n v="40"/>
    <n v="-1"/>
    <d v="2019-02-06T00:00:00"/>
    <d v="2019-02-01T00:00:00"/>
    <d v="2019-02-06T00:00:00"/>
    <s v="Wednesday"/>
    <d v="1899-12-30T12:20:42"/>
    <n v="1"/>
    <d v="2019-02-06T00:00:00"/>
    <d v="2019-02-01T00:00:00"/>
    <d v="2019-02-06T00:00:00"/>
    <x v="5"/>
    <x v="20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473"/>
    <s v="Standard"/>
    <x v="21"/>
    <n v="43.026229999999998"/>
    <n v="-87.912809999999993"/>
    <s v="Milwaukee"/>
    <x v="26"/>
    <n v="43.041646999999998"/>
    <n v="-87.927257999999995"/>
    <s v="Milwaukee"/>
    <n v="11"/>
    <n v="0"/>
    <n v="0"/>
    <s v="N"/>
    <n v="1"/>
    <n v="1"/>
    <n v="40"/>
    <n v="-1"/>
    <d v="2019-02-06T00:00:00"/>
    <d v="2019-02-01T00:00:00"/>
    <d v="2019-02-06T00:00:00"/>
    <s v="Wednesday"/>
    <d v="1899-12-30T13:33:21"/>
    <n v="1"/>
    <d v="2019-02-06T00:00:00"/>
    <d v="2019-02-01T00:00:00"/>
    <d v="2019-02-06T00:00:00"/>
    <x v="5"/>
    <x v="205"/>
    <s v="N"/>
    <s v="Y"/>
    <s v="One Way"/>
    <s v="Bublr Bikes"/>
  </r>
  <r>
    <s v="Bublr Bikes"/>
    <n v="1760239"/>
    <s v="RFID Card Member"/>
    <s v="Milwaukee"/>
    <s v="WI"/>
    <n v="53202"/>
    <s v="UNITED STATES"/>
    <s v="Annual Pass"/>
    <n v="12559"/>
    <s v="Standard"/>
    <x v="40"/>
    <n v="43.045712999999999"/>
    <n v="-87.899756999999994"/>
    <s v="Milwaukee"/>
    <x v="5"/>
    <n v="43.05097"/>
    <n v="-87.906440000000003"/>
    <s v="Milwaukee"/>
    <n v="5"/>
    <n v="0"/>
    <n v="0"/>
    <s v="N"/>
    <n v="0"/>
    <n v="0"/>
    <n v="0"/>
    <n v="-1"/>
    <d v="2019-02-06T00:00:00"/>
    <d v="2019-02-01T00:00:00"/>
    <d v="2019-02-06T00:00:00"/>
    <s v="Wednesday"/>
    <d v="1899-12-30T17:36:36"/>
    <n v="1"/>
    <d v="2019-02-06T00:00:00"/>
    <d v="2019-02-01T00:00:00"/>
    <d v="2019-02-06T00:00:00"/>
    <x v="5"/>
    <x v="206"/>
    <s v="N"/>
    <s v="Y"/>
    <s v="One Way"/>
    <s v="Bublr Bikes"/>
  </r>
  <r>
    <s v="Bublr Bikes"/>
    <n v="1737027"/>
    <s v="RFID Card Member"/>
    <m/>
    <m/>
    <n v="53202"/>
    <s v="UNITED STATES"/>
    <s v="Annual Pass"/>
    <n v="12619"/>
    <s v="Standard"/>
    <x v="29"/>
    <n v="43.031480000000002"/>
    <n v="-87.908169999999998"/>
    <s v="Milwaukee"/>
    <x v="12"/>
    <n v="43.03913"/>
    <n v="-87.916150000000002"/>
    <s v="Milwaukee"/>
    <n v="10"/>
    <n v="0"/>
    <n v="0"/>
    <s v="N"/>
    <n v="1"/>
    <n v="1"/>
    <n v="40"/>
    <n v="-1"/>
    <d v="2019-02-06T00:00:00"/>
    <d v="2019-02-01T00:00:00"/>
    <d v="2019-02-06T00:00:00"/>
    <s v="Wednesday"/>
    <d v="1899-12-30T18:42:53"/>
    <n v="1"/>
    <d v="2019-02-06T00:00:00"/>
    <d v="2019-02-01T00:00:00"/>
    <d v="2019-02-06T00:00:00"/>
    <x v="5"/>
    <x v="207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511"/>
    <s v="Standard"/>
    <x v="2"/>
    <n v="43.074890000000003"/>
    <n v="-87.882810000000006"/>
    <s v="Milwaukee"/>
    <x v="3"/>
    <n v="43.078530000000001"/>
    <n v="-87.882620000000003"/>
    <s v="Milwaukee"/>
    <n v="2"/>
    <n v="0"/>
    <n v="0"/>
    <s v="N"/>
    <n v="0"/>
    <n v="0"/>
    <n v="0"/>
    <n v="-1"/>
    <d v="2019-02-07T00:00:00"/>
    <d v="2019-02-01T00:00:00"/>
    <d v="2019-02-07T00:00:00"/>
    <s v="Thursday"/>
    <d v="1899-12-30T05:25:49"/>
    <n v="1"/>
    <d v="2019-02-07T00:00:00"/>
    <d v="2019-02-01T00:00:00"/>
    <d v="2019-02-07T00:00:00"/>
    <x v="2"/>
    <x v="208"/>
    <s v="N"/>
    <s v="Y"/>
    <s v="One Way"/>
    <s v="Bublr Bikes"/>
  </r>
  <r>
    <s v="Bublr Bikes"/>
    <n v="1478009"/>
    <s v="RFID Card Member"/>
    <s v="Milwaukee"/>
    <s v="WI"/>
    <n v="53211"/>
    <s v="UNITED STATES"/>
    <s v="Annual Pass"/>
    <n v="11147"/>
    <s v="Standard"/>
    <x v="4"/>
    <n v="43.081940000000003"/>
    <n v="-87.888090000000005"/>
    <s v="Shorewood"/>
    <x v="1"/>
    <n v="43.038600000000002"/>
    <n v="-87.912099999999995"/>
    <s v="Milwaukee"/>
    <n v="38"/>
    <n v="0"/>
    <n v="0"/>
    <s v="N"/>
    <n v="5"/>
    <n v="4.8"/>
    <n v="200"/>
    <n v="-1"/>
    <d v="2019-02-07T00:00:00"/>
    <d v="2019-02-01T00:00:00"/>
    <d v="2019-02-07T00:00:00"/>
    <s v="Thursday"/>
    <d v="1899-12-30T08:06:52"/>
    <n v="1"/>
    <d v="2019-02-07T00:00:00"/>
    <d v="2019-02-01T00:00:00"/>
    <d v="2019-02-07T00:00:00"/>
    <x v="2"/>
    <x v="209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2518"/>
    <s v="Standard"/>
    <x v="5"/>
    <n v="43.05097"/>
    <n v="-87.906440000000003"/>
    <s v="Milwaukee"/>
    <x v="24"/>
    <n v="43.03886"/>
    <n v="-87.902720000000002"/>
    <s v="Milwaukee"/>
    <n v="166"/>
    <n v="30"/>
    <n v="0"/>
    <s v="Y"/>
    <n v="18"/>
    <n v="17.100000000000001"/>
    <n v="720"/>
    <n v="-1"/>
    <d v="2019-02-07T00:00:00"/>
    <d v="2019-02-01T00:00:00"/>
    <d v="2019-02-07T00:00:00"/>
    <s v="Thursday"/>
    <d v="1899-12-30T08:39:59"/>
    <n v="1"/>
    <d v="2019-02-07T00:00:00"/>
    <d v="2019-02-01T00:00:00"/>
    <d v="2019-02-07T00:00:00"/>
    <x v="2"/>
    <x v="210"/>
    <s v="Y"/>
    <s v="N"/>
    <s v="One Way"/>
    <s v="Bublr Bikes"/>
  </r>
  <r>
    <s v="Bublr Bikes"/>
    <n v="1730248"/>
    <s v="RFID Card Member"/>
    <s v="Milwaukee"/>
    <s v="WI"/>
    <n v="53207"/>
    <s v="UNITED STATES"/>
    <s v="Annual Pass"/>
    <n v="12631"/>
    <s v="Standard"/>
    <x v="35"/>
    <n v="43.04824"/>
    <n v="-87.904970000000006"/>
    <s v="Milwaukee"/>
    <x v="9"/>
    <n v="43.042490000000001"/>
    <n v="-87.909959999999998"/>
    <s v="Milwaukee"/>
    <n v="4"/>
    <n v="0"/>
    <n v="0"/>
    <s v="N"/>
    <n v="0"/>
    <n v="0"/>
    <n v="0"/>
    <n v="-1"/>
    <d v="2019-02-07T00:00:00"/>
    <d v="2019-02-01T00:00:00"/>
    <d v="2019-02-07T00:00:00"/>
    <s v="Thursday"/>
    <d v="1899-12-30T10:49:30"/>
    <n v="1"/>
    <d v="2019-02-07T00:00:00"/>
    <d v="2019-02-01T00:00:00"/>
    <d v="2019-02-07T00:00:00"/>
    <x v="2"/>
    <x v="211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2535"/>
    <s v="Standard"/>
    <x v="3"/>
    <n v="43.078530000000001"/>
    <n v="-87.882620000000003"/>
    <s v="Milwaukee"/>
    <x v="3"/>
    <n v="43.078530000000001"/>
    <n v="-87.882620000000003"/>
    <s v="Milwaukee"/>
    <n v="31"/>
    <n v="0"/>
    <n v="0"/>
    <s v="N"/>
    <n v="4"/>
    <n v="3.8"/>
    <n v="160"/>
    <n v="-1"/>
    <d v="2019-02-07T00:00:00"/>
    <d v="2019-02-01T00:00:00"/>
    <d v="2019-02-07T00:00:00"/>
    <s v="Thursday"/>
    <d v="1899-12-30T17:13:05"/>
    <n v="1"/>
    <d v="2019-02-07T00:00:00"/>
    <d v="2019-02-01T00:00:00"/>
    <d v="2019-02-07T00:00:00"/>
    <x v="2"/>
    <x v="212"/>
    <s v="Y"/>
    <s v="Y"/>
    <s v="Round Trip"/>
    <s v="Bublr Bikes"/>
  </r>
  <r>
    <s v="Bublr Bikes"/>
    <n v="2305266"/>
    <s v="RFID Card Member"/>
    <s v="Milwaukee"/>
    <s v="WI"/>
    <n v="53203"/>
    <s v="UNITED STATES"/>
    <s v="Annual Pass"/>
    <n v="5441"/>
    <s v="Standard"/>
    <x v="11"/>
    <n v="43.03519"/>
    <n v="-87.907390000000007"/>
    <s v="Milwaukee"/>
    <x v="1"/>
    <n v="43.038600000000002"/>
    <n v="-87.912099999999995"/>
    <s v="Milwaukee"/>
    <n v="3"/>
    <n v="0"/>
    <n v="0"/>
    <s v="N"/>
    <n v="0"/>
    <n v="0"/>
    <n v="0"/>
    <n v="-1"/>
    <d v="2019-02-09T00:00:00"/>
    <d v="2019-02-01T00:00:00"/>
    <d v="2019-02-09T00:00:00"/>
    <s v="Saturday"/>
    <d v="1899-12-30T15:00:44"/>
    <n v="1"/>
    <d v="2019-02-09T00:00:00"/>
    <d v="2019-02-01T00:00:00"/>
    <d v="2019-02-09T00:00:00"/>
    <x v="0"/>
    <x v="213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76"/>
    <s v="Standard"/>
    <x v="7"/>
    <n v="43.077359999999999"/>
    <n v="-87.880769999999998"/>
    <s v="Milwaukee"/>
    <x v="28"/>
    <n v="43.074655999999997"/>
    <n v="-87.889011999999994"/>
    <s v="Milwaukee"/>
    <n v="6"/>
    <n v="0"/>
    <n v="0"/>
    <s v="N"/>
    <n v="0"/>
    <n v="0"/>
    <n v="0"/>
    <n v="-1"/>
    <d v="2019-02-09T00:00:00"/>
    <d v="2019-02-01T00:00:00"/>
    <d v="2019-02-09T00:00:00"/>
    <s v="Saturday"/>
    <d v="1899-12-30T17:37:01"/>
    <n v="1"/>
    <d v="2019-02-09T00:00:00"/>
    <d v="2019-02-01T00:00:00"/>
    <d v="2019-02-09T00:00:00"/>
    <x v="0"/>
    <x v="214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76"/>
    <s v="Standard"/>
    <x v="27"/>
    <n v="43.074655999999997"/>
    <n v="-87.889011999999994"/>
    <s v="Milwaukee"/>
    <x v="14"/>
    <n v="43.077359999999999"/>
    <n v="-87.880769999999998"/>
    <s v="Milwaukee"/>
    <n v="7"/>
    <n v="0"/>
    <n v="0"/>
    <s v="N"/>
    <n v="1"/>
    <n v="1"/>
    <n v="40"/>
    <n v="-1"/>
    <d v="2019-02-11T00:00:00"/>
    <d v="2019-02-01T00:00:00"/>
    <d v="2019-02-11T00:00:00"/>
    <s v="Monday"/>
    <d v="1899-12-30T09:16:16"/>
    <n v="1"/>
    <d v="2019-02-11T00:00:00"/>
    <d v="2019-02-01T00:00:00"/>
    <d v="2019-02-11T00:00:00"/>
    <x v="3"/>
    <x v="215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631"/>
    <s v="Standard"/>
    <x v="9"/>
    <n v="43.042490000000001"/>
    <n v="-87.909959999999998"/>
    <s v="Milwaukee"/>
    <x v="12"/>
    <n v="43.03913"/>
    <n v="-87.916150000000002"/>
    <s v="Milwaukee"/>
    <n v="6"/>
    <n v="0"/>
    <n v="0"/>
    <s v="N"/>
    <n v="0"/>
    <n v="0"/>
    <n v="0"/>
    <n v="-1"/>
    <d v="2019-02-11T00:00:00"/>
    <d v="2019-02-01T00:00:00"/>
    <d v="2019-02-11T00:00:00"/>
    <s v="Monday"/>
    <d v="1899-12-30T17:06:44"/>
    <n v="1"/>
    <d v="2019-02-11T00:00:00"/>
    <d v="2019-02-01T00:00:00"/>
    <d v="2019-02-11T00:00:00"/>
    <x v="3"/>
    <x v="216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535"/>
    <s v="Standard"/>
    <x v="2"/>
    <n v="43.074890000000003"/>
    <n v="-87.882810000000006"/>
    <s v="Milwaukee"/>
    <x v="3"/>
    <n v="43.078530000000001"/>
    <n v="-87.882620000000003"/>
    <s v="Milwaukee"/>
    <n v="968"/>
    <n v="30"/>
    <n v="0"/>
    <s v="Y"/>
    <n v="18"/>
    <n v="17.100000000000001"/>
    <n v="720"/>
    <n v="-1"/>
    <d v="2019-02-11T00:00:00"/>
    <d v="2019-02-01T00:00:00"/>
    <d v="2019-02-11T00:00:00"/>
    <s v="Monday"/>
    <d v="1899-12-30T19:22:28"/>
    <n v="1"/>
    <d v="2019-02-12T00:00:00"/>
    <d v="2019-02-01T00:00:00"/>
    <d v="2019-02-12T00:00:00"/>
    <x v="6"/>
    <x v="217"/>
    <s v="Y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0"/>
    <n v="43.038600000000002"/>
    <n v="-87.912099999999995"/>
    <s v="Milwaukee"/>
    <x v="17"/>
    <n v="43.038649999999997"/>
    <n v="-87.921930000000003"/>
    <s v="Milwaukee"/>
    <n v="5"/>
    <n v="0"/>
    <n v="0"/>
    <s v="N"/>
    <n v="0"/>
    <n v="0"/>
    <n v="0"/>
    <n v="-1"/>
    <d v="2019-02-14T00:00:00"/>
    <d v="2019-02-01T00:00:00"/>
    <d v="2019-02-14T00:00:00"/>
    <s v="Thursday"/>
    <d v="1899-12-30T08:20:39"/>
    <n v="1"/>
    <d v="2019-02-14T00:00:00"/>
    <d v="2019-02-01T00:00:00"/>
    <d v="2019-02-14T00:00:00"/>
    <x v="2"/>
    <x v="218"/>
    <s v="N"/>
    <s v="Y"/>
    <s v="One Way"/>
    <s v="Bublr Bikes"/>
  </r>
  <r>
    <s v="Bublr Bikes"/>
    <n v="2274677"/>
    <s v="RFID Card Member"/>
    <s v="Milwaukee"/>
    <s v="WI"/>
    <n v="53211"/>
    <s v="UNITED STATES"/>
    <s v="Annual Pass"/>
    <n v="5540"/>
    <s v="Standard"/>
    <x v="27"/>
    <n v="43.074655999999997"/>
    <n v="-87.889011999999994"/>
    <s v="Milwaukee"/>
    <x v="14"/>
    <n v="43.077359999999999"/>
    <n v="-87.880769999999998"/>
    <s v="Milwaukee"/>
    <n v="5"/>
    <n v="0"/>
    <n v="0"/>
    <s v="N"/>
    <n v="0"/>
    <n v="0"/>
    <n v="0"/>
    <n v="-1"/>
    <d v="2019-02-14T00:00:00"/>
    <d v="2019-02-01T00:00:00"/>
    <d v="2019-02-14T00:00:00"/>
    <s v="Thursday"/>
    <d v="1899-12-30T20:00:57"/>
    <n v="1"/>
    <d v="2019-02-14T00:00:00"/>
    <d v="2019-02-01T00:00:00"/>
    <d v="2019-02-14T00:00:00"/>
    <x v="2"/>
    <x v="219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97"/>
    <s v="Standard"/>
    <x v="40"/>
    <n v="43.045712999999999"/>
    <n v="-87.899756999999994"/>
    <s v="Milwaukee"/>
    <x v="36"/>
    <n v="43.060786"/>
    <n v="-87.883825999999999"/>
    <s v="Milwaukee"/>
    <n v="9"/>
    <n v="0"/>
    <n v="0"/>
    <s v="N"/>
    <n v="1"/>
    <n v="1"/>
    <n v="40"/>
    <n v="-1"/>
    <d v="2019-02-15T00:00:00"/>
    <d v="2019-02-01T00:00:00"/>
    <d v="2019-02-15T00:00:00"/>
    <s v="Friday"/>
    <d v="1899-12-30T01:24:41"/>
    <n v="1"/>
    <d v="2019-02-15T00:00:00"/>
    <d v="2019-02-01T00:00:00"/>
    <d v="2019-02-15T00:00:00"/>
    <x v="1"/>
    <x v="220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77"/>
    <s v="Standard"/>
    <x v="5"/>
    <n v="43.05097"/>
    <n v="-87.906440000000003"/>
    <s v="Milwaukee"/>
    <x v="24"/>
    <n v="43.03886"/>
    <n v="-87.902720000000002"/>
    <s v="Milwaukee"/>
    <n v="8"/>
    <n v="0"/>
    <n v="0"/>
    <s v="N"/>
    <n v="1"/>
    <n v="1"/>
    <n v="40"/>
    <n v="-1"/>
    <d v="2019-02-15T00:00:00"/>
    <d v="2019-02-01T00:00:00"/>
    <d v="2019-02-15T00:00:00"/>
    <s v="Friday"/>
    <d v="1899-12-30T08:08:05"/>
    <n v="1"/>
    <d v="2019-02-15T00:00:00"/>
    <d v="2019-02-01T00:00:00"/>
    <d v="2019-02-15T00:00:00"/>
    <x v="1"/>
    <x v="221"/>
    <s v="N"/>
    <s v="N"/>
    <s v="One Way"/>
    <s v="Bublr Bikes"/>
  </r>
  <r>
    <s v="Bublr Bikes"/>
    <n v="2289882"/>
    <s v="RFID Card Member"/>
    <s v="Brookfield "/>
    <s v="WI"/>
    <n v="53045"/>
    <s v="UNITED STATES"/>
    <s v="Annual Pass"/>
    <n v="11101"/>
    <s v="Standard"/>
    <x v="27"/>
    <n v="43.074655999999997"/>
    <n v="-87.889011999999994"/>
    <s v="Milwaukee"/>
    <x v="14"/>
    <n v="43.077359999999999"/>
    <n v="-87.880769999999998"/>
    <s v="Milwaukee"/>
    <n v="6"/>
    <n v="0"/>
    <n v="0"/>
    <s v="N"/>
    <n v="0"/>
    <n v="0"/>
    <n v="0"/>
    <n v="-1"/>
    <d v="2019-02-15T00:00:00"/>
    <d v="2019-02-01T00:00:00"/>
    <d v="2019-02-15T00:00:00"/>
    <s v="Friday"/>
    <d v="1899-12-30T16:40:24"/>
    <n v="1"/>
    <d v="2019-02-15T00:00:00"/>
    <d v="2019-02-01T00:00:00"/>
    <d v="2019-02-15T00:00:00"/>
    <x v="1"/>
    <x v="222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5459"/>
    <s v="Standard"/>
    <x v="32"/>
    <n v="43.053040000000003"/>
    <n v="-87.897660000000002"/>
    <s v="Milwaukee"/>
    <x v="25"/>
    <n v="43.004728999999998"/>
    <n v="-87.905463999999995"/>
    <s v="Milwaukee"/>
    <n v="37"/>
    <n v="0"/>
    <n v="0"/>
    <s v="N"/>
    <n v="5"/>
    <n v="4.8"/>
    <n v="200"/>
    <n v="-1"/>
    <d v="2019-02-18T00:00:00"/>
    <d v="2019-02-01T00:00:00"/>
    <d v="2019-02-18T00:00:00"/>
    <s v="Monday"/>
    <d v="1899-12-30T10:07:59"/>
    <n v="1"/>
    <d v="2019-02-18T00:00:00"/>
    <d v="2019-02-01T00:00:00"/>
    <d v="2019-02-18T00:00:00"/>
    <x v="3"/>
    <x v="223"/>
    <s v="Y"/>
    <s v="Y"/>
    <s v="One Way"/>
    <s v="Bublr Bikes"/>
  </r>
  <r>
    <s v="Bublr Bikes"/>
    <n v="1328721"/>
    <s v="RFID Card Member"/>
    <s v="Milwaukee"/>
    <s v="WI"/>
    <n v="53207"/>
    <s v="UNITED STATES"/>
    <s v="Annual Pass"/>
    <n v="11070"/>
    <s v="Standard"/>
    <x v="14"/>
    <n v="43.034619999999997"/>
    <n v="-87.917500000000004"/>
    <s v="Milwaukee"/>
    <x v="20"/>
    <n v="43.026229999999998"/>
    <n v="-87.912809999999993"/>
    <s v="Milwaukee"/>
    <n v="8"/>
    <n v="0"/>
    <n v="0"/>
    <s v="N"/>
    <n v="1"/>
    <n v="1"/>
    <n v="40"/>
    <n v="-1"/>
    <d v="2019-02-18T00:00:00"/>
    <d v="2019-02-01T00:00:00"/>
    <d v="2019-02-18T00:00:00"/>
    <s v="Monday"/>
    <d v="1899-12-30T10:41:06"/>
    <n v="1"/>
    <d v="2019-02-18T00:00:00"/>
    <d v="2019-02-01T00:00:00"/>
    <d v="2019-02-18T00:00:00"/>
    <x v="3"/>
    <x v="22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65"/>
    <s v="Standard"/>
    <x v="21"/>
    <n v="43.026229999999998"/>
    <n v="-87.912809999999993"/>
    <s v="Milwaukee"/>
    <x v="25"/>
    <n v="43.004728999999998"/>
    <n v="-87.905463999999995"/>
    <s v="Milwaukee"/>
    <n v="10"/>
    <n v="0"/>
    <n v="0"/>
    <s v="N"/>
    <n v="1"/>
    <n v="1"/>
    <n v="40"/>
    <n v="-1"/>
    <d v="2019-02-19T00:00:00"/>
    <d v="2019-02-01T00:00:00"/>
    <d v="2019-02-19T00:00:00"/>
    <s v="Tuesday"/>
    <d v="1899-12-30T11:00:30"/>
    <n v="1"/>
    <d v="2019-02-19T00:00:00"/>
    <d v="2019-02-01T00:00:00"/>
    <d v="2019-02-19T00:00:00"/>
    <x v="6"/>
    <x v="225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677"/>
    <s v="Standard"/>
    <x v="6"/>
    <n v="43.052549999999997"/>
    <n v="-87.909329999999997"/>
    <s v="Milwaukee"/>
    <x v="12"/>
    <n v="43.03913"/>
    <n v="-87.916150000000002"/>
    <s v="Milwaukee"/>
    <n v="8"/>
    <n v="0"/>
    <n v="0"/>
    <s v="N"/>
    <n v="1"/>
    <n v="1"/>
    <n v="40"/>
    <n v="-1"/>
    <d v="2019-02-20T00:00:00"/>
    <d v="2019-02-01T00:00:00"/>
    <d v="2019-02-20T00:00:00"/>
    <s v="Wednesday"/>
    <d v="1899-12-30T08:59:21"/>
    <n v="1"/>
    <d v="2019-02-20T00:00:00"/>
    <d v="2019-02-01T00:00:00"/>
    <d v="2019-02-20T00:00:00"/>
    <x v="5"/>
    <x v="226"/>
    <s v="N"/>
    <s v="Y"/>
    <s v="One Way"/>
    <s v="Bublr Bikes"/>
  </r>
  <r>
    <s v="Bublr Bikes"/>
    <n v="671983"/>
    <s v="RFID Card Member"/>
    <s v="Whitefish Bay"/>
    <s v="WI"/>
    <n v="53217"/>
    <s v="UNITED STATES"/>
    <s v="Annual Pass"/>
    <n v="994"/>
    <s v="Standard"/>
    <x v="26"/>
    <n v="43.03886"/>
    <n v="-87.902720000000002"/>
    <s v="Milwaukee"/>
    <x v="9"/>
    <n v="43.042490000000001"/>
    <n v="-87.909959999999998"/>
    <s v="Milwaukee"/>
    <n v="6"/>
    <n v="0"/>
    <n v="0"/>
    <s v="N"/>
    <n v="0"/>
    <n v="0"/>
    <n v="0"/>
    <n v="-1"/>
    <d v="2019-02-21T00:00:00"/>
    <d v="2019-02-01T00:00:00"/>
    <d v="2019-02-21T00:00:00"/>
    <s v="Thursday"/>
    <d v="1899-12-30T13:57:07"/>
    <n v="1"/>
    <d v="2019-02-21T00:00:00"/>
    <d v="2019-02-01T00:00:00"/>
    <d v="2019-02-21T00:00:00"/>
    <x v="2"/>
    <x v="227"/>
    <s v="N"/>
    <s v="Y"/>
    <s v="One Way"/>
    <s v="Bublr Bikes"/>
  </r>
  <r>
    <s v="Bublr Bikes"/>
    <n v="2216324"/>
    <s v="RFID Card Member"/>
    <s v="Milwaukee"/>
    <s v="AL"/>
    <n v="53211"/>
    <s v="UNITED STATES"/>
    <s v="Annual Pass"/>
    <n v="5521"/>
    <s v="Standard"/>
    <x v="2"/>
    <n v="43.074890000000003"/>
    <n v="-87.882810000000006"/>
    <s v="Milwaukee"/>
    <x v="6"/>
    <n v="43.049909999999997"/>
    <n v="-87.914237"/>
    <s v="Milwaukee"/>
    <n v="89"/>
    <n v="0"/>
    <n v="0"/>
    <s v="Y"/>
    <n v="13"/>
    <n v="12.4"/>
    <n v="520"/>
    <n v="-1"/>
    <d v="2019-02-22T00:00:00"/>
    <d v="2019-02-01T00:00:00"/>
    <d v="2019-02-22T00:00:00"/>
    <s v="Friday"/>
    <d v="1899-12-30T11:27:29"/>
    <n v="1"/>
    <d v="2019-02-22T00:00:00"/>
    <d v="2019-02-01T00:00:00"/>
    <d v="2019-02-22T00:00:00"/>
    <x v="1"/>
    <x v="228"/>
    <s v="Y"/>
    <s v="Y"/>
    <s v="One Way"/>
    <s v="Bublr Bikes"/>
  </r>
  <r>
    <s v="Bublr Bikes"/>
    <n v="2274677"/>
    <s v="RFID Card Member"/>
    <s v="Milwaukee"/>
    <s v="WI"/>
    <n v="53211"/>
    <s v="UNITED STATES"/>
    <s v="Annual Pass"/>
    <n v="34"/>
    <s v="Standard"/>
    <x v="27"/>
    <n v="43.074655999999997"/>
    <n v="-87.889011999999994"/>
    <s v="Milwaukee"/>
    <x v="2"/>
    <n v="43.074890000000003"/>
    <n v="-87.882810000000006"/>
    <s v="Milwaukee"/>
    <n v="2"/>
    <n v="0"/>
    <n v="0"/>
    <s v="N"/>
    <n v="0"/>
    <n v="0"/>
    <n v="0"/>
    <n v="-1"/>
    <d v="2019-02-22T00:00:00"/>
    <d v="2019-02-01T00:00:00"/>
    <d v="2019-02-22T00:00:00"/>
    <s v="Friday"/>
    <d v="1899-12-30T12:30:07"/>
    <n v="1"/>
    <d v="2019-02-22T00:00:00"/>
    <d v="2019-02-01T00:00:00"/>
    <d v="2019-02-22T00:00:00"/>
    <x v="1"/>
    <x v="229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73"/>
    <s v="Standard"/>
    <x v="18"/>
    <n v="43.054830000000003"/>
    <n v="-87.91874"/>
    <s v="Milwaukee"/>
    <x v="20"/>
    <n v="43.026229999999998"/>
    <n v="-87.912809999999993"/>
    <s v="Milwaukee"/>
    <n v="15"/>
    <n v="0"/>
    <n v="0"/>
    <s v="N"/>
    <n v="2"/>
    <n v="1.9"/>
    <n v="80"/>
    <n v="-1"/>
    <d v="2019-02-22T00:00:00"/>
    <d v="2019-02-01T00:00:00"/>
    <d v="2019-02-22T00:00:00"/>
    <s v="Friday"/>
    <d v="1899-12-30T14:31:41"/>
    <n v="1"/>
    <d v="2019-02-22T00:00:00"/>
    <d v="2019-02-01T00:00:00"/>
    <d v="2019-02-22T00:00:00"/>
    <x v="1"/>
    <x v="23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72"/>
    <s v="Standard"/>
    <x v="10"/>
    <n v="43.038600000000002"/>
    <n v="-87.912099999999995"/>
    <s v="Milwaukee"/>
    <x v="20"/>
    <n v="43.026229999999998"/>
    <n v="-87.912809999999993"/>
    <s v="Milwaukee"/>
    <n v="9"/>
    <n v="0"/>
    <n v="0"/>
    <s v="N"/>
    <n v="1"/>
    <n v="1"/>
    <n v="40"/>
    <n v="-1"/>
    <d v="2019-02-22T00:00:00"/>
    <d v="2019-02-01T00:00:00"/>
    <d v="2019-02-22T00:00:00"/>
    <s v="Friday"/>
    <d v="1899-12-30T20:44:08"/>
    <n v="1"/>
    <d v="2019-02-22T00:00:00"/>
    <d v="2019-02-01T00:00:00"/>
    <d v="2019-02-22T00:00:00"/>
    <x v="1"/>
    <x v="231"/>
    <s v="N"/>
    <s v="Y"/>
    <s v="One Way"/>
    <s v="Bublr Bikes"/>
  </r>
  <r>
    <s v="Bublr Bikes"/>
    <n v="1823593"/>
    <s v="RFID Card Member"/>
    <s v="Milwaukee"/>
    <s v="WI"/>
    <n v="53204"/>
    <s v="UNITED STATES"/>
    <s v="Pay as You Go Pass"/>
    <n v="11139"/>
    <s v="Standard"/>
    <x v="1"/>
    <n v="43.03913"/>
    <n v="-87.916150000000002"/>
    <s v="Milwaukee"/>
    <x v="44"/>
    <n v="43.020020000000002"/>
    <n v="-87.912540000000007"/>
    <s v="Milwaukee"/>
    <n v="9"/>
    <n v="0"/>
    <n v="2"/>
    <s v="N"/>
    <n v="0.6"/>
    <n v="0.6"/>
    <n v="23"/>
    <n v="-1"/>
    <d v="2019-02-22T00:00:00"/>
    <d v="2019-02-01T00:00:00"/>
    <d v="2019-02-22T00:00:00"/>
    <s v="Friday"/>
    <d v="1899-12-30T22:46:10"/>
    <n v="1"/>
    <d v="2019-02-22T00:00:00"/>
    <d v="2019-02-01T00:00:00"/>
    <d v="2019-02-22T00:00:00"/>
    <x v="1"/>
    <x v="232"/>
    <s v="N"/>
    <s v="Y"/>
    <s v="One Way"/>
    <s v="Bublr Bikes"/>
  </r>
  <r>
    <s v="Bublr Bikes"/>
    <n v="1382067"/>
    <s v="RFID Card Member"/>
    <s v="Milwaukee"/>
    <s v="WI"/>
    <n v="53207"/>
    <s v="UNITED STATES"/>
    <s v="Pay as You Go Pass"/>
    <n v="12645"/>
    <s v="Standard"/>
    <x v="48"/>
    <n v="43.067270000000001"/>
    <n v="-87.901709999999994"/>
    <s v="Milwaukee"/>
    <x v="45"/>
    <n v="43.067270000000001"/>
    <n v="-87.901709999999994"/>
    <s v="Milwaukee"/>
    <n v="0"/>
    <n v="0"/>
    <n v="0"/>
    <s v="N"/>
    <n v="0"/>
    <n v="0"/>
    <n v="0"/>
    <n v="-1"/>
    <d v="2019-02-25T00:00:00"/>
    <d v="2019-02-01T00:00:00"/>
    <d v="2019-02-25T00:00:00"/>
    <s v="Monday"/>
    <d v="1899-12-30T12:56:36"/>
    <n v="1"/>
    <d v="2019-02-25T00:00:00"/>
    <d v="2019-02-01T00:00:00"/>
    <d v="2019-02-25T00:00:00"/>
    <x v="3"/>
    <x v="233"/>
    <s v="N"/>
    <s v="Y"/>
    <s v="Round Trip"/>
    <s v="Bublr Bikes"/>
  </r>
  <r>
    <s v="Bublr Bikes"/>
    <n v="2252995"/>
    <s v="RFID Card Member"/>
    <s v="Milwaukee"/>
    <s v="WI"/>
    <n v="53211"/>
    <s v="UNITED STATES"/>
    <s v="Annual Pass"/>
    <n v="12616"/>
    <s v="Standard"/>
    <x v="2"/>
    <n v="43.074890000000003"/>
    <n v="-87.882810000000006"/>
    <s v="Milwaukee"/>
    <x v="3"/>
    <n v="43.078530000000001"/>
    <n v="-87.882620000000003"/>
    <s v="Milwaukee"/>
    <n v="1"/>
    <n v="0"/>
    <n v="0"/>
    <s v="N"/>
    <n v="0"/>
    <n v="0"/>
    <n v="0"/>
    <n v="-1"/>
    <d v="2019-02-25T00:00:00"/>
    <d v="2019-02-01T00:00:00"/>
    <d v="2019-02-25T00:00:00"/>
    <s v="Monday"/>
    <d v="1899-12-30T18:49:19"/>
    <n v="1"/>
    <d v="2019-02-25T00:00:00"/>
    <d v="2019-02-01T00:00:00"/>
    <d v="2019-02-25T00:00:00"/>
    <x v="3"/>
    <x v="234"/>
    <s v="N"/>
    <s v="Y"/>
    <s v="One Way"/>
    <s v="Bublr Bikes"/>
  </r>
  <r>
    <s v="Bublr Bikes"/>
    <n v="2272533"/>
    <s v="RFID Card Member"/>
    <s v="Miwaukee"/>
    <s v="WI"/>
    <n v="53211"/>
    <s v="UNITED STATES"/>
    <s v="Annual Pass"/>
    <n v="12705"/>
    <s v="Standard"/>
    <x v="8"/>
    <n v="43.060250000000003"/>
    <n v="-87.892169999999993"/>
    <s v="Milwaukee"/>
    <x v="27"/>
    <n v="43.060155999999999"/>
    <n v="-87.881258000000003"/>
    <s v="Milwaukee"/>
    <n v="5"/>
    <n v="0"/>
    <n v="0"/>
    <s v="N"/>
    <n v="0"/>
    <n v="0"/>
    <n v="0"/>
    <n v="-1"/>
    <d v="2019-02-27T00:00:00"/>
    <d v="2019-02-01T00:00:00"/>
    <d v="2019-02-27T00:00:00"/>
    <s v="Wednesday"/>
    <d v="1899-12-30T09:24:14"/>
    <n v="1"/>
    <d v="2019-02-27T00:00:00"/>
    <d v="2019-02-01T00:00:00"/>
    <d v="2019-02-27T00:00:00"/>
    <x v="5"/>
    <x v="235"/>
    <s v="N"/>
    <s v="Y"/>
    <s v="One Way"/>
    <s v="Bublr Bikes"/>
  </r>
  <r>
    <s v="Bublr Bikes"/>
    <n v="783916"/>
    <s v="RFID Card Member"/>
    <s v="Chicago"/>
    <s v="IL"/>
    <n v="60618"/>
    <s v="UNITED STATES"/>
    <s v="Annual Pass"/>
    <n v="202"/>
    <s v="Standard"/>
    <x v="26"/>
    <n v="43.03886"/>
    <n v="-87.902720000000002"/>
    <s v="Milwaukee"/>
    <x v="35"/>
    <n v="43.034619999999997"/>
    <n v="-87.917500000000004"/>
    <s v="Milwaukee"/>
    <n v="14"/>
    <n v="0"/>
    <n v="0"/>
    <s v="N"/>
    <n v="2"/>
    <n v="1.9"/>
    <n v="80"/>
    <n v="-1"/>
    <d v="2019-02-28T00:00:00"/>
    <d v="2019-02-01T00:00:00"/>
    <d v="2019-02-28T00:00:00"/>
    <s v="Thursday"/>
    <d v="1899-12-30T14:40:05"/>
    <n v="1"/>
    <d v="2019-02-28T00:00:00"/>
    <d v="2019-02-01T00:00:00"/>
    <d v="2019-02-28T00:00:00"/>
    <x v="2"/>
    <x v="236"/>
    <s v="N"/>
    <s v="Y"/>
    <s v="One Way"/>
    <s v="Bublr Bikes"/>
  </r>
  <r>
    <s v="Bublr Bikes"/>
    <n v="1948071"/>
    <s v="RFID Card Member"/>
    <s v="Shorewood"/>
    <s v="WI"/>
    <n v="53211"/>
    <s v="UNITED STATES"/>
    <s v="Annual Pass"/>
    <n v="989"/>
    <s v="Standard"/>
    <x v="47"/>
    <n v="43.066893999999998"/>
    <n v="-87.877936000000005"/>
    <s v="Milwaukee"/>
    <x v="2"/>
    <n v="43.074890000000003"/>
    <n v="-87.882810000000006"/>
    <s v="Milwaukee"/>
    <n v="9"/>
    <n v="0"/>
    <n v="0"/>
    <s v="N"/>
    <n v="1"/>
    <n v="1"/>
    <n v="40"/>
    <n v="-1"/>
    <d v="2019-02-01T00:00:00"/>
    <d v="2019-02-01T00:00:00"/>
    <d v="2019-02-01T00:00:00"/>
    <s v="Friday"/>
    <d v="1899-12-30T09:57:26"/>
    <n v="1"/>
    <d v="2019-02-01T00:00:00"/>
    <d v="2019-02-01T00:00:00"/>
    <d v="2019-02-01T00:00:00"/>
    <x v="1"/>
    <x v="237"/>
    <s v="N"/>
    <s v="Y"/>
    <s v="One Way"/>
    <s v="Bublr Bikes"/>
  </r>
  <r>
    <s v="Bublr Bikes"/>
    <n v="1948071"/>
    <s v="RFID Card Member"/>
    <s v="Shorewood"/>
    <s v="WI"/>
    <n v="53211"/>
    <s v="UNITED STATES"/>
    <s v="Annual Pass"/>
    <n v="12668"/>
    <s v="Standard"/>
    <x v="3"/>
    <n v="43.078530000000001"/>
    <n v="-87.882620000000003"/>
    <s v="Milwaukee"/>
    <x v="43"/>
    <n v="43.09534"/>
    <n v="-87.887339999999995"/>
    <s v="Shorewood"/>
    <n v="2343"/>
    <n v="60"/>
    <n v="0"/>
    <s v="Y"/>
    <n v="18"/>
    <n v="17.100000000000001"/>
    <n v="720"/>
    <n v="-1"/>
    <d v="2019-02-01T00:00:00"/>
    <d v="2019-02-01T00:00:00"/>
    <d v="2019-02-01T00:00:00"/>
    <s v="Friday"/>
    <d v="1899-12-30T13:02:00"/>
    <n v="1"/>
    <d v="2019-02-03T00:00:00"/>
    <d v="2019-02-01T00:00:00"/>
    <d v="2019-02-03T00:00:00"/>
    <x v="4"/>
    <x v="238"/>
    <s v="Y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34"/>
    <n v="43.037300000000002"/>
    <n v="-87.915800000000004"/>
    <s v="Milwaukee"/>
    <x v="35"/>
    <n v="43.034619999999997"/>
    <n v="-87.917500000000004"/>
    <s v="Milwaukee"/>
    <n v="7"/>
    <n v="0"/>
    <n v="0"/>
    <s v="N"/>
    <n v="1"/>
    <n v="1"/>
    <n v="40"/>
    <n v="-1"/>
    <d v="2019-02-01T00:00:00"/>
    <d v="2019-02-01T00:00:00"/>
    <d v="2019-02-01T00:00:00"/>
    <s v="Friday"/>
    <d v="1899-12-30T17:56:43"/>
    <n v="1"/>
    <d v="2019-02-01T00:00:00"/>
    <d v="2019-02-01T00:00:00"/>
    <d v="2019-02-01T00:00:00"/>
    <x v="1"/>
    <x v="239"/>
    <s v="N"/>
    <s v="Y"/>
    <s v="One Way"/>
    <s v="Bublr Bikes"/>
  </r>
  <r>
    <s v="Bublr Bikes"/>
    <n v="2146104"/>
    <s v="RFID Card Member"/>
    <m/>
    <m/>
    <n v="53066"/>
    <s v="UNITED STATES"/>
    <s v="Pay as You Go Pass"/>
    <n v="5582"/>
    <s v="Standard"/>
    <x v="24"/>
    <n v="43.048200000000001"/>
    <n v="-87.900859999999994"/>
    <s v="Milwaukee"/>
    <x v="18"/>
    <n v="43.031480000000002"/>
    <n v="-87.908169999999998"/>
    <s v="Milwaukee"/>
    <n v="12"/>
    <n v="0"/>
    <n v="2"/>
    <s v="N"/>
    <n v="1"/>
    <n v="1"/>
    <n v="40"/>
    <n v="-1"/>
    <d v="2019-02-02T00:00:00"/>
    <d v="2019-02-01T00:00:00"/>
    <d v="2019-02-02T00:00:00"/>
    <s v="Saturday"/>
    <d v="1899-12-30T02:35:24"/>
    <n v="1"/>
    <d v="2019-02-02T00:00:00"/>
    <d v="2019-02-01T00:00:00"/>
    <d v="2019-02-02T00:00:00"/>
    <x v="0"/>
    <x v="240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705"/>
    <s v="Standard"/>
    <x v="3"/>
    <n v="43.078530000000001"/>
    <n v="-87.882620000000003"/>
    <s v="Milwaukee"/>
    <x v="2"/>
    <n v="43.074890000000003"/>
    <n v="-87.882810000000006"/>
    <s v="Milwaukee"/>
    <n v="129"/>
    <n v="0"/>
    <n v="9"/>
    <s v="N"/>
    <n v="18"/>
    <n v="17.100000000000001"/>
    <n v="720"/>
    <n v="-1"/>
    <d v="2019-02-02T00:00:00"/>
    <d v="2019-02-01T00:00:00"/>
    <d v="2019-02-02T00:00:00"/>
    <s v="Saturday"/>
    <d v="1899-12-30T15:01:33"/>
    <n v="1"/>
    <d v="2019-02-02T00:00:00"/>
    <d v="2019-02-01T00:00:00"/>
    <d v="2019-02-02T00:00:00"/>
    <x v="0"/>
    <x v="241"/>
    <s v="Y"/>
    <s v="Y"/>
    <s v="One Way"/>
    <s v="Bublr Bikes"/>
  </r>
  <r>
    <s v="Bublr Bikes"/>
    <n v="1815780"/>
    <s v="RFID Card Member"/>
    <s v="Franklin"/>
    <s v="WI"/>
    <n v="53132"/>
    <s v="UNITED STATES"/>
    <s v="Annual Pass"/>
    <n v="11114"/>
    <s v="Standard"/>
    <x v="27"/>
    <n v="43.074655999999997"/>
    <n v="-87.889011999999994"/>
    <s v="Milwaukee"/>
    <x v="14"/>
    <n v="43.077359999999999"/>
    <n v="-87.880769999999998"/>
    <s v="Milwaukee"/>
    <n v="4"/>
    <n v="0"/>
    <n v="0"/>
    <s v="N"/>
    <n v="0"/>
    <n v="0"/>
    <n v="0"/>
    <n v="-1"/>
    <d v="2019-02-02T00:00:00"/>
    <d v="2019-02-01T00:00:00"/>
    <d v="2019-02-02T00:00:00"/>
    <s v="Saturday"/>
    <d v="1899-12-30T17:21:06"/>
    <n v="1"/>
    <d v="2019-02-02T00:00:00"/>
    <d v="2019-02-01T00:00:00"/>
    <d v="2019-02-02T00:00:00"/>
    <x v="0"/>
    <x v="242"/>
    <s v="N"/>
    <s v="Y"/>
    <s v="One Way"/>
    <s v="Bublr Bikes"/>
  </r>
  <r>
    <s v="Bublr Bikes"/>
    <n v="2280195"/>
    <s v="RFID Card Member"/>
    <s v="Milwaukee"/>
    <s v="WI"/>
    <n v="53211"/>
    <s v="UNITED STATES"/>
    <s v="Annual Pass"/>
    <n v="11169"/>
    <s v="Standard"/>
    <x v="27"/>
    <n v="43.074655999999997"/>
    <n v="-87.889011999999994"/>
    <s v="Milwaukee"/>
    <x v="42"/>
    <n v="43.060250000000003"/>
    <n v="-87.892169999999993"/>
    <s v="Milwaukee"/>
    <n v="11"/>
    <n v="0"/>
    <n v="0"/>
    <s v="N"/>
    <n v="1"/>
    <n v="1"/>
    <n v="40"/>
    <n v="-1"/>
    <d v="2019-02-03T00:00:00"/>
    <d v="2019-02-01T00:00:00"/>
    <d v="2019-02-03T00:00:00"/>
    <s v="Sunday"/>
    <d v="1899-12-30T02:06:38"/>
    <n v="1"/>
    <d v="2019-02-03T00:00:00"/>
    <d v="2019-02-01T00:00:00"/>
    <d v="2019-02-03T00:00:00"/>
    <x v="4"/>
    <x v="243"/>
    <s v="N"/>
    <s v="Y"/>
    <s v="One Way"/>
    <s v="Bublr Bikes"/>
  </r>
  <r>
    <s v="Bublr Bikes"/>
    <n v="2262127"/>
    <s v="RFID Card Member"/>
    <s v="Milwaukee"/>
    <s v="WI"/>
    <n v="53211"/>
    <s v="UNITED STATES"/>
    <s v="Annual Pass"/>
    <n v="5547"/>
    <s v="Standard"/>
    <x v="49"/>
    <n v="43.089309999999998"/>
    <n v="-87.882720000000006"/>
    <s v="Shorewood"/>
    <x v="3"/>
    <n v="43.078530000000001"/>
    <n v="-87.882620000000003"/>
    <s v="Milwaukee"/>
    <n v="21"/>
    <n v="0"/>
    <n v="0"/>
    <s v="N"/>
    <n v="3"/>
    <n v="2.9"/>
    <n v="120"/>
    <n v="-1"/>
    <d v="2019-02-03T00:00:00"/>
    <d v="2019-02-01T00:00:00"/>
    <d v="2019-02-03T00:00:00"/>
    <s v="Sunday"/>
    <d v="1899-12-30T12:00:45"/>
    <n v="1"/>
    <d v="2019-02-03T00:00:00"/>
    <d v="2019-02-01T00:00:00"/>
    <d v="2019-02-03T00:00:00"/>
    <x v="4"/>
    <x v="244"/>
    <s v="N"/>
    <s v="Y"/>
    <s v="One Way"/>
    <s v="Bublr Bikes"/>
  </r>
  <r>
    <s v="Bublr Bikes"/>
    <n v="2260099"/>
    <s v="RFID Card Member"/>
    <s v="Milwaukee"/>
    <s v="WI"/>
    <n v="53211"/>
    <s v="UNITED STATES"/>
    <s v="Annual Pass"/>
    <n v="12615"/>
    <s v="Standard"/>
    <x v="49"/>
    <n v="43.089309999999998"/>
    <n v="-87.882720000000006"/>
    <s v="Shorewood"/>
    <x v="3"/>
    <n v="43.078530000000001"/>
    <n v="-87.882620000000003"/>
    <s v="Milwaukee"/>
    <n v="20"/>
    <n v="0"/>
    <n v="0"/>
    <s v="N"/>
    <n v="3"/>
    <n v="2.9"/>
    <n v="120"/>
    <n v="-1"/>
    <d v="2019-02-03T00:00:00"/>
    <d v="2019-02-01T00:00:00"/>
    <d v="2019-02-03T00:00:00"/>
    <s v="Sunday"/>
    <d v="1899-12-30T12:01:51"/>
    <n v="1"/>
    <d v="2019-02-03T00:00:00"/>
    <d v="2019-02-01T00:00:00"/>
    <d v="2019-02-03T00:00:00"/>
    <x v="4"/>
    <x v="245"/>
    <s v="N"/>
    <s v="Y"/>
    <s v="One Way"/>
    <s v="Bublr Bikes"/>
  </r>
  <r>
    <s v="Bublr Bikes"/>
    <n v="2274677"/>
    <s v="RFID Card Member"/>
    <s v="Milwaukee"/>
    <s v="WI"/>
    <n v="53211"/>
    <s v="UNITED STATES"/>
    <s v="Annual Pass"/>
    <n v="11114"/>
    <s v="Standard"/>
    <x v="7"/>
    <n v="43.077359999999999"/>
    <n v="-87.880769999999998"/>
    <s v="Milwaukee"/>
    <x v="28"/>
    <n v="43.074655999999997"/>
    <n v="-87.889011999999994"/>
    <s v="Milwaukee"/>
    <n v="9"/>
    <n v="0"/>
    <n v="0"/>
    <s v="N"/>
    <n v="1"/>
    <n v="1"/>
    <n v="40"/>
    <n v="-1"/>
    <d v="2019-02-03T00:00:00"/>
    <d v="2019-02-01T00:00:00"/>
    <d v="2019-02-03T00:00:00"/>
    <s v="Sunday"/>
    <d v="1899-12-30T14:27:34"/>
    <n v="1"/>
    <d v="2019-02-03T00:00:00"/>
    <d v="2019-02-01T00:00:00"/>
    <d v="2019-02-03T00:00:00"/>
    <x v="4"/>
    <x v="246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81"/>
    <s v="Standard"/>
    <x v="38"/>
    <n v="43.052460000000004"/>
    <n v="-87.891000000000005"/>
    <s v="Milwaukee"/>
    <x v="24"/>
    <n v="43.03886"/>
    <n v="-87.902720000000002"/>
    <s v="Milwaukee"/>
    <n v="10"/>
    <n v="0"/>
    <n v="0"/>
    <s v="N"/>
    <n v="0"/>
    <n v="0"/>
    <n v="1"/>
    <n v="-1"/>
    <d v="2019-02-04T00:00:00"/>
    <d v="2019-02-01T00:00:00"/>
    <d v="2019-02-04T00:00:00"/>
    <s v="Monday"/>
    <d v="1899-12-30T08:03:14"/>
    <n v="1"/>
    <d v="2019-02-04T00:00:00"/>
    <d v="2019-02-01T00:00:00"/>
    <d v="2019-02-04T00:00:00"/>
    <x v="3"/>
    <x v="247"/>
    <s v="N"/>
    <s v="Y"/>
    <s v="One Way"/>
    <s v="Bublr Bikes"/>
  </r>
  <r>
    <s v="Bublr Bikes"/>
    <n v="2321196"/>
    <s v="RFID Card Member"/>
    <s v="Milwaukee"/>
    <s v="WI"/>
    <n v="53211"/>
    <s v="UNITED STATES"/>
    <s v="Annual Pass"/>
    <n v="28"/>
    <s v="Standard"/>
    <x v="37"/>
    <n v="43.06033"/>
    <n v="-87.89546"/>
    <s v="Milwaukee"/>
    <x v="36"/>
    <n v="43.060786"/>
    <n v="-87.883825999999999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13:50:01"/>
    <n v="1"/>
    <d v="2019-02-04T00:00:00"/>
    <d v="2019-02-01T00:00:00"/>
    <d v="2019-02-04T00:00:00"/>
    <x v="3"/>
    <x v="248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2620"/>
    <s v="Standard"/>
    <x v="22"/>
    <n v="43.038580000000003"/>
    <n v="-87.90934"/>
    <s v="Milwaukee"/>
    <x v="46"/>
    <n v="43.042639999999999"/>
    <n v="-87.905680000000004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17:17:00"/>
    <n v="1"/>
    <d v="2019-02-04T00:00:00"/>
    <d v="2019-02-01T00:00:00"/>
    <d v="2019-02-04T00:00:00"/>
    <x v="3"/>
    <x v="249"/>
    <s v="N"/>
    <s v="Y"/>
    <s v="One Way"/>
    <s v="Bublr Bikes"/>
  </r>
  <r>
    <s v="Bublr Bikes"/>
    <n v="2384218"/>
    <s v="RFID Card Member"/>
    <s v="Milwaukee"/>
    <s v="WI"/>
    <n v="53202"/>
    <s v="UNITED STATES"/>
    <s v="Annual Pass"/>
    <n v="5427"/>
    <s v="Standard"/>
    <x v="17"/>
    <n v="43.069021999999997"/>
    <n v="-87.887940999999998"/>
    <s v="Milwaukee"/>
    <x v="30"/>
    <n v="43.045712999999999"/>
    <n v="-87.899756999999994"/>
    <s v="Milwaukee"/>
    <n v="15"/>
    <n v="0"/>
    <n v="0"/>
    <s v="N"/>
    <n v="2"/>
    <n v="1.9"/>
    <n v="80"/>
    <n v="-1"/>
    <d v="2019-02-04T00:00:00"/>
    <d v="2019-02-01T00:00:00"/>
    <d v="2019-02-04T00:00:00"/>
    <s v="Monday"/>
    <d v="1899-12-30T17:21:48"/>
    <n v="1"/>
    <d v="2019-02-04T00:00:00"/>
    <d v="2019-02-01T00:00:00"/>
    <d v="2019-02-04T00:00:00"/>
    <x v="3"/>
    <x v="250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056"/>
    <s v="Standard"/>
    <x v="1"/>
    <n v="43.03913"/>
    <n v="-87.916150000000002"/>
    <s v="Milwaukee"/>
    <x v="9"/>
    <n v="43.042490000000001"/>
    <n v="-87.909959999999998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07:52:43"/>
    <n v="1"/>
    <d v="2019-02-05T00:00:00"/>
    <d v="2019-02-01T00:00:00"/>
    <d v="2019-02-05T00:00:00"/>
    <x v="6"/>
    <x v="251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547"/>
    <s v="Standard"/>
    <x v="3"/>
    <n v="43.078530000000001"/>
    <n v="-87.882620000000003"/>
    <s v="Milwaukee"/>
    <x v="14"/>
    <n v="43.077359999999999"/>
    <n v="-87.880769999999998"/>
    <s v="Milwaukee"/>
    <n v="2"/>
    <n v="0"/>
    <n v="0"/>
    <s v="N"/>
    <n v="0"/>
    <n v="0"/>
    <n v="0"/>
    <n v="-1"/>
    <d v="2019-02-05T00:00:00"/>
    <d v="2019-02-01T00:00:00"/>
    <d v="2019-02-05T00:00:00"/>
    <s v="Tuesday"/>
    <d v="1899-12-30T17:54:57"/>
    <n v="1"/>
    <d v="2019-02-05T00:00:00"/>
    <d v="2019-02-01T00:00:00"/>
    <d v="2019-02-05T00:00:00"/>
    <x v="6"/>
    <x v="252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056"/>
    <s v="Standard"/>
    <x v="9"/>
    <n v="43.042490000000001"/>
    <n v="-87.909959999999998"/>
    <s v="Milwaukee"/>
    <x v="12"/>
    <n v="43.03913"/>
    <n v="-87.916150000000002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18:21:33"/>
    <n v="1"/>
    <d v="2019-02-05T00:00:00"/>
    <d v="2019-02-01T00:00:00"/>
    <d v="2019-02-05T00:00:00"/>
    <x v="6"/>
    <x v="253"/>
    <s v="N"/>
    <s v="Y"/>
    <s v="One Way"/>
    <s v="Bublr Bikes"/>
  </r>
  <r>
    <s v="Bublr Bikes"/>
    <n v="2038256"/>
    <s v="RFID Card Member"/>
    <s v="Shorewood"/>
    <s v="WI"/>
    <n v="53211"/>
    <s v="UNITED STATES"/>
    <s v="Annual Pass"/>
    <n v="11103"/>
    <s v="Standard"/>
    <x v="49"/>
    <n v="43.089309999999998"/>
    <n v="-87.882720000000006"/>
    <s v="Shorewood"/>
    <x v="40"/>
    <n v="43.037984999999999"/>
    <n v="-87.915052000000003"/>
    <s v="Milwaukee"/>
    <n v="11807"/>
    <n v="30"/>
    <n v="0"/>
    <s v="Y"/>
    <n v="18"/>
    <n v="17.100000000000001"/>
    <n v="720"/>
    <n v="-1"/>
    <d v="2019-02-06T00:00:00"/>
    <d v="2019-02-01T00:00:00"/>
    <d v="2019-02-06T00:00:00"/>
    <s v="Wednesday"/>
    <d v="1899-12-30T09:23:04"/>
    <n v="1"/>
    <d v="2019-02-14T00:00:00"/>
    <d v="2019-02-01T00:00:00"/>
    <d v="2019-02-14T00:00:00"/>
    <x v="2"/>
    <x v="254"/>
    <s v="Y"/>
    <s v="Y"/>
    <s v="One Way"/>
    <s v="Bublr Bikes"/>
  </r>
  <r>
    <s v="Bublr Bikes"/>
    <n v="1815780"/>
    <s v="RFID Card Member"/>
    <s v="Franklin"/>
    <s v="WI"/>
    <n v="53132"/>
    <s v="UNITED STATES"/>
    <s v="Annual Pass"/>
    <n v="12511"/>
    <s v="Standard"/>
    <x v="3"/>
    <n v="43.078530000000001"/>
    <n v="-87.882620000000003"/>
    <s v="Milwaukee"/>
    <x v="3"/>
    <n v="43.078530000000001"/>
    <n v="-87.882620000000003"/>
    <s v="Milwaukee"/>
    <n v="36"/>
    <n v="0"/>
    <n v="0"/>
    <s v="N"/>
    <n v="5"/>
    <n v="4.8"/>
    <n v="200"/>
    <n v="-1"/>
    <d v="2019-02-06T00:00:00"/>
    <d v="2019-02-01T00:00:00"/>
    <d v="2019-02-06T00:00:00"/>
    <s v="Wednesday"/>
    <d v="1899-12-30T18:40:16"/>
    <n v="1"/>
    <d v="2019-02-06T00:00:00"/>
    <d v="2019-02-01T00:00:00"/>
    <d v="2019-02-06T00:00:00"/>
    <x v="5"/>
    <x v="255"/>
    <s v="Y"/>
    <s v="Y"/>
    <s v="Round Trip"/>
    <s v="Bublr Bikes"/>
  </r>
  <r>
    <s v="Bublr Bikes"/>
    <n v="1477939"/>
    <s v="RFID Card Member"/>
    <s v="Campbellsport"/>
    <s v="WI"/>
    <n v="53010"/>
    <s v="UNITED STATES"/>
    <s v="Annual Pass"/>
    <n v="5714"/>
    <s v="Standard"/>
    <x v="7"/>
    <n v="43.077359999999999"/>
    <n v="-87.880769999999998"/>
    <s v="Milwaukee"/>
    <x v="27"/>
    <n v="43.060155999999999"/>
    <n v="-87.881258000000003"/>
    <s v="Milwaukee"/>
    <n v="12"/>
    <n v="0"/>
    <n v="0"/>
    <s v="N"/>
    <n v="1"/>
    <n v="1"/>
    <n v="40"/>
    <n v="-1"/>
    <d v="2019-02-06T00:00:00"/>
    <d v="2019-02-01T00:00:00"/>
    <d v="2019-02-06T00:00:00"/>
    <s v="Wednesday"/>
    <d v="1899-12-30T19:20:24"/>
    <n v="1"/>
    <d v="2019-02-06T00:00:00"/>
    <d v="2019-02-01T00:00:00"/>
    <d v="2019-02-06T00:00:00"/>
    <x v="5"/>
    <x v="256"/>
    <s v="N"/>
    <s v="Y"/>
    <s v="One Way"/>
    <s v="Bublr Bikes"/>
  </r>
  <r>
    <s v="Bublr Bikes"/>
    <n v="1736712"/>
    <s v="RFID Card Member"/>
    <s v="Milwaukee"/>
    <s v="WI"/>
    <n v="53202"/>
    <s v="UNITED STATES"/>
    <s v="Annual Pass"/>
    <n v="5532"/>
    <s v="Standard"/>
    <x v="1"/>
    <n v="43.03913"/>
    <n v="-87.916150000000002"/>
    <s v="Milwaukee"/>
    <x v="18"/>
    <n v="43.031480000000002"/>
    <n v="-87.908169999999998"/>
    <s v="Milwaukee"/>
    <n v="10"/>
    <n v="0"/>
    <n v="0"/>
    <s v="N"/>
    <n v="1"/>
    <n v="1"/>
    <n v="40"/>
    <n v="-1"/>
    <d v="2019-02-06T00:00:00"/>
    <d v="2019-02-01T00:00:00"/>
    <d v="2019-02-06T00:00:00"/>
    <s v="Wednesday"/>
    <d v="1899-12-30T21:48:39"/>
    <n v="1"/>
    <d v="2019-02-06T00:00:00"/>
    <d v="2019-02-01T00:00:00"/>
    <d v="2019-02-06T00:00:00"/>
    <x v="5"/>
    <x v="257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346"/>
    <s v="Standard"/>
    <x v="32"/>
    <n v="43.053040000000003"/>
    <n v="-87.897660000000002"/>
    <s v="Milwaukee"/>
    <x v="5"/>
    <n v="43.05097"/>
    <n v="-87.906440000000003"/>
    <s v="Milwaukee"/>
    <n v="3"/>
    <n v="0"/>
    <n v="0"/>
    <s v="N"/>
    <n v="0"/>
    <n v="0"/>
    <n v="0"/>
    <n v="-1"/>
    <d v="2019-02-09T00:00:00"/>
    <d v="2019-02-01T00:00:00"/>
    <d v="2019-02-09T00:00:00"/>
    <s v="Saturday"/>
    <d v="1899-12-30T08:39:32"/>
    <n v="1"/>
    <d v="2019-02-09T00:00:00"/>
    <d v="2019-02-01T00:00:00"/>
    <d v="2019-02-09T00:00:00"/>
    <x v="0"/>
    <x v="258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5432"/>
    <s v="Standard"/>
    <x v="31"/>
    <n v="43.05847"/>
    <n v="-87.898079999999993"/>
    <s v="Milwaukee"/>
    <x v="47"/>
    <n v="43.048200000000001"/>
    <n v="-87.900859999999994"/>
    <s v="Milwaukee"/>
    <n v="6"/>
    <n v="0"/>
    <n v="0"/>
    <s v="N"/>
    <n v="0"/>
    <n v="0"/>
    <n v="0"/>
    <n v="-1"/>
    <d v="2019-02-09T00:00:00"/>
    <d v="2019-02-01T00:00:00"/>
    <d v="2019-02-09T00:00:00"/>
    <s v="Saturday"/>
    <d v="1899-12-30T08:50:26"/>
    <n v="1"/>
    <d v="2019-02-09T00:00:00"/>
    <d v="2019-02-01T00:00:00"/>
    <d v="2019-02-09T00:00:00"/>
    <x v="0"/>
    <x v="259"/>
    <s v="N"/>
    <s v="Y"/>
    <s v="One Way"/>
    <s v="Bublr Bikes"/>
  </r>
  <r>
    <s v="Bublr Bikes"/>
    <n v="2280131"/>
    <s v="RFID Card Member"/>
    <s v="Milwaukee "/>
    <s v="WI"/>
    <n v="54806"/>
    <s v="UNITED STATES"/>
    <s v="Annual Pass"/>
    <n v="12511"/>
    <s v="Standard"/>
    <x v="8"/>
    <n v="43.060250000000003"/>
    <n v="-87.892169999999993"/>
    <s v="Milwaukee"/>
    <x v="42"/>
    <n v="43.060250000000003"/>
    <n v="-87.892169999999993"/>
    <s v="Milwaukee"/>
    <n v="18"/>
    <n v="0"/>
    <n v="0"/>
    <s v="N"/>
    <n v="2"/>
    <n v="1.9"/>
    <n v="80"/>
    <n v="-1"/>
    <d v="2019-02-09T00:00:00"/>
    <d v="2019-02-01T00:00:00"/>
    <d v="2019-02-09T00:00:00"/>
    <s v="Saturday"/>
    <d v="1899-12-30T15:20:16"/>
    <n v="1"/>
    <d v="2019-02-09T00:00:00"/>
    <d v="2019-02-01T00:00:00"/>
    <d v="2019-02-09T00:00:00"/>
    <x v="0"/>
    <x v="260"/>
    <s v="N"/>
    <s v="Y"/>
    <s v="Round Trip"/>
    <s v="Bublr Bikes"/>
  </r>
  <r>
    <s v="Bublr Bikes"/>
    <n v="2262127"/>
    <s v="RFID Card Member"/>
    <s v="Milwaukee"/>
    <s v="WI"/>
    <n v="53211"/>
    <s v="UNITED STATES"/>
    <s v="Annual Pass"/>
    <n v="12629"/>
    <s v="Standard"/>
    <x v="3"/>
    <n v="43.078530000000001"/>
    <n v="-87.882620000000003"/>
    <s v="Milwaukee"/>
    <x v="7"/>
    <n v="43.089309999999998"/>
    <n v="-87.882720000000006"/>
    <s v="Shorewood"/>
    <n v="142"/>
    <n v="0"/>
    <n v="0"/>
    <s v="Y"/>
    <n v="18"/>
    <n v="17.100000000000001"/>
    <n v="720"/>
    <n v="-1"/>
    <d v="2019-02-10T00:00:00"/>
    <d v="2019-02-01T00:00:00"/>
    <d v="2019-02-10T00:00:00"/>
    <s v="Sunday"/>
    <d v="1899-12-30T10:44:04"/>
    <n v="1"/>
    <d v="2019-02-10T00:00:00"/>
    <d v="2019-02-01T00:00:00"/>
    <d v="2019-02-10T00:00:00"/>
    <x v="4"/>
    <x v="261"/>
    <s v="Y"/>
    <s v="Y"/>
    <s v="One Way"/>
    <s v="Bublr Bikes"/>
  </r>
  <r>
    <s v="Bublr Bikes"/>
    <n v="2252995"/>
    <s v="RFID Card Member"/>
    <s v="Milwaukee"/>
    <s v="WI"/>
    <n v="53211"/>
    <s v="UNITED STATES"/>
    <s v="Annual Pass"/>
    <n v="12535"/>
    <s v="Standard"/>
    <x v="7"/>
    <n v="43.077359999999999"/>
    <n v="-87.880769999999998"/>
    <s v="Milwaukee"/>
    <x v="2"/>
    <n v="43.074890000000003"/>
    <n v="-87.882810000000006"/>
    <s v="Milwaukee"/>
    <n v="2"/>
    <n v="0"/>
    <n v="0"/>
    <s v="N"/>
    <n v="0"/>
    <n v="0"/>
    <n v="0"/>
    <n v="-1"/>
    <d v="2019-02-10T00:00:00"/>
    <d v="2019-02-01T00:00:00"/>
    <d v="2019-02-10T00:00:00"/>
    <s v="Sunday"/>
    <d v="1899-12-30T16:17:52"/>
    <n v="1"/>
    <d v="2019-02-10T00:00:00"/>
    <d v="2019-02-01T00:00:00"/>
    <d v="2019-02-10T00:00:00"/>
    <x v="4"/>
    <x v="26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59"/>
    <s v="Standard"/>
    <x v="5"/>
    <n v="43.05097"/>
    <n v="-87.906440000000003"/>
    <s v="Milwaukee"/>
    <x v="24"/>
    <n v="43.03886"/>
    <n v="-87.902720000000002"/>
    <s v="Milwaukee"/>
    <n v="8"/>
    <n v="0"/>
    <n v="0"/>
    <s v="N"/>
    <n v="1"/>
    <n v="1"/>
    <n v="40"/>
    <n v="-1"/>
    <d v="2019-02-11T00:00:00"/>
    <d v="2019-02-01T00:00:00"/>
    <d v="2019-02-11T00:00:00"/>
    <s v="Monday"/>
    <d v="1899-12-30T08:22:23"/>
    <n v="1"/>
    <d v="2019-02-11T00:00:00"/>
    <d v="2019-02-01T00:00:00"/>
    <d v="2019-02-11T00:00:00"/>
    <x v="3"/>
    <x v="263"/>
    <s v="N"/>
    <s v="N"/>
    <s v="One Way"/>
    <s v="Bublr Bikes"/>
  </r>
  <r>
    <s v="Bublr Bikes"/>
    <n v="2282677"/>
    <s v="RFID Card Member"/>
    <s v="Milwaukee"/>
    <s v="WI"/>
    <n v="53211"/>
    <s v="UNITED STATES"/>
    <s v="Annual Pass"/>
    <n v="12653"/>
    <s v="Standard"/>
    <x v="2"/>
    <n v="43.074890000000003"/>
    <n v="-87.882810000000006"/>
    <s v="Milwaukee"/>
    <x v="38"/>
    <n v="43.081940000000003"/>
    <n v="-87.888090000000005"/>
    <s v="Shorewood"/>
    <n v="10"/>
    <n v="0"/>
    <n v="0"/>
    <s v="N"/>
    <n v="1"/>
    <n v="1"/>
    <n v="40"/>
    <n v="-1"/>
    <d v="2019-02-11T00:00:00"/>
    <d v="2019-02-01T00:00:00"/>
    <d v="2019-02-11T00:00:00"/>
    <s v="Monday"/>
    <d v="1899-12-30T11:51:19"/>
    <n v="1"/>
    <d v="2019-02-11T00:00:00"/>
    <d v="2019-02-01T00:00:00"/>
    <d v="2019-02-11T00:00:00"/>
    <x v="3"/>
    <x v="264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1160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11T00:00:00"/>
    <d v="2019-02-01T00:00:00"/>
    <d v="2019-02-11T00:00:00"/>
    <s v="Monday"/>
    <d v="1899-12-30T16:16:31"/>
    <n v="1"/>
    <d v="2019-02-11T00:00:00"/>
    <d v="2019-02-01T00:00:00"/>
    <d v="2019-02-11T00:00:00"/>
    <x v="3"/>
    <x v="26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02"/>
    <s v="Standard"/>
    <x v="21"/>
    <n v="43.026229999999998"/>
    <n v="-87.912809999999993"/>
    <s v="Milwaukee"/>
    <x v="20"/>
    <n v="43.026229999999998"/>
    <n v="-87.912809999999993"/>
    <s v="Milwaukee"/>
    <n v="48"/>
    <n v="0"/>
    <n v="0"/>
    <s v="N"/>
    <n v="7"/>
    <n v="6.7"/>
    <n v="280"/>
    <n v="-1"/>
    <d v="2019-02-13T00:00:00"/>
    <d v="2019-02-01T00:00:00"/>
    <d v="2019-02-13T00:00:00"/>
    <s v="Wednesday"/>
    <d v="1899-12-30T15:10:09"/>
    <n v="1"/>
    <d v="2019-02-13T00:00:00"/>
    <d v="2019-02-01T00:00:00"/>
    <d v="2019-02-13T00:00:00"/>
    <x v="5"/>
    <x v="265"/>
    <s v="Y"/>
    <s v="Y"/>
    <s v="Round Trip"/>
    <s v="Bublr Bikes"/>
  </r>
  <r>
    <s v="Bublr Bikes"/>
    <n v="2261468"/>
    <s v="RFID Card Member"/>
    <s v="Milwaukee"/>
    <s v="WI"/>
    <n v="53211"/>
    <s v="UNITED STATES"/>
    <s v="Annual Pass"/>
    <n v="11169"/>
    <s v="Standard"/>
    <x v="8"/>
    <n v="43.060250000000003"/>
    <n v="-87.892169999999993"/>
    <s v="Milwaukee"/>
    <x v="48"/>
    <n v="43.053040000000003"/>
    <n v="-87.897660000000002"/>
    <s v="Milwaukee"/>
    <n v="5"/>
    <n v="0"/>
    <n v="0"/>
    <s v="N"/>
    <n v="0"/>
    <n v="0"/>
    <n v="0"/>
    <n v="-1"/>
    <d v="2019-02-14T00:00:00"/>
    <d v="2019-02-01T00:00:00"/>
    <d v="2019-02-14T00:00:00"/>
    <s v="Thursday"/>
    <d v="1899-12-30T14:17:19"/>
    <n v="1"/>
    <d v="2019-02-14T00:00:00"/>
    <d v="2019-02-01T00:00:00"/>
    <d v="2019-02-14T00:00:00"/>
    <x v="2"/>
    <x v="266"/>
    <s v="N"/>
    <s v="Y"/>
    <s v="One Way"/>
    <s v="Bublr Bikes"/>
  </r>
  <r>
    <s v="Bublr Bikes"/>
    <n v="1345700"/>
    <s v="RFID Card Member"/>
    <s v="Milwaukee"/>
    <s v="WI"/>
    <n v="53202"/>
    <s v="UNITED STATES"/>
    <s v="Annual Pass"/>
    <n v="5423"/>
    <s v="Standard"/>
    <x v="40"/>
    <n v="43.045712999999999"/>
    <n v="-87.899756999999994"/>
    <s v="Milwaukee"/>
    <x v="48"/>
    <n v="43.053040000000003"/>
    <n v="-87.897660000000002"/>
    <s v="Milwaukee"/>
    <n v="4"/>
    <n v="0"/>
    <n v="0"/>
    <s v="N"/>
    <n v="0.6"/>
    <n v="0.5"/>
    <n v="22"/>
    <n v="-1"/>
    <d v="2019-02-14T00:00:00"/>
    <d v="2019-02-01T00:00:00"/>
    <d v="2019-02-14T00:00:00"/>
    <s v="Thursday"/>
    <d v="1899-12-30T19:15:23"/>
    <n v="1"/>
    <d v="2019-02-14T00:00:00"/>
    <d v="2019-02-01T00:00:00"/>
    <d v="2019-02-14T00:00:00"/>
    <x v="2"/>
    <x v="267"/>
    <s v="N"/>
    <s v="Y"/>
    <s v="One Way"/>
    <s v="Bublr Bikes"/>
  </r>
  <r>
    <s v="Bublr Bikes"/>
    <n v="2274677"/>
    <s v="RFID Card Member"/>
    <s v="Milwaukee"/>
    <s v="WI"/>
    <n v="53211"/>
    <s v="UNITED STATES"/>
    <s v="Annual Pass"/>
    <n v="5540"/>
    <s v="Standard"/>
    <x v="7"/>
    <n v="43.077359999999999"/>
    <n v="-87.880769999999998"/>
    <s v="Milwaukee"/>
    <x v="28"/>
    <n v="43.074655999999997"/>
    <n v="-87.889011999999994"/>
    <s v="Milwaukee"/>
    <n v="3"/>
    <n v="0"/>
    <n v="0"/>
    <s v="N"/>
    <n v="0"/>
    <n v="0"/>
    <n v="0"/>
    <n v="-1"/>
    <d v="2019-02-14T00:00:00"/>
    <d v="2019-02-01T00:00:00"/>
    <d v="2019-02-14T00:00:00"/>
    <s v="Thursday"/>
    <d v="1899-12-30T21:37:00"/>
    <n v="1"/>
    <d v="2019-02-14T00:00:00"/>
    <d v="2019-02-01T00:00:00"/>
    <d v="2019-02-14T00:00:00"/>
    <x v="2"/>
    <x v="268"/>
    <s v="N"/>
    <s v="Y"/>
    <s v="One Way"/>
    <s v="Bublr Bikes"/>
  </r>
  <r>
    <s v="Bublr Bikes"/>
    <n v="2384218"/>
    <s v="RFID Card Member"/>
    <s v="Milwaukee"/>
    <s v="WI"/>
    <n v="53202"/>
    <s v="UNITED STATES"/>
    <s v="Annual Pass"/>
    <n v="12628"/>
    <s v="Standard"/>
    <x v="40"/>
    <n v="43.045712999999999"/>
    <n v="-87.899756999999994"/>
    <s v="Milwaukee"/>
    <x v="19"/>
    <n v="43.069021999999997"/>
    <n v="-87.887940999999998"/>
    <s v="Milwaukee"/>
    <n v="21"/>
    <n v="0"/>
    <n v="0"/>
    <s v="N"/>
    <n v="3"/>
    <n v="2.9"/>
    <n v="120"/>
    <n v="-1"/>
    <d v="2019-02-15T00:00:00"/>
    <d v="2019-02-01T00:00:00"/>
    <d v="2019-02-15T00:00:00"/>
    <s v="Friday"/>
    <d v="1899-12-30T07:31:50"/>
    <n v="1"/>
    <d v="2019-02-15T00:00:00"/>
    <d v="2019-02-01T00:00:00"/>
    <d v="2019-02-15T00:00:00"/>
    <x v="1"/>
    <x v="269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974"/>
    <s v="Standard"/>
    <x v="25"/>
    <n v="43.004728999999998"/>
    <n v="-87.905463999999995"/>
    <s v="Milwaukee"/>
    <x v="48"/>
    <n v="43.053040000000003"/>
    <n v="-87.897660000000002"/>
    <s v="Milwaukee"/>
    <n v="35"/>
    <n v="0"/>
    <n v="0"/>
    <s v="N"/>
    <n v="5"/>
    <n v="4.8"/>
    <n v="200"/>
    <n v="-1"/>
    <d v="2019-02-16T00:00:00"/>
    <d v="2019-02-01T00:00:00"/>
    <d v="2019-02-16T00:00:00"/>
    <s v="Saturday"/>
    <d v="1899-12-30T07:00:26"/>
    <n v="1"/>
    <d v="2019-02-16T00:00:00"/>
    <d v="2019-02-01T00:00:00"/>
    <d v="2019-02-16T00:00:00"/>
    <x v="0"/>
    <x v="270"/>
    <s v="Y"/>
    <s v="Y"/>
    <s v="One Way"/>
    <s v="Bublr Bikes"/>
  </r>
  <r>
    <s v="Bublr Bikes"/>
    <n v="1224715"/>
    <s v="RFID Card Member"/>
    <s v="Milwaukee"/>
    <s v="WI"/>
    <n v="53212"/>
    <s v="UNITED STATES"/>
    <s v="Annual Pass"/>
    <n v="11054"/>
    <s v="Standard"/>
    <x v="31"/>
    <n v="43.05847"/>
    <n v="-87.898079999999993"/>
    <s v="Milwaukee"/>
    <x v="49"/>
    <n v="43.038719999999998"/>
    <n v="-87.905339999999995"/>
    <s v="Milwaukee"/>
    <n v="10"/>
    <n v="0"/>
    <n v="0"/>
    <s v="N"/>
    <n v="1"/>
    <n v="1"/>
    <n v="40"/>
    <n v="-1"/>
    <d v="2019-02-16T00:00:00"/>
    <d v="2019-02-01T00:00:00"/>
    <d v="2019-02-16T00:00:00"/>
    <s v="Saturday"/>
    <d v="1899-12-30T08:27:20"/>
    <n v="1"/>
    <d v="2019-02-16T00:00:00"/>
    <d v="2019-02-01T00:00:00"/>
    <d v="2019-02-16T00:00:00"/>
    <x v="0"/>
    <x v="271"/>
    <s v="N"/>
    <s v="Y"/>
    <s v="One Way"/>
    <s v="Bublr Bikes"/>
  </r>
  <r>
    <s v="Bublr Bikes"/>
    <n v="2279429"/>
    <s v="RFID Card Member"/>
    <s v="Milwaukee "/>
    <s v="WI"/>
    <n v="53211"/>
    <s v="UNITED STATES"/>
    <s v="Annual Pass"/>
    <n v="11169"/>
    <s v="Standard"/>
    <x v="8"/>
    <n v="43.060250000000003"/>
    <n v="-87.892169999999993"/>
    <s v="Milwaukee"/>
    <x v="2"/>
    <n v="43.074890000000003"/>
    <n v="-87.882810000000006"/>
    <s v="Milwaukee"/>
    <n v="19"/>
    <n v="0"/>
    <n v="0"/>
    <s v="N"/>
    <n v="2"/>
    <n v="1.9"/>
    <n v="80"/>
    <n v="-1"/>
    <d v="2019-02-16T00:00:00"/>
    <d v="2019-02-01T00:00:00"/>
    <d v="2019-02-16T00:00:00"/>
    <s v="Saturday"/>
    <d v="1899-12-30T13:10:46"/>
    <n v="1"/>
    <d v="2019-02-16T00:00:00"/>
    <d v="2019-02-01T00:00:00"/>
    <d v="2019-02-16T00:00:00"/>
    <x v="0"/>
    <x v="27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18"/>
    <s v="Standard"/>
    <x v="26"/>
    <n v="43.03886"/>
    <n v="-87.902720000000002"/>
    <s v="Milwaukee"/>
    <x v="35"/>
    <n v="43.034619999999997"/>
    <n v="-87.917500000000004"/>
    <s v="Milwaukee"/>
    <n v="6"/>
    <n v="0"/>
    <n v="0"/>
    <s v="N"/>
    <n v="0"/>
    <n v="0"/>
    <n v="0"/>
    <n v="-1"/>
    <d v="2019-02-18T00:00:00"/>
    <d v="2019-02-01T00:00:00"/>
    <d v="2019-02-18T00:00:00"/>
    <s v="Monday"/>
    <d v="1899-12-30T15:44:07"/>
    <n v="1"/>
    <d v="2019-02-18T00:00:00"/>
    <d v="2019-02-01T00:00:00"/>
    <d v="2019-02-18T00:00:00"/>
    <x v="3"/>
    <x v="273"/>
    <s v="N"/>
    <s v="N"/>
    <s v="One Way"/>
    <s v="Bublr Bikes"/>
  </r>
  <r>
    <s v="Bublr Bikes"/>
    <n v="2066785"/>
    <s v="RFID Card Member"/>
    <m/>
    <m/>
    <n v="53202"/>
    <s v="UNITED STATES"/>
    <s v="Annual Pass"/>
    <n v="5526"/>
    <s v="Standard"/>
    <x v="14"/>
    <n v="43.034619999999997"/>
    <n v="-87.917500000000004"/>
    <s v="Milwaukee"/>
    <x v="15"/>
    <n v="43.028709999999997"/>
    <n v="-87.9041"/>
    <s v="Milwaukee"/>
    <n v="8"/>
    <n v="0"/>
    <n v="0"/>
    <s v="N"/>
    <n v="1"/>
    <n v="1"/>
    <n v="40"/>
    <n v="-1"/>
    <d v="2019-02-19T00:00:00"/>
    <d v="2019-02-01T00:00:00"/>
    <d v="2019-02-19T00:00:00"/>
    <s v="Tuesday"/>
    <d v="1899-12-30T07:44:37"/>
    <n v="1"/>
    <d v="2019-02-19T00:00:00"/>
    <d v="2019-02-01T00:00:00"/>
    <d v="2019-02-19T00:00:00"/>
    <x v="6"/>
    <x v="27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1078"/>
    <s v="Standard"/>
    <x v="5"/>
    <n v="43.05097"/>
    <n v="-87.906440000000003"/>
    <s v="Milwaukee"/>
    <x v="24"/>
    <n v="43.03886"/>
    <n v="-87.902720000000002"/>
    <s v="Milwaukee"/>
    <n v="8"/>
    <n v="0"/>
    <n v="0"/>
    <s v="N"/>
    <n v="1"/>
    <n v="1"/>
    <n v="40"/>
    <n v="-1"/>
    <d v="2019-02-19T00:00:00"/>
    <d v="2019-02-01T00:00:00"/>
    <d v="2019-02-19T00:00:00"/>
    <s v="Tuesday"/>
    <d v="1899-12-30T08:42:13"/>
    <n v="1"/>
    <d v="2019-02-19T00:00:00"/>
    <d v="2019-02-01T00:00:00"/>
    <d v="2019-02-19T00:00:00"/>
    <x v="6"/>
    <x v="275"/>
    <s v="N"/>
    <s v="N"/>
    <s v="One Way"/>
    <s v="Bublr Bikes"/>
  </r>
  <r>
    <s v="Bublr Bikes"/>
    <n v="1328721"/>
    <s v="RFID Card Member"/>
    <s v="Milwaukee"/>
    <s v="WI"/>
    <n v="53207"/>
    <s v="UNITED STATES"/>
    <s v="Annual Pass"/>
    <n v="5481"/>
    <s v="Standard"/>
    <x v="10"/>
    <n v="43.038600000000002"/>
    <n v="-87.912099999999995"/>
    <s v="Milwaukee"/>
    <x v="20"/>
    <n v="43.026229999999998"/>
    <n v="-87.912809999999993"/>
    <s v="Milwaukee"/>
    <n v="8"/>
    <n v="0"/>
    <n v="0"/>
    <s v="N"/>
    <n v="1"/>
    <n v="1"/>
    <n v="40"/>
    <n v="-1"/>
    <d v="2019-02-19T00:00:00"/>
    <d v="2019-02-01T00:00:00"/>
    <d v="2019-02-19T00:00:00"/>
    <s v="Tuesday"/>
    <d v="1899-12-30T09:17:46"/>
    <n v="1"/>
    <d v="2019-02-19T00:00:00"/>
    <d v="2019-02-01T00:00:00"/>
    <d v="2019-02-19T00:00:00"/>
    <x v="6"/>
    <x v="276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97"/>
    <s v="Standard"/>
    <x v="19"/>
    <n v="43.060786"/>
    <n v="-87.883825999999999"/>
    <s v="Milwaukee"/>
    <x v="23"/>
    <n v="43.06033"/>
    <n v="-87.89546"/>
    <s v="Milwaukee"/>
    <n v="4"/>
    <n v="0"/>
    <n v="0"/>
    <s v="N"/>
    <n v="0"/>
    <n v="0"/>
    <n v="0"/>
    <n v="-1"/>
    <d v="2019-02-19T00:00:00"/>
    <d v="2019-02-01T00:00:00"/>
    <d v="2019-02-19T00:00:00"/>
    <s v="Tuesday"/>
    <d v="1899-12-30T11:44:42"/>
    <n v="1"/>
    <d v="2019-02-19T00:00:00"/>
    <d v="2019-02-01T00:00:00"/>
    <d v="2019-02-19T00:00:00"/>
    <x v="6"/>
    <x v="277"/>
    <s v="N"/>
    <s v="Y"/>
    <s v="One Way"/>
    <s v="Bublr Bikes"/>
  </r>
  <r>
    <s v="Bublr Bikes"/>
    <n v="1671328"/>
    <s v="RFID Card Member"/>
    <s v="Whitefish Bay"/>
    <s v="WI"/>
    <n v="53217"/>
    <s v="UNITED STATES"/>
    <s v="Annual Pass"/>
    <n v="12529"/>
    <s v="Standard"/>
    <x v="3"/>
    <n v="43.078530000000001"/>
    <n v="-87.882620000000003"/>
    <s v="Milwaukee"/>
    <x v="38"/>
    <n v="43.081940000000003"/>
    <n v="-87.888090000000005"/>
    <s v="Shorewood"/>
    <n v="10"/>
    <n v="0"/>
    <n v="0"/>
    <s v="N"/>
    <n v="1"/>
    <n v="1"/>
    <n v="40"/>
    <n v="-1"/>
    <d v="2019-02-19T00:00:00"/>
    <d v="2019-02-01T00:00:00"/>
    <d v="2019-02-19T00:00:00"/>
    <s v="Tuesday"/>
    <d v="1899-12-30T15:15:32"/>
    <n v="1"/>
    <d v="2019-02-19T00:00:00"/>
    <d v="2019-02-01T00:00:00"/>
    <d v="2019-02-19T00:00:00"/>
    <x v="6"/>
    <x v="27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0"/>
    <n v="43.038600000000002"/>
    <n v="-87.912099999999995"/>
    <s v="Milwaukee"/>
    <x v="17"/>
    <n v="43.038649999999997"/>
    <n v="-87.921930000000003"/>
    <s v="Milwaukee"/>
    <n v="3"/>
    <n v="0"/>
    <n v="0"/>
    <s v="N"/>
    <n v="0"/>
    <n v="0"/>
    <n v="0"/>
    <n v="-1"/>
    <d v="2019-02-20T00:00:00"/>
    <d v="2019-02-01T00:00:00"/>
    <d v="2019-02-20T00:00:00"/>
    <s v="Wednesday"/>
    <d v="1899-12-30T08:23:07"/>
    <n v="1"/>
    <d v="2019-02-20T00:00:00"/>
    <d v="2019-02-01T00:00:00"/>
    <d v="2019-02-20T00:00:00"/>
    <x v="5"/>
    <x v="279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20T00:00:00"/>
    <d v="2019-02-01T00:00:00"/>
    <d v="2019-02-20T00:00:00"/>
    <s v="Wednesday"/>
    <d v="1899-12-30T15:32:48"/>
    <n v="1"/>
    <d v="2019-02-20T00:00:00"/>
    <d v="2019-02-01T00:00:00"/>
    <d v="2019-02-20T00:00:00"/>
    <x v="5"/>
    <x v="280"/>
    <s v="N"/>
    <s v="Y"/>
    <s v="Round Trip"/>
    <s v="Bublr Bikes"/>
  </r>
  <r>
    <s v="Bublr Bikes"/>
    <n v="547019"/>
    <s v="RFID Card Member"/>
    <s v="Milwaukee"/>
    <s v="WI"/>
    <n v="53208"/>
    <s v="UNITED STATES"/>
    <s v="Annual Pass"/>
    <n v="32"/>
    <s v="Standard"/>
    <x v="9"/>
    <n v="43.042490000000001"/>
    <n v="-87.909959999999998"/>
    <s v="Milwaukee"/>
    <x v="11"/>
    <n v="43.052549999999997"/>
    <n v="-87.909329999999997"/>
    <s v="Milwaukee"/>
    <n v="7"/>
    <n v="0"/>
    <n v="0"/>
    <s v="N"/>
    <n v="1"/>
    <n v="1"/>
    <n v="40"/>
    <n v="-1"/>
    <d v="2019-02-20T00:00:00"/>
    <d v="2019-02-01T00:00:00"/>
    <d v="2019-02-20T00:00:00"/>
    <s v="Wednesday"/>
    <d v="1899-12-30T17:01:21"/>
    <n v="1"/>
    <d v="2019-02-20T00:00:00"/>
    <d v="2019-02-01T00:00:00"/>
    <d v="2019-02-20T00:00:00"/>
    <x v="5"/>
    <x v="281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0"/>
    <n v="43.038600000000002"/>
    <n v="-87.912099999999995"/>
    <s v="Milwaukee"/>
    <x v="17"/>
    <n v="43.038649999999997"/>
    <n v="-87.921930000000003"/>
    <s v="Milwaukee"/>
    <n v="4"/>
    <n v="0"/>
    <n v="0"/>
    <s v="N"/>
    <n v="0"/>
    <n v="0"/>
    <n v="0"/>
    <n v="-1"/>
    <d v="2019-02-21T00:00:00"/>
    <d v="2019-02-01T00:00:00"/>
    <d v="2019-02-21T00:00:00"/>
    <s v="Thursday"/>
    <d v="1899-12-30T08:08:30"/>
    <n v="1"/>
    <d v="2019-02-21T00:00:00"/>
    <d v="2019-02-01T00:00:00"/>
    <d v="2019-02-21T00:00:00"/>
    <x v="2"/>
    <x v="282"/>
    <s v="N"/>
    <s v="Y"/>
    <s v="One Way"/>
    <s v="Bublr Bikes"/>
  </r>
  <r>
    <s v="Bublr Bikes"/>
    <n v="2050512"/>
    <s v="RFID Card Member"/>
    <m/>
    <m/>
    <n v="60137"/>
    <s v="UNITED STATES"/>
    <s v="Pay as You Go Pass"/>
    <n v="5478"/>
    <s v="Standard"/>
    <x v="9"/>
    <n v="43.042490000000001"/>
    <n v="-87.909959999999998"/>
    <s v="Milwaukee"/>
    <x v="17"/>
    <n v="43.038649999999997"/>
    <n v="-87.921930000000003"/>
    <s v="Milwaukee"/>
    <n v="19"/>
    <n v="0"/>
    <n v="2"/>
    <s v="N"/>
    <n v="2"/>
    <n v="1.9"/>
    <n v="80"/>
    <n v="-1"/>
    <d v="2019-02-21T00:00:00"/>
    <d v="2019-02-01T00:00:00"/>
    <d v="2019-02-21T00:00:00"/>
    <s v="Thursday"/>
    <d v="1899-12-30T14:58:57"/>
    <n v="1"/>
    <d v="2019-02-21T00:00:00"/>
    <d v="2019-02-01T00:00:00"/>
    <d v="2019-02-21T00:00:00"/>
    <x v="2"/>
    <x v="283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65"/>
    <s v="Standard"/>
    <x v="21"/>
    <n v="43.026229999999998"/>
    <n v="-87.912809999999993"/>
    <s v="Milwaukee"/>
    <x v="26"/>
    <n v="43.041646999999998"/>
    <n v="-87.927257999999995"/>
    <s v="Milwaukee"/>
    <n v="13"/>
    <n v="0"/>
    <n v="0"/>
    <s v="N"/>
    <n v="1"/>
    <n v="1"/>
    <n v="40"/>
    <n v="-1"/>
    <d v="2019-02-21T00:00:00"/>
    <d v="2019-02-01T00:00:00"/>
    <d v="2019-02-21T00:00:00"/>
    <s v="Thursday"/>
    <d v="1899-12-30T15:14:18"/>
    <n v="1"/>
    <d v="2019-02-21T00:00:00"/>
    <d v="2019-02-01T00:00:00"/>
    <d v="2019-02-21T00:00:00"/>
    <x v="2"/>
    <x v="284"/>
    <s v="N"/>
    <s v="Y"/>
    <s v="One Way"/>
    <s v="Bublr Bikes"/>
  </r>
  <r>
    <s v="Bublr Bikes"/>
    <n v="2332822"/>
    <s v="RFID Card Member"/>
    <s v="Milwaukee"/>
    <s v="WI"/>
    <n v="53202"/>
    <s v="UNITED STATES"/>
    <s v="Annual Pass"/>
    <n v="5426"/>
    <s v="Standard"/>
    <x v="32"/>
    <n v="43.053040000000003"/>
    <n v="-87.897660000000002"/>
    <s v="Milwaukee"/>
    <x v="5"/>
    <n v="43.05097"/>
    <n v="-87.906440000000003"/>
    <s v="Milwaukee"/>
    <n v="4"/>
    <n v="0"/>
    <n v="0"/>
    <s v="N"/>
    <n v="0"/>
    <n v="0"/>
    <n v="0"/>
    <n v="-1"/>
    <d v="2019-02-21T00:00:00"/>
    <d v="2019-02-01T00:00:00"/>
    <d v="2019-02-21T00:00:00"/>
    <s v="Thursday"/>
    <d v="1899-12-30T15:19:45"/>
    <n v="1"/>
    <d v="2019-02-21T00:00:00"/>
    <d v="2019-02-01T00:00:00"/>
    <d v="2019-02-21T00:00:00"/>
    <x v="2"/>
    <x v="285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1160"/>
    <s v="Standard"/>
    <x v="10"/>
    <n v="43.038600000000002"/>
    <n v="-87.912099999999995"/>
    <s v="Milwaukee"/>
    <x v="17"/>
    <n v="43.038649999999997"/>
    <n v="-87.921930000000003"/>
    <s v="Milwaukee"/>
    <n v="4"/>
    <n v="0"/>
    <n v="0"/>
    <s v="N"/>
    <n v="0"/>
    <n v="0"/>
    <n v="0"/>
    <n v="-1"/>
    <d v="2019-02-22T00:00:00"/>
    <d v="2019-02-01T00:00:00"/>
    <d v="2019-02-22T00:00:00"/>
    <s v="Friday"/>
    <d v="1899-12-30T08:07:33"/>
    <n v="1"/>
    <d v="2019-02-22T00:00:00"/>
    <d v="2019-02-01T00:00:00"/>
    <d v="2019-02-22T00:00:00"/>
    <x v="1"/>
    <x v="286"/>
    <s v="N"/>
    <s v="Y"/>
    <s v="One Way"/>
    <s v="Bublr Bikes"/>
  </r>
  <r>
    <s v="Bublr Bikes"/>
    <n v="671983"/>
    <s v="RFID Card Member"/>
    <s v="Whitefish Bay"/>
    <s v="WI"/>
    <n v="53217"/>
    <s v="UNITED STATES"/>
    <s v="Annual Pass"/>
    <n v="11138"/>
    <s v="Standard"/>
    <x v="22"/>
    <n v="43.038580000000003"/>
    <n v="-87.90934"/>
    <s v="Milwaukee"/>
    <x v="16"/>
    <n v="43.03519"/>
    <n v="-87.907390000000007"/>
    <s v="Milwaukee"/>
    <n v="84"/>
    <n v="0"/>
    <n v="3"/>
    <s v="N"/>
    <n v="12"/>
    <n v="11.4"/>
    <n v="480"/>
    <n v="-1"/>
    <d v="2019-02-22T00:00:00"/>
    <d v="2019-02-01T00:00:00"/>
    <d v="2019-02-22T00:00:00"/>
    <s v="Friday"/>
    <d v="1899-12-30T12:40:35"/>
    <n v="1"/>
    <d v="2019-02-22T00:00:00"/>
    <d v="2019-02-01T00:00:00"/>
    <d v="2019-02-22T00:00:00"/>
    <x v="1"/>
    <x v="287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26"/>
    <n v="43.03886"/>
    <n v="-87.902720000000002"/>
    <s v="Milwaukee"/>
    <x v="5"/>
    <n v="43.05097"/>
    <n v="-87.906440000000003"/>
    <s v="Milwaukee"/>
    <n v="7"/>
    <n v="0"/>
    <n v="0"/>
    <s v="N"/>
    <n v="1"/>
    <n v="1"/>
    <n v="40"/>
    <n v="-1"/>
    <d v="2019-02-22T00:00:00"/>
    <d v="2019-02-01T00:00:00"/>
    <d v="2019-02-22T00:00:00"/>
    <s v="Friday"/>
    <d v="1899-12-30T16:56:44"/>
    <n v="1"/>
    <d v="2019-02-22T00:00:00"/>
    <d v="2019-02-01T00:00:00"/>
    <d v="2019-02-22T00:00:00"/>
    <x v="1"/>
    <x v="288"/>
    <s v="N"/>
    <s v="N"/>
    <s v="One Way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2T00:00:00"/>
    <d v="2019-02-01T00:00:00"/>
    <d v="2019-02-22T00:00:00"/>
    <s v="Friday"/>
    <d v="1899-12-30T23:45:18"/>
    <n v="1"/>
    <d v="2019-02-22T00:00:00"/>
    <d v="2019-02-01T00:00:00"/>
    <d v="2019-02-22T00:00:00"/>
    <x v="1"/>
    <x v="289"/>
    <s v="N"/>
    <s v="Y"/>
    <s v="Round Trip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2T00:00:00"/>
    <d v="2019-02-01T00:00:00"/>
    <d v="2019-02-22T00:00:00"/>
    <s v="Friday"/>
    <d v="1899-12-30T23:46:12"/>
    <n v="1"/>
    <d v="2019-02-22T00:00:00"/>
    <d v="2019-02-01T00:00:00"/>
    <d v="2019-02-22T00:00:00"/>
    <x v="1"/>
    <x v="290"/>
    <s v="N"/>
    <s v="Y"/>
    <s v="Round Trip"/>
    <s v="Bublr Bikes"/>
  </r>
  <r>
    <s v="Bublr Bikes"/>
    <n v="2078963"/>
    <s v="RFID Card Member"/>
    <s v="Custer"/>
    <s v="SD"/>
    <n v="57730"/>
    <s v="UNITED STATES"/>
    <s v="Pay as You Go Pass"/>
    <n v="12708"/>
    <s v="Standard"/>
    <x v="41"/>
    <n v="43.04804"/>
    <n v="-87.896720000000002"/>
    <s v="Milwaukee"/>
    <x v="25"/>
    <n v="43.004728999999998"/>
    <n v="-87.905463999999995"/>
    <s v="Milwaukee"/>
    <n v="25"/>
    <n v="0"/>
    <n v="2"/>
    <s v="N"/>
    <n v="3"/>
    <n v="2.9"/>
    <n v="120"/>
    <n v="-1"/>
    <d v="2019-02-24T00:00:00"/>
    <d v="2019-02-01T00:00:00"/>
    <d v="2019-02-24T00:00:00"/>
    <s v="Sunday"/>
    <d v="1899-12-30T03:36:36"/>
    <n v="1"/>
    <d v="2019-02-24T00:00:00"/>
    <d v="2019-02-01T00:00:00"/>
    <d v="2019-02-24T00:00:00"/>
    <x v="4"/>
    <x v="291"/>
    <s v="N"/>
    <s v="Y"/>
    <s v="One Way"/>
    <s v="Bublr Bikes"/>
  </r>
  <r>
    <s v="Bublr Bikes"/>
    <n v="1817955"/>
    <s v="RFID Card Member"/>
    <s v="Shorewood"/>
    <s v="WI"/>
    <n v="53211"/>
    <s v="UNITED STATES"/>
    <s v="Annual Pass"/>
    <n v="12614"/>
    <s v="Standard"/>
    <x v="15"/>
    <n v="43.028709999999997"/>
    <n v="-87.9041"/>
    <s v="Milwaukee"/>
    <x v="49"/>
    <n v="43.038719999999998"/>
    <n v="-87.905339999999995"/>
    <s v="Milwaukee"/>
    <n v="7"/>
    <n v="0"/>
    <n v="0"/>
    <s v="N"/>
    <n v="1"/>
    <n v="1"/>
    <n v="40"/>
    <n v="-1"/>
    <d v="2019-02-26T00:00:00"/>
    <d v="2019-02-01T00:00:00"/>
    <d v="2019-02-26T00:00:00"/>
    <s v="Tuesday"/>
    <d v="1899-12-30T06:42:05"/>
    <n v="1"/>
    <d v="2019-02-26T00:00:00"/>
    <d v="2019-02-01T00:00:00"/>
    <d v="2019-02-26T00:00:00"/>
    <x v="6"/>
    <x v="292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1057"/>
    <s v="Standard"/>
    <x v="9"/>
    <n v="43.042490000000001"/>
    <n v="-87.909959999999998"/>
    <s v="Milwaukee"/>
    <x v="12"/>
    <n v="43.03913"/>
    <n v="-87.916150000000002"/>
    <s v="Milwaukee"/>
    <n v="4"/>
    <n v="0"/>
    <n v="0"/>
    <s v="N"/>
    <n v="0.5"/>
    <n v="0.4"/>
    <n v="18"/>
    <n v="-1"/>
    <d v="2019-02-26T00:00:00"/>
    <d v="2019-02-01T00:00:00"/>
    <d v="2019-02-26T00:00:00"/>
    <s v="Tuesday"/>
    <d v="1899-12-30T08:57:02"/>
    <n v="1"/>
    <d v="2019-02-26T00:00:00"/>
    <d v="2019-02-01T00:00:00"/>
    <d v="2019-02-26T00:00:00"/>
    <x v="6"/>
    <x v="293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12586"/>
    <s v="Standard"/>
    <x v="11"/>
    <n v="43.03519"/>
    <n v="-87.907390000000007"/>
    <s v="Milwaukee"/>
    <x v="10"/>
    <n v="43.038580000000003"/>
    <n v="-87.90934"/>
    <s v="Milwaukee"/>
    <n v="5"/>
    <n v="0"/>
    <n v="0"/>
    <s v="N"/>
    <n v="0"/>
    <n v="0"/>
    <n v="0"/>
    <n v="-1"/>
    <d v="2019-02-26T00:00:00"/>
    <d v="2019-02-01T00:00:00"/>
    <d v="2019-02-26T00:00:00"/>
    <s v="Tuesday"/>
    <d v="1899-12-30T09:15:40"/>
    <n v="1"/>
    <d v="2019-02-26T00:00:00"/>
    <d v="2019-02-01T00:00:00"/>
    <d v="2019-02-26T00:00:00"/>
    <x v="6"/>
    <x v="294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446"/>
    <s v="Standard"/>
    <x v="3"/>
    <n v="43.078530000000001"/>
    <n v="-87.882620000000003"/>
    <s v="Milwaukee"/>
    <x v="14"/>
    <n v="43.077359999999999"/>
    <n v="-87.880769999999998"/>
    <s v="Milwaukee"/>
    <n v="2"/>
    <n v="0"/>
    <n v="0"/>
    <s v="N"/>
    <n v="0"/>
    <n v="0"/>
    <n v="0"/>
    <n v="-1"/>
    <d v="2019-02-27T00:00:00"/>
    <d v="2019-02-01T00:00:00"/>
    <d v="2019-02-27T00:00:00"/>
    <s v="Wednesday"/>
    <d v="1899-12-30T12:25:23"/>
    <n v="1"/>
    <d v="2019-02-27T00:00:00"/>
    <d v="2019-02-01T00:00:00"/>
    <d v="2019-02-27T00:00:00"/>
    <x v="5"/>
    <x v="29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100"/>
    <s v="Standard"/>
    <x v="30"/>
    <n v="43.02948"/>
    <n v="-87.912819999999996"/>
    <s v="Milwaukee"/>
    <x v="20"/>
    <n v="43.026229999999998"/>
    <n v="-87.912809999999993"/>
    <s v="Milwaukee"/>
    <n v="2"/>
    <n v="0"/>
    <n v="0"/>
    <s v="N"/>
    <n v="0"/>
    <n v="0"/>
    <n v="0"/>
    <n v="-1"/>
    <d v="2019-02-27T00:00:00"/>
    <d v="2019-02-01T00:00:00"/>
    <d v="2019-02-27T00:00:00"/>
    <s v="Wednesday"/>
    <d v="1899-12-30T16:46:38"/>
    <n v="1"/>
    <d v="2019-02-27T00:00:00"/>
    <d v="2019-02-01T00:00:00"/>
    <d v="2019-02-27T00:00:00"/>
    <x v="5"/>
    <x v="296"/>
    <s v="N"/>
    <s v="Y"/>
    <s v="One Way"/>
    <s v="Bublr Bikes"/>
  </r>
  <r>
    <s v="Bublr Bikes"/>
    <n v="1223948"/>
    <s v="RFID Card Member"/>
    <s v="Milwaukee "/>
    <s v="WI"/>
    <n v="53211"/>
    <s v="UNITED STATES"/>
    <s v="Annual Pass"/>
    <n v="12704"/>
    <s v="Standard"/>
    <x v="27"/>
    <n v="43.074655999999997"/>
    <n v="-87.889011999999994"/>
    <s v="Milwaukee"/>
    <x v="28"/>
    <n v="43.074655999999997"/>
    <n v="-87.889011999999994"/>
    <s v="Milwaukee"/>
    <n v="1"/>
    <n v="0"/>
    <n v="0"/>
    <s v="N"/>
    <n v="0"/>
    <n v="0"/>
    <n v="0"/>
    <n v="-1"/>
    <d v="2019-02-27T00:00:00"/>
    <d v="2019-02-01T00:00:00"/>
    <d v="2019-02-27T00:00:00"/>
    <s v="Wednesday"/>
    <d v="1899-12-30T23:14:41"/>
    <n v="1"/>
    <d v="2019-02-27T00:00:00"/>
    <d v="2019-02-01T00:00:00"/>
    <d v="2019-02-27T00:00:00"/>
    <x v="5"/>
    <x v="297"/>
    <s v="N"/>
    <s v="Y"/>
    <s v="Round Trip"/>
    <s v="Bublr Bikes"/>
  </r>
  <r>
    <s v="Bublr Bikes"/>
    <n v="1017964"/>
    <s v="RFID Card Member"/>
    <s v="Milwaukee"/>
    <s v="WI"/>
    <n v="53202"/>
    <s v="UNITED STATES"/>
    <s v="Annual Pass"/>
    <n v="5417"/>
    <s v="Standard"/>
    <x v="41"/>
    <n v="43.04804"/>
    <n v="-87.896720000000002"/>
    <s v="Milwaukee"/>
    <x v="24"/>
    <n v="43.03886"/>
    <n v="-87.902720000000002"/>
    <s v="Milwaukee"/>
    <n v="49"/>
    <n v="0"/>
    <n v="0"/>
    <s v="N"/>
    <n v="7"/>
    <n v="6.7"/>
    <n v="280"/>
    <n v="-1"/>
    <d v="2019-02-28T00:00:00"/>
    <d v="2019-02-01T00:00:00"/>
    <d v="2019-02-28T00:00:00"/>
    <s v="Thursday"/>
    <d v="1899-12-30T08:42:17"/>
    <n v="1"/>
    <d v="2019-02-28T00:00:00"/>
    <d v="2019-02-01T00:00:00"/>
    <d v="2019-02-28T00:00:00"/>
    <x v="2"/>
    <x v="298"/>
    <s v="Y"/>
    <s v="Y"/>
    <s v="One Way"/>
    <s v="Bublr Bikes"/>
  </r>
  <r>
    <s v="Bublr Bikes"/>
    <n v="1915786"/>
    <s v="RFID Card Member"/>
    <s v="Milwaukee"/>
    <s v="WI"/>
    <n v="53202"/>
    <s v="UNITED STATES"/>
    <s v="Annual Pass"/>
    <n v="12545"/>
    <s v="Standard"/>
    <x v="6"/>
    <n v="43.052549999999997"/>
    <n v="-87.909329999999997"/>
    <s v="Milwaukee"/>
    <x v="12"/>
    <n v="43.03913"/>
    <n v="-87.916150000000002"/>
    <s v="Milwaukee"/>
    <n v="8"/>
    <n v="0"/>
    <n v="0"/>
    <s v="N"/>
    <n v="1.3"/>
    <n v="1.2"/>
    <n v="50"/>
    <n v="-1"/>
    <d v="2019-02-28T00:00:00"/>
    <d v="2019-02-01T00:00:00"/>
    <d v="2019-02-28T00:00:00"/>
    <s v="Thursday"/>
    <d v="1899-12-30T08:48:19"/>
    <n v="1"/>
    <d v="2019-02-28T00:00:00"/>
    <d v="2019-02-01T00:00:00"/>
    <d v="2019-02-28T00:00:00"/>
    <x v="2"/>
    <x v="299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1147"/>
    <s v="Standard"/>
    <x v="32"/>
    <n v="43.053040000000003"/>
    <n v="-87.897660000000002"/>
    <s v="Milwaukee"/>
    <x v="25"/>
    <n v="43.004728999999998"/>
    <n v="-87.905463999999995"/>
    <s v="Milwaukee"/>
    <n v="44"/>
    <n v="0"/>
    <n v="0"/>
    <s v="N"/>
    <n v="6"/>
    <n v="5.7"/>
    <n v="240"/>
    <n v="-1"/>
    <d v="2019-02-28T00:00:00"/>
    <d v="2019-02-01T00:00:00"/>
    <d v="2019-02-28T00:00:00"/>
    <s v="Thursday"/>
    <d v="1899-12-30T08:59:01"/>
    <n v="1"/>
    <d v="2019-02-28T00:00:00"/>
    <d v="2019-02-01T00:00:00"/>
    <d v="2019-02-28T00:00:00"/>
    <x v="2"/>
    <x v="300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26"/>
    <n v="43.03886"/>
    <n v="-87.902720000000002"/>
    <s v="Milwaukee"/>
    <x v="35"/>
    <n v="43.034619999999997"/>
    <n v="-87.917500000000004"/>
    <s v="Milwaukee"/>
    <n v="5"/>
    <n v="0"/>
    <n v="0"/>
    <s v="N"/>
    <n v="0"/>
    <n v="0"/>
    <n v="0"/>
    <n v="-1"/>
    <d v="2019-02-28T00:00:00"/>
    <d v="2019-02-01T00:00:00"/>
    <d v="2019-02-28T00:00:00"/>
    <s v="Thursday"/>
    <d v="1899-12-30T15:48:00"/>
    <n v="1"/>
    <d v="2019-02-28T00:00:00"/>
    <d v="2019-02-01T00:00:00"/>
    <d v="2019-02-28T00:00:00"/>
    <x v="2"/>
    <x v="301"/>
    <s v="N"/>
    <s v="N"/>
    <s v="One Way"/>
    <s v="Bublr Bikes"/>
  </r>
  <r>
    <s v="Bublr Bikes"/>
    <n v="1815780"/>
    <s v="RFID Card Member"/>
    <s v="Franklin"/>
    <s v="WI"/>
    <n v="53132"/>
    <s v="UNITED STATES"/>
    <s v="Annual Pass"/>
    <n v="11059"/>
    <s v="Standard"/>
    <x v="3"/>
    <n v="43.078530000000001"/>
    <n v="-87.882620000000003"/>
    <s v="Milwaukee"/>
    <x v="38"/>
    <n v="43.081940000000003"/>
    <n v="-87.888090000000005"/>
    <s v="Shorewood"/>
    <n v="127"/>
    <n v="0"/>
    <n v="9"/>
    <s v="N"/>
    <n v="18"/>
    <n v="17.100000000000001"/>
    <n v="720"/>
    <n v="-1"/>
    <d v="2019-02-28T00:00:00"/>
    <d v="2019-02-01T00:00:00"/>
    <d v="2019-02-28T00:00:00"/>
    <s v="Thursday"/>
    <d v="1899-12-30T17:09:31"/>
    <n v="1"/>
    <d v="2019-02-28T00:00:00"/>
    <d v="2019-02-01T00:00:00"/>
    <d v="2019-02-28T00:00:00"/>
    <x v="2"/>
    <x v="302"/>
    <s v="Y"/>
    <s v="Y"/>
    <s v="One Way"/>
    <s v="Bublr Bikes"/>
  </r>
  <r>
    <s v="Bublr Bikes"/>
    <n v="671983"/>
    <s v="RFID Card Member"/>
    <s v="Whitefish Bay"/>
    <s v="WI"/>
    <n v="53217"/>
    <s v="UNITED STATES"/>
    <s v="Annual Pass"/>
    <n v="42"/>
    <s v="Standard"/>
    <x v="9"/>
    <n v="43.042490000000001"/>
    <n v="-87.909959999999998"/>
    <s v="Milwaukee"/>
    <x v="0"/>
    <n v="43.036900000000003"/>
    <n v="-87.89667"/>
    <s v="Milwaukee"/>
    <n v="61"/>
    <n v="0"/>
    <n v="0"/>
    <s v="N"/>
    <n v="9"/>
    <n v="8.6"/>
    <n v="360"/>
    <n v="-1"/>
    <d v="2019-02-01T00:00:00"/>
    <d v="2019-02-01T00:00:00"/>
    <d v="2019-02-01T00:00:00"/>
    <s v="Friday"/>
    <d v="1899-12-30T16:32:03"/>
    <n v="1"/>
    <d v="2019-02-01T00:00:00"/>
    <d v="2019-02-01T00:00:00"/>
    <d v="2019-02-01T00:00:00"/>
    <x v="1"/>
    <x v="303"/>
    <s v="Y"/>
    <s v="Y"/>
    <s v="One Way"/>
    <s v="Bublr Bikes"/>
  </r>
  <r>
    <s v="Bublr Bikes"/>
    <n v="1224715"/>
    <s v="RFID Card Member"/>
    <s v="Milwaukee"/>
    <s v="WI"/>
    <n v="53212"/>
    <s v="UNITED STATES"/>
    <s v="Annual Pass"/>
    <n v="12560"/>
    <s v="Standard"/>
    <x v="31"/>
    <n v="43.05847"/>
    <n v="-87.898079999999993"/>
    <s v="Milwaukee"/>
    <x v="49"/>
    <n v="43.038719999999998"/>
    <n v="-87.905339999999995"/>
    <s v="Milwaukee"/>
    <n v="11"/>
    <n v="0"/>
    <n v="0"/>
    <s v="N"/>
    <n v="1"/>
    <n v="1"/>
    <n v="40"/>
    <n v="-1"/>
    <d v="2019-02-02T00:00:00"/>
    <d v="2019-02-01T00:00:00"/>
    <d v="2019-02-02T00:00:00"/>
    <s v="Saturday"/>
    <d v="1899-12-30T08:41:08"/>
    <n v="1"/>
    <d v="2019-02-02T00:00:00"/>
    <d v="2019-02-01T00:00:00"/>
    <d v="2019-02-02T00:00:00"/>
    <x v="0"/>
    <x v="304"/>
    <s v="N"/>
    <s v="Y"/>
    <s v="One Way"/>
    <s v="Bublr Bikes"/>
  </r>
  <r>
    <s v="Bublr Bikes"/>
    <n v="2321196"/>
    <s v="RFID Card Member"/>
    <s v="Milwaukee"/>
    <s v="WI"/>
    <n v="53211"/>
    <s v="UNITED STATES"/>
    <s v="Annual Pass"/>
    <n v="28"/>
    <s v="Standard"/>
    <x v="19"/>
    <n v="43.060786"/>
    <n v="-87.883825999999999"/>
    <s v="Milwaukee"/>
    <x v="23"/>
    <n v="43.06033"/>
    <n v="-87.89546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13:17:07"/>
    <n v="1"/>
    <d v="2019-02-04T00:00:00"/>
    <d v="2019-02-01T00:00:00"/>
    <d v="2019-02-04T00:00:00"/>
    <x v="3"/>
    <x v="305"/>
    <s v="N"/>
    <s v="Y"/>
    <s v="One Way"/>
    <s v="Bublr Bikes"/>
  </r>
  <r>
    <s v="Bublr Bikes"/>
    <n v="2272988"/>
    <s v="RFID Card Member"/>
    <s v="Milwaukee"/>
    <s v="WI"/>
    <n v="53211"/>
    <s v="UNITED STATES"/>
    <s v="Annual Pass"/>
    <n v="12705"/>
    <s v="Standard"/>
    <x v="7"/>
    <n v="43.077359999999999"/>
    <n v="-87.880769999999998"/>
    <s v="Milwaukee"/>
    <x v="42"/>
    <n v="43.060250000000003"/>
    <n v="-87.892169999999993"/>
    <s v="Milwaukee"/>
    <n v="13"/>
    <n v="0"/>
    <n v="0"/>
    <s v="N"/>
    <n v="1"/>
    <n v="1"/>
    <n v="40"/>
    <n v="-1"/>
    <d v="2019-02-04T00:00:00"/>
    <d v="2019-02-01T00:00:00"/>
    <d v="2019-02-04T00:00:00"/>
    <s v="Monday"/>
    <d v="1899-12-30T15:23:18"/>
    <n v="1"/>
    <d v="2019-02-04T00:00:00"/>
    <d v="2019-02-01T00:00:00"/>
    <d v="2019-02-04T00:00:00"/>
    <x v="3"/>
    <x v="306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1048"/>
    <s v="Standard"/>
    <x v="26"/>
    <n v="43.03886"/>
    <n v="-87.902720000000002"/>
    <s v="Milwaukee"/>
    <x v="35"/>
    <n v="43.034619999999997"/>
    <n v="-87.917500000000004"/>
    <s v="Milwaukee"/>
    <n v="1135"/>
    <n v="30"/>
    <n v="0"/>
    <s v="Y"/>
    <n v="18"/>
    <n v="17.100000000000001"/>
    <n v="720"/>
    <n v="-1"/>
    <d v="2019-02-04T00:00:00"/>
    <d v="2019-02-01T00:00:00"/>
    <d v="2019-02-04T00:00:00"/>
    <s v="Monday"/>
    <d v="1899-12-30T15:40:20"/>
    <n v="1"/>
    <d v="2019-02-05T00:00:00"/>
    <d v="2019-02-01T00:00:00"/>
    <d v="2019-02-05T00:00:00"/>
    <x v="6"/>
    <x v="307"/>
    <s v="Y"/>
    <s v="N"/>
    <s v="One Way"/>
    <s v="Bublr Bikes"/>
  </r>
  <r>
    <s v="Bublr Bikes"/>
    <n v="2249527"/>
    <s v="RFID Card Member"/>
    <s v="Milwaukee"/>
    <s v="WI"/>
    <n v="53202"/>
    <s v="UNITED STATES"/>
    <s v="Annual Pass"/>
    <n v="5425"/>
    <s v="Standard"/>
    <x v="32"/>
    <n v="43.053040000000003"/>
    <n v="-87.897660000000002"/>
    <s v="Milwaukee"/>
    <x v="14"/>
    <n v="43.077359999999999"/>
    <n v="-87.880769999999998"/>
    <s v="Milwaukee"/>
    <n v="37"/>
    <n v="0"/>
    <n v="0"/>
    <s v="N"/>
    <n v="5"/>
    <n v="4.8"/>
    <n v="200"/>
    <n v="-1"/>
    <d v="2019-02-05T00:00:00"/>
    <d v="2019-02-01T00:00:00"/>
    <d v="2019-02-05T00:00:00"/>
    <s v="Tuesday"/>
    <d v="1899-12-30T10:29:49"/>
    <n v="1"/>
    <d v="2019-02-05T00:00:00"/>
    <d v="2019-02-01T00:00:00"/>
    <d v="2019-02-05T00:00:00"/>
    <x v="6"/>
    <x v="308"/>
    <s v="Y"/>
    <s v="Y"/>
    <s v="One Way"/>
    <s v="Bublr Bikes"/>
  </r>
  <r>
    <s v="Bublr Bikes"/>
    <n v="2394385"/>
    <s v="RFID Card Member"/>
    <s v="Milwaukee"/>
    <s v="WI"/>
    <n v="53211"/>
    <s v="UNITED STATES"/>
    <s v="Buslr Card"/>
    <n v="959"/>
    <s v="Standard"/>
    <x v="17"/>
    <n v="43.069021999999997"/>
    <n v="-87.887940999999998"/>
    <s v="Milwaukee"/>
    <x v="32"/>
    <n v="43.066893999999998"/>
    <n v="-87.877936000000005"/>
    <s v="Milwaukee"/>
    <n v="7"/>
    <n v="0"/>
    <n v="0"/>
    <s v="N"/>
    <n v="1"/>
    <n v="1"/>
    <n v="40"/>
    <n v="-1"/>
    <d v="2019-02-05T00:00:00"/>
    <d v="2019-02-01T00:00:00"/>
    <d v="2019-02-05T00:00:00"/>
    <s v="Tuesday"/>
    <d v="1899-12-30T10:46:07"/>
    <n v="1"/>
    <d v="2019-02-05T00:00:00"/>
    <d v="2019-02-01T00:00:00"/>
    <d v="2019-02-05T00:00:00"/>
    <x v="6"/>
    <x v="309"/>
    <s v="N"/>
    <s v="Y"/>
    <s v="One Way"/>
    <s v="Bublr Bikes"/>
  </r>
  <r>
    <s v="Bublr Bikes"/>
    <n v="1092313"/>
    <s v="RFID Card Member"/>
    <s v="Milwaukee"/>
    <s v="WI"/>
    <n v="53211"/>
    <s v="UNITED STATES"/>
    <s v="Annual Pass"/>
    <n v="12503"/>
    <s v="Standard"/>
    <x v="27"/>
    <n v="43.074655999999997"/>
    <n v="-87.889011999999994"/>
    <s v="Milwaukee"/>
    <x v="2"/>
    <n v="43.074890000000003"/>
    <n v="-87.882810000000006"/>
    <s v="Milwaukee"/>
    <n v="3"/>
    <n v="0"/>
    <n v="0"/>
    <s v="N"/>
    <n v="0"/>
    <n v="0"/>
    <n v="0"/>
    <n v="-1"/>
    <d v="2019-02-05T00:00:00"/>
    <d v="2019-02-01T00:00:00"/>
    <d v="2019-02-05T00:00:00"/>
    <s v="Tuesday"/>
    <d v="1899-12-30T11:18:52"/>
    <n v="1"/>
    <d v="2019-02-05T00:00:00"/>
    <d v="2019-02-01T00:00:00"/>
    <d v="2019-02-05T00:00:00"/>
    <x v="6"/>
    <x v="310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1087"/>
    <s v="Standard"/>
    <x v="5"/>
    <n v="43.05097"/>
    <n v="-87.906440000000003"/>
    <s v="Milwaukee"/>
    <x v="41"/>
    <n v="43.04824"/>
    <n v="-87.904970000000006"/>
    <s v="Milwaukee"/>
    <n v="4"/>
    <n v="0"/>
    <n v="0"/>
    <s v="N"/>
    <n v="0"/>
    <n v="0"/>
    <n v="0"/>
    <n v="-1"/>
    <d v="2019-02-05T00:00:00"/>
    <d v="2019-02-01T00:00:00"/>
    <d v="2019-02-05T00:00:00"/>
    <s v="Tuesday"/>
    <d v="1899-12-30T14:47:18"/>
    <n v="1"/>
    <d v="2019-02-05T00:00:00"/>
    <d v="2019-02-01T00:00:00"/>
    <d v="2019-02-05T00:00:00"/>
    <x v="6"/>
    <x v="311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18"/>
    <s v="Standard"/>
    <x v="26"/>
    <n v="43.03886"/>
    <n v="-87.902720000000002"/>
    <s v="Milwaukee"/>
    <x v="5"/>
    <n v="43.05097"/>
    <n v="-87.906440000000003"/>
    <s v="Milwaukee"/>
    <n v="7"/>
    <n v="0"/>
    <n v="0"/>
    <s v="N"/>
    <n v="1"/>
    <n v="1"/>
    <n v="40"/>
    <n v="-1"/>
    <d v="2019-02-05T00:00:00"/>
    <d v="2019-02-01T00:00:00"/>
    <d v="2019-02-05T00:00:00"/>
    <s v="Tuesday"/>
    <d v="1899-12-30T16:35:40"/>
    <n v="1"/>
    <d v="2019-02-05T00:00:00"/>
    <d v="2019-02-01T00:00:00"/>
    <d v="2019-02-05T00:00:00"/>
    <x v="6"/>
    <x v="312"/>
    <s v="N"/>
    <s v="N"/>
    <s v="One Way"/>
    <s v="Bublr Bikes"/>
  </r>
  <r>
    <s v="Bublr Bikes"/>
    <n v="2262182"/>
    <s v="RFID Card Member"/>
    <s v="Milwaukee"/>
    <s v="WI"/>
    <n v="53206"/>
    <s v="UNITED STATES"/>
    <s v="Annual Pass"/>
    <n v="12615"/>
    <s v="Standard"/>
    <x v="2"/>
    <n v="43.074890000000003"/>
    <n v="-87.882810000000006"/>
    <s v="Milwaukee"/>
    <x v="50"/>
    <n v="43.063749000000001"/>
    <n v="-87.887962999999999"/>
    <s v="Milwaukee"/>
    <n v="8"/>
    <n v="0"/>
    <n v="0"/>
    <s v="N"/>
    <n v="1"/>
    <n v="1"/>
    <n v="40"/>
    <n v="-1"/>
    <d v="2019-02-05T00:00:00"/>
    <d v="2019-02-01T00:00:00"/>
    <d v="2019-02-05T00:00:00"/>
    <s v="Tuesday"/>
    <d v="1899-12-30T18:13:46"/>
    <n v="1"/>
    <d v="2019-02-05T00:00:00"/>
    <d v="2019-02-01T00:00:00"/>
    <d v="2019-02-05T00:00:00"/>
    <x v="6"/>
    <x v="313"/>
    <s v="N"/>
    <s v="Y"/>
    <s v="One Way"/>
    <s v="Bublr Bikes"/>
  </r>
  <r>
    <s v="Bublr Bikes"/>
    <n v="783916"/>
    <s v="RFID Card Member"/>
    <s v="Chicago"/>
    <s v="IL"/>
    <n v="60618"/>
    <s v="UNITED STATES"/>
    <s v="Annual Pass"/>
    <n v="1"/>
    <s v="Standard"/>
    <x v="26"/>
    <n v="43.03886"/>
    <n v="-87.902720000000002"/>
    <s v="Milwaukee"/>
    <x v="35"/>
    <n v="43.034619999999997"/>
    <n v="-87.917500000000004"/>
    <s v="Milwaukee"/>
    <n v="936"/>
    <n v="0"/>
    <n v="0"/>
    <s v="Y"/>
    <n v="18"/>
    <n v="17.100000000000001"/>
    <n v="720"/>
    <n v="-1"/>
    <d v="2019-02-05T00:00:00"/>
    <d v="2019-02-01T00:00:00"/>
    <d v="2019-02-05T00:00:00"/>
    <s v="Tuesday"/>
    <d v="1899-12-30T19:21:14"/>
    <n v="1"/>
    <d v="2019-02-06T00:00:00"/>
    <d v="2019-02-01T00:00:00"/>
    <d v="2019-02-06T00:00:00"/>
    <x v="5"/>
    <x v="314"/>
    <s v="Y"/>
    <s v="Y"/>
    <s v="One Way"/>
    <s v="Bublr Bikes"/>
  </r>
  <r>
    <s v="Bublr Bikes"/>
    <n v="2321196"/>
    <s v="RFID Card Member"/>
    <s v="Milwaukee"/>
    <s v="WI"/>
    <n v="53211"/>
    <s v="UNITED STATES"/>
    <s v="Annual Pass"/>
    <n v="12611"/>
    <s v="Standard"/>
    <x v="9"/>
    <n v="43.042490000000001"/>
    <n v="-87.909959999999998"/>
    <s v="Milwaukee"/>
    <x v="16"/>
    <n v="43.03519"/>
    <n v="-87.907390000000007"/>
    <s v="Milwaukee"/>
    <n v="7"/>
    <n v="0"/>
    <n v="0"/>
    <s v="N"/>
    <n v="1"/>
    <n v="1"/>
    <n v="40"/>
    <n v="-1"/>
    <d v="2019-02-06T00:00:00"/>
    <d v="2019-02-01T00:00:00"/>
    <d v="2019-02-06T00:00:00"/>
    <s v="Wednesday"/>
    <d v="1899-12-30T20:18:50"/>
    <n v="1"/>
    <d v="2019-02-06T00:00:00"/>
    <d v="2019-02-01T00:00:00"/>
    <d v="2019-02-06T00:00:00"/>
    <x v="5"/>
    <x v="315"/>
    <s v="N"/>
    <s v="Y"/>
    <s v="One Way"/>
    <s v="Bublr Bikes"/>
  </r>
  <r>
    <s v="Bublr Bikes"/>
    <n v="783916"/>
    <s v="RFID Card Member"/>
    <s v="Chicago"/>
    <s v="IL"/>
    <n v="60618"/>
    <s v="UNITED STATES"/>
    <s v="Annual Pass"/>
    <n v="1"/>
    <s v="Standard"/>
    <x v="14"/>
    <n v="43.034619999999997"/>
    <n v="-87.917500000000004"/>
    <s v="Milwaukee"/>
    <x v="24"/>
    <n v="43.03886"/>
    <n v="-87.902720000000002"/>
    <s v="Milwaukee"/>
    <n v="9"/>
    <n v="0"/>
    <n v="0"/>
    <s v="N"/>
    <n v="1"/>
    <n v="1"/>
    <n v="40"/>
    <n v="-1"/>
    <d v="2019-02-07T00:00:00"/>
    <d v="2019-02-01T00:00:00"/>
    <d v="2019-02-07T00:00:00"/>
    <s v="Thursday"/>
    <d v="1899-12-30T07:39:37"/>
    <n v="1"/>
    <d v="2019-02-07T00:00:00"/>
    <d v="2019-02-01T00:00:00"/>
    <d v="2019-02-07T00:00:00"/>
    <x v="2"/>
    <x v="316"/>
    <s v="N"/>
    <s v="Y"/>
    <s v="One Way"/>
    <s v="Bublr Bikes"/>
  </r>
  <r>
    <s v="Bublr Bikes"/>
    <n v="2342234"/>
    <s v="RFID Card Member"/>
    <s v="Milwaukee "/>
    <s v="WI"/>
    <n v="53189"/>
    <s v="UNITED STATES"/>
    <s v="Annual Pass"/>
    <n v="5712"/>
    <s v="Standard"/>
    <x v="37"/>
    <n v="43.06033"/>
    <n v="-87.89546"/>
    <s v="Milwaukee"/>
    <x v="19"/>
    <n v="43.069021999999997"/>
    <n v="-87.887940999999998"/>
    <s v="Milwaukee"/>
    <n v="7"/>
    <n v="0"/>
    <n v="0"/>
    <s v="N"/>
    <n v="1"/>
    <n v="1"/>
    <n v="40"/>
    <n v="-1"/>
    <d v="2019-02-07T00:00:00"/>
    <d v="2019-02-01T00:00:00"/>
    <d v="2019-02-07T00:00:00"/>
    <s v="Thursday"/>
    <d v="1899-12-30T16:01:24"/>
    <n v="1"/>
    <d v="2019-02-07T00:00:00"/>
    <d v="2019-02-01T00:00:00"/>
    <d v="2019-02-07T00:00:00"/>
    <x v="2"/>
    <x v="317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1"/>
    <n v="43.03913"/>
    <n v="-87.916150000000002"/>
    <s v="Milwaukee"/>
    <x v="9"/>
    <n v="43.042490000000001"/>
    <n v="-87.909959999999998"/>
    <s v="Milwaukee"/>
    <n v="5"/>
    <n v="0"/>
    <n v="0"/>
    <s v="N"/>
    <n v="0"/>
    <n v="0"/>
    <n v="0"/>
    <n v="-1"/>
    <d v="2019-02-08T00:00:00"/>
    <d v="2019-02-01T00:00:00"/>
    <d v="2019-02-08T00:00:00"/>
    <s v="Friday"/>
    <d v="1899-12-30T07:37:22"/>
    <n v="1"/>
    <d v="2019-02-08T00:00:00"/>
    <d v="2019-02-01T00:00:00"/>
    <d v="2019-02-08T00:00:00"/>
    <x v="1"/>
    <x v="318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60"/>
    <s v="Standard"/>
    <x v="5"/>
    <n v="43.05097"/>
    <n v="-87.906440000000003"/>
    <s v="Milwaukee"/>
    <x v="24"/>
    <n v="43.03886"/>
    <n v="-87.902720000000002"/>
    <s v="Milwaukee"/>
    <n v="149"/>
    <n v="30"/>
    <n v="0"/>
    <s v="Y"/>
    <n v="18"/>
    <n v="17.100000000000001"/>
    <n v="720"/>
    <n v="-1"/>
    <d v="2019-02-08T00:00:00"/>
    <d v="2019-02-01T00:00:00"/>
    <d v="2019-02-08T00:00:00"/>
    <s v="Friday"/>
    <d v="1899-12-30T07:51:26"/>
    <n v="1"/>
    <d v="2019-02-08T00:00:00"/>
    <d v="2019-02-01T00:00:00"/>
    <d v="2019-02-08T00:00:00"/>
    <x v="1"/>
    <x v="319"/>
    <s v="Y"/>
    <s v="N"/>
    <s v="One Way"/>
    <s v="Bublr Bikes"/>
  </r>
  <r>
    <s v="Bublr Bikes"/>
    <n v="1915786"/>
    <s v="RFID Card Member"/>
    <s v="Milwaukee"/>
    <s v="WI"/>
    <n v="53202"/>
    <s v="UNITED STATES"/>
    <s v="Annual Pass"/>
    <n v="12556"/>
    <s v="Standard"/>
    <x v="31"/>
    <n v="43.05847"/>
    <n v="-87.898079999999993"/>
    <s v="Milwaukee"/>
    <x v="31"/>
    <n v="43.040349999999997"/>
    <n v="-87.920760000000001"/>
    <s v="Milwaukee"/>
    <n v="15"/>
    <n v="0"/>
    <n v="0"/>
    <s v="N"/>
    <n v="2"/>
    <n v="1.9"/>
    <n v="80"/>
    <n v="-1"/>
    <d v="2019-02-08T00:00:00"/>
    <d v="2019-02-01T00:00:00"/>
    <d v="2019-02-08T00:00:00"/>
    <s v="Friday"/>
    <d v="1899-12-30T08:44:09"/>
    <n v="1"/>
    <d v="2019-02-08T00:00:00"/>
    <d v="2019-02-01T00:00:00"/>
    <d v="2019-02-08T00:00:00"/>
    <x v="1"/>
    <x v="320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074"/>
    <s v="Standard"/>
    <x v="36"/>
    <n v="43.063749000000001"/>
    <n v="-87.887962999999999"/>
    <s v="Milwaukee"/>
    <x v="28"/>
    <n v="43.074655999999997"/>
    <n v="-87.889011999999994"/>
    <s v="Milwaukee"/>
    <n v="8"/>
    <n v="0"/>
    <n v="0"/>
    <s v="N"/>
    <n v="1"/>
    <n v="1"/>
    <n v="40"/>
    <n v="-1"/>
    <d v="2019-02-08T00:00:00"/>
    <d v="2019-02-01T00:00:00"/>
    <d v="2019-02-08T00:00:00"/>
    <s v="Friday"/>
    <d v="1899-12-30T12:58:48"/>
    <n v="1"/>
    <d v="2019-02-08T00:00:00"/>
    <d v="2019-02-01T00:00:00"/>
    <d v="2019-02-08T00:00:00"/>
    <x v="1"/>
    <x v="321"/>
    <s v="N"/>
    <s v="Y"/>
    <s v="One Way"/>
    <s v="Bublr Bikes"/>
  </r>
  <r>
    <s v="Bublr Bikes"/>
    <n v="1830196"/>
    <s v="RFID Card Member"/>
    <s v="Milwaukee"/>
    <s v="WI"/>
    <n v="53202"/>
    <s v="UNITED STATES"/>
    <s v="Annual Pass"/>
    <n v="11082"/>
    <s v="Standard"/>
    <x v="25"/>
    <n v="43.004728999999998"/>
    <n v="-87.905463999999995"/>
    <s v="Milwaukee"/>
    <x v="25"/>
    <n v="43.004728999999998"/>
    <n v="-87.905463999999995"/>
    <s v="Milwaukee"/>
    <n v="11"/>
    <n v="0"/>
    <n v="0"/>
    <s v="N"/>
    <n v="1"/>
    <n v="1"/>
    <n v="40"/>
    <n v="-1"/>
    <d v="2019-02-08T00:00:00"/>
    <d v="2019-02-01T00:00:00"/>
    <d v="2019-02-08T00:00:00"/>
    <s v="Friday"/>
    <d v="1899-12-30T13:00:51"/>
    <n v="1"/>
    <d v="2019-02-08T00:00:00"/>
    <d v="2019-02-01T00:00:00"/>
    <d v="2019-02-08T00:00:00"/>
    <x v="1"/>
    <x v="322"/>
    <s v="N"/>
    <s v="Y"/>
    <s v="Round Trip"/>
    <s v="Bublr Bikes"/>
  </r>
  <r>
    <s v="Bublr Bikes"/>
    <n v="2289882"/>
    <s v="RFID Card Member"/>
    <s v="Brookfield "/>
    <s v="WI"/>
    <n v="53045"/>
    <s v="UNITED STATES"/>
    <s v="Annual Pass"/>
    <n v="5566"/>
    <s v="Standard"/>
    <x v="27"/>
    <n v="43.074655999999997"/>
    <n v="-87.889011999999994"/>
    <s v="Milwaukee"/>
    <x v="14"/>
    <n v="43.077359999999999"/>
    <n v="-87.880769999999998"/>
    <s v="Milwaukee"/>
    <n v="5"/>
    <n v="0"/>
    <n v="0"/>
    <s v="N"/>
    <n v="0"/>
    <n v="0"/>
    <n v="0"/>
    <n v="-1"/>
    <d v="2019-02-09T00:00:00"/>
    <d v="2019-02-01T00:00:00"/>
    <d v="2019-02-09T00:00:00"/>
    <s v="Saturday"/>
    <d v="1899-12-30T16:28:54"/>
    <n v="1"/>
    <d v="2019-02-09T00:00:00"/>
    <d v="2019-02-01T00:00:00"/>
    <d v="2019-02-09T00:00:00"/>
    <x v="0"/>
    <x v="323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216"/>
    <s v="Standard"/>
    <x v="19"/>
    <n v="43.060786"/>
    <n v="-87.883825999999999"/>
    <s v="Milwaukee"/>
    <x v="23"/>
    <n v="43.06033"/>
    <n v="-87.89546"/>
    <s v="Milwaukee"/>
    <n v="4"/>
    <n v="0"/>
    <n v="0"/>
    <s v="N"/>
    <n v="0"/>
    <n v="0"/>
    <n v="0"/>
    <n v="-1"/>
    <d v="2019-02-09T00:00:00"/>
    <d v="2019-02-01T00:00:00"/>
    <d v="2019-02-09T00:00:00"/>
    <s v="Saturday"/>
    <d v="1899-12-30T19:26:47"/>
    <n v="1"/>
    <d v="2019-02-09T00:00:00"/>
    <d v="2019-02-01T00:00:00"/>
    <d v="2019-02-09T00:00:00"/>
    <x v="0"/>
    <x v="32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10"/>
    <n v="43.038600000000002"/>
    <n v="-87.912099999999995"/>
    <s v="Milwaukee"/>
    <x v="20"/>
    <n v="43.026229999999998"/>
    <n v="-87.912809999999993"/>
    <s v="Milwaukee"/>
    <n v="23"/>
    <n v="0"/>
    <n v="0"/>
    <s v="N"/>
    <n v="3"/>
    <n v="2.9"/>
    <n v="120"/>
    <n v="-1"/>
    <d v="2019-02-11T00:00:00"/>
    <d v="2019-02-01T00:00:00"/>
    <d v="2019-02-11T00:00:00"/>
    <s v="Monday"/>
    <d v="1899-12-30T14:32:46"/>
    <n v="1"/>
    <d v="2019-02-11T00:00:00"/>
    <d v="2019-02-01T00:00:00"/>
    <d v="2019-02-11T00:00:00"/>
    <x v="3"/>
    <x v="32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1"/>
    <n v="43.026229999999998"/>
    <n v="-87.912809999999993"/>
    <s v="Milwaukee"/>
    <x v="1"/>
    <n v="43.038600000000002"/>
    <n v="-87.912099999999995"/>
    <s v="Milwaukee"/>
    <n v="8"/>
    <n v="0"/>
    <n v="0"/>
    <s v="N"/>
    <n v="1"/>
    <n v="1"/>
    <n v="40"/>
    <n v="-1"/>
    <d v="2019-02-12T00:00:00"/>
    <d v="2019-02-01T00:00:00"/>
    <d v="2019-02-12T00:00:00"/>
    <s v="Tuesday"/>
    <d v="1899-12-30T14:10:45"/>
    <n v="1"/>
    <d v="2019-02-12T00:00:00"/>
    <d v="2019-02-01T00:00:00"/>
    <d v="2019-02-12T00:00:00"/>
    <x v="6"/>
    <x v="326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45"/>
    <s v="Standard"/>
    <x v="27"/>
    <n v="43.074655999999997"/>
    <n v="-87.889011999999994"/>
    <s v="Milwaukee"/>
    <x v="14"/>
    <n v="43.077359999999999"/>
    <n v="-87.880769999999998"/>
    <s v="Milwaukee"/>
    <n v="7"/>
    <n v="0"/>
    <n v="0"/>
    <s v="N"/>
    <n v="1"/>
    <n v="1"/>
    <n v="40"/>
    <n v="-1"/>
    <d v="2019-02-12T00:00:00"/>
    <d v="2019-02-01T00:00:00"/>
    <d v="2019-02-12T00:00:00"/>
    <s v="Tuesday"/>
    <d v="1899-12-30T18:52:44"/>
    <n v="1"/>
    <d v="2019-02-12T00:00:00"/>
    <d v="2019-02-01T00:00:00"/>
    <d v="2019-02-12T00:00:00"/>
    <x v="6"/>
    <x v="32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02"/>
    <s v="Standard"/>
    <x v="50"/>
    <n v="43.041646999999998"/>
    <n v="-87.927257999999995"/>
    <s v="Milwaukee"/>
    <x v="20"/>
    <n v="43.026229999999998"/>
    <n v="-87.912809999999993"/>
    <s v="Milwaukee"/>
    <n v="13"/>
    <n v="0"/>
    <n v="0"/>
    <s v="N"/>
    <n v="1"/>
    <n v="1"/>
    <n v="40"/>
    <n v="-1"/>
    <d v="2019-02-13T00:00:00"/>
    <d v="2019-02-01T00:00:00"/>
    <d v="2019-02-13T00:00:00"/>
    <s v="Wednesday"/>
    <d v="1899-12-30T10:27:04"/>
    <n v="1"/>
    <d v="2019-02-13T00:00:00"/>
    <d v="2019-02-01T00:00:00"/>
    <d v="2019-02-13T00:00:00"/>
    <x v="5"/>
    <x v="328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5423"/>
    <s v="Standard"/>
    <x v="32"/>
    <n v="43.053040000000003"/>
    <n v="-87.897660000000002"/>
    <s v="Milwaukee"/>
    <x v="25"/>
    <n v="43.004728999999998"/>
    <n v="-87.905463999999995"/>
    <s v="Milwaukee"/>
    <n v="42"/>
    <n v="0"/>
    <n v="0"/>
    <s v="N"/>
    <n v="6"/>
    <n v="5.7"/>
    <n v="240"/>
    <n v="-1"/>
    <d v="2019-02-15T00:00:00"/>
    <d v="2019-02-01T00:00:00"/>
    <d v="2019-02-15T00:00:00"/>
    <s v="Friday"/>
    <d v="1899-12-30T12:53:45"/>
    <n v="1"/>
    <d v="2019-02-15T00:00:00"/>
    <d v="2019-02-01T00:00:00"/>
    <d v="2019-02-15T00:00:00"/>
    <x v="1"/>
    <x v="329"/>
    <s v="Y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1064"/>
    <s v="Standard"/>
    <x v="14"/>
    <n v="43.034619999999997"/>
    <n v="-87.917500000000004"/>
    <s v="Milwaukee"/>
    <x v="51"/>
    <n v="43.04562"/>
    <n v="-87.923900000000003"/>
    <s v="Milwaukee"/>
    <n v="12"/>
    <n v="0"/>
    <n v="2"/>
    <s v="N"/>
    <n v="1"/>
    <n v="1"/>
    <n v="40"/>
    <n v="-1"/>
    <d v="2019-02-15T00:00:00"/>
    <d v="2019-02-01T00:00:00"/>
    <d v="2019-02-15T00:00:00"/>
    <s v="Friday"/>
    <d v="1899-12-30T15:45:39"/>
    <n v="1"/>
    <d v="2019-02-15T00:00:00"/>
    <d v="2019-02-01T00:00:00"/>
    <d v="2019-02-15T00:00:00"/>
    <x v="1"/>
    <x v="330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066"/>
    <s v="Standard"/>
    <x v="27"/>
    <n v="43.074655999999997"/>
    <n v="-87.889011999999994"/>
    <s v="Milwaukee"/>
    <x v="14"/>
    <n v="43.077359999999999"/>
    <n v="-87.880769999999998"/>
    <s v="Milwaukee"/>
    <n v="6"/>
    <n v="0"/>
    <n v="0"/>
    <s v="N"/>
    <n v="0"/>
    <n v="0"/>
    <n v="0"/>
    <n v="-1"/>
    <d v="2019-02-15T00:00:00"/>
    <d v="2019-02-01T00:00:00"/>
    <d v="2019-02-15T00:00:00"/>
    <s v="Friday"/>
    <d v="1899-12-30T16:40:02"/>
    <n v="1"/>
    <d v="2019-02-15T00:00:00"/>
    <d v="2019-02-01T00:00:00"/>
    <d v="2019-02-15T00:00:00"/>
    <x v="1"/>
    <x v="331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577"/>
    <s v="Standard"/>
    <x v="5"/>
    <n v="43.05097"/>
    <n v="-87.906440000000003"/>
    <s v="Milwaukee"/>
    <x v="12"/>
    <n v="43.03913"/>
    <n v="-87.916150000000002"/>
    <s v="Milwaukee"/>
    <n v="7"/>
    <n v="0"/>
    <n v="0"/>
    <s v="N"/>
    <n v="0"/>
    <n v="0"/>
    <n v="0"/>
    <n v="-1"/>
    <d v="2019-02-16T00:00:00"/>
    <d v="2019-02-01T00:00:00"/>
    <d v="2019-02-16T00:00:00"/>
    <s v="Saturday"/>
    <d v="1899-12-30T08:39:17"/>
    <n v="1"/>
    <d v="2019-02-16T00:00:00"/>
    <d v="2019-02-01T00:00:00"/>
    <d v="2019-02-16T00:00:00"/>
    <x v="0"/>
    <x v="332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271"/>
    <s v="Standard"/>
    <x v="32"/>
    <n v="43.053040000000003"/>
    <n v="-87.897660000000002"/>
    <s v="Milwaukee"/>
    <x v="25"/>
    <n v="43.004728999999998"/>
    <n v="-87.905463999999995"/>
    <s v="Milwaukee"/>
    <n v="34"/>
    <n v="0"/>
    <n v="0"/>
    <s v="N"/>
    <n v="5"/>
    <n v="4.8"/>
    <n v="200"/>
    <n v="-1"/>
    <d v="2019-02-16T00:00:00"/>
    <d v="2019-02-01T00:00:00"/>
    <d v="2019-02-16T00:00:00"/>
    <s v="Saturday"/>
    <d v="1899-12-30T10:41:40"/>
    <n v="1"/>
    <d v="2019-02-16T00:00:00"/>
    <d v="2019-02-01T00:00:00"/>
    <d v="2019-02-16T00:00:00"/>
    <x v="0"/>
    <x v="333"/>
    <s v="Y"/>
    <s v="Y"/>
    <s v="One Way"/>
    <s v="Bublr Bikes"/>
  </r>
  <r>
    <s v="Bublr Bikes"/>
    <n v="1737027"/>
    <s v="RFID Card Member"/>
    <m/>
    <m/>
    <n v="53202"/>
    <s v="UNITED STATES"/>
    <s v="Annual Pass"/>
    <n v="11087"/>
    <s v="Standard"/>
    <x v="9"/>
    <n v="43.042490000000001"/>
    <n v="-87.909959999999998"/>
    <s v="Milwaukee"/>
    <x v="15"/>
    <n v="43.028709999999997"/>
    <n v="-87.9041"/>
    <s v="Milwaukee"/>
    <n v="14"/>
    <n v="0"/>
    <n v="0"/>
    <s v="N"/>
    <n v="2"/>
    <n v="1.9"/>
    <n v="80"/>
    <n v="-1"/>
    <d v="2019-02-20T00:00:00"/>
    <d v="2019-02-01T00:00:00"/>
    <d v="2019-02-20T00:00:00"/>
    <s v="Wednesday"/>
    <d v="1899-12-30T22:28:28"/>
    <n v="1"/>
    <d v="2019-02-20T00:00:00"/>
    <d v="2019-02-01T00:00:00"/>
    <d v="2019-02-20T00:00:00"/>
    <x v="5"/>
    <x v="334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34"/>
    <s v="Standard"/>
    <x v="32"/>
    <n v="43.053040000000003"/>
    <n v="-87.897660000000002"/>
    <s v="Milwaukee"/>
    <x v="25"/>
    <n v="43.004728999999998"/>
    <n v="-87.905463999999995"/>
    <s v="Milwaukee"/>
    <n v="36"/>
    <n v="0"/>
    <n v="0"/>
    <s v="N"/>
    <n v="5"/>
    <n v="4.8"/>
    <n v="200"/>
    <n v="-1"/>
    <d v="2019-02-21T00:00:00"/>
    <d v="2019-02-01T00:00:00"/>
    <d v="2019-02-21T00:00:00"/>
    <s v="Thursday"/>
    <d v="1899-12-30T12:58:13"/>
    <n v="1"/>
    <d v="2019-02-21T00:00:00"/>
    <d v="2019-02-01T00:00:00"/>
    <d v="2019-02-21T00:00:00"/>
    <x v="2"/>
    <x v="335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1078"/>
    <s v="Standard"/>
    <x v="26"/>
    <n v="43.03886"/>
    <n v="-87.902720000000002"/>
    <s v="Milwaukee"/>
    <x v="41"/>
    <n v="43.04824"/>
    <n v="-87.904970000000006"/>
    <s v="Milwaukee"/>
    <n v="6"/>
    <n v="0"/>
    <n v="0"/>
    <s v="N"/>
    <n v="0"/>
    <n v="0"/>
    <n v="0"/>
    <n v="-1"/>
    <d v="2019-02-21T00:00:00"/>
    <d v="2019-02-01T00:00:00"/>
    <d v="2019-02-21T00:00:00"/>
    <s v="Thursday"/>
    <d v="1899-12-30T15:47:57"/>
    <n v="1"/>
    <d v="2019-02-21T00:00:00"/>
    <d v="2019-02-01T00:00:00"/>
    <d v="2019-02-21T00:00:00"/>
    <x v="2"/>
    <x v="336"/>
    <s v="N"/>
    <s v="N"/>
    <s v="One Way"/>
    <s v="Bublr Bikes"/>
  </r>
  <r>
    <s v="Bublr Bikes"/>
    <n v="2280996"/>
    <s v="RFID Card Member"/>
    <s v="Milwaukee"/>
    <s v="WI"/>
    <n v="53202"/>
    <s v="UNITED STATES"/>
    <s v="Annual Pass"/>
    <n v="5521"/>
    <s v="Standard"/>
    <x v="28"/>
    <n v="43.058619999999998"/>
    <n v="-87.885319999999993"/>
    <s v="Milwaukee"/>
    <x v="2"/>
    <n v="43.074890000000003"/>
    <n v="-87.882810000000006"/>
    <s v="Milwaukee"/>
    <n v="12"/>
    <n v="0"/>
    <n v="0"/>
    <s v="N"/>
    <n v="1"/>
    <n v="1"/>
    <n v="40"/>
    <n v="-1"/>
    <d v="2019-02-22T00:00:00"/>
    <d v="2019-02-01T00:00:00"/>
    <d v="2019-02-22T00:00:00"/>
    <s v="Friday"/>
    <d v="1899-12-30T09:46:32"/>
    <n v="1"/>
    <d v="2019-02-22T00:00:00"/>
    <d v="2019-02-01T00:00:00"/>
    <d v="2019-02-22T00:00:00"/>
    <x v="1"/>
    <x v="337"/>
    <s v="N"/>
    <s v="Y"/>
    <s v="One Way"/>
    <s v="Bublr Bikes"/>
  </r>
  <r>
    <s v="Bublr Bikes"/>
    <n v="2131846"/>
    <s v="RFID Card Member"/>
    <s v="Milwaukee"/>
    <s v="WI"/>
    <n v="53216"/>
    <s v="UNITED STATES"/>
    <s v="Annual Pass"/>
    <n v="12560"/>
    <s v="Standard"/>
    <x v="1"/>
    <n v="43.03913"/>
    <n v="-87.916150000000002"/>
    <s v="Milwaukee"/>
    <x v="1"/>
    <n v="43.038600000000002"/>
    <n v="-87.912099999999995"/>
    <s v="Milwaukee"/>
    <n v="4"/>
    <n v="0"/>
    <n v="0"/>
    <s v="N"/>
    <n v="0"/>
    <n v="0"/>
    <n v="0"/>
    <n v="-1"/>
    <d v="2019-02-22T00:00:00"/>
    <d v="2019-02-01T00:00:00"/>
    <d v="2019-02-22T00:00:00"/>
    <s v="Friday"/>
    <d v="1899-12-30T12:25:56"/>
    <n v="1"/>
    <d v="2019-02-22T00:00:00"/>
    <d v="2019-02-01T00:00:00"/>
    <d v="2019-02-22T00:00:00"/>
    <x v="1"/>
    <x v="33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73"/>
    <s v="Standard"/>
    <x v="21"/>
    <n v="43.026229999999998"/>
    <n v="-87.912809999999993"/>
    <s v="Milwaukee"/>
    <x v="25"/>
    <n v="43.004728999999998"/>
    <n v="-87.905463999999995"/>
    <s v="Milwaukee"/>
    <n v="13"/>
    <n v="0"/>
    <n v="0"/>
    <s v="N"/>
    <n v="1"/>
    <n v="1"/>
    <n v="40"/>
    <n v="-1"/>
    <d v="2019-02-22T00:00:00"/>
    <d v="2019-02-01T00:00:00"/>
    <d v="2019-02-22T00:00:00"/>
    <s v="Friday"/>
    <d v="1899-12-30T21:41:30"/>
    <n v="1"/>
    <d v="2019-02-22T00:00:00"/>
    <d v="2019-02-01T00:00:00"/>
    <d v="2019-02-22T00:00:00"/>
    <x v="1"/>
    <x v="339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71"/>
    <s v="Standard"/>
    <x v="2"/>
    <n v="43.074890000000003"/>
    <n v="-87.882810000000006"/>
    <s v="Milwaukee"/>
    <x v="20"/>
    <n v="43.026229999999998"/>
    <n v="-87.912809999999993"/>
    <s v="Milwaukee"/>
    <n v="28"/>
    <n v="0"/>
    <n v="0"/>
    <s v="N"/>
    <n v="4"/>
    <n v="3.8"/>
    <n v="160"/>
    <n v="-1"/>
    <d v="2019-02-23T00:00:00"/>
    <d v="2019-02-01T00:00:00"/>
    <d v="2019-02-23T00:00:00"/>
    <s v="Saturday"/>
    <d v="1899-12-30T15:36:49"/>
    <n v="1"/>
    <d v="2019-02-23T00:00:00"/>
    <d v="2019-02-01T00:00:00"/>
    <d v="2019-02-23T00:00:00"/>
    <x v="0"/>
    <x v="340"/>
    <s v="N"/>
    <s v="Y"/>
    <s v="One Way"/>
    <s v="Bublr Bikes"/>
  </r>
  <r>
    <s v="Bublr Bikes"/>
    <n v="1477939"/>
    <s v="RFID Card Member"/>
    <s v="Campbellsport"/>
    <s v="WI"/>
    <n v="53010"/>
    <s v="UNITED STATES"/>
    <s v="Annual Pass"/>
    <n v="12606"/>
    <s v="Standard"/>
    <x v="39"/>
    <n v="43.060155999999999"/>
    <n v="-87.881258000000003"/>
    <s v="Milwaukee"/>
    <x v="5"/>
    <n v="43.05097"/>
    <n v="-87.906440000000003"/>
    <s v="Milwaukee"/>
    <n v="16"/>
    <n v="0"/>
    <n v="0"/>
    <s v="N"/>
    <n v="2"/>
    <n v="1.9"/>
    <n v="80"/>
    <n v="-1"/>
    <d v="2019-02-27T00:00:00"/>
    <d v="2019-02-01T00:00:00"/>
    <d v="2019-02-27T00:00:00"/>
    <s v="Wednesday"/>
    <d v="1899-12-30T11:13:46"/>
    <n v="1"/>
    <d v="2019-02-27T00:00:00"/>
    <d v="2019-02-01T00:00:00"/>
    <d v="2019-02-27T00:00:00"/>
    <x v="5"/>
    <x v="341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46"/>
    <s v="Standard"/>
    <x v="2"/>
    <n v="43.074890000000003"/>
    <n v="-87.882810000000006"/>
    <s v="Milwaukee"/>
    <x v="23"/>
    <n v="43.06033"/>
    <n v="-87.89546"/>
    <s v="Milwaukee"/>
    <n v="9"/>
    <n v="0"/>
    <n v="0"/>
    <s v="N"/>
    <n v="1"/>
    <n v="1"/>
    <n v="40"/>
    <n v="-1"/>
    <d v="2019-02-27T00:00:00"/>
    <d v="2019-02-01T00:00:00"/>
    <d v="2019-02-27T00:00:00"/>
    <s v="Wednesday"/>
    <d v="1899-12-30T20:15:10"/>
    <n v="1"/>
    <d v="2019-02-27T00:00:00"/>
    <d v="2019-02-01T00:00:00"/>
    <d v="2019-02-27T00:00:00"/>
    <x v="5"/>
    <x v="34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73"/>
    <s v="Standard"/>
    <x v="25"/>
    <n v="43.004728999999998"/>
    <n v="-87.905463999999995"/>
    <s v="Milwaukee"/>
    <x v="20"/>
    <n v="43.026229999999998"/>
    <n v="-87.912809999999993"/>
    <s v="Milwaukee"/>
    <n v="12"/>
    <n v="0"/>
    <n v="0"/>
    <s v="N"/>
    <n v="1"/>
    <n v="1"/>
    <n v="40"/>
    <n v="-1"/>
    <d v="2019-02-28T00:00:00"/>
    <d v="2019-02-01T00:00:00"/>
    <d v="2019-02-28T00:00:00"/>
    <s v="Thursday"/>
    <d v="1899-12-30T08:52:04"/>
    <n v="1"/>
    <d v="2019-02-28T00:00:00"/>
    <d v="2019-02-01T00:00:00"/>
    <d v="2019-02-28T00:00:00"/>
    <x v="2"/>
    <x v="343"/>
    <s v="N"/>
    <s v="Y"/>
    <s v="One Way"/>
    <s v="Bublr Bikes"/>
  </r>
  <r>
    <s v="Bublr Bikes"/>
    <n v="2131862"/>
    <s v="RFID Card Member"/>
    <s v="Milwaukee"/>
    <s v="WI"/>
    <n v="53216"/>
    <s v="UNITED STATES"/>
    <s v="Annual Pass"/>
    <n v="11056"/>
    <s v="Standard"/>
    <x v="10"/>
    <n v="43.038600000000002"/>
    <n v="-87.912099999999995"/>
    <s v="Milwaukee"/>
    <x v="12"/>
    <n v="43.03913"/>
    <n v="-87.916150000000002"/>
    <s v="Milwaukee"/>
    <n v="4"/>
    <n v="0"/>
    <n v="0"/>
    <s v="N"/>
    <n v="0"/>
    <n v="0"/>
    <n v="0"/>
    <n v="-1"/>
    <d v="2019-02-28T00:00:00"/>
    <d v="2019-02-01T00:00:00"/>
    <d v="2019-02-28T00:00:00"/>
    <s v="Thursday"/>
    <d v="1899-12-30T13:30:53"/>
    <n v="1"/>
    <d v="2019-02-28T00:00:00"/>
    <d v="2019-02-01T00:00:00"/>
    <d v="2019-02-28T00:00:00"/>
    <x v="2"/>
    <x v="344"/>
    <s v="N"/>
    <s v="Y"/>
    <s v="One Way"/>
    <s v="Bublr Bikes"/>
  </r>
  <r>
    <s v="Bublr Bikes"/>
    <n v="2262062"/>
    <s v="RFID Card Member"/>
    <s v="Milwaukee"/>
    <s v="WI"/>
    <n v="53211"/>
    <s v="UNITED STATES"/>
    <s v="Annual Pass"/>
    <n v="12668"/>
    <s v="Standard"/>
    <x v="2"/>
    <n v="43.074890000000003"/>
    <n v="-87.882810000000006"/>
    <s v="Milwaukee"/>
    <x v="3"/>
    <n v="43.078530000000001"/>
    <n v="-87.882620000000003"/>
    <s v="Milwaukee"/>
    <n v="397"/>
    <n v="2"/>
    <n v="0"/>
    <s v="Y"/>
    <n v="18"/>
    <n v="17.100000000000001"/>
    <n v="720"/>
    <n v="-1"/>
    <d v="2019-02-01T00:00:00"/>
    <d v="2019-02-01T00:00:00"/>
    <d v="2019-02-01T00:00:00"/>
    <s v="Friday"/>
    <d v="1899-12-30T02:11:27"/>
    <n v="1"/>
    <d v="2019-02-01T00:00:00"/>
    <d v="2019-02-01T00:00:00"/>
    <d v="2019-02-01T00:00:00"/>
    <x v="1"/>
    <x v="345"/>
    <s v="Y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14"/>
    <n v="43.034619999999997"/>
    <n v="-87.917500000000004"/>
    <s v="Milwaukee"/>
    <x v="12"/>
    <n v="43.03913"/>
    <n v="-87.916150000000002"/>
    <s v="Milwaukee"/>
    <n v="603"/>
    <n v="30"/>
    <n v="0"/>
    <s v="Y"/>
    <n v="18"/>
    <n v="17.100000000000001"/>
    <n v="720"/>
    <n v="-1"/>
    <d v="2019-02-01T00:00:00"/>
    <d v="2019-02-01T00:00:00"/>
    <d v="2019-02-01T00:00:00"/>
    <s v="Friday"/>
    <d v="1899-12-30T18:03:16"/>
    <n v="1"/>
    <d v="2019-02-02T00:00:00"/>
    <d v="2019-02-01T00:00:00"/>
    <d v="2019-02-02T00:00:00"/>
    <x v="0"/>
    <x v="346"/>
    <s v="Y"/>
    <s v="Y"/>
    <s v="One Way"/>
    <s v="Bublr Bikes"/>
  </r>
  <r>
    <s v="Bublr Bikes"/>
    <n v="2030100"/>
    <s v="RFID Card Member"/>
    <s v="Shorewood"/>
    <s v="WI"/>
    <n v="53211"/>
    <s v="UNITED STATES"/>
    <s v="Annual Pass"/>
    <n v="12528"/>
    <s v="Standard"/>
    <x v="32"/>
    <n v="43.053040000000003"/>
    <n v="-87.897660000000002"/>
    <s v="Milwaukee"/>
    <x v="25"/>
    <n v="43.004728999999998"/>
    <n v="-87.905463999999995"/>
    <s v="Milwaukee"/>
    <n v="38"/>
    <n v="0"/>
    <n v="0"/>
    <s v="N"/>
    <n v="5"/>
    <n v="4.8"/>
    <n v="200"/>
    <n v="-1"/>
    <d v="2019-02-02T00:00:00"/>
    <d v="2019-02-01T00:00:00"/>
    <d v="2019-02-02T00:00:00"/>
    <s v="Saturday"/>
    <d v="1899-12-30T12:35:13"/>
    <n v="1"/>
    <d v="2019-02-02T00:00:00"/>
    <d v="2019-02-01T00:00:00"/>
    <d v="2019-02-02T00:00:00"/>
    <x v="0"/>
    <x v="347"/>
    <s v="Y"/>
    <s v="Y"/>
    <s v="One Way"/>
    <s v="Bublr Bikes"/>
  </r>
  <r>
    <s v="Bublr Bikes"/>
    <n v="1528751"/>
    <s v="RFID Card Member"/>
    <s v="Milwaukee"/>
    <s v="WI"/>
    <n v="53210"/>
    <s v="UNITED STATES"/>
    <s v="Annual Pass"/>
    <n v="12491"/>
    <s v="Standard"/>
    <x v="45"/>
    <n v="43.060600000000001"/>
    <n v="-87.982900000000001"/>
    <s v="Milwaukee"/>
    <x v="39"/>
    <n v="43.060600000000001"/>
    <n v="-87.982900000000001"/>
    <s v="Milwaukee"/>
    <n v="2672"/>
    <n v="30"/>
    <n v="0"/>
    <s v="Y"/>
    <n v="18"/>
    <n v="17.100000000000001"/>
    <n v="720"/>
    <n v="-1"/>
    <d v="2019-02-02T00:00:00"/>
    <d v="2019-02-01T00:00:00"/>
    <d v="2019-02-02T00:00:00"/>
    <s v="Saturday"/>
    <d v="1899-12-30T15:44:22"/>
    <n v="1"/>
    <d v="2019-02-04T00:00:00"/>
    <d v="2019-02-01T00:00:00"/>
    <d v="2019-02-04T00:00:00"/>
    <x v="3"/>
    <x v="348"/>
    <s v="Y"/>
    <s v="Y"/>
    <s v="Round Trip"/>
    <s v="Bublr Bikes"/>
  </r>
  <r>
    <s v="Bublr Bikes"/>
    <n v="2237245"/>
    <s v="RFID Card Member"/>
    <s v="Milwaukee"/>
    <s v="WI"/>
    <n v="53211"/>
    <s v="UNITED STATES"/>
    <s v="Annual Pass"/>
    <n v="11121"/>
    <s v="Standard"/>
    <x v="36"/>
    <n v="43.063749000000001"/>
    <n v="-87.887962999999999"/>
    <s v="Milwaukee"/>
    <x v="50"/>
    <n v="43.063749000000001"/>
    <n v="-87.887962999999999"/>
    <s v="Milwaukee"/>
    <n v="52"/>
    <n v="0"/>
    <n v="0"/>
    <s v="N"/>
    <n v="7"/>
    <n v="6.7"/>
    <n v="280"/>
    <n v="-1"/>
    <d v="2019-02-02T00:00:00"/>
    <d v="2019-02-01T00:00:00"/>
    <d v="2019-02-02T00:00:00"/>
    <s v="Saturday"/>
    <d v="1899-12-30T17:37:45"/>
    <n v="1"/>
    <d v="2019-02-02T00:00:00"/>
    <d v="2019-02-01T00:00:00"/>
    <d v="2019-02-02T00:00:00"/>
    <x v="0"/>
    <x v="349"/>
    <s v="Y"/>
    <s v="Y"/>
    <s v="Round Trip"/>
    <s v="Bublr Bikes"/>
  </r>
  <r>
    <s v="Bublr Bikes"/>
    <n v="1477939"/>
    <s v="RFID Card Member"/>
    <s v="Campbellsport"/>
    <s v="WI"/>
    <n v="53010"/>
    <s v="UNITED STATES"/>
    <s v="Annual Pass"/>
    <n v="989"/>
    <s v="Standard"/>
    <x v="47"/>
    <n v="43.066893999999998"/>
    <n v="-87.877936000000005"/>
    <s v="Milwaukee"/>
    <x v="14"/>
    <n v="43.077359999999999"/>
    <n v="-87.880769999999998"/>
    <s v="Milwaukee"/>
    <n v="7"/>
    <n v="0"/>
    <n v="0"/>
    <s v="N"/>
    <n v="1"/>
    <n v="1"/>
    <n v="40"/>
    <n v="-1"/>
    <d v="2019-02-03T00:00:00"/>
    <d v="2019-02-01T00:00:00"/>
    <d v="2019-02-03T00:00:00"/>
    <s v="Sunday"/>
    <d v="1899-12-30T20:27:56"/>
    <n v="1"/>
    <d v="2019-02-03T00:00:00"/>
    <d v="2019-02-01T00:00:00"/>
    <d v="2019-02-03T00:00:00"/>
    <x v="4"/>
    <x v="350"/>
    <s v="N"/>
    <s v="Y"/>
    <s v="One Way"/>
    <s v="Bublr Bikes"/>
  </r>
  <r>
    <s v="Bublr Bikes"/>
    <n v="2305266"/>
    <s v="RFID Card Member"/>
    <s v="Milwaukee"/>
    <s v="WI"/>
    <n v="53203"/>
    <s v="UNITED STATES"/>
    <s v="Annual Pass"/>
    <n v="5426"/>
    <s v="Standard"/>
    <x v="10"/>
    <n v="43.038600000000002"/>
    <n v="-87.912099999999995"/>
    <s v="Milwaukee"/>
    <x v="6"/>
    <n v="43.049909999999997"/>
    <n v="-87.914237"/>
    <s v="Milwaukee"/>
    <n v="55"/>
    <n v="0"/>
    <n v="0"/>
    <s v="N"/>
    <n v="8"/>
    <n v="7.6"/>
    <n v="320"/>
    <n v="-1"/>
    <d v="2019-02-04T00:00:00"/>
    <d v="2019-02-01T00:00:00"/>
    <d v="2019-02-04T00:00:00"/>
    <s v="Monday"/>
    <d v="1899-12-30T12:47:35"/>
    <n v="1"/>
    <d v="2019-02-04T00:00:00"/>
    <d v="2019-02-01T00:00:00"/>
    <d v="2019-02-04T00:00:00"/>
    <x v="3"/>
    <x v="351"/>
    <s v="Y"/>
    <s v="Y"/>
    <s v="One Way"/>
    <s v="Bublr Bikes"/>
  </r>
  <r>
    <s v="Bublr Bikes"/>
    <n v="2272823"/>
    <s v="RFID Card Member"/>
    <s v="Cudahy"/>
    <s v="WI"/>
    <n v="53110"/>
    <s v="UNITED STATES"/>
    <s v="Annual Pass"/>
    <n v="11168"/>
    <s v="Standard"/>
    <x v="7"/>
    <n v="43.077359999999999"/>
    <n v="-87.880769999999998"/>
    <s v="Milwaukee"/>
    <x v="3"/>
    <n v="43.078530000000001"/>
    <n v="-87.882620000000003"/>
    <s v="Milwaukee"/>
    <n v="2"/>
    <n v="0"/>
    <n v="0"/>
    <s v="N"/>
    <n v="0"/>
    <n v="0"/>
    <n v="0"/>
    <n v="-1"/>
    <d v="2019-02-04T00:00:00"/>
    <d v="2019-02-01T00:00:00"/>
    <d v="2019-02-04T00:00:00"/>
    <s v="Monday"/>
    <d v="1899-12-30T14:58:14"/>
    <n v="1"/>
    <d v="2019-02-04T00:00:00"/>
    <d v="2019-02-01T00:00:00"/>
    <d v="2019-02-04T00:00:00"/>
    <x v="3"/>
    <x v="352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9"/>
    <n v="43.042490000000001"/>
    <n v="-87.909959999999998"/>
    <s v="Milwaukee"/>
    <x v="12"/>
    <n v="43.03913"/>
    <n v="-87.916150000000002"/>
    <s v="Milwaukee"/>
    <n v="6"/>
    <n v="0"/>
    <n v="0"/>
    <s v="N"/>
    <n v="0"/>
    <n v="0"/>
    <n v="0"/>
    <n v="-1"/>
    <d v="2019-02-04T00:00:00"/>
    <d v="2019-02-01T00:00:00"/>
    <d v="2019-02-04T00:00:00"/>
    <s v="Monday"/>
    <d v="1899-12-30T16:55:52"/>
    <n v="1"/>
    <d v="2019-02-04T00:00:00"/>
    <d v="2019-02-01T00:00:00"/>
    <d v="2019-02-04T00:00:00"/>
    <x v="3"/>
    <x v="353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0"/>
    <n v="43.038600000000002"/>
    <n v="-87.912099999999995"/>
    <s v="Milwaukee"/>
    <x v="17"/>
    <n v="43.038649999999997"/>
    <n v="-87.921930000000003"/>
    <s v="Milwaukee"/>
    <n v="4"/>
    <n v="0"/>
    <n v="0"/>
    <s v="N"/>
    <n v="0"/>
    <n v="0"/>
    <n v="0"/>
    <n v="-1"/>
    <d v="2019-02-05T00:00:00"/>
    <d v="2019-02-01T00:00:00"/>
    <d v="2019-02-05T00:00:00"/>
    <s v="Tuesday"/>
    <d v="1899-12-30T08:08:38"/>
    <n v="1"/>
    <d v="2019-02-05T00:00:00"/>
    <d v="2019-02-01T00:00:00"/>
    <d v="2019-02-05T00:00:00"/>
    <x v="6"/>
    <x v="354"/>
    <s v="N"/>
    <s v="Y"/>
    <s v="One Way"/>
    <s v="Bublr Bikes"/>
  </r>
  <r>
    <s v="Bublr Bikes"/>
    <n v="2123592"/>
    <s v="RFID Card Member"/>
    <s v="Shorewood "/>
    <s v="WI"/>
    <n v="53211"/>
    <s v="UNITED STATES"/>
    <s v="Annual Pass"/>
    <n v="5526"/>
    <s v="Standard"/>
    <x v="22"/>
    <n v="43.038580000000003"/>
    <n v="-87.90934"/>
    <s v="Milwaukee"/>
    <x v="35"/>
    <n v="43.034619999999997"/>
    <n v="-87.917500000000004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13:07:41"/>
    <n v="1"/>
    <d v="2019-02-05T00:00:00"/>
    <d v="2019-02-01T00:00:00"/>
    <d v="2019-02-05T00:00:00"/>
    <x v="6"/>
    <x v="35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528"/>
    <s v="Standard"/>
    <x v="25"/>
    <n v="43.004728999999998"/>
    <n v="-87.905463999999995"/>
    <s v="Milwaukee"/>
    <x v="20"/>
    <n v="43.026229999999998"/>
    <n v="-87.912809999999993"/>
    <s v="Milwaukee"/>
    <n v="14"/>
    <n v="0"/>
    <n v="0"/>
    <s v="N"/>
    <n v="2"/>
    <n v="1.9"/>
    <n v="80"/>
    <n v="-1"/>
    <d v="2019-02-06T00:00:00"/>
    <d v="2019-02-01T00:00:00"/>
    <d v="2019-02-06T00:00:00"/>
    <s v="Wednesday"/>
    <d v="1899-12-30T07:03:54"/>
    <n v="1"/>
    <d v="2019-02-06T00:00:00"/>
    <d v="2019-02-01T00:00:00"/>
    <d v="2019-02-06T00:00:00"/>
    <x v="5"/>
    <x v="356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0"/>
    <n v="43.038600000000002"/>
    <n v="-87.912099999999995"/>
    <s v="Milwaukee"/>
    <x v="17"/>
    <n v="43.038649999999997"/>
    <n v="-87.921930000000003"/>
    <s v="Milwaukee"/>
    <n v="5"/>
    <n v="0"/>
    <n v="0"/>
    <s v="N"/>
    <n v="0"/>
    <n v="0"/>
    <n v="0"/>
    <n v="-1"/>
    <d v="2019-02-06T00:00:00"/>
    <d v="2019-02-01T00:00:00"/>
    <d v="2019-02-06T00:00:00"/>
    <s v="Wednesday"/>
    <d v="1899-12-30T07:50:13"/>
    <n v="1"/>
    <d v="2019-02-06T00:00:00"/>
    <d v="2019-02-01T00:00:00"/>
    <d v="2019-02-06T00:00:00"/>
    <x v="5"/>
    <x v="35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84"/>
    <s v="Standard"/>
    <x v="1"/>
    <n v="43.03913"/>
    <n v="-87.916150000000002"/>
    <s v="Milwaukee"/>
    <x v="29"/>
    <n v="43.037300000000002"/>
    <n v="-87.915800000000004"/>
    <s v="Milwaukee"/>
    <n v="3"/>
    <n v="0"/>
    <n v="0"/>
    <s v="N"/>
    <n v="0"/>
    <n v="0"/>
    <n v="0"/>
    <n v="-1"/>
    <d v="2019-02-06T00:00:00"/>
    <d v="2019-02-01T00:00:00"/>
    <d v="2019-02-06T00:00:00"/>
    <s v="Wednesday"/>
    <d v="1899-12-30T09:12:29"/>
    <n v="1"/>
    <d v="2019-02-06T00:00:00"/>
    <d v="2019-02-01T00:00:00"/>
    <d v="2019-02-06T00:00:00"/>
    <x v="5"/>
    <x v="358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1087"/>
    <s v="Standard"/>
    <x v="35"/>
    <n v="43.04824"/>
    <n v="-87.904970000000006"/>
    <s v="Milwaukee"/>
    <x v="9"/>
    <n v="43.042490000000001"/>
    <n v="-87.909959999999998"/>
    <s v="Milwaukee"/>
    <n v="4"/>
    <n v="0"/>
    <n v="0"/>
    <s v="N"/>
    <n v="0"/>
    <n v="0"/>
    <n v="0"/>
    <n v="-1"/>
    <d v="2019-02-06T00:00:00"/>
    <d v="2019-02-01T00:00:00"/>
    <d v="2019-02-06T00:00:00"/>
    <s v="Wednesday"/>
    <d v="1899-12-30T10:08:54"/>
    <n v="1"/>
    <d v="2019-02-06T00:00:00"/>
    <d v="2019-02-01T00:00:00"/>
    <d v="2019-02-06T00:00:00"/>
    <x v="5"/>
    <x v="359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066"/>
    <s v="Standard"/>
    <x v="27"/>
    <n v="43.074655999999997"/>
    <n v="-87.889011999999994"/>
    <s v="Milwaukee"/>
    <x v="14"/>
    <n v="43.077359999999999"/>
    <n v="-87.880769999999998"/>
    <s v="Milwaukee"/>
    <n v="6"/>
    <n v="0"/>
    <n v="0"/>
    <s v="N"/>
    <n v="0"/>
    <n v="0"/>
    <n v="0"/>
    <n v="-1"/>
    <d v="2019-02-06T00:00:00"/>
    <d v="2019-02-01T00:00:00"/>
    <d v="2019-02-06T00:00:00"/>
    <s v="Wednesday"/>
    <d v="1899-12-30T11:07:44"/>
    <n v="1"/>
    <d v="2019-02-06T00:00:00"/>
    <d v="2019-02-01T00:00:00"/>
    <d v="2019-02-06T00:00:00"/>
    <x v="5"/>
    <x v="360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06T00:00:00"/>
    <d v="2019-02-01T00:00:00"/>
    <d v="2019-02-06T00:00:00"/>
    <s v="Wednesday"/>
    <d v="1899-12-30T15:51:26"/>
    <n v="1"/>
    <d v="2019-02-06T00:00:00"/>
    <d v="2019-02-01T00:00:00"/>
    <d v="2019-02-06T00:00:00"/>
    <x v="5"/>
    <x v="361"/>
    <s v="N"/>
    <s v="Y"/>
    <s v="One Way"/>
    <s v="Bublr Bikes"/>
  </r>
  <r>
    <s v="Bublr Bikes"/>
    <n v="1760239"/>
    <s v="RFID Card Member"/>
    <s v="Milwaukee"/>
    <s v="WI"/>
    <n v="53202"/>
    <s v="UNITED STATES"/>
    <s v="Annual Pass"/>
    <n v="5497"/>
    <s v="Standard"/>
    <x v="5"/>
    <n v="43.05097"/>
    <n v="-87.906440000000003"/>
    <s v="Milwaukee"/>
    <x v="30"/>
    <n v="43.045712999999999"/>
    <n v="-87.899756999999994"/>
    <s v="Milwaukee"/>
    <n v="7"/>
    <n v="0"/>
    <n v="0"/>
    <s v="N"/>
    <n v="1"/>
    <n v="1"/>
    <n v="40"/>
    <n v="-1"/>
    <d v="2019-02-06T00:00:00"/>
    <d v="2019-02-01T00:00:00"/>
    <d v="2019-02-06T00:00:00"/>
    <s v="Wednesday"/>
    <d v="1899-12-30T18:59:05"/>
    <n v="1"/>
    <d v="2019-02-06T00:00:00"/>
    <d v="2019-02-01T00:00:00"/>
    <d v="2019-02-06T00:00:00"/>
    <x v="5"/>
    <x v="362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712"/>
    <s v="Standard"/>
    <x v="37"/>
    <n v="43.06033"/>
    <n v="-87.89546"/>
    <s v="Milwaukee"/>
    <x v="36"/>
    <n v="43.060786"/>
    <n v="-87.883825999999999"/>
    <s v="Milwaukee"/>
    <n v="6"/>
    <n v="0"/>
    <n v="0"/>
    <s v="N"/>
    <n v="0"/>
    <n v="0"/>
    <n v="0"/>
    <n v="-1"/>
    <d v="2019-02-06T00:00:00"/>
    <d v="2019-02-01T00:00:00"/>
    <d v="2019-02-06T00:00:00"/>
    <s v="Wednesday"/>
    <d v="1899-12-30T22:03:36"/>
    <n v="1"/>
    <d v="2019-02-06T00:00:00"/>
    <d v="2019-02-01T00:00:00"/>
    <d v="2019-02-06T00:00:00"/>
    <x v="5"/>
    <x v="363"/>
    <s v="N"/>
    <s v="Y"/>
    <s v="One Way"/>
    <s v="Bublr Bikes"/>
  </r>
  <r>
    <s v="Bublr Bikes"/>
    <n v="2280131"/>
    <s v="RFID Card Member"/>
    <s v="Milwaukee "/>
    <s v="WI"/>
    <n v="54806"/>
    <s v="UNITED STATES"/>
    <s v="Annual Pass"/>
    <n v="12511"/>
    <s v="Standard"/>
    <x v="3"/>
    <n v="43.078530000000001"/>
    <n v="-87.882620000000003"/>
    <s v="Milwaukee"/>
    <x v="42"/>
    <n v="43.060250000000003"/>
    <n v="-87.892169999999993"/>
    <s v="Milwaukee"/>
    <n v="51"/>
    <n v="0"/>
    <n v="0"/>
    <s v="N"/>
    <n v="7"/>
    <n v="6.7"/>
    <n v="280"/>
    <n v="-1"/>
    <d v="2019-02-07T00:00:00"/>
    <d v="2019-02-01T00:00:00"/>
    <d v="2019-02-07T00:00:00"/>
    <s v="Thursday"/>
    <d v="1899-12-30T12:51:32"/>
    <n v="1"/>
    <d v="2019-02-07T00:00:00"/>
    <d v="2019-02-01T00:00:00"/>
    <d v="2019-02-07T00:00:00"/>
    <x v="2"/>
    <x v="364"/>
    <s v="Y"/>
    <s v="Y"/>
    <s v="One Way"/>
    <s v="Bublr Bikes"/>
  </r>
  <r>
    <s v="Bublr Bikes"/>
    <n v="783916"/>
    <s v="RFID Card Member"/>
    <s v="Chicago"/>
    <s v="IL"/>
    <n v="60618"/>
    <s v="UNITED STATES"/>
    <s v="Annual Pass"/>
    <n v="1"/>
    <s v="Standard"/>
    <x v="26"/>
    <n v="43.03886"/>
    <n v="-87.902720000000002"/>
    <s v="Milwaukee"/>
    <x v="35"/>
    <n v="43.034619999999997"/>
    <n v="-87.917500000000004"/>
    <s v="Milwaukee"/>
    <n v="13"/>
    <n v="0"/>
    <n v="0"/>
    <s v="N"/>
    <n v="1"/>
    <n v="1"/>
    <n v="40"/>
    <n v="-1"/>
    <d v="2019-02-07T00:00:00"/>
    <d v="2019-02-01T00:00:00"/>
    <d v="2019-02-07T00:00:00"/>
    <s v="Thursday"/>
    <d v="1899-12-30T14:41:56"/>
    <n v="1"/>
    <d v="2019-02-07T00:00:00"/>
    <d v="2019-02-01T00:00:00"/>
    <d v="2019-02-07T00:00:00"/>
    <x v="2"/>
    <x v="36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5"/>
    <n v="43.004728999999998"/>
    <n v="-87.905463999999995"/>
    <s v="Milwaukee"/>
    <x v="20"/>
    <n v="43.026229999999998"/>
    <n v="-87.912809999999993"/>
    <s v="Milwaukee"/>
    <n v="12"/>
    <n v="0"/>
    <n v="0"/>
    <s v="N"/>
    <n v="1"/>
    <n v="1"/>
    <n v="40"/>
    <n v="-1"/>
    <d v="2019-02-08T00:00:00"/>
    <d v="2019-02-01T00:00:00"/>
    <d v="2019-02-08T00:00:00"/>
    <s v="Friday"/>
    <d v="1899-12-30T08:00:39"/>
    <n v="1"/>
    <d v="2019-02-08T00:00:00"/>
    <d v="2019-02-01T00:00:00"/>
    <d v="2019-02-08T00:00:00"/>
    <x v="1"/>
    <x v="366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560"/>
    <s v="Standard"/>
    <x v="5"/>
    <n v="43.05097"/>
    <n v="-87.906440000000003"/>
    <s v="Milwaukee"/>
    <x v="12"/>
    <n v="43.03913"/>
    <n v="-87.916150000000002"/>
    <s v="Milwaukee"/>
    <n v="10"/>
    <n v="0"/>
    <n v="0"/>
    <s v="N"/>
    <n v="1"/>
    <n v="1"/>
    <n v="40"/>
    <n v="-1"/>
    <d v="2019-02-09T00:00:00"/>
    <d v="2019-02-01T00:00:00"/>
    <d v="2019-02-09T00:00:00"/>
    <s v="Saturday"/>
    <d v="1899-12-30T08:43:01"/>
    <n v="1"/>
    <d v="2019-02-09T00:00:00"/>
    <d v="2019-02-01T00:00:00"/>
    <d v="2019-02-09T00:00:00"/>
    <x v="0"/>
    <x v="367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31"/>
    <s v="Standard"/>
    <x v="3"/>
    <n v="43.078530000000001"/>
    <n v="-87.882620000000003"/>
    <s v="Milwaukee"/>
    <x v="14"/>
    <n v="43.077359999999999"/>
    <n v="-87.880769999999998"/>
    <s v="Milwaukee"/>
    <n v="1"/>
    <n v="0"/>
    <n v="0"/>
    <s v="N"/>
    <n v="0"/>
    <n v="0"/>
    <n v="0"/>
    <n v="-1"/>
    <d v="2019-02-09T00:00:00"/>
    <d v="2019-02-01T00:00:00"/>
    <d v="2019-02-09T00:00:00"/>
    <s v="Saturday"/>
    <d v="1899-12-30T11:54:18"/>
    <n v="1"/>
    <d v="2019-02-09T00:00:00"/>
    <d v="2019-02-01T00:00:00"/>
    <d v="2019-02-09T00:00:00"/>
    <x v="0"/>
    <x v="368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59"/>
    <s v="Standard"/>
    <x v="26"/>
    <n v="43.03886"/>
    <n v="-87.902720000000002"/>
    <s v="Milwaukee"/>
    <x v="35"/>
    <n v="43.034619999999997"/>
    <n v="-87.917500000000004"/>
    <s v="Milwaukee"/>
    <n v="5"/>
    <n v="0"/>
    <n v="0"/>
    <s v="N"/>
    <n v="0"/>
    <n v="0"/>
    <n v="0"/>
    <n v="-1"/>
    <d v="2019-02-11T00:00:00"/>
    <d v="2019-02-01T00:00:00"/>
    <d v="2019-02-11T00:00:00"/>
    <s v="Monday"/>
    <d v="1899-12-30T15:45:03"/>
    <n v="1"/>
    <d v="2019-02-11T00:00:00"/>
    <d v="2019-02-01T00:00:00"/>
    <d v="2019-02-11T00:00:00"/>
    <x v="3"/>
    <x v="369"/>
    <s v="N"/>
    <s v="N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1"/>
    <n v="43.026229999999998"/>
    <n v="-87.912809999999993"/>
    <s v="Milwaukee"/>
    <x v="25"/>
    <n v="43.004728999999998"/>
    <n v="-87.905463999999995"/>
    <s v="Milwaukee"/>
    <n v="15"/>
    <n v="0"/>
    <n v="0"/>
    <s v="N"/>
    <n v="2"/>
    <n v="1.9"/>
    <n v="80"/>
    <n v="-1"/>
    <d v="2019-02-12T00:00:00"/>
    <d v="2019-02-01T00:00:00"/>
    <d v="2019-02-12T00:00:00"/>
    <s v="Tuesday"/>
    <d v="1899-12-30T17:51:36"/>
    <n v="1"/>
    <d v="2019-02-12T00:00:00"/>
    <d v="2019-02-01T00:00:00"/>
    <d v="2019-02-12T00:00:00"/>
    <x v="6"/>
    <x v="370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631"/>
    <s v="Standard"/>
    <x v="9"/>
    <n v="43.042490000000001"/>
    <n v="-87.909959999999998"/>
    <s v="Milwaukee"/>
    <x v="17"/>
    <n v="43.038649999999997"/>
    <n v="-87.921930000000003"/>
    <s v="Milwaukee"/>
    <n v="12"/>
    <n v="0"/>
    <n v="0"/>
    <s v="N"/>
    <n v="1"/>
    <n v="1"/>
    <n v="40"/>
    <n v="-1"/>
    <d v="2019-02-13T00:00:00"/>
    <d v="2019-02-01T00:00:00"/>
    <d v="2019-02-13T00:00:00"/>
    <s v="Wednesday"/>
    <d v="1899-12-30T17:12:08"/>
    <n v="1"/>
    <d v="2019-02-13T00:00:00"/>
    <d v="2019-02-01T00:00:00"/>
    <d v="2019-02-13T00:00:00"/>
    <x v="5"/>
    <x v="37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02"/>
    <s v="Standard"/>
    <x v="21"/>
    <n v="43.026229999999998"/>
    <n v="-87.912809999999993"/>
    <s v="Milwaukee"/>
    <x v="35"/>
    <n v="43.034619999999997"/>
    <n v="-87.917500000000004"/>
    <s v="Milwaukee"/>
    <n v="8"/>
    <n v="0"/>
    <n v="0"/>
    <s v="N"/>
    <n v="1"/>
    <n v="1"/>
    <n v="40"/>
    <n v="-1"/>
    <d v="2019-02-13T00:00:00"/>
    <d v="2019-02-01T00:00:00"/>
    <d v="2019-02-13T00:00:00"/>
    <s v="Wednesday"/>
    <d v="1899-12-30T17:27:18"/>
    <n v="1"/>
    <d v="2019-02-13T00:00:00"/>
    <d v="2019-02-01T00:00:00"/>
    <d v="2019-02-13T00:00:00"/>
    <x v="5"/>
    <x v="372"/>
    <s v="N"/>
    <s v="Y"/>
    <s v="One Way"/>
    <s v="Bublr Bikes"/>
  </r>
  <r>
    <s v="Bublr Bikes"/>
    <n v="2248733"/>
    <s v="RFID Card Member"/>
    <s v="Milwaukee "/>
    <s v="WI"/>
    <n v="53211"/>
    <s v="UNITED STATES"/>
    <s v="Annual Pass"/>
    <n v="11071"/>
    <s v="Standard"/>
    <x v="3"/>
    <n v="43.078530000000001"/>
    <n v="-87.882620000000003"/>
    <s v="Milwaukee"/>
    <x v="52"/>
    <n v="43.092329999999997"/>
    <n v="-87.887550000000005"/>
    <s v="Shorewood"/>
    <n v="13"/>
    <n v="0"/>
    <n v="0"/>
    <s v="N"/>
    <n v="1"/>
    <n v="1"/>
    <n v="40"/>
    <n v="-1"/>
    <d v="2019-02-14T00:00:00"/>
    <d v="2019-02-01T00:00:00"/>
    <d v="2019-02-14T00:00:00"/>
    <s v="Thursday"/>
    <d v="1899-12-30T11:10:43"/>
    <n v="1"/>
    <d v="2019-02-14T00:00:00"/>
    <d v="2019-02-01T00:00:00"/>
    <d v="2019-02-14T00:00:00"/>
    <x v="2"/>
    <x v="373"/>
    <s v="N"/>
    <s v="Y"/>
    <s v="One Way"/>
    <s v="Bublr Bikes"/>
  </r>
  <r>
    <s v="Bublr Bikes"/>
    <n v="2288521"/>
    <s v="RFID Card Member"/>
    <s v="Milwaukee"/>
    <s v="WI"/>
    <n v="53211"/>
    <s v="UNITED STATES"/>
    <s v="Annual Pass"/>
    <n v="12535"/>
    <s v="Standard"/>
    <x v="27"/>
    <n v="43.074655999999997"/>
    <n v="-87.889011999999994"/>
    <s v="Milwaukee"/>
    <x v="3"/>
    <n v="43.078530000000001"/>
    <n v="-87.882620000000003"/>
    <s v="Milwaukee"/>
    <n v="6"/>
    <n v="0"/>
    <n v="0"/>
    <s v="N"/>
    <n v="0"/>
    <n v="0"/>
    <n v="0"/>
    <n v="-1"/>
    <d v="2019-02-14T00:00:00"/>
    <d v="2019-02-01T00:00:00"/>
    <d v="2019-02-14T00:00:00"/>
    <s v="Thursday"/>
    <d v="1899-12-30T18:46:44"/>
    <n v="1"/>
    <d v="2019-02-14T00:00:00"/>
    <d v="2019-02-01T00:00:00"/>
    <d v="2019-02-14T00:00:00"/>
    <x v="2"/>
    <x v="374"/>
    <s v="N"/>
    <s v="Y"/>
    <s v="One Way"/>
    <s v="Bublr Bikes"/>
  </r>
  <r>
    <s v="Bublr Bikes"/>
    <n v="2282677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15T00:00:00"/>
    <d v="2019-02-01T00:00:00"/>
    <d v="2019-02-15T00:00:00"/>
    <s v="Friday"/>
    <d v="1899-12-30T14:20:07"/>
    <n v="1"/>
    <d v="2019-02-15T00:00:00"/>
    <d v="2019-02-01T00:00:00"/>
    <d v="2019-02-15T00:00:00"/>
    <x v="1"/>
    <x v="375"/>
    <s v="N"/>
    <s v="Y"/>
    <s v="Round Trip"/>
    <s v="Bublr Bikes"/>
  </r>
  <r>
    <s v="Bublr Bikes"/>
    <n v="2198395"/>
    <s v="RFID Card Member"/>
    <s v="Milwaukee"/>
    <s v="WI"/>
    <n v="53211"/>
    <s v="UNITED STATES"/>
    <s v="Annual Pass"/>
    <n v="31"/>
    <s v="Standard"/>
    <x v="7"/>
    <n v="43.077359999999999"/>
    <n v="-87.880769999999998"/>
    <s v="Milwaukee"/>
    <x v="28"/>
    <n v="43.074655999999997"/>
    <n v="-87.889011999999994"/>
    <s v="Milwaukee"/>
    <n v="7"/>
    <n v="0"/>
    <n v="0"/>
    <s v="N"/>
    <n v="1"/>
    <n v="1"/>
    <n v="40"/>
    <n v="-1"/>
    <d v="2019-02-15T00:00:00"/>
    <d v="2019-02-01T00:00:00"/>
    <d v="2019-02-15T00:00:00"/>
    <s v="Friday"/>
    <d v="1899-12-30T18:02:14"/>
    <n v="1"/>
    <d v="2019-02-15T00:00:00"/>
    <d v="2019-02-01T00:00:00"/>
    <d v="2019-02-15T00:00:00"/>
    <x v="1"/>
    <x v="376"/>
    <s v="N"/>
    <s v="Y"/>
    <s v="One Way"/>
    <s v="Bublr Bikes"/>
  </r>
  <r>
    <s v="Bublr Bikes"/>
    <n v="2324439"/>
    <s v="RFID Card Member"/>
    <s v="Milwaukee"/>
    <s v="WI"/>
    <n v="53211"/>
    <s v="UNITED STATES"/>
    <s v="Annual Pass"/>
    <n v="11071"/>
    <s v="Standard"/>
    <x v="3"/>
    <n v="43.078530000000001"/>
    <n v="-87.882620000000003"/>
    <s v="Milwaukee"/>
    <x v="3"/>
    <n v="43.078530000000001"/>
    <n v="-87.882620000000003"/>
    <s v="Milwaukee"/>
    <n v="2"/>
    <n v="0"/>
    <n v="0"/>
    <s v="N"/>
    <n v="0"/>
    <n v="0"/>
    <n v="0"/>
    <n v="-1"/>
    <d v="2019-02-17T00:00:00"/>
    <d v="2019-02-01T00:00:00"/>
    <d v="2019-02-17T00:00:00"/>
    <s v="Sunday"/>
    <d v="1899-12-30T19:44:22"/>
    <n v="1"/>
    <d v="2019-02-17T00:00:00"/>
    <d v="2019-02-01T00:00:00"/>
    <d v="2019-02-17T00:00:00"/>
    <x v="4"/>
    <x v="377"/>
    <s v="N"/>
    <s v="Y"/>
    <s v="Round Trip"/>
    <s v="Bublr Bikes"/>
  </r>
  <r>
    <s v="Bublr Bikes"/>
    <n v="825934"/>
    <s v="RFID Card Member"/>
    <s v="Milwaukee"/>
    <s v="WI"/>
    <n v="53208"/>
    <s v="UNITED STATES"/>
    <s v="Annual Pass"/>
    <n v="11056"/>
    <s v="Standard"/>
    <x v="1"/>
    <n v="43.03913"/>
    <n v="-87.916150000000002"/>
    <s v="Milwaukee"/>
    <x v="12"/>
    <n v="43.03913"/>
    <n v="-87.916150000000002"/>
    <s v="Milwaukee"/>
    <n v="176"/>
    <n v="0"/>
    <n v="12"/>
    <s v="N"/>
    <n v="18"/>
    <n v="17.100000000000001"/>
    <n v="720"/>
    <n v="-1"/>
    <d v="2019-02-19T00:00:00"/>
    <d v="2019-02-01T00:00:00"/>
    <d v="2019-02-19T00:00:00"/>
    <s v="Tuesday"/>
    <d v="1899-12-30T07:58:12"/>
    <n v="1"/>
    <d v="2019-02-19T00:00:00"/>
    <d v="2019-02-01T00:00:00"/>
    <d v="2019-02-19T00:00:00"/>
    <x v="6"/>
    <x v="378"/>
    <s v="Y"/>
    <s v="Y"/>
    <s v="Round Trip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0"/>
    <n v="43.038600000000002"/>
    <n v="-87.912099999999995"/>
    <s v="Milwaukee"/>
    <x v="17"/>
    <n v="43.038649999999997"/>
    <n v="-87.921930000000003"/>
    <s v="Milwaukee"/>
    <n v="5"/>
    <n v="0"/>
    <n v="0"/>
    <s v="N"/>
    <n v="0"/>
    <n v="0"/>
    <n v="0"/>
    <n v="-1"/>
    <d v="2019-02-19T00:00:00"/>
    <d v="2019-02-01T00:00:00"/>
    <d v="2019-02-19T00:00:00"/>
    <s v="Tuesday"/>
    <d v="1899-12-30T08:09:29"/>
    <n v="1"/>
    <d v="2019-02-19T00:00:00"/>
    <d v="2019-02-01T00:00:00"/>
    <d v="2019-02-19T00:00:00"/>
    <x v="6"/>
    <x v="379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12570"/>
    <s v="Standard"/>
    <x v="11"/>
    <n v="43.03519"/>
    <n v="-87.907390000000007"/>
    <s v="Milwaukee"/>
    <x v="10"/>
    <n v="43.038580000000003"/>
    <n v="-87.90934"/>
    <s v="Milwaukee"/>
    <n v="5"/>
    <n v="0"/>
    <n v="0"/>
    <s v="N"/>
    <n v="0"/>
    <n v="0"/>
    <n v="0"/>
    <n v="-1"/>
    <d v="2019-02-19T00:00:00"/>
    <d v="2019-02-01T00:00:00"/>
    <d v="2019-02-19T00:00:00"/>
    <s v="Tuesday"/>
    <d v="1899-12-30T09:12:49"/>
    <n v="1"/>
    <d v="2019-02-19T00:00:00"/>
    <d v="2019-02-01T00:00:00"/>
    <d v="2019-02-19T00:00:00"/>
    <x v="6"/>
    <x v="380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31"/>
    <s v="Standard"/>
    <x v="12"/>
    <n v="43.038649999999997"/>
    <n v="-87.921930000000003"/>
    <s v="Milwaukee"/>
    <x v="1"/>
    <n v="43.038600000000002"/>
    <n v="-87.912099999999995"/>
    <s v="Milwaukee"/>
    <n v="3"/>
    <n v="0"/>
    <n v="0"/>
    <s v="N"/>
    <n v="0"/>
    <n v="0"/>
    <n v="0"/>
    <n v="-1"/>
    <d v="2019-02-19T00:00:00"/>
    <d v="2019-02-01T00:00:00"/>
    <d v="2019-02-19T00:00:00"/>
    <s v="Tuesday"/>
    <d v="1899-12-30T16:16:18"/>
    <n v="1"/>
    <d v="2019-02-19T00:00:00"/>
    <d v="2019-02-01T00:00:00"/>
    <d v="2019-02-19T00:00:00"/>
    <x v="6"/>
    <x v="381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2542"/>
    <s v="Standard"/>
    <x v="26"/>
    <n v="43.03886"/>
    <n v="-87.902720000000002"/>
    <s v="Milwaukee"/>
    <x v="8"/>
    <n v="43.052460000000004"/>
    <n v="-87.891000000000005"/>
    <s v="Milwaukee"/>
    <n v="13"/>
    <n v="0"/>
    <n v="0"/>
    <s v="N"/>
    <n v="0"/>
    <n v="0"/>
    <n v="0"/>
    <n v="-1"/>
    <d v="2019-02-28T00:00:00"/>
    <d v="2019-02-01T00:00:00"/>
    <d v="2019-02-28T00:00:00"/>
    <s v="Thursday"/>
    <d v="1899-12-30T17:47:24"/>
    <n v="1"/>
    <d v="2019-02-28T00:00:00"/>
    <d v="2019-02-01T00:00:00"/>
    <d v="2019-02-28T00:00:00"/>
    <x v="2"/>
    <x v="38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100"/>
    <s v="Standard"/>
    <x v="25"/>
    <n v="43.004728999999998"/>
    <n v="-87.905463999999995"/>
    <s v="Milwaukee"/>
    <x v="20"/>
    <n v="43.026229999999998"/>
    <n v="-87.912809999999993"/>
    <s v="Milwaukee"/>
    <n v="176"/>
    <n v="15"/>
    <n v="0"/>
    <s v="Y"/>
    <n v="18"/>
    <n v="17.100000000000001"/>
    <n v="720"/>
    <n v="-1"/>
    <d v="2019-02-20T00:00:00"/>
    <d v="2019-02-01T00:00:00"/>
    <d v="2019-02-20T00:00:00"/>
    <s v="Wednesday"/>
    <d v="1899-12-30T08:34:10"/>
    <n v="1"/>
    <d v="2019-02-20T00:00:00"/>
    <d v="2019-02-01T00:00:00"/>
    <d v="2019-02-20T00:00:00"/>
    <x v="5"/>
    <x v="383"/>
    <s v="Y"/>
    <s v="Y"/>
    <s v="One Way"/>
    <s v="Bublr Bikes"/>
  </r>
  <r>
    <s v="Bublr Bikes"/>
    <n v="547019"/>
    <s v="RFID Card Member"/>
    <s v="Milwaukee"/>
    <s v="WI"/>
    <n v="53208"/>
    <s v="UNITED STATES"/>
    <s v="Annual Pass"/>
    <n v="32"/>
    <s v="Standard"/>
    <x v="6"/>
    <n v="43.052549999999997"/>
    <n v="-87.909329999999997"/>
    <s v="Milwaukee"/>
    <x v="10"/>
    <n v="43.038580000000003"/>
    <n v="-87.90934"/>
    <s v="Milwaukee"/>
    <n v="10"/>
    <n v="0"/>
    <n v="0"/>
    <s v="N"/>
    <n v="1"/>
    <n v="1"/>
    <n v="40"/>
    <n v="-1"/>
    <d v="2019-02-20T00:00:00"/>
    <d v="2019-02-01T00:00:00"/>
    <d v="2019-02-20T00:00:00"/>
    <s v="Wednesday"/>
    <d v="1899-12-30T19:21:26"/>
    <n v="1"/>
    <d v="2019-02-20T00:00:00"/>
    <d v="2019-02-01T00:00:00"/>
    <d v="2019-02-20T00:00:00"/>
    <x v="5"/>
    <x v="384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58"/>
    <s v="Standard"/>
    <x v="27"/>
    <n v="43.074655999999997"/>
    <n v="-87.889011999999994"/>
    <s v="Milwaukee"/>
    <x v="14"/>
    <n v="43.077359999999999"/>
    <n v="-87.880769999999998"/>
    <s v="Milwaukee"/>
    <n v="6"/>
    <n v="0"/>
    <n v="0"/>
    <s v="N"/>
    <n v="0"/>
    <n v="0"/>
    <n v="0"/>
    <n v="-1"/>
    <d v="2019-02-21T00:00:00"/>
    <d v="2019-02-01T00:00:00"/>
    <d v="2019-02-21T00:00:00"/>
    <s v="Thursday"/>
    <d v="1899-12-30T18:49:52"/>
    <n v="1"/>
    <d v="2019-02-21T00:00:00"/>
    <d v="2019-02-01T00:00:00"/>
    <d v="2019-02-21T00:00:00"/>
    <x v="2"/>
    <x v="385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97"/>
    <s v="Standard"/>
    <x v="19"/>
    <n v="43.060786"/>
    <n v="-87.883825999999999"/>
    <s v="Milwaukee"/>
    <x v="12"/>
    <n v="43.03913"/>
    <n v="-87.916150000000002"/>
    <s v="Milwaukee"/>
    <n v="15"/>
    <n v="0"/>
    <n v="0"/>
    <s v="N"/>
    <n v="2"/>
    <n v="1.9"/>
    <n v="80"/>
    <n v="-1"/>
    <d v="2019-02-22T00:00:00"/>
    <d v="2019-02-01T00:00:00"/>
    <d v="2019-02-22T00:00:00"/>
    <s v="Friday"/>
    <d v="1899-12-30T17:33:32"/>
    <n v="1"/>
    <d v="2019-02-22T00:00:00"/>
    <d v="2019-02-01T00:00:00"/>
    <d v="2019-02-22T00:00:00"/>
    <x v="1"/>
    <x v="386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1158"/>
    <s v="Standard"/>
    <x v="2"/>
    <n v="43.074890000000003"/>
    <n v="-87.882810000000006"/>
    <s v="Milwaukee"/>
    <x v="28"/>
    <n v="43.074655999999997"/>
    <n v="-87.889011999999994"/>
    <s v="Milwaukee"/>
    <n v="2"/>
    <n v="0"/>
    <n v="0"/>
    <s v="N"/>
    <n v="0"/>
    <n v="0"/>
    <n v="0"/>
    <n v="-1"/>
    <d v="2019-02-22T00:00:00"/>
    <d v="2019-02-01T00:00:00"/>
    <d v="2019-02-22T00:00:00"/>
    <s v="Friday"/>
    <d v="1899-12-30T23:49:03"/>
    <n v="1"/>
    <d v="2019-02-22T00:00:00"/>
    <d v="2019-02-01T00:00:00"/>
    <d v="2019-02-22T00:00:00"/>
    <x v="1"/>
    <x v="387"/>
    <s v="N"/>
    <s v="Y"/>
    <s v="One Way"/>
    <s v="Bublr Bikes"/>
  </r>
  <r>
    <s v="Bublr Bikes"/>
    <n v="2047712"/>
    <s v="RFID Card Member"/>
    <s v="Milwaukee"/>
    <s v="WI"/>
    <n v="53204"/>
    <s v="UNITED STATES"/>
    <s v="Annual Pass"/>
    <n v="12681"/>
    <s v="Standard"/>
    <x v="1"/>
    <n v="43.03913"/>
    <n v="-87.916150000000002"/>
    <s v="Milwaukee"/>
    <x v="41"/>
    <n v="43.04824"/>
    <n v="-87.904970000000006"/>
    <s v="Milwaukee"/>
    <n v="14"/>
    <n v="0"/>
    <n v="0"/>
    <s v="N"/>
    <n v="2"/>
    <n v="1.9"/>
    <n v="80"/>
    <n v="-1"/>
    <d v="2019-02-23T00:00:00"/>
    <d v="2019-02-01T00:00:00"/>
    <d v="2019-02-23T00:00:00"/>
    <s v="Saturday"/>
    <d v="1899-12-30T06:21:19"/>
    <n v="1"/>
    <d v="2019-02-23T00:00:00"/>
    <d v="2019-02-01T00:00:00"/>
    <d v="2019-02-23T00:00:00"/>
    <x v="0"/>
    <x v="388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18"/>
    <s v="Standard"/>
    <x v="6"/>
    <n v="43.052549999999997"/>
    <n v="-87.909329999999997"/>
    <s v="Milwaukee"/>
    <x v="12"/>
    <n v="43.03913"/>
    <n v="-87.916150000000002"/>
    <s v="Milwaukee"/>
    <n v="8"/>
    <n v="0"/>
    <n v="0"/>
    <s v="N"/>
    <n v="0.9"/>
    <n v="0.8"/>
    <n v="34"/>
    <n v="-1"/>
    <d v="2019-02-23T00:00:00"/>
    <d v="2019-02-01T00:00:00"/>
    <d v="2019-02-23T00:00:00"/>
    <s v="Saturday"/>
    <d v="1899-12-30T08:46:36"/>
    <n v="1"/>
    <d v="2019-02-23T00:00:00"/>
    <d v="2019-02-01T00:00:00"/>
    <d v="2019-02-23T00:00:00"/>
    <x v="0"/>
    <x v="389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547"/>
    <s v="Standard"/>
    <x v="7"/>
    <n v="43.077359999999999"/>
    <n v="-87.880769999999998"/>
    <s v="Milwaukee"/>
    <x v="14"/>
    <n v="43.077359999999999"/>
    <n v="-87.880769999999998"/>
    <s v="Milwaukee"/>
    <n v="49"/>
    <n v="0"/>
    <n v="0"/>
    <s v="N"/>
    <n v="7"/>
    <n v="6.7"/>
    <n v="280"/>
    <n v="-1"/>
    <d v="2019-02-24T00:00:00"/>
    <d v="2019-02-01T00:00:00"/>
    <d v="2019-02-24T00:00:00"/>
    <s v="Sunday"/>
    <d v="1899-12-30T17:15:10"/>
    <n v="1"/>
    <d v="2019-02-24T00:00:00"/>
    <d v="2019-02-01T00:00:00"/>
    <d v="2019-02-24T00:00:00"/>
    <x v="4"/>
    <x v="390"/>
    <s v="Y"/>
    <s v="Y"/>
    <s v="Round Trip"/>
    <s v="Bublr Bikes"/>
  </r>
  <r>
    <s v="Madison B-cycle"/>
    <n v="2257274"/>
    <s v="RFID Card Member"/>
    <s v="Milwaukee"/>
    <s v="WI"/>
    <n v="53202"/>
    <s v="UNITED STATES"/>
    <s v="Annual"/>
    <n v="11078"/>
    <s v="Standard"/>
    <x v="26"/>
    <n v="43.03886"/>
    <n v="-87.902720000000002"/>
    <s v="Milwaukee"/>
    <x v="35"/>
    <n v="43.034619999999997"/>
    <n v="-87.917500000000004"/>
    <s v="Milwaukee"/>
    <n v="6"/>
    <n v="0"/>
    <n v="0"/>
    <s v="N"/>
    <n v="0"/>
    <n v="0"/>
    <n v="0"/>
    <n v="-1"/>
    <d v="2019-02-25T00:00:00"/>
    <d v="2019-02-01T00:00:00"/>
    <d v="2019-02-25T00:00:00"/>
    <s v="Monday"/>
    <d v="1899-12-30T15:38:01"/>
    <n v="1"/>
    <d v="2019-02-25T00:00:00"/>
    <d v="2019-02-01T00:00:00"/>
    <d v="2019-02-25T00:00:00"/>
    <x v="3"/>
    <x v="391"/>
    <s v="N"/>
    <s v="N"/>
    <s v="One Way"/>
    <s v="Bublr Bikes"/>
  </r>
  <r>
    <s v="Madison B-cycle"/>
    <n v="2257274"/>
    <s v="RFID Card Member"/>
    <s v="Milwaukee"/>
    <s v="WI"/>
    <n v="53202"/>
    <s v="UNITED STATES"/>
    <s v="Annual"/>
    <n v="12681"/>
    <s v="Standard"/>
    <x v="35"/>
    <n v="43.04824"/>
    <n v="-87.904970000000006"/>
    <s v="Milwaukee"/>
    <x v="24"/>
    <n v="43.03886"/>
    <n v="-87.902720000000002"/>
    <s v="Milwaukee"/>
    <n v="4"/>
    <n v="0"/>
    <n v="0"/>
    <s v="N"/>
    <n v="0"/>
    <n v="0"/>
    <n v="0"/>
    <n v="-1"/>
    <d v="2019-02-26T00:00:00"/>
    <d v="2019-02-01T00:00:00"/>
    <d v="2019-02-26T00:00:00"/>
    <s v="Tuesday"/>
    <d v="1899-12-30T08:29:25"/>
    <n v="1"/>
    <d v="2019-02-26T00:00:00"/>
    <d v="2019-02-01T00:00:00"/>
    <d v="2019-02-26T00:00:00"/>
    <x v="6"/>
    <x v="392"/>
    <s v="N"/>
    <s v="N"/>
    <s v="One Way"/>
    <s v="Bublr Bikes"/>
  </r>
  <r>
    <s v="Bublr Bikes"/>
    <n v="1761980"/>
    <s v="RFID Card Member"/>
    <s v="Milwaukee"/>
    <s v="WI"/>
    <n v="53211"/>
    <s v="UNITED STATES"/>
    <s v="Annual Pass"/>
    <n v="12682"/>
    <s v="Standard"/>
    <x v="27"/>
    <n v="43.074655999999997"/>
    <n v="-87.889011999999994"/>
    <s v="Milwaukee"/>
    <x v="38"/>
    <n v="43.081940000000003"/>
    <n v="-87.888090000000005"/>
    <s v="Shorewood"/>
    <n v="16"/>
    <n v="0"/>
    <n v="0"/>
    <s v="N"/>
    <n v="2"/>
    <n v="1.9"/>
    <n v="80"/>
    <n v="-1"/>
    <d v="2019-02-26T00:00:00"/>
    <d v="2019-02-01T00:00:00"/>
    <d v="2019-02-26T00:00:00"/>
    <s v="Tuesday"/>
    <d v="1899-12-30T15:42:51"/>
    <n v="1"/>
    <d v="2019-02-26T00:00:00"/>
    <d v="2019-02-01T00:00:00"/>
    <d v="2019-02-26T00:00:00"/>
    <x v="6"/>
    <x v="393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616"/>
    <s v="Standard"/>
    <x v="2"/>
    <n v="43.074890000000003"/>
    <n v="-87.882810000000006"/>
    <s v="Milwaukee"/>
    <x v="14"/>
    <n v="43.077359999999999"/>
    <n v="-87.880769999999998"/>
    <s v="Milwaukee"/>
    <n v="3"/>
    <n v="0"/>
    <n v="0"/>
    <s v="N"/>
    <n v="0"/>
    <n v="0"/>
    <n v="0"/>
    <n v="-1"/>
    <d v="2019-02-26T00:00:00"/>
    <d v="2019-02-01T00:00:00"/>
    <d v="2019-02-26T00:00:00"/>
    <s v="Tuesday"/>
    <d v="1899-12-30T18:54:50"/>
    <n v="1"/>
    <d v="2019-02-26T00:00:00"/>
    <d v="2019-02-01T00:00:00"/>
    <d v="2019-02-26T00:00:00"/>
    <x v="6"/>
    <x v="39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1087"/>
    <s v="Standard"/>
    <x v="26"/>
    <n v="43.03886"/>
    <n v="-87.902720000000002"/>
    <s v="Milwaukee"/>
    <x v="5"/>
    <n v="43.05097"/>
    <n v="-87.906440000000003"/>
    <s v="Milwaukee"/>
    <n v="8"/>
    <n v="0"/>
    <n v="0"/>
    <s v="N"/>
    <n v="1"/>
    <n v="1"/>
    <n v="40"/>
    <n v="-1"/>
    <d v="2019-02-01T00:00:00"/>
    <d v="2019-02-01T00:00:00"/>
    <d v="2019-02-01T00:00:00"/>
    <s v="Friday"/>
    <d v="1899-12-30T16:36:07"/>
    <n v="1"/>
    <d v="2019-02-01T00:00:00"/>
    <d v="2019-02-01T00:00:00"/>
    <d v="2019-02-01T00:00:00"/>
    <x v="1"/>
    <x v="395"/>
    <s v="N"/>
    <s v="N"/>
    <s v="One Way"/>
    <s v="Bublr Bikes"/>
  </r>
  <r>
    <s v="Bublr Bikes"/>
    <n v="1328721"/>
    <s v="RFID Card Member"/>
    <s v="Milwaukee"/>
    <s v="WI"/>
    <n v="53207"/>
    <s v="UNITED STATES"/>
    <s v="Annual Pass"/>
    <n v="5455"/>
    <s v="Standard"/>
    <x v="21"/>
    <n v="43.026229999999998"/>
    <n v="-87.912809999999993"/>
    <s v="Milwaukee"/>
    <x v="25"/>
    <n v="43.004728999999998"/>
    <n v="-87.905463999999995"/>
    <s v="Milwaukee"/>
    <n v="14"/>
    <n v="0"/>
    <n v="0"/>
    <s v="N"/>
    <n v="2"/>
    <n v="1.9"/>
    <n v="80"/>
    <n v="-1"/>
    <d v="2019-02-01T00:00:00"/>
    <d v="2019-02-01T00:00:00"/>
    <d v="2019-02-01T00:00:00"/>
    <s v="Friday"/>
    <d v="1899-12-30T17:33:37"/>
    <n v="1"/>
    <d v="2019-02-01T00:00:00"/>
    <d v="2019-02-01T00:00:00"/>
    <d v="2019-02-01T00:00:00"/>
    <x v="1"/>
    <x v="396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8"/>
    <s v="Standard"/>
    <x v="10"/>
    <n v="43.038600000000002"/>
    <n v="-87.912099999999995"/>
    <s v="Milwaukee"/>
    <x v="20"/>
    <n v="43.026229999999998"/>
    <n v="-87.912809999999993"/>
    <s v="Milwaukee"/>
    <n v="58"/>
    <n v="0"/>
    <n v="0"/>
    <s v="N"/>
    <n v="8"/>
    <n v="7.6"/>
    <n v="320"/>
    <n v="-1"/>
    <d v="2019-02-02T00:00:00"/>
    <d v="2019-02-01T00:00:00"/>
    <d v="2019-02-02T00:00:00"/>
    <s v="Saturday"/>
    <d v="1899-12-30T14:13:48"/>
    <n v="1"/>
    <d v="2019-02-02T00:00:00"/>
    <d v="2019-02-01T00:00:00"/>
    <d v="2019-02-02T00:00:00"/>
    <x v="0"/>
    <x v="397"/>
    <s v="Y"/>
    <s v="Y"/>
    <s v="One Way"/>
    <s v="Bublr Bikes"/>
  </r>
  <r>
    <s v="Bublr Bikes"/>
    <n v="2282036"/>
    <s v="RFID Card Member"/>
    <s v="Hainsville "/>
    <s v="IL"/>
    <n v="60030"/>
    <s v="UNITED STATES"/>
    <s v="Annual Pass"/>
    <n v="5547"/>
    <s v="Standard"/>
    <x v="3"/>
    <n v="43.078530000000001"/>
    <n v="-87.882620000000003"/>
    <s v="Milwaukee"/>
    <x v="3"/>
    <n v="43.078530000000001"/>
    <n v="-87.882620000000003"/>
    <s v="Milwaukee"/>
    <n v="40"/>
    <n v="0"/>
    <n v="0"/>
    <s v="N"/>
    <n v="5"/>
    <n v="4.8"/>
    <n v="200"/>
    <n v="-1"/>
    <d v="2019-02-02T00:00:00"/>
    <d v="2019-02-01T00:00:00"/>
    <d v="2019-02-02T00:00:00"/>
    <s v="Saturday"/>
    <d v="1899-12-30T16:30:38"/>
    <n v="1"/>
    <d v="2019-02-02T00:00:00"/>
    <d v="2019-02-01T00:00:00"/>
    <d v="2019-02-02T00:00:00"/>
    <x v="0"/>
    <x v="398"/>
    <s v="Y"/>
    <s v="Y"/>
    <s v="Round Trip"/>
    <s v="Bublr Bikes"/>
  </r>
  <r>
    <s v="Bublr Bikes"/>
    <n v="2280195"/>
    <s v="RFID Card Member"/>
    <s v="Milwaukee"/>
    <s v="WI"/>
    <n v="53211"/>
    <s v="UNITED STATES"/>
    <s v="Annual Pass"/>
    <n v="12641"/>
    <s v="Standard"/>
    <x v="19"/>
    <n v="43.060786"/>
    <n v="-87.883825999999999"/>
    <s v="Milwaukee"/>
    <x v="19"/>
    <n v="43.069021999999997"/>
    <n v="-87.887940999999998"/>
    <s v="Milwaukee"/>
    <n v="7"/>
    <n v="0"/>
    <n v="0"/>
    <s v="N"/>
    <n v="1"/>
    <n v="1"/>
    <n v="40"/>
    <n v="-1"/>
    <d v="2019-02-02T00:00:00"/>
    <d v="2019-02-01T00:00:00"/>
    <d v="2019-02-02T00:00:00"/>
    <s v="Saturday"/>
    <d v="1899-12-30T22:03:50"/>
    <n v="1"/>
    <d v="2019-02-02T00:00:00"/>
    <d v="2019-02-01T00:00:00"/>
    <d v="2019-02-02T00:00:00"/>
    <x v="0"/>
    <x v="399"/>
    <s v="N"/>
    <s v="Y"/>
    <s v="One Way"/>
    <s v="Bublr Bikes"/>
  </r>
  <r>
    <s v="Bublr Bikes"/>
    <n v="2260099"/>
    <s v="RFID Card Member"/>
    <s v="Milwaukee"/>
    <s v="WI"/>
    <n v="53211"/>
    <s v="UNITED STATES"/>
    <s v="Annual Pass"/>
    <n v="5484"/>
    <s v="Standard"/>
    <x v="2"/>
    <n v="43.074890000000003"/>
    <n v="-87.882810000000006"/>
    <s v="Milwaukee"/>
    <x v="7"/>
    <n v="43.089309999999998"/>
    <n v="-87.882720000000006"/>
    <s v="Shorewood"/>
    <n v="11"/>
    <n v="0"/>
    <n v="0"/>
    <s v="N"/>
    <n v="1"/>
    <n v="1"/>
    <n v="40"/>
    <n v="-1"/>
    <d v="2019-02-03T00:00:00"/>
    <d v="2019-02-01T00:00:00"/>
    <d v="2019-02-03T00:00:00"/>
    <s v="Sunday"/>
    <d v="1899-12-30T10:49:16"/>
    <n v="1"/>
    <d v="2019-02-03T00:00:00"/>
    <d v="2019-02-01T00:00:00"/>
    <d v="2019-02-03T00:00:00"/>
    <x v="4"/>
    <x v="400"/>
    <s v="N"/>
    <s v="Y"/>
    <s v="One Way"/>
    <s v="Bublr Bikes"/>
  </r>
  <r>
    <s v="Bublr Bikes"/>
    <n v="2267071"/>
    <s v="RFID Card Member"/>
    <s v="Milwaukee"/>
    <s v="WI"/>
    <n v="53211"/>
    <s v="UNITED STATES"/>
    <s v="Annual Pass"/>
    <n v="5588"/>
    <s v="Standard"/>
    <x v="37"/>
    <n v="43.06033"/>
    <n v="-87.89546"/>
    <s v="Milwaukee"/>
    <x v="3"/>
    <n v="43.078530000000001"/>
    <n v="-87.882620000000003"/>
    <s v="Milwaukee"/>
    <n v="14"/>
    <n v="0"/>
    <n v="0"/>
    <s v="N"/>
    <n v="2"/>
    <n v="1.9"/>
    <n v="80"/>
    <n v="-1"/>
    <d v="2019-02-03T00:00:00"/>
    <d v="2019-02-01T00:00:00"/>
    <d v="2019-02-03T00:00:00"/>
    <s v="Sunday"/>
    <d v="1899-12-30T12:39:08"/>
    <n v="1"/>
    <d v="2019-02-03T00:00:00"/>
    <d v="2019-02-01T00:00:00"/>
    <d v="2019-02-03T00:00:00"/>
    <x v="4"/>
    <x v="401"/>
    <s v="N"/>
    <s v="Y"/>
    <s v="One Way"/>
    <s v="Bublr Bikes"/>
  </r>
  <r>
    <s v="Bublr Bikes"/>
    <n v="2274677"/>
    <s v="RFID Card Member"/>
    <s v="Milwaukee"/>
    <s v="WI"/>
    <n v="53211"/>
    <s v="UNITED STATES"/>
    <s v="Annual Pass"/>
    <n v="11141"/>
    <s v="Standard"/>
    <x v="27"/>
    <n v="43.074655999999997"/>
    <n v="-87.889011999999994"/>
    <s v="Milwaukee"/>
    <x v="14"/>
    <n v="43.077359999999999"/>
    <n v="-87.880769999999998"/>
    <s v="Milwaukee"/>
    <n v="9"/>
    <n v="0"/>
    <n v="0"/>
    <s v="N"/>
    <n v="1"/>
    <n v="1"/>
    <n v="40"/>
    <n v="-1"/>
    <d v="2019-02-03T00:00:00"/>
    <d v="2019-02-01T00:00:00"/>
    <d v="2019-02-03T00:00:00"/>
    <s v="Sunday"/>
    <d v="1899-12-30T13:23:58"/>
    <n v="1"/>
    <d v="2019-02-03T00:00:00"/>
    <d v="2019-02-01T00:00:00"/>
    <d v="2019-02-03T00:00:00"/>
    <x v="4"/>
    <x v="402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705"/>
    <s v="Standard"/>
    <x v="2"/>
    <n v="43.074890000000003"/>
    <n v="-87.882810000000006"/>
    <s v="Milwaukee"/>
    <x v="14"/>
    <n v="43.077359999999999"/>
    <n v="-87.880769999999998"/>
    <s v="Milwaukee"/>
    <n v="2"/>
    <n v="0"/>
    <n v="0"/>
    <s v="N"/>
    <n v="0"/>
    <n v="0"/>
    <n v="0"/>
    <n v="-1"/>
    <d v="2019-02-04T00:00:00"/>
    <d v="2019-02-01T00:00:00"/>
    <d v="2019-02-04T00:00:00"/>
    <s v="Monday"/>
    <d v="1899-12-30T06:38:25"/>
    <n v="1"/>
    <d v="2019-02-04T00:00:00"/>
    <d v="2019-02-01T00:00:00"/>
    <d v="2019-02-04T00:00:00"/>
    <x v="3"/>
    <x v="403"/>
    <s v="N"/>
    <s v="Y"/>
    <s v="One Way"/>
    <s v="Bublr Bikes"/>
  </r>
  <r>
    <s v="Bublr Bikes"/>
    <n v="2038256"/>
    <s v="RFID Card Member"/>
    <s v="Shorewood"/>
    <s v="WI"/>
    <n v="53211"/>
    <s v="UNITED STATES"/>
    <s v="Annual Pass"/>
    <n v="5484"/>
    <s v="Standard"/>
    <x v="49"/>
    <n v="43.089309999999998"/>
    <n v="-87.882720000000006"/>
    <s v="Shorewood"/>
    <x v="2"/>
    <n v="43.074890000000003"/>
    <n v="-87.882810000000006"/>
    <s v="Milwaukee"/>
    <n v="6"/>
    <n v="0"/>
    <n v="0"/>
    <s v="N"/>
    <n v="0"/>
    <n v="0"/>
    <n v="0"/>
    <n v="-1"/>
    <d v="2019-02-04T00:00:00"/>
    <d v="2019-02-01T00:00:00"/>
    <d v="2019-02-04T00:00:00"/>
    <s v="Monday"/>
    <d v="1899-12-30T08:18:54"/>
    <n v="1"/>
    <d v="2019-02-04T00:00:00"/>
    <d v="2019-02-01T00:00:00"/>
    <d v="2019-02-04T00:00:00"/>
    <x v="3"/>
    <x v="404"/>
    <s v="N"/>
    <s v="Y"/>
    <s v="One Way"/>
    <s v="Bublr Bikes"/>
  </r>
  <r>
    <s v="Bublr Bikes"/>
    <n v="1803964"/>
    <s v="RFID Card Member"/>
    <s v="Milwaukee"/>
    <s v="WI"/>
    <n v="53211"/>
    <s v="UNITED STATES"/>
    <s v="Annual Pass"/>
    <n v="5566"/>
    <s v="Standard"/>
    <x v="2"/>
    <n v="43.074890000000003"/>
    <n v="-87.882810000000006"/>
    <s v="Milwaukee"/>
    <x v="28"/>
    <n v="43.074655999999997"/>
    <n v="-87.889011999999994"/>
    <s v="Milwaukee"/>
    <n v="1"/>
    <n v="0"/>
    <n v="0"/>
    <s v="N"/>
    <n v="0"/>
    <n v="0"/>
    <n v="0"/>
    <n v="-1"/>
    <d v="2019-02-04T00:00:00"/>
    <d v="2019-02-01T00:00:00"/>
    <d v="2019-02-04T00:00:00"/>
    <s v="Monday"/>
    <d v="1899-12-30T20:15:08"/>
    <n v="1"/>
    <d v="2019-02-04T00:00:00"/>
    <d v="2019-02-01T00:00:00"/>
    <d v="2019-02-04T00:00:00"/>
    <x v="3"/>
    <x v="405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202"/>
    <s v="Standard"/>
    <x v="38"/>
    <n v="43.052460000000004"/>
    <n v="-87.891000000000005"/>
    <s v="Milwaukee"/>
    <x v="24"/>
    <n v="43.03886"/>
    <n v="-87.902720000000002"/>
    <s v="Milwaukee"/>
    <n v="10"/>
    <n v="0"/>
    <n v="0"/>
    <s v="N"/>
    <n v="1"/>
    <n v="1"/>
    <n v="40"/>
    <n v="-1"/>
    <d v="2019-02-05T00:00:00"/>
    <d v="2019-02-01T00:00:00"/>
    <d v="2019-02-05T00:00:00"/>
    <s v="Tuesday"/>
    <d v="1899-12-30T07:55:14"/>
    <n v="1"/>
    <d v="2019-02-05T00:00:00"/>
    <d v="2019-02-01T00:00:00"/>
    <d v="2019-02-05T00:00:00"/>
    <x v="6"/>
    <x v="406"/>
    <s v="N"/>
    <s v="Y"/>
    <s v="One Way"/>
    <s v="Bublr Bikes"/>
  </r>
  <r>
    <s v="Bublr Bikes"/>
    <n v="954133"/>
    <s v="RFID Card Member"/>
    <s v="Milwaukee"/>
    <s v="WI"/>
    <n v="53211"/>
    <s v="UNITED STATES"/>
    <s v="Annual Pass"/>
    <n v="5549"/>
    <s v="Standard"/>
    <x v="46"/>
    <n v="43.092329999999997"/>
    <n v="-87.887550000000005"/>
    <s v="Shorewood"/>
    <x v="38"/>
    <n v="43.081940000000003"/>
    <n v="-87.888090000000005"/>
    <s v="Shorewood"/>
    <n v="6"/>
    <n v="0"/>
    <n v="0"/>
    <s v="N"/>
    <n v="0"/>
    <n v="0"/>
    <n v="0"/>
    <n v="-1"/>
    <d v="2019-02-05T00:00:00"/>
    <d v="2019-02-01T00:00:00"/>
    <d v="2019-02-05T00:00:00"/>
    <s v="Tuesday"/>
    <d v="1899-12-30T08:41:21"/>
    <n v="1"/>
    <d v="2019-02-05T00:00:00"/>
    <d v="2019-02-01T00:00:00"/>
    <d v="2019-02-05T00:00:00"/>
    <x v="6"/>
    <x v="407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2566"/>
    <s v="Standard"/>
    <x v="32"/>
    <n v="43.053040000000003"/>
    <n v="-87.897660000000002"/>
    <s v="Milwaukee"/>
    <x v="25"/>
    <n v="43.004728999999998"/>
    <n v="-87.905463999999995"/>
    <s v="Milwaukee"/>
    <n v="30"/>
    <n v="0"/>
    <n v="0"/>
    <s v="N"/>
    <n v="4"/>
    <n v="3.8"/>
    <n v="160"/>
    <n v="-1"/>
    <d v="2019-02-05T00:00:00"/>
    <d v="2019-02-01T00:00:00"/>
    <d v="2019-02-05T00:00:00"/>
    <s v="Tuesday"/>
    <d v="1899-12-30T12:09:19"/>
    <n v="1"/>
    <d v="2019-02-05T00:00:00"/>
    <d v="2019-02-01T00:00:00"/>
    <d v="2019-02-05T00:00:00"/>
    <x v="6"/>
    <x v="408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2704"/>
    <s v="Standard"/>
    <x v="3"/>
    <n v="43.078530000000001"/>
    <n v="-87.882620000000003"/>
    <s v="Milwaukee"/>
    <x v="2"/>
    <n v="43.074890000000003"/>
    <n v="-87.882810000000006"/>
    <s v="Milwaukee"/>
    <n v="2"/>
    <n v="0"/>
    <n v="0"/>
    <s v="N"/>
    <n v="0"/>
    <n v="0"/>
    <n v="0"/>
    <n v="-1"/>
    <d v="2019-02-05T00:00:00"/>
    <d v="2019-02-01T00:00:00"/>
    <d v="2019-02-05T00:00:00"/>
    <s v="Tuesday"/>
    <d v="1899-12-30T14:49:13"/>
    <n v="1"/>
    <d v="2019-02-05T00:00:00"/>
    <d v="2019-02-01T00:00:00"/>
    <d v="2019-02-05T00:00:00"/>
    <x v="6"/>
    <x v="409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1101"/>
    <s v="Standard"/>
    <x v="3"/>
    <n v="43.078530000000001"/>
    <n v="-87.882620000000003"/>
    <s v="Milwaukee"/>
    <x v="2"/>
    <n v="43.074890000000003"/>
    <n v="-87.882810000000006"/>
    <s v="Milwaukee"/>
    <n v="2"/>
    <n v="0"/>
    <n v="0"/>
    <s v="N"/>
    <n v="0"/>
    <n v="0"/>
    <n v="0"/>
    <n v="-1"/>
    <d v="2019-02-05T00:00:00"/>
    <d v="2019-02-01T00:00:00"/>
    <d v="2019-02-05T00:00:00"/>
    <s v="Tuesday"/>
    <d v="1899-12-30T16:54:51"/>
    <n v="1"/>
    <d v="2019-02-05T00:00:00"/>
    <d v="2019-02-01T00:00:00"/>
    <d v="2019-02-05T00:00:00"/>
    <x v="6"/>
    <x v="410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52"/>
    <s v="Standard"/>
    <x v="1"/>
    <n v="43.03913"/>
    <n v="-87.916150000000002"/>
    <s v="Milwaukee"/>
    <x v="9"/>
    <n v="43.042490000000001"/>
    <n v="-87.909959999999998"/>
    <s v="Milwaukee"/>
    <n v="5"/>
    <n v="0"/>
    <n v="0"/>
    <s v="N"/>
    <n v="0"/>
    <n v="0"/>
    <n v="0"/>
    <n v="-1"/>
    <d v="2019-02-06T00:00:00"/>
    <d v="2019-02-01T00:00:00"/>
    <d v="2019-02-06T00:00:00"/>
    <s v="Wednesday"/>
    <d v="1899-12-30T07:36:26"/>
    <n v="1"/>
    <d v="2019-02-06T00:00:00"/>
    <d v="2019-02-01T00:00:00"/>
    <d v="2019-02-06T00:00:00"/>
    <x v="5"/>
    <x v="41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473"/>
    <s v="Standard"/>
    <x v="34"/>
    <n v="43.037300000000002"/>
    <n v="-87.915800000000004"/>
    <s v="Milwaukee"/>
    <x v="20"/>
    <n v="43.026229999999998"/>
    <n v="-87.912809999999993"/>
    <s v="Milwaukee"/>
    <n v="8"/>
    <n v="0"/>
    <n v="0"/>
    <s v="N"/>
    <n v="1"/>
    <n v="1"/>
    <n v="40"/>
    <n v="-1"/>
    <d v="2019-02-06T00:00:00"/>
    <d v="2019-02-01T00:00:00"/>
    <d v="2019-02-06T00:00:00"/>
    <s v="Wednesday"/>
    <d v="1899-12-30T09:17:47"/>
    <n v="1"/>
    <d v="2019-02-06T00:00:00"/>
    <d v="2019-02-01T00:00:00"/>
    <d v="2019-02-06T00:00:00"/>
    <x v="5"/>
    <x v="41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510"/>
    <s v="Standard"/>
    <x v="50"/>
    <n v="43.041646999999998"/>
    <n v="-87.927257999999995"/>
    <s v="Milwaukee"/>
    <x v="20"/>
    <n v="43.026229999999998"/>
    <n v="-87.912809999999993"/>
    <s v="Milwaukee"/>
    <n v="13"/>
    <n v="0"/>
    <n v="0"/>
    <s v="N"/>
    <n v="1"/>
    <n v="1"/>
    <n v="40"/>
    <n v="-1"/>
    <d v="2019-02-06T00:00:00"/>
    <d v="2019-02-01T00:00:00"/>
    <d v="2019-02-06T00:00:00"/>
    <s v="Wednesday"/>
    <d v="1899-12-30T15:10:18"/>
    <n v="1"/>
    <d v="2019-02-06T00:00:00"/>
    <d v="2019-02-01T00:00:00"/>
    <d v="2019-02-06T00:00:00"/>
    <x v="5"/>
    <x v="413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712"/>
    <s v="Standard"/>
    <x v="2"/>
    <n v="43.074890000000003"/>
    <n v="-87.882810000000006"/>
    <s v="Milwaukee"/>
    <x v="23"/>
    <n v="43.06033"/>
    <n v="-87.89546"/>
    <s v="Milwaukee"/>
    <n v="9"/>
    <n v="0"/>
    <n v="0"/>
    <s v="N"/>
    <n v="1"/>
    <n v="1"/>
    <n v="40"/>
    <n v="-1"/>
    <d v="2019-02-06T00:00:00"/>
    <d v="2019-02-01T00:00:00"/>
    <d v="2019-02-06T00:00:00"/>
    <s v="Wednesday"/>
    <d v="1899-12-30T19:36:24"/>
    <n v="1"/>
    <d v="2019-02-06T00:00:00"/>
    <d v="2019-02-01T00:00:00"/>
    <d v="2019-02-06T00:00:00"/>
    <x v="5"/>
    <x v="414"/>
    <s v="N"/>
    <s v="Y"/>
    <s v="One Way"/>
    <s v="Bublr Bikes"/>
  </r>
  <r>
    <s v="Bublr Bikes"/>
    <n v="1737027"/>
    <s v="RFID Card Member"/>
    <m/>
    <m/>
    <n v="53202"/>
    <s v="UNITED STATES"/>
    <s v="Annual Pass"/>
    <n v="12619"/>
    <s v="Standard"/>
    <x v="1"/>
    <n v="43.03913"/>
    <n v="-87.916150000000002"/>
    <s v="Milwaukee"/>
    <x v="18"/>
    <n v="43.031480000000002"/>
    <n v="-87.908169999999998"/>
    <s v="Milwaukee"/>
    <n v="10"/>
    <n v="0"/>
    <n v="0"/>
    <s v="N"/>
    <n v="1"/>
    <n v="1"/>
    <n v="40"/>
    <n v="-1"/>
    <d v="2019-02-06T00:00:00"/>
    <d v="2019-02-01T00:00:00"/>
    <d v="2019-02-06T00:00:00"/>
    <s v="Wednesday"/>
    <d v="1899-12-30T21:48:20"/>
    <n v="1"/>
    <d v="2019-02-06T00:00:00"/>
    <d v="2019-02-01T00:00:00"/>
    <d v="2019-02-06T00:00:00"/>
    <x v="5"/>
    <x v="415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511"/>
    <s v="Standard"/>
    <x v="3"/>
    <n v="43.078530000000001"/>
    <n v="-87.882620000000003"/>
    <s v="Milwaukee"/>
    <x v="2"/>
    <n v="43.074890000000003"/>
    <n v="-87.882810000000006"/>
    <s v="Milwaukee"/>
    <n v="2"/>
    <n v="0"/>
    <n v="0"/>
    <s v="N"/>
    <n v="0"/>
    <n v="0"/>
    <n v="0"/>
    <n v="-1"/>
    <d v="2019-02-06T00:00:00"/>
    <d v="2019-02-01T00:00:00"/>
    <d v="2019-02-06T00:00:00"/>
    <s v="Wednesday"/>
    <d v="1899-12-30T22:57:53"/>
    <n v="1"/>
    <d v="2019-02-06T00:00:00"/>
    <d v="2019-02-01T00:00:00"/>
    <d v="2019-02-06T00:00:00"/>
    <x v="5"/>
    <x v="416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1101"/>
    <s v="Standard"/>
    <x v="2"/>
    <n v="43.074890000000003"/>
    <n v="-87.882810000000006"/>
    <s v="Milwaukee"/>
    <x v="28"/>
    <n v="43.074655999999997"/>
    <n v="-87.889011999999994"/>
    <s v="Milwaukee"/>
    <n v="3"/>
    <n v="0"/>
    <n v="0"/>
    <s v="N"/>
    <n v="0"/>
    <n v="0"/>
    <n v="0"/>
    <n v="-1"/>
    <d v="2019-02-07T00:00:00"/>
    <d v="2019-02-01T00:00:00"/>
    <d v="2019-02-07T00:00:00"/>
    <s v="Thursday"/>
    <d v="1899-12-30T15:55:59"/>
    <n v="1"/>
    <d v="2019-02-07T00:00:00"/>
    <d v="2019-02-01T00:00:00"/>
    <d v="2019-02-07T00:00:00"/>
    <x v="2"/>
    <x v="417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60"/>
    <s v="Standard"/>
    <x v="23"/>
    <n v="43.038719999999998"/>
    <n v="-87.905339999999995"/>
    <s v="Milwaukee"/>
    <x v="5"/>
    <n v="43.05097"/>
    <n v="-87.906440000000003"/>
    <s v="Milwaukee"/>
    <n v="7"/>
    <n v="0"/>
    <n v="0"/>
    <s v="N"/>
    <n v="1"/>
    <n v="1"/>
    <n v="40"/>
    <n v="-1"/>
    <d v="2019-02-07T00:00:00"/>
    <d v="2019-02-01T00:00:00"/>
    <d v="2019-02-07T00:00:00"/>
    <s v="Thursday"/>
    <d v="1899-12-30T16:14:24"/>
    <n v="1"/>
    <d v="2019-02-07T00:00:00"/>
    <d v="2019-02-01T00:00:00"/>
    <d v="2019-02-07T00:00:00"/>
    <x v="2"/>
    <x v="418"/>
    <s v="N"/>
    <s v="N"/>
    <s v="One Way"/>
    <s v="Bublr Bikes"/>
  </r>
  <r>
    <s v="Bublr Bikes"/>
    <n v="2243085"/>
    <s v="RFID Card Member"/>
    <m/>
    <m/>
    <n v="53204"/>
    <s v="UNITED STATES"/>
    <s v="Pay as You Go Pass"/>
    <n v="32"/>
    <s v="Standard"/>
    <x v="30"/>
    <n v="43.02948"/>
    <n v="-87.912819999999996"/>
    <s v="Milwaukee"/>
    <x v="9"/>
    <n v="43.042490000000001"/>
    <n v="-87.909959999999998"/>
    <s v="Milwaukee"/>
    <n v="9"/>
    <n v="0"/>
    <n v="2"/>
    <s v="N"/>
    <n v="1"/>
    <n v="1"/>
    <n v="40"/>
    <n v="-1"/>
    <d v="2019-02-09T00:00:00"/>
    <d v="2019-02-01T00:00:00"/>
    <d v="2019-02-09T00:00:00"/>
    <s v="Saturday"/>
    <d v="1899-12-30T14:09:28"/>
    <n v="1"/>
    <d v="2019-02-09T00:00:00"/>
    <d v="2019-02-01T00:00:00"/>
    <d v="2019-02-09T00:00:00"/>
    <x v="0"/>
    <x v="419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5444"/>
    <s v="Standard"/>
    <x v="7"/>
    <n v="43.077359999999999"/>
    <n v="-87.880769999999998"/>
    <s v="Milwaukee"/>
    <x v="19"/>
    <n v="43.069021999999997"/>
    <n v="-87.887940999999998"/>
    <s v="Milwaukee"/>
    <n v="12"/>
    <n v="0"/>
    <n v="0"/>
    <s v="N"/>
    <n v="1"/>
    <n v="1"/>
    <n v="40"/>
    <n v="-1"/>
    <d v="2019-02-09T00:00:00"/>
    <d v="2019-02-01T00:00:00"/>
    <d v="2019-02-09T00:00:00"/>
    <s v="Saturday"/>
    <d v="1899-12-30T23:12:17"/>
    <n v="1"/>
    <d v="2019-02-09T00:00:00"/>
    <d v="2019-02-01T00:00:00"/>
    <d v="2019-02-09T00:00:00"/>
    <x v="0"/>
    <x v="420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631"/>
    <s v="Standard"/>
    <x v="1"/>
    <n v="43.03913"/>
    <n v="-87.916150000000002"/>
    <s v="Milwaukee"/>
    <x v="35"/>
    <n v="43.034619999999997"/>
    <n v="-87.917500000000004"/>
    <s v="Milwaukee"/>
    <n v="7"/>
    <n v="0"/>
    <n v="0"/>
    <s v="N"/>
    <n v="1"/>
    <n v="1"/>
    <n v="40"/>
    <n v="-1"/>
    <d v="2019-02-13T00:00:00"/>
    <d v="2019-02-01T00:00:00"/>
    <d v="2019-02-13T00:00:00"/>
    <s v="Wednesday"/>
    <d v="1899-12-30T07:46:59"/>
    <n v="1"/>
    <d v="2019-02-13T00:00:00"/>
    <d v="2019-02-01T00:00:00"/>
    <d v="2019-02-13T00:00:00"/>
    <x v="5"/>
    <x v="421"/>
    <s v="N"/>
    <s v="Y"/>
    <s v="One Way"/>
    <s v="Bublr Bikes"/>
  </r>
  <r>
    <s v="Bublr Bikes"/>
    <n v="1269318"/>
    <s v="RFID Card Member"/>
    <s v="Milwaukee"/>
    <s v="WI"/>
    <n v="53204"/>
    <s v="UNITED STATES"/>
    <s v="Annual Pass"/>
    <n v="12610"/>
    <s v="Standard"/>
    <x v="34"/>
    <n v="43.037300000000002"/>
    <n v="-87.915800000000004"/>
    <s v="Milwaukee"/>
    <x v="53"/>
    <n v="43.02948"/>
    <n v="-87.912819999999996"/>
    <s v="Milwaukee"/>
    <n v="5"/>
    <n v="0"/>
    <n v="0"/>
    <s v="N"/>
    <n v="0"/>
    <n v="0"/>
    <n v="0"/>
    <n v="-1"/>
    <d v="2019-02-13T00:00:00"/>
    <d v="2019-02-01T00:00:00"/>
    <d v="2019-02-13T00:00:00"/>
    <s v="Wednesday"/>
    <d v="1899-12-30T15:09:40"/>
    <n v="1"/>
    <d v="2019-02-13T00:00:00"/>
    <d v="2019-02-01T00:00:00"/>
    <d v="2019-02-13T00:00:00"/>
    <x v="5"/>
    <x v="422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84"/>
    <s v="Standard"/>
    <x v="2"/>
    <n v="43.074890000000003"/>
    <n v="-87.882810000000006"/>
    <s v="Milwaukee"/>
    <x v="28"/>
    <n v="43.074655999999997"/>
    <n v="-87.889011999999994"/>
    <s v="Milwaukee"/>
    <n v="6"/>
    <n v="0"/>
    <n v="0"/>
    <s v="N"/>
    <n v="0"/>
    <n v="0"/>
    <n v="0"/>
    <n v="-1"/>
    <d v="2019-02-13T00:00:00"/>
    <d v="2019-02-01T00:00:00"/>
    <d v="2019-02-13T00:00:00"/>
    <s v="Wednesday"/>
    <d v="1899-12-30T17:16:37"/>
    <n v="1"/>
    <d v="2019-02-13T00:00:00"/>
    <d v="2019-02-01T00:00:00"/>
    <d v="2019-02-13T00:00:00"/>
    <x v="5"/>
    <x v="423"/>
    <s v="N"/>
    <s v="Y"/>
    <s v="One Way"/>
    <s v="Bublr Bikes"/>
  </r>
  <r>
    <s v="Bublr Bikes"/>
    <n v="2252995"/>
    <s v="RFID Card Member"/>
    <s v="Milwaukee"/>
    <s v="WI"/>
    <n v="53211"/>
    <s v="UNITED STATES"/>
    <s v="Annual Pass"/>
    <n v="12535"/>
    <s v="Standard"/>
    <x v="2"/>
    <n v="43.074890000000003"/>
    <n v="-87.882810000000006"/>
    <s v="Milwaukee"/>
    <x v="3"/>
    <n v="43.078530000000001"/>
    <n v="-87.882620000000003"/>
    <s v="Milwaukee"/>
    <n v="2"/>
    <n v="0"/>
    <n v="0"/>
    <s v="N"/>
    <n v="0"/>
    <n v="0"/>
    <n v="0"/>
    <n v="-1"/>
    <d v="2019-02-13T00:00:00"/>
    <d v="2019-02-01T00:00:00"/>
    <d v="2019-02-13T00:00:00"/>
    <s v="Wednesday"/>
    <d v="1899-12-30T18:17:13"/>
    <n v="1"/>
    <d v="2019-02-13T00:00:00"/>
    <d v="2019-02-01T00:00:00"/>
    <d v="2019-02-13T00:00:00"/>
    <x v="5"/>
    <x v="424"/>
    <s v="N"/>
    <s v="Y"/>
    <s v="One Way"/>
    <s v="Bublr Bikes"/>
  </r>
  <r>
    <s v="Bublr Bikes"/>
    <n v="2282760"/>
    <s v="RFID Card Member"/>
    <s v="Waukesha"/>
    <s v="WI"/>
    <n v="53188"/>
    <s v="UNITED STATES"/>
    <s v="Annual Pass"/>
    <n v="12577"/>
    <s v="Standard"/>
    <x v="22"/>
    <n v="43.038580000000003"/>
    <n v="-87.90934"/>
    <s v="Milwaukee"/>
    <x v="5"/>
    <n v="43.05097"/>
    <n v="-87.906440000000003"/>
    <s v="Milwaukee"/>
    <n v="10"/>
    <n v="0"/>
    <n v="0"/>
    <s v="N"/>
    <n v="1.1000000000000001"/>
    <n v="1"/>
    <n v="42"/>
    <n v="-1"/>
    <d v="2019-02-14T00:00:00"/>
    <d v="2019-02-01T00:00:00"/>
    <d v="2019-02-14T00:00:00"/>
    <s v="Thursday"/>
    <d v="1899-12-30T06:47:13"/>
    <n v="1"/>
    <d v="2019-02-14T00:00:00"/>
    <d v="2019-02-01T00:00:00"/>
    <d v="2019-02-14T00:00:00"/>
    <x v="2"/>
    <x v="425"/>
    <s v="N"/>
    <s v="Y"/>
    <s v="One Way"/>
    <s v="Bublr Bikes"/>
  </r>
  <r>
    <s v="Bublr Bikes"/>
    <n v="1478009"/>
    <s v="RFID Card Member"/>
    <s v="Milwaukee"/>
    <s v="WI"/>
    <n v="53211"/>
    <s v="UNITED STATES"/>
    <s v="Annual Pass"/>
    <n v="12615"/>
    <s v="Standard"/>
    <x v="4"/>
    <n v="43.081940000000003"/>
    <n v="-87.888090000000005"/>
    <s v="Shorewood"/>
    <x v="8"/>
    <n v="43.052460000000004"/>
    <n v="-87.891000000000005"/>
    <s v="Milwaukee"/>
    <n v="152"/>
    <n v="30"/>
    <n v="0"/>
    <s v="Y"/>
    <n v="18"/>
    <n v="17.100000000000001"/>
    <n v="720"/>
    <n v="-1"/>
    <d v="2019-02-14T00:00:00"/>
    <d v="2019-02-01T00:00:00"/>
    <d v="2019-02-14T00:00:00"/>
    <s v="Thursday"/>
    <d v="1899-12-30T08:03:31"/>
    <n v="1"/>
    <d v="2019-02-14T00:00:00"/>
    <d v="2019-02-01T00:00:00"/>
    <d v="2019-02-14T00:00:00"/>
    <x v="2"/>
    <x v="426"/>
    <s v="Y"/>
    <s v="Y"/>
    <s v="One Way"/>
    <s v="Bublr Bikes"/>
  </r>
  <r>
    <s v="Bublr Bikes"/>
    <n v="2261468"/>
    <s v="RFID Card Member"/>
    <s v="Milwaukee"/>
    <s v="WI"/>
    <n v="53211"/>
    <s v="UNITED STATES"/>
    <s v="Annual Pass"/>
    <n v="11169"/>
    <s v="Standard"/>
    <x v="32"/>
    <n v="43.053040000000003"/>
    <n v="-87.897660000000002"/>
    <s v="Milwaukee"/>
    <x v="42"/>
    <n v="43.060250000000003"/>
    <n v="-87.892169999999993"/>
    <s v="Milwaukee"/>
    <n v="4"/>
    <n v="0"/>
    <n v="0"/>
    <s v="N"/>
    <n v="0"/>
    <n v="0"/>
    <n v="0"/>
    <n v="-1"/>
    <d v="2019-02-14T00:00:00"/>
    <d v="2019-02-01T00:00:00"/>
    <d v="2019-02-14T00:00:00"/>
    <s v="Thursday"/>
    <d v="1899-12-30T15:27:37"/>
    <n v="1"/>
    <d v="2019-02-14T00:00:00"/>
    <d v="2019-02-01T00:00:00"/>
    <d v="2019-02-14T00:00:00"/>
    <x v="2"/>
    <x v="427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1139"/>
    <s v="Standard"/>
    <x v="9"/>
    <n v="43.042490000000001"/>
    <n v="-87.909959999999998"/>
    <s v="Milwaukee"/>
    <x v="12"/>
    <n v="43.03913"/>
    <n v="-87.916150000000002"/>
    <s v="Milwaukee"/>
    <n v="6"/>
    <n v="0"/>
    <n v="0"/>
    <s v="N"/>
    <n v="0"/>
    <n v="0"/>
    <n v="0"/>
    <n v="-1"/>
    <d v="2019-02-14T00:00:00"/>
    <d v="2019-02-01T00:00:00"/>
    <d v="2019-02-14T00:00:00"/>
    <s v="Thursday"/>
    <d v="1899-12-30T17:00:25"/>
    <n v="1"/>
    <d v="2019-02-14T00:00:00"/>
    <d v="2019-02-01T00:00:00"/>
    <d v="2019-02-14T00:00:00"/>
    <x v="2"/>
    <x v="428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12503"/>
    <s v="Standard"/>
    <x v="2"/>
    <n v="43.074890000000003"/>
    <n v="-87.882810000000006"/>
    <s v="Milwaukee"/>
    <x v="23"/>
    <n v="43.06033"/>
    <n v="-87.89546"/>
    <s v="Milwaukee"/>
    <n v="9"/>
    <n v="0"/>
    <n v="0"/>
    <s v="N"/>
    <n v="1"/>
    <n v="1"/>
    <n v="40"/>
    <n v="-1"/>
    <d v="2019-02-14T00:00:00"/>
    <d v="2019-02-01T00:00:00"/>
    <d v="2019-02-14T00:00:00"/>
    <s v="Thursday"/>
    <d v="1899-12-30T20:18:53"/>
    <n v="1"/>
    <d v="2019-02-14T00:00:00"/>
    <d v="2019-02-01T00:00:00"/>
    <d v="2019-02-14T00:00:00"/>
    <x v="2"/>
    <x v="429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12503"/>
    <s v="Standard"/>
    <x v="37"/>
    <n v="43.06033"/>
    <n v="-87.89546"/>
    <s v="Milwaukee"/>
    <x v="22"/>
    <n v="43.058619999999998"/>
    <n v="-87.885319999999993"/>
    <s v="Milwaukee"/>
    <n v="4"/>
    <n v="0"/>
    <n v="0"/>
    <s v="N"/>
    <n v="0"/>
    <n v="0"/>
    <n v="0"/>
    <n v="-1"/>
    <d v="2019-02-14T00:00:00"/>
    <d v="2019-02-01T00:00:00"/>
    <d v="2019-02-14T00:00:00"/>
    <s v="Thursday"/>
    <d v="1899-12-30T22:18:40"/>
    <n v="1"/>
    <d v="2019-02-14T00:00:00"/>
    <d v="2019-02-01T00:00:00"/>
    <d v="2019-02-14T00:00:00"/>
    <x v="2"/>
    <x v="430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1071"/>
    <s v="Standard"/>
    <x v="7"/>
    <n v="43.077359999999999"/>
    <n v="-87.880769999999998"/>
    <s v="Milwaukee"/>
    <x v="3"/>
    <n v="43.078530000000001"/>
    <n v="-87.882620000000003"/>
    <s v="Milwaukee"/>
    <n v="40"/>
    <n v="0"/>
    <n v="0"/>
    <s v="N"/>
    <n v="5"/>
    <n v="4.8"/>
    <n v="200"/>
    <n v="-1"/>
    <d v="2019-02-16T00:00:00"/>
    <d v="2019-02-01T00:00:00"/>
    <d v="2019-02-16T00:00:00"/>
    <s v="Saturday"/>
    <d v="1899-12-30T19:14:21"/>
    <n v="1"/>
    <d v="2019-02-16T00:00:00"/>
    <d v="2019-02-01T00:00:00"/>
    <d v="2019-02-16T00:00:00"/>
    <x v="0"/>
    <x v="431"/>
    <s v="Y"/>
    <s v="Y"/>
    <s v="One Way"/>
    <s v="Bublr Bikes"/>
  </r>
  <r>
    <s v="Bublr Bikes"/>
    <n v="2289882"/>
    <s v="RFID Card Member"/>
    <s v="Brookfield "/>
    <s v="WI"/>
    <n v="53045"/>
    <s v="UNITED STATES"/>
    <s v="Annual Pass"/>
    <n v="12591"/>
    <s v="Standard"/>
    <x v="38"/>
    <n v="43.052460000000004"/>
    <n v="-87.891000000000005"/>
    <s v="Milwaukee"/>
    <x v="28"/>
    <n v="43.074655999999997"/>
    <n v="-87.889011999999994"/>
    <s v="Milwaukee"/>
    <n v="17"/>
    <n v="0"/>
    <n v="0"/>
    <s v="N"/>
    <n v="2"/>
    <n v="1.9"/>
    <n v="80"/>
    <n v="-1"/>
    <d v="2019-02-17T00:00:00"/>
    <d v="2019-02-01T00:00:00"/>
    <d v="2019-02-17T00:00:00"/>
    <s v="Sunday"/>
    <d v="1899-12-30T03:33:21"/>
    <n v="1"/>
    <d v="2019-02-17T00:00:00"/>
    <d v="2019-02-01T00:00:00"/>
    <d v="2019-02-17T00:00:00"/>
    <x v="4"/>
    <x v="432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97"/>
    <s v="Standard"/>
    <x v="37"/>
    <n v="43.06033"/>
    <n v="-87.89546"/>
    <s v="Milwaukee"/>
    <x v="36"/>
    <n v="43.060786"/>
    <n v="-87.883825999999999"/>
    <s v="Milwaukee"/>
    <n v="6"/>
    <n v="0"/>
    <n v="0"/>
    <s v="N"/>
    <n v="0"/>
    <n v="0"/>
    <n v="0"/>
    <n v="-1"/>
    <d v="2019-02-19T00:00:00"/>
    <d v="2019-02-01T00:00:00"/>
    <d v="2019-02-19T00:00:00"/>
    <s v="Tuesday"/>
    <d v="1899-12-30T12:56:39"/>
    <n v="1"/>
    <d v="2019-02-19T00:00:00"/>
    <d v="2019-02-01T00:00:00"/>
    <d v="2019-02-19T00:00:00"/>
    <x v="6"/>
    <x v="433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0T00:00:00"/>
    <d v="2019-02-01T00:00:00"/>
    <d v="2019-02-20T00:00:00"/>
    <s v="Wednesday"/>
    <d v="1899-12-30T15:33:21"/>
    <n v="1"/>
    <d v="2019-02-20T00:00:00"/>
    <d v="2019-02-01T00:00:00"/>
    <d v="2019-02-20T00:00:00"/>
    <x v="5"/>
    <x v="434"/>
    <s v="N"/>
    <s v="Y"/>
    <s v="Round Trip"/>
    <s v="Bublr Bikes"/>
  </r>
  <r>
    <s v="Bublr Bikes"/>
    <n v="1781177"/>
    <s v="RFID Card Member"/>
    <s v="Chicago"/>
    <s v="IL"/>
    <n v="60654"/>
    <s v="UNITED STATES"/>
    <s v="Pay as You Go Pass"/>
    <n v="12703"/>
    <s v="Standard"/>
    <x v="26"/>
    <n v="43.03886"/>
    <n v="-87.902720000000002"/>
    <s v="Milwaukee"/>
    <x v="35"/>
    <n v="43.034619999999997"/>
    <n v="-87.917500000000004"/>
    <s v="Milwaukee"/>
    <n v="8"/>
    <n v="0"/>
    <n v="2"/>
    <s v="N"/>
    <n v="1"/>
    <n v="1"/>
    <n v="40"/>
    <n v="-1"/>
    <d v="2019-02-20T00:00:00"/>
    <d v="2019-02-01T00:00:00"/>
    <d v="2019-02-20T00:00:00"/>
    <s v="Wednesday"/>
    <d v="1899-12-30T17:20:43"/>
    <n v="1"/>
    <d v="2019-02-20T00:00:00"/>
    <d v="2019-02-01T00:00:00"/>
    <d v="2019-02-20T00:00:00"/>
    <x v="5"/>
    <x v="435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1046"/>
    <s v="Standard"/>
    <x v="38"/>
    <n v="43.052460000000004"/>
    <n v="-87.891000000000005"/>
    <s v="Milwaukee"/>
    <x v="54"/>
    <n v="43.049230000000001"/>
    <n v="-87.911940000000001"/>
    <s v="Milwaukee"/>
    <n v="12"/>
    <n v="0"/>
    <n v="0"/>
    <s v="N"/>
    <n v="1"/>
    <n v="1"/>
    <n v="40"/>
    <n v="-1"/>
    <d v="2019-02-21T00:00:00"/>
    <d v="2019-02-01T00:00:00"/>
    <d v="2019-02-21T00:00:00"/>
    <s v="Thursday"/>
    <d v="1899-12-30T16:28:39"/>
    <n v="1"/>
    <d v="2019-02-21T00:00:00"/>
    <d v="2019-02-01T00:00:00"/>
    <d v="2019-02-21T00:00:00"/>
    <x v="2"/>
    <x v="436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34"/>
    <s v="Standard"/>
    <x v="25"/>
    <n v="43.004728999999998"/>
    <n v="-87.905463999999995"/>
    <s v="Milwaukee"/>
    <x v="20"/>
    <n v="43.026229999999998"/>
    <n v="-87.912809999999993"/>
    <s v="Milwaukee"/>
    <n v="11"/>
    <n v="0"/>
    <n v="0"/>
    <s v="N"/>
    <n v="1"/>
    <n v="1"/>
    <n v="40"/>
    <n v="-1"/>
    <d v="2019-02-22T00:00:00"/>
    <d v="2019-02-01T00:00:00"/>
    <d v="2019-02-22T00:00:00"/>
    <s v="Friday"/>
    <d v="1899-12-30T08:03:03"/>
    <n v="1"/>
    <d v="2019-02-22T00:00:00"/>
    <d v="2019-02-01T00:00:00"/>
    <d v="2019-02-22T00:00:00"/>
    <x v="1"/>
    <x v="437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44"/>
    <s v="Standard"/>
    <x v="32"/>
    <n v="43.053040000000003"/>
    <n v="-87.897660000000002"/>
    <s v="Milwaukee"/>
    <x v="12"/>
    <n v="43.03913"/>
    <n v="-87.916150000000002"/>
    <s v="Milwaukee"/>
    <n v="9"/>
    <n v="0"/>
    <n v="0"/>
    <s v="N"/>
    <n v="1"/>
    <n v="1"/>
    <n v="40"/>
    <n v="-1"/>
    <d v="2019-02-22T00:00:00"/>
    <d v="2019-02-01T00:00:00"/>
    <d v="2019-02-22T00:00:00"/>
    <s v="Friday"/>
    <d v="1899-12-30T08:43:54"/>
    <n v="1"/>
    <d v="2019-02-22T00:00:00"/>
    <d v="2019-02-01T00:00:00"/>
    <d v="2019-02-22T00:00:00"/>
    <x v="1"/>
    <x v="438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967"/>
    <s v="Standard"/>
    <x v="32"/>
    <n v="43.053040000000003"/>
    <n v="-87.897660000000002"/>
    <s v="Milwaukee"/>
    <x v="25"/>
    <n v="43.004728999999998"/>
    <n v="-87.905463999999995"/>
    <s v="Milwaukee"/>
    <n v="32"/>
    <n v="0"/>
    <n v="0"/>
    <s v="N"/>
    <n v="4"/>
    <n v="3.8"/>
    <n v="160"/>
    <n v="-1"/>
    <d v="2019-02-22T00:00:00"/>
    <d v="2019-02-01T00:00:00"/>
    <d v="2019-02-22T00:00:00"/>
    <s v="Friday"/>
    <d v="1899-12-30T15:55:45"/>
    <n v="1"/>
    <d v="2019-02-22T00:00:00"/>
    <d v="2019-02-01T00:00:00"/>
    <d v="2019-02-22T00:00:00"/>
    <x v="1"/>
    <x v="439"/>
    <s v="Y"/>
    <s v="Y"/>
    <s v="One Way"/>
    <s v="Bublr Bikes"/>
  </r>
  <r>
    <s v="Bublr Bikes"/>
    <n v="1328721"/>
    <s v="RFID Card Member"/>
    <s v="Milwaukee"/>
    <s v="WI"/>
    <n v="53207"/>
    <s v="UNITED STATES"/>
    <s v="Annual Pass"/>
    <n v="34"/>
    <s v="Standard"/>
    <x v="21"/>
    <n v="43.026229999999998"/>
    <n v="-87.912809999999993"/>
    <s v="Milwaukee"/>
    <x v="10"/>
    <n v="43.038580000000003"/>
    <n v="-87.90934"/>
    <s v="Milwaukee"/>
    <n v="8"/>
    <n v="0"/>
    <n v="0"/>
    <s v="N"/>
    <n v="1"/>
    <n v="1"/>
    <n v="40"/>
    <n v="-1"/>
    <d v="2019-02-22T00:00:00"/>
    <d v="2019-02-01T00:00:00"/>
    <d v="2019-02-22T00:00:00"/>
    <s v="Friday"/>
    <d v="1899-12-30T19:02:14"/>
    <n v="1"/>
    <d v="2019-02-22T00:00:00"/>
    <d v="2019-02-01T00:00:00"/>
    <d v="2019-02-22T00:00:00"/>
    <x v="1"/>
    <x v="440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22T00:00:00"/>
    <d v="2019-02-01T00:00:00"/>
    <d v="2019-02-22T00:00:00"/>
    <s v="Friday"/>
    <d v="1899-12-30T23:44:43"/>
    <n v="1"/>
    <d v="2019-02-22T00:00:00"/>
    <d v="2019-02-01T00:00:00"/>
    <d v="2019-02-22T00:00:00"/>
    <x v="1"/>
    <x v="441"/>
    <s v="N"/>
    <s v="Y"/>
    <s v="Round Trip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22T00:00:00"/>
    <d v="2019-02-01T00:00:00"/>
    <d v="2019-02-22T00:00:00"/>
    <s v="Friday"/>
    <d v="1899-12-30T23:45:43"/>
    <n v="1"/>
    <d v="2019-02-22T00:00:00"/>
    <d v="2019-02-01T00:00:00"/>
    <d v="2019-02-22T00:00:00"/>
    <x v="1"/>
    <x v="442"/>
    <s v="N"/>
    <s v="Y"/>
    <s v="Round Trip"/>
    <s v="Bublr Bikes"/>
  </r>
  <r>
    <s v="Bublr Bikes"/>
    <n v="2265164"/>
    <s v="RFID Card Member"/>
    <s v="Milwaukee"/>
    <s v="AL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23T00:00:00"/>
    <d v="2019-02-01T00:00:00"/>
    <d v="2019-02-23T00:00:00"/>
    <s v="Saturday"/>
    <d v="1899-12-30T04:12:30"/>
    <n v="1"/>
    <d v="2019-02-23T00:00:00"/>
    <d v="2019-02-01T00:00:00"/>
    <d v="2019-02-23T00:00:00"/>
    <x v="0"/>
    <x v="443"/>
    <s v="N"/>
    <s v="Y"/>
    <s v="Round Trip"/>
    <s v="Bublr Bikes"/>
  </r>
  <r>
    <s v="Bublr Bikes"/>
    <n v="1328721"/>
    <s v="RFID Card Member"/>
    <s v="Milwaukee"/>
    <s v="WI"/>
    <n v="53207"/>
    <s v="UNITED STATES"/>
    <s v="Annual Pass"/>
    <n v="11071"/>
    <s v="Standard"/>
    <x v="21"/>
    <n v="43.026229999999998"/>
    <n v="-87.912809999999993"/>
    <s v="Milwaukee"/>
    <x v="1"/>
    <n v="43.038600000000002"/>
    <n v="-87.912099999999995"/>
    <s v="Milwaukee"/>
    <n v="7"/>
    <n v="0"/>
    <n v="0"/>
    <s v="N"/>
    <n v="1"/>
    <n v="1"/>
    <n v="40"/>
    <n v="-1"/>
    <d v="2019-02-23T00:00:00"/>
    <d v="2019-02-01T00:00:00"/>
    <d v="2019-02-23T00:00:00"/>
    <s v="Saturday"/>
    <d v="1899-12-30T16:34:32"/>
    <n v="1"/>
    <d v="2019-02-23T00:00:00"/>
    <d v="2019-02-01T00:00:00"/>
    <d v="2019-02-23T00:00:00"/>
    <x v="0"/>
    <x v="444"/>
    <s v="N"/>
    <s v="Y"/>
    <s v="One Way"/>
    <s v="Bublr Bikes"/>
  </r>
  <r>
    <s v="Bublr Bikes"/>
    <n v="2258679"/>
    <s v="RFID Card Member"/>
    <s v="Milwaukee"/>
    <s v="WI"/>
    <n v="53211"/>
    <s v="UNITED STATES"/>
    <s v="Annual Pass"/>
    <n v="117"/>
    <s v="Standard"/>
    <x v="8"/>
    <n v="43.060250000000003"/>
    <n v="-87.892169999999993"/>
    <s v="Milwaukee"/>
    <x v="42"/>
    <n v="43.060250000000003"/>
    <n v="-87.892169999999993"/>
    <s v="Milwaukee"/>
    <n v="30"/>
    <n v="0"/>
    <n v="0"/>
    <s v="N"/>
    <n v="4"/>
    <n v="3.8"/>
    <n v="160"/>
    <n v="-1"/>
    <d v="2019-02-23T00:00:00"/>
    <d v="2019-02-01T00:00:00"/>
    <d v="2019-02-23T00:00:00"/>
    <s v="Saturday"/>
    <d v="1899-12-30T21:57:15"/>
    <n v="1"/>
    <d v="2019-02-23T00:00:00"/>
    <d v="2019-02-01T00:00:00"/>
    <d v="2019-02-23T00:00:00"/>
    <x v="0"/>
    <x v="445"/>
    <s v="N"/>
    <s v="Y"/>
    <s v="Round Trip"/>
    <s v="Bublr Bikes"/>
  </r>
  <r>
    <s v="Bublr Bikes"/>
    <n v="2289882"/>
    <s v="RFID Card Member"/>
    <s v="Brookfield "/>
    <s v="WI"/>
    <n v="53045"/>
    <s v="UNITED STATES"/>
    <s v="Annual Pass"/>
    <n v="12682"/>
    <s v="Standard"/>
    <x v="38"/>
    <n v="43.052460000000004"/>
    <n v="-87.891000000000005"/>
    <s v="Milwaukee"/>
    <x v="28"/>
    <n v="43.074655999999997"/>
    <n v="-87.889011999999994"/>
    <s v="Milwaukee"/>
    <n v="14"/>
    <n v="0"/>
    <n v="0"/>
    <s v="N"/>
    <n v="2"/>
    <n v="1.9"/>
    <n v="80"/>
    <n v="-1"/>
    <d v="2019-02-24T00:00:00"/>
    <d v="2019-02-01T00:00:00"/>
    <d v="2019-02-24T00:00:00"/>
    <s v="Sunday"/>
    <d v="1899-12-30T03:35:00"/>
    <n v="1"/>
    <d v="2019-02-24T00:00:00"/>
    <d v="2019-02-01T00:00:00"/>
    <d v="2019-02-24T00:00:00"/>
    <x v="4"/>
    <x v="446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37"/>
    <s v="Standard"/>
    <x v="32"/>
    <n v="43.053040000000003"/>
    <n v="-87.897660000000002"/>
    <s v="Milwaukee"/>
    <x v="25"/>
    <n v="43.004728999999998"/>
    <n v="-87.905463999999995"/>
    <s v="Milwaukee"/>
    <n v="55"/>
    <n v="0"/>
    <n v="0"/>
    <s v="N"/>
    <n v="8"/>
    <n v="7.6"/>
    <n v="320"/>
    <n v="-1"/>
    <d v="2019-02-24T00:00:00"/>
    <d v="2019-02-01T00:00:00"/>
    <d v="2019-02-24T00:00:00"/>
    <s v="Sunday"/>
    <d v="1899-12-30T09:56:57"/>
    <n v="1"/>
    <d v="2019-02-24T00:00:00"/>
    <d v="2019-02-01T00:00:00"/>
    <d v="2019-02-24T00:00:00"/>
    <x v="4"/>
    <x v="447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1078"/>
    <s v="Standard"/>
    <x v="35"/>
    <n v="43.04824"/>
    <n v="-87.904970000000006"/>
    <s v="Milwaukee"/>
    <x v="24"/>
    <n v="43.03886"/>
    <n v="-87.902720000000002"/>
    <s v="Milwaukee"/>
    <n v="4"/>
    <n v="0"/>
    <n v="0"/>
    <s v="N"/>
    <n v="0"/>
    <n v="0"/>
    <n v="0"/>
    <n v="-1"/>
    <d v="2019-02-25T00:00:00"/>
    <d v="2019-02-01T00:00:00"/>
    <d v="2019-02-25T00:00:00"/>
    <s v="Monday"/>
    <d v="1899-12-30T08:35:15"/>
    <n v="1"/>
    <d v="2019-02-25T00:00:00"/>
    <d v="2019-02-01T00:00:00"/>
    <d v="2019-02-25T00:00:00"/>
    <x v="3"/>
    <x v="448"/>
    <s v="N"/>
    <s v="N"/>
    <s v="One Way"/>
    <s v="Bublr Bikes"/>
  </r>
  <r>
    <s v="Bublr Bikes"/>
    <n v="2030100"/>
    <s v="RFID Card Member"/>
    <s v="Shorewood"/>
    <s v="WI"/>
    <n v="53211"/>
    <s v="UNITED STATES"/>
    <s v="Annual Pass"/>
    <n v="5487"/>
    <s v="Standard"/>
    <x v="32"/>
    <n v="43.053040000000003"/>
    <n v="-87.897660000000002"/>
    <s v="Milwaukee"/>
    <x v="25"/>
    <n v="43.004728999999998"/>
    <n v="-87.905463999999995"/>
    <s v="Milwaukee"/>
    <n v="586"/>
    <n v="27"/>
    <n v="0"/>
    <s v="Y"/>
    <n v="18"/>
    <n v="17.100000000000001"/>
    <n v="720"/>
    <n v="-1"/>
    <d v="2019-02-25T00:00:00"/>
    <d v="2019-02-01T00:00:00"/>
    <d v="2019-02-25T00:00:00"/>
    <s v="Monday"/>
    <d v="1899-12-30T10:20:16"/>
    <n v="1"/>
    <d v="2019-02-25T00:00:00"/>
    <d v="2019-02-01T00:00:00"/>
    <d v="2019-02-25T00:00:00"/>
    <x v="3"/>
    <x v="449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2601"/>
    <s v="Standard"/>
    <x v="26"/>
    <n v="43.03886"/>
    <n v="-87.902720000000002"/>
    <s v="Milwaukee"/>
    <x v="24"/>
    <n v="43.03886"/>
    <n v="-87.902720000000002"/>
    <s v="Milwaukee"/>
    <n v="0"/>
    <n v="0"/>
    <n v="0"/>
    <s v="N"/>
    <n v="0"/>
    <n v="0"/>
    <n v="0"/>
    <n v="-1"/>
    <d v="2019-02-25T00:00:00"/>
    <d v="2019-02-01T00:00:00"/>
    <d v="2019-02-25T00:00:00"/>
    <s v="Monday"/>
    <d v="1899-12-30T15:37:13"/>
    <n v="1"/>
    <d v="2019-02-25T00:00:00"/>
    <d v="2019-02-01T00:00:00"/>
    <d v="2019-02-25T00:00:00"/>
    <x v="3"/>
    <x v="450"/>
    <s v="N"/>
    <s v="N"/>
    <s v="Round Trip"/>
    <s v="Bublr Bikes"/>
  </r>
  <r>
    <s v="Bublr Bikes"/>
    <n v="2396903"/>
    <s v="RFID Card Member"/>
    <s v="Milwaukee"/>
    <s v="WI"/>
    <n v="53211"/>
    <s v="UNITED STATES"/>
    <s v="Annual Pass"/>
    <n v="5458"/>
    <s v="Standard"/>
    <x v="27"/>
    <n v="43.074655999999997"/>
    <n v="-87.889011999999994"/>
    <s v="Milwaukee"/>
    <x v="14"/>
    <n v="43.077359999999999"/>
    <n v="-87.880769999999998"/>
    <s v="Milwaukee"/>
    <n v="5"/>
    <n v="0"/>
    <n v="0"/>
    <s v="N"/>
    <n v="0"/>
    <n v="0"/>
    <n v="0"/>
    <n v="-1"/>
    <d v="2019-02-25T00:00:00"/>
    <d v="2019-02-01T00:00:00"/>
    <d v="2019-02-25T00:00:00"/>
    <s v="Monday"/>
    <d v="1899-12-30T18:51:56"/>
    <n v="1"/>
    <d v="2019-02-25T00:00:00"/>
    <d v="2019-02-01T00:00:00"/>
    <d v="2019-02-25T00:00:00"/>
    <x v="3"/>
    <x v="451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5441"/>
    <s v="Standard"/>
    <x v="10"/>
    <n v="43.038600000000002"/>
    <n v="-87.912099999999995"/>
    <s v="Milwaukee"/>
    <x v="18"/>
    <n v="43.031480000000002"/>
    <n v="-87.908169999999998"/>
    <s v="Milwaukee"/>
    <n v="534"/>
    <n v="0"/>
    <n v="0"/>
    <s v="Y"/>
    <n v="18"/>
    <n v="17.100000000000001"/>
    <n v="720"/>
    <n v="-1"/>
    <d v="2019-02-25T00:00:00"/>
    <d v="2019-02-01T00:00:00"/>
    <d v="2019-02-25T00:00:00"/>
    <s v="Monday"/>
    <d v="1899-12-30T19:13:01"/>
    <n v="1"/>
    <d v="2019-02-26T00:00:00"/>
    <d v="2019-02-01T00:00:00"/>
    <d v="2019-02-26T00:00:00"/>
    <x v="6"/>
    <x v="452"/>
    <s v="Y"/>
    <s v="Y"/>
    <s v="One Way"/>
    <s v="Bublr Bikes"/>
  </r>
  <r>
    <s v="Bublr Bikes"/>
    <n v="2030100"/>
    <s v="RFID Card Member"/>
    <s v="Shorewood"/>
    <s v="WI"/>
    <n v="53211"/>
    <s v="UNITED STATES"/>
    <s v="Annual Pass"/>
    <n v="17"/>
    <s v="Standard"/>
    <x v="32"/>
    <n v="43.053040000000003"/>
    <n v="-87.897660000000002"/>
    <s v="Milwaukee"/>
    <x v="25"/>
    <n v="43.004728999999998"/>
    <n v="-87.905463999999995"/>
    <s v="Milwaukee"/>
    <n v="164"/>
    <n v="27"/>
    <n v="0"/>
    <s v="Y"/>
    <n v="18"/>
    <n v="17.100000000000001"/>
    <n v="720"/>
    <n v="-1"/>
    <d v="2019-02-26T00:00:00"/>
    <d v="2019-02-01T00:00:00"/>
    <d v="2019-02-26T00:00:00"/>
    <s v="Tuesday"/>
    <d v="1899-12-30T08:45:35"/>
    <n v="1"/>
    <d v="2019-02-26T00:00:00"/>
    <d v="2019-02-01T00:00:00"/>
    <d v="2019-02-26T00:00:00"/>
    <x v="6"/>
    <x v="453"/>
    <s v="Y"/>
    <s v="Y"/>
    <s v="One Way"/>
    <s v="Bublr Bikes"/>
  </r>
  <r>
    <s v="Bublr Bikes"/>
    <n v="1817955"/>
    <s v="RFID Card Member"/>
    <s v="Shorewood"/>
    <s v="WI"/>
    <n v="53211"/>
    <s v="UNITED STATES"/>
    <s v="Annual Pass"/>
    <n v="11054"/>
    <s v="Standard"/>
    <x v="23"/>
    <n v="43.038719999999998"/>
    <n v="-87.905339999999995"/>
    <s v="Milwaukee"/>
    <x v="15"/>
    <n v="43.028709999999997"/>
    <n v="-87.9041"/>
    <s v="Milwaukee"/>
    <n v="6"/>
    <n v="0"/>
    <n v="0"/>
    <s v="N"/>
    <n v="0"/>
    <n v="0"/>
    <n v="0"/>
    <n v="-1"/>
    <d v="2019-02-26T00:00:00"/>
    <d v="2019-02-01T00:00:00"/>
    <d v="2019-02-26T00:00:00"/>
    <s v="Tuesday"/>
    <d v="1899-12-30T11:49:29"/>
    <n v="1"/>
    <d v="2019-02-26T00:00:00"/>
    <d v="2019-02-01T00:00:00"/>
    <d v="2019-02-26T00:00:00"/>
    <x v="6"/>
    <x v="368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591"/>
    <s v="Standard"/>
    <x v="3"/>
    <n v="43.078530000000001"/>
    <n v="-87.882620000000003"/>
    <s v="Milwaukee"/>
    <x v="28"/>
    <n v="43.074655999999997"/>
    <n v="-87.889011999999994"/>
    <s v="Milwaukee"/>
    <n v="389"/>
    <n v="30"/>
    <n v="0"/>
    <s v="Y"/>
    <n v="18"/>
    <n v="17.100000000000001"/>
    <n v="720"/>
    <n v="-1"/>
    <d v="2019-02-26T00:00:00"/>
    <d v="2019-02-01T00:00:00"/>
    <d v="2019-02-26T00:00:00"/>
    <s v="Tuesday"/>
    <d v="1899-12-30T20:34:05"/>
    <n v="1"/>
    <d v="2019-02-27T00:00:00"/>
    <d v="2019-02-01T00:00:00"/>
    <d v="2019-02-27T00:00:00"/>
    <x v="5"/>
    <x v="454"/>
    <s v="Y"/>
    <s v="Y"/>
    <s v="One Way"/>
    <s v="Bublr Bikes"/>
  </r>
  <r>
    <s v="Bublr Bikes"/>
    <n v="2261782"/>
    <s v="RFID Card Member"/>
    <s v="Milwaukee"/>
    <s v="WI"/>
    <n v="53206"/>
    <s v="UNITED STATES"/>
    <s v="Annual Pass"/>
    <n v="11168"/>
    <s v="Standard"/>
    <x v="2"/>
    <n v="43.074890000000003"/>
    <n v="-87.882810000000006"/>
    <s v="Milwaukee"/>
    <x v="2"/>
    <n v="43.074890000000003"/>
    <n v="-87.882810000000006"/>
    <s v="Milwaukee"/>
    <n v="14"/>
    <n v="0"/>
    <n v="0"/>
    <s v="N"/>
    <n v="2"/>
    <n v="1.9"/>
    <n v="80"/>
    <n v="-1"/>
    <d v="2019-02-27T00:00:00"/>
    <d v="2019-02-01T00:00:00"/>
    <d v="2019-02-27T00:00:00"/>
    <s v="Wednesday"/>
    <d v="1899-12-30T12:59:39"/>
    <n v="1"/>
    <d v="2019-02-27T00:00:00"/>
    <d v="2019-02-01T00:00:00"/>
    <d v="2019-02-27T00:00:00"/>
    <x v="5"/>
    <x v="455"/>
    <s v="N"/>
    <s v="Y"/>
    <s v="Round Trip"/>
    <s v="Bublr Bikes"/>
  </r>
  <r>
    <s v="Bublr Bikes"/>
    <n v="1328721"/>
    <s v="RFID Card Member"/>
    <s v="Milwaukee"/>
    <s v="WI"/>
    <n v="53207"/>
    <s v="UNITED STATES"/>
    <s v="Annual Pass"/>
    <n v="11100"/>
    <s v="Standard"/>
    <x v="21"/>
    <n v="43.026229999999998"/>
    <n v="-87.912809999999993"/>
    <s v="Milwaukee"/>
    <x v="53"/>
    <n v="43.02948"/>
    <n v="-87.912819999999996"/>
    <s v="Milwaukee"/>
    <n v="2"/>
    <n v="0"/>
    <n v="0"/>
    <s v="N"/>
    <n v="0"/>
    <n v="0"/>
    <n v="0"/>
    <n v="-1"/>
    <d v="2019-02-27T00:00:00"/>
    <d v="2019-02-01T00:00:00"/>
    <d v="2019-02-27T00:00:00"/>
    <s v="Wednesday"/>
    <d v="1899-12-30T15:07:14"/>
    <n v="1"/>
    <d v="2019-02-27T00:00:00"/>
    <d v="2019-02-01T00:00:00"/>
    <d v="2019-02-27T00:00:00"/>
    <x v="5"/>
    <x v="456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994"/>
    <s v="Standard"/>
    <x v="9"/>
    <n v="43.042490000000001"/>
    <n v="-87.909959999999998"/>
    <s v="Milwaukee"/>
    <x v="35"/>
    <n v="43.034619999999997"/>
    <n v="-87.917500000000004"/>
    <s v="Milwaukee"/>
    <n v="6"/>
    <n v="0"/>
    <n v="0"/>
    <s v="N"/>
    <n v="0"/>
    <n v="0"/>
    <n v="0"/>
    <n v="-1"/>
    <d v="2019-02-28T00:00:00"/>
    <d v="2019-02-01T00:00:00"/>
    <d v="2019-02-28T00:00:00"/>
    <s v="Thursday"/>
    <d v="1899-12-30T08:52:16"/>
    <n v="1"/>
    <d v="2019-02-28T00:00:00"/>
    <d v="2019-02-01T00:00:00"/>
    <d v="2019-02-28T00:00:00"/>
    <x v="2"/>
    <x v="45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8"/>
    <s v="Standard"/>
    <x v="25"/>
    <n v="43.004728999999998"/>
    <n v="-87.905463999999995"/>
    <s v="Milwaukee"/>
    <x v="1"/>
    <n v="43.038600000000002"/>
    <n v="-87.912099999999995"/>
    <s v="Milwaukee"/>
    <n v="21"/>
    <n v="0"/>
    <n v="0"/>
    <s v="N"/>
    <n v="3"/>
    <n v="2.9"/>
    <n v="120"/>
    <n v="-1"/>
    <d v="2019-02-02T00:00:00"/>
    <d v="2019-02-01T00:00:00"/>
    <d v="2019-02-02T00:00:00"/>
    <s v="Saturday"/>
    <d v="1899-12-30T10:51:38"/>
    <n v="1"/>
    <d v="2019-02-02T00:00:00"/>
    <d v="2019-02-01T00:00:00"/>
    <d v="2019-02-02T00:00:00"/>
    <x v="0"/>
    <x v="45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8"/>
    <s v="Standard"/>
    <x v="21"/>
    <n v="43.026229999999998"/>
    <n v="-87.912809999999993"/>
    <s v="Milwaukee"/>
    <x v="25"/>
    <n v="43.004728999999998"/>
    <n v="-87.905463999999995"/>
    <s v="Milwaukee"/>
    <n v="47"/>
    <n v="0"/>
    <n v="0"/>
    <s v="N"/>
    <n v="7"/>
    <n v="6.7"/>
    <n v="280"/>
    <n v="-1"/>
    <d v="2019-02-02T00:00:00"/>
    <d v="2019-02-01T00:00:00"/>
    <d v="2019-02-02T00:00:00"/>
    <s v="Saturday"/>
    <d v="1899-12-30T15:11:50"/>
    <n v="1"/>
    <d v="2019-02-02T00:00:00"/>
    <d v="2019-02-01T00:00:00"/>
    <d v="2019-02-02T00:00:00"/>
    <x v="0"/>
    <x v="393"/>
    <s v="Y"/>
    <s v="Y"/>
    <s v="One Way"/>
    <s v="Bublr Bikes"/>
  </r>
  <r>
    <s v="Bublr Bikes"/>
    <n v="1815780"/>
    <s v="RFID Card Member"/>
    <s v="Franklin"/>
    <s v="WI"/>
    <n v="53132"/>
    <s v="UNITED STATES"/>
    <s v="Annual Pass"/>
    <n v="11169"/>
    <s v="Standard"/>
    <x v="7"/>
    <n v="43.077359999999999"/>
    <n v="-87.880769999999998"/>
    <s v="Milwaukee"/>
    <x v="28"/>
    <n v="43.074655999999997"/>
    <n v="-87.889011999999994"/>
    <s v="Milwaukee"/>
    <n v="14"/>
    <n v="0"/>
    <n v="0"/>
    <s v="N"/>
    <n v="2"/>
    <n v="1.9"/>
    <n v="80"/>
    <n v="-1"/>
    <d v="2019-02-02T00:00:00"/>
    <d v="2019-02-01T00:00:00"/>
    <d v="2019-02-02T00:00:00"/>
    <s v="Saturday"/>
    <d v="1899-12-30T16:40:35"/>
    <n v="1"/>
    <d v="2019-02-02T00:00:00"/>
    <d v="2019-02-01T00:00:00"/>
    <d v="2019-02-02T00:00:00"/>
    <x v="0"/>
    <x v="459"/>
    <s v="N"/>
    <s v="Y"/>
    <s v="One Way"/>
    <s v="Bublr Bikes"/>
  </r>
  <r>
    <s v="Bublr Bikes"/>
    <n v="2267071"/>
    <s v="RFID Card Member"/>
    <s v="Milwaukee"/>
    <s v="WI"/>
    <n v="53211"/>
    <s v="UNITED STATES"/>
    <s v="Annual Pass"/>
    <n v="5588"/>
    <s v="Standard"/>
    <x v="2"/>
    <n v="43.074890000000003"/>
    <n v="-87.882810000000006"/>
    <s v="Milwaukee"/>
    <x v="23"/>
    <n v="43.06033"/>
    <n v="-87.89546"/>
    <s v="Milwaukee"/>
    <n v="27"/>
    <n v="0"/>
    <n v="0"/>
    <s v="N"/>
    <n v="4"/>
    <n v="3.8"/>
    <n v="160"/>
    <n v="-1"/>
    <d v="2019-02-03T00:00:00"/>
    <d v="2019-02-01T00:00:00"/>
    <d v="2019-02-03T00:00:00"/>
    <s v="Sunday"/>
    <d v="1899-12-30T09:31:10"/>
    <n v="1"/>
    <d v="2019-02-03T00:00:00"/>
    <d v="2019-02-01T00:00:00"/>
    <d v="2019-02-03T00:00:00"/>
    <x v="4"/>
    <x v="460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10"/>
    <n v="43.038600000000002"/>
    <n v="-87.912099999999995"/>
    <s v="Milwaukee"/>
    <x v="17"/>
    <n v="43.038649999999997"/>
    <n v="-87.921930000000003"/>
    <s v="Milwaukee"/>
    <n v="4"/>
    <n v="0"/>
    <n v="0"/>
    <s v="N"/>
    <n v="0"/>
    <n v="0"/>
    <n v="0"/>
    <n v="-1"/>
    <d v="2019-02-04T00:00:00"/>
    <d v="2019-02-01T00:00:00"/>
    <d v="2019-02-04T00:00:00"/>
    <s v="Monday"/>
    <d v="1899-12-30T08:35:01"/>
    <n v="1"/>
    <d v="2019-02-04T00:00:00"/>
    <d v="2019-02-01T00:00:00"/>
    <d v="2019-02-04T00:00:00"/>
    <x v="3"/>
    <x v="461"/>
    <s v="N"/>
    <s v="Y"/>
    <s v="One Way"/>
    <s v="Bublr Bikes"/>
  </r>
  <r>
    <s v="Bublr Bikes"/>
    <n v="1737027"/>
    <s v="RFID Card Member"/>
    <m/>
    <m/>
    <n v="53202"/>
    <s v="UNITED STATES"/>
    <s v="Annual Pass"/>
    <n v="5442"/>
    <s v="Standard"/>
    <x v="29"/>
    <n v="43.031480000000002"/>
    <n v="-87.908169999999998"/>
    <s v="Milwaukee"/>
    <x v="26"/>
    <n v="43.041646999999998"/>
    <n v="-87.927257999999995"/>
    <s v="Milwaukee"/>
    <n v="15"/>
    <n v="0"/>
    <n v="0"/>
    <s v="N"/>
    <n v="2"/>
    <n v="1.9"/>
    <n v="80"/>
    <n v="-1"/>
    <d v="2019-02-04T00:00:00"/>
    <d v="2019-02-01T00:00:00"/>
    <d v="2019-02-04T00:00:00"/>
    <s v="Monday"/>
    <d v="1899-12-30T08:40:25"/>
    <n v="1"/>
    <d v="2019-02-04T00:00:00"/>
    <d v="2019-02-01T00:00:00"/>
    <d v="2019-02-04T00:00:00"/>
    <x v="3"/>
    <x v="462"/>
    <s v="N"/>
    <s v="Y"/>
    <s v="One Way"/>
    <s v="Bublr Bikes"/>
  </r>
  <r>
    <s v="Bublr Bikes"/>
    <n v="1657971"/>
    <s v="RFID Card Member"/>
    <s v="Milwaukee"/>
    <s v="WI"/>
    <n v="53211"/>
    <s v="UNITED STATES"/>
    <s v="Annual Pass"/>
    <n v="11168"/>
    <s v="Standard"/>
    <x v="47"/>
    <n v="43.066893999999998"/>
    <n v="-87.877936000000005"/>
    <s v="Milwaukee"/>
    <x v="14"/>
    <n v="43.077359999999999"/>
    <n v="-87.880769999999998"/>
    <s v="Milwaukee"/>
    <n v="8"/>
    <n v="0"/>
    <n v="0"/>
    <s v="N"/>
    <n v="1"/>
    <n v="1"/>
    <n v="40"/>
    <n v="-1"/>
    <d v="2019-02-04T00:00:00"/>
    <d v="2019-02-01T00:00:00"/>
    <d v="2019-02-04T00:00:00"/>
    <s v="Monday"/>
    <d v="1899-12-30T10:49:52"/>
    <n v="1"/>
    <d v="2019-02-04T00:00:00"/>
    <d v="2019-02-01T00:00:00"/>
    <d v="2019-02-04T00:00:00"/>
    <x v="3"/>
    <x v="463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237"/>
    <s v="Standard"/>
    <x v="41"/>
    <n v="43.04804"/>
    <n v="-87.896720000000002"/>
    <s v="Milwaukee"/>
    <x v="2"/>
    <n v="43.074890000000003"/>
    <n v="-87.882810000000006"/>
    <s v="Milwaukee"/>
    <n v="15"/>
    <n v="0"/>
    <n v="0"/>
    <s v="N"/>
    <n v="2"/>
    <n v="1.9"/>
    <n v="80"/>
    <n v="-1"/>
    <d v="2019-02-05T00:00:00"/>
    <d v="2019-02-01T00:00:00"/>
    <d v="2019-02-05T00:00:00"/>
    <s v="Tuesday"/>
    <d v="1899-12-30T08:09:06"/>
    <n v="1"/>
    <d v="2019-02-05T00:00:00"/>
    <d v="2019-02-01T00:00:00"/>
    <d v="2019-02-05T00:00:00"/>
    <x v="6"/>
    <x v="464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3"/>
    <s v="Standard"/>
    <x v="11"/>
    <n v="43.03519"/>
    <n v="-87.907390000000007"/>
    <s v="Milwaukee"/>
    <x v="10"/>
    <n v="43.038580000000003"/>
    <n v="-87.90934"/>
    <s v="Milwaukee"/>
    <n v="5"/>
    <n v="0"/>
    <n v="0"/>
    <s v="N"/>
    <n v="0"/>
    <n v="0"/>
    <n v="0"/>
    <n v="-1"/>
    <d v="2019-02-05T00:00:00"/>
    <d v="2019-02-01T00:00:00"/>
    <d v="2019-02-05T00:00:00"/>
    <s v="Tuesday"/>
    <d v="1899-12-30T09:10:58"/>
    <n v="1"/>
    <d v="2019-02-05T00:00:00"/>
    <d v="2019-02-01T00:00:00"/>
    <d v="2019-02-05T00:00:00"/>
    <x v="6"/>
    <x v="465"/>
    <s v="N"/>
    <s v="Y"/>
    <s v="One Way"/>
    <s v="Bublr Bikes"/>
  </r>
  <r>
    <s v="Bublr Bikes"/>
    <n v="1954823"/>
    <s v="RFID Card Member"/>
    <m/>
    <m/>
    <n v="53212"/>
    <s v="UNITED STATES"/>
    <s v="Annual Pass"/>
    <n v="12550"/>
    <s v="Standard"/>
    <x v="37"/>
    <n v="43.06033"/>
    <n v="-87.89546"/>
    <s v="Milwaukee"/>
    <x v="22"/>
    <n v="43.058619999999998"/>
    <n v="-87.885319999999993"/>
    <s v="Milwaukee"/>
    <n v="4"/>
    <n v="0"/>
    <n v="0"/>
    <s v="N"/>
    <n v="0"/>
    <n v="0"/>
    <n v="0"/>
    <n v="-1"/>
    <d v="2019-02-05T00:00:00"/>
    <d v="2019-02-01T00:00:00"/>
    <d v="2019-02-05T00:00:00"/>
    <s v="Tuesday"/>
    <d v="1899-12-30T10:19:37"/>
    <n v="1"/>
    <d v="2019-02-05T00:00:00"/>
    <d v="2019-02-01T00:00:00"/>
    <d v="2019-02-05T00:00:00"/>
    <x v="6"/>
    <x v="466"/>
    <s v="N"/>
    <s v="Y"/>
    <s v="One Way"/>
    <s v="Bublr Bikes"/>
  </r>
  <r>
    <s v="Bublr Bikes"/>
    <n v="2123592"/>
    <s v="RFID Card Member"/>
    <s v="Shorewood "/>
    <s v="WI"/>
    <n v="53211"/>
    <s v="UNITED STATES"/>
    <s v="Annual Pass"/>
    <n v="11048"/>
    <s v="Standard"/>
    <x v="14"/>
    <n v="43.034619999999997"/>
    <n v="-87.917500000000004"/>
    <s v="Milwaukee"/>
    <x v="10"/>
    <n v="43.038580000000003"/>
    <n v="-87.90934"/>
    <s v="Milwaukee"/>
    <n v="6"/>
    <n v="0"/>
    <n v="0"/>
    <s v="N"/>
    <n v="0"/>
    <n v="0"/>
    <n v="0"/>
    <n v="-1"/>
    <d v="2019-02-05T00:00:00"/>
    <d v="2019-02-01T00:00:00"/>
    <d v="2019-02-05T00:00:00"/>
    <s v="Tuesday"/>
    <d v="1899-12-30T13:19:22"/>
    <n v="1"/>
    <d v="2019-02-05T00:00:00"/>
    <d v="2019-02-01T00:00:00"/>
    <d v="2019-02-05T00:00:00"/>
    <x v="6"/>
    <x v="467"/>
    <s v="N"/>
    <s v="Y"/>
    <s v="One Way"/>
    <s v="Bublr Bikes"/>
  </r>
  <r>
    <s v="Bublr Bikes"/>
    <n v="2384218"/>
    <s v="RFID Card Member"/>
    <s v="Milwaukee"/>
    <s v="WI"/>
    <n v="53202"/>
    <s v="UNITED STATES"/>
    <s v="Annual Pass"/>
    <n v="12628"/>
    <s v="Standard"/>
    <x v="17"/>
    <n v="43.069021999999997"/>
    <n v="-87.887940999999998"/>
    <s v="Milwaukee"/>
    <x v="30"/>
    <n v="43.045712999999999"/>
    <n v="-87.899756999999994"/>
    <s v="Milwaukee"/>
    <n v="14"/>
    <n v="0"/>
    <n v="0"/>
    <s v="N"/>
    <n v="2"/>
    <n v="1.9"/>
    <n v="80"/>
    <n v="-1"/>
    <d v="2019-02-05T00:00:00"/>
    <d v="2019-02-01T00:00:00"/>
    <d v="2019-02-05T00:00:00"/>
    <s v="Tuesday"/>
    <d v="1899-12-30T15:28:42"/>
    <n v="1"/>
    <d v="2019-02-05T00:00:00"/>
    <d v="2019-02-01T00:00:00"/>
    <d v="2019-02-05T00:00:00"/>
    <x v="6"/>
    <x v="46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510"/>
    <s v="Standard"/>
    <x v="50"/>
    <n v="43.041646999999998"/>
    <n v="-87.927257999999995"/>
    <s v="Milwaukee"/>
    <x v="26"/>
    <n v="43.041646999999998"/>
    <n v="-87.927257999999995"/>
    <s v="Milwaukee"/>
    <n v="0"/>
    <n v="0"/>
    <n v="0"/>
    <s v="N"/>
    <n v="0"/>
    <n v="0"/>
    <n v="0"/>
    <n v="-1"/>
    <d v="2019-02-06T00:00:00"/>
    <d v="2019-02-01T00:00:00"/>
    <d v="2019-02-06T00:00:00"/>
    <s v="Wednesday"/>
    <d v="1899-12-30T15:08:21"/>
    <n v="1"/>
    <d v="2019-02-06T00:00:00"/>
    <d v="2019-02-01T00:00:00"/>
    <d v="2019-02-06T00:00:00"/>
    <x v="5"/>
    <x v="469"/>
    <s v="N"/>
    <s v="Y"/>
    <s v="Round Trip"/>
    <s v="Bublr Bikes"/>
  </r>
  <r>
    <s v="Bublr Bikes"/>
    <n v="1736712"/>
    <s v="RFID Card Member"/>
    <s v="Milwaukee"/>
    <s v="WI"/>
    <n v="53202"/>
    <s v="UNITED STATES"/>
    <s v="Annual Pass"/>
    <n v="5532"/>
    <s v="Standard"/>
    <x v="29"/>
    <n v="43.031480000000002"/>
    <n v="-87.908169999999998"/>
    <s v="Milwaukee"/>
    <x v="12"/>
    <n v="43.03913"/>
    <n v="-87.916150000000002"/>
    <s v="Milwaukee"/>
    <n v="10"/>
    <n v="0"/>
    <n v="0"/>
    <s v="N"/>
    <n v="1"/>
    <n v="1"/>
    <n v="40"/>
    <n v="-1"/>
    <d v="2019-02-06T00:00:00"/>
    <d v="2019-02-01T00:00:00"/>
    <d v="2019-02-06T00:00:00"/>
    <s v="Wednesday"/>
    <d v="1899-12-30T18:42:59"/>
    <n v="1"/>
    <d v="2019-02-06T00:00:00"/>
    <d v="2019-02-01T00:00:00"/>
    <d v="2019-02-06T00:00:00"/>
    <x v="5"/>
    <x v="47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56"/>
    <s v="Standard"/>
    <x v="32"/>
    <n v="43.053040000000003"/>
    <n v="-87.897660000000002"/>
    <s v="Milwaukee"/>
    <x v="31"/>
    <n v="43.040349999999997"/>
    <n v="-87.920760000000001"/>
    <s v="Milwaukee"/>
    <n v="11"/>
    <n v="0"/>
    <n v="0"/>
    <s v="N"/>
    <n v="1"/>
    <n v="1"/>
    <n v="40"/>
    <n v="-1"/>
    <d v="2019-02-07T00:00:00"/>
    <d v="2019-02-01T00:00:00"/>
    <d v="2019-02-07T00:00:00"/>
    <s v="Thursday"/>
    <d v="1899-12-30T08:27:55"/>
    <n v="1"/>
    <d v="2019-02-07T00:00:00"/>
    <d v="2019-02-01T00:00:00"/>
    <d v="2019-02-07T00:00:00"/>
    <x v="2"/>
    <x v="471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1101"/>
    <s v="Standard"/>
    <x v="27"/>
    <n v="43.074655999999997"/>
    <n v="-87.889011999999994"/>
    <s v="Milwaukee"/>
    <x v="2"/>
    <n v="43.074890000000003"/>
    <n v="-87.882810000000006"/>
    <s v="Milwaukee"/>
    <n v="3"/>
    <n v="0"/>
    <n v="0"/>
    <s v="N"/>
    <n v="0"/>
    <n v="0"/>
    <n v="0"/>
    <n v="-1"/>
    <d v="2019-02-07T00:00:00"/>
    <d v="2019-02-01T00:00:00"/>
    <d v="2019-02-07T00:00:00"/>
    <s v="Thursday"/>
    <d v="1899-12-30T16:11:00"/>
    <n v="1"/>
    <d v="2019-02-07T00:00:00"/>
    <d v="2019-02-01T00:00:00"/>
    <d v="2019-02-07T00:00:00"/>
    <x v="2"/>
    <x v="472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974"/>
    <s v="Standard"/>
    <x v="32"/>
    <n v="43.053040000000003"/>
    <n v="-87.897660000000002"/>
    <s v="Milwaukee"/>
    <x v="25"/>
    <n v="43.004728999999998"/>
    <n v="-87.905463999999995"/>
    <s v="Milwaukee"/>
    <n v="40"/>
    <n v="0"/>
    <n v="0"/>
    <s v="N"/>
    <n v="5"/>
    <n v="4.8"/>
    <n v="200"/>
    <n v="-1"/>
    <d v="2019-02-08T00:00:00"/>
    <d v="2019-02-01T00:00:00"/>
    <d v="2019-02-08T00:00:00"/>
    <s v="Friday"/>
    <d v="1899-12-30T09:37:02"/>
    <n v="1"/>
    <d v="2019-02-08T00:00:00"/>
    <d v="2019-02-01T00:00:00"/>
    <d v="2019-02-08T00:00:00"/>
    <x v="1"/>
    <x v="473"/>
    <s v="Y"/>
    <s v="Y"/>
    <s v="One Way"/>
    <s v="Bublr Bikes"/>
  </r>
  <r>
    <s v="Bublr Bikes"/>
    <n v="1328721"/>
    <s v="RFID Card Member"/>
    <s v="Milwaukee"/>
    <s v="WI"/>
    <n v="53207"/>
    <s v="UNITED STATES"/>
    <s v="Annual Pass"/>
    <n v="5441"/>
    <s v="Standard"/>
    <x v="21"/>
    <n v="43.026229999999998"/>
    <n v="-87.912809999999993"/>
    <s v="Milwaukee"/>
    <x v="1"/>
    <n v="43.038600000000002"/>
    <n v="-87.912099999999995"/>
    <s v="Milwaukee"/>
    <n v="7"/>
    <n v="0"/>
    <n v="0"/>
    <s v="N"/>
    <n v="1"/>
    <n v="1"/>
    <n v="40"/>
    <n v="-1"/>
    <d v="2019-02-08T00:00:00"/>
    <d v="2019-02-01T00:00:00"/>
    <d v="2019-02-08T00:00:00"/>
    <s v="Friday"/>
    <d v="1899-12-30T18:32:02"/>
    <n v="1"/>
    <d v="2019-02-08T00:00:00"/>
    <d v="2019-02-01T00:00:00"/>
    <d v="2019-02-08T00:00:00"/>
    <x v="1"/>
    <x v="474"/>
    <s v="N"/>
    <s v="Y"/>
    <s v="One Way"/>
    <s v="Bublr Bikes"/>
  </r>
  <r>
    <s v="Bublr Bikes"/>
    <n v="2305266"/>
    <s v="RFID Card Member"/>
    <s v="Milwaukee"/>
    <s v="WI"/>
    <n v="53203"/>
    <s v="UNITED STATES"/>
    <s v="Annual Pass"/>
    <n v="5441"/>
    <s v="Standard"/>
    <x v="10"/>
    <n v="43.038600000000002"/>
    <n v="-87.912099999999995"/>
    <s v="Milwaukee"/>
    <x v="16"/>
    <n v="43.03519"/>
    <n v="-87.907390000000007"/>
    <s v="Milwaukee"/>
    <n v="3"/>
    <n v="0"/>
    <n v="0"/>
    <s v="N"/>
    <n v="0"/>
    <n v="0"/>
    <n v="0"/>
    <n v="-1"/>
    <d v="2019-02-09T00:00:00"/>
    <d v="2019-02-01T00:00:00"/>
    <d v="2019-02-09T00:00:00"/>
    <s v="Saturday"/>
    <d v="1899-12-30T13:15:07"/>
    <n v="1"/>
    <d v="2019-02-09T00:00:00"/>
    <d v="2019-02-01T00:00:00"/>
    <d v="2019-02-09T00:00:00"/>
    <x v="0"/>
    <x v="475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114"/>
    <s v="Standard"/>
    <x v="27"/>
    <n v="43.074655999999997"/>
    <n v="-87.889011999999994"/>
    <s v="Milwaukee"/>
    <x v="14"/>
    <n v="43.077359999999999"/>
    <n v="-87.880769999999998"/>
    <s v="Milwaukee"/>
    <n v="5"/>
    <n v="0"/>
    <n v="0"/>
    <s v="N"/>
    <n v="0"/>
    <n v="0"/>
    <n v="0"/>
    <n v="-1"/>
    <d v="2019-02-09T00:00:00"/>
    <d v="2019-02-01T00:00:00"/>
    <d v="2019-02-09T00:00:00"/>
    <s v="Saturday"/>
    <d v="1899-12-30T16:28:14"/>
    <n v="1"/>
    <d v="2019-02-09T00:00:00"/>
    <d v="2019-02-01T00:00:00"/>
    <d v="2019-02-09T00:00:00"/>
    <x v="0"/>
    <x v="476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2502"/>
    <s v="Standard"/>
    <x v="32"/>
    <n v="43.053040000000003"/>
    <n v="-87.897660000000002"/>
    <s v="Milwaukee"/>
    <x v="25"/>
    <n v="43.004728999999998"/>
    <n v="-87.905463999999995"/>
    <s v="Milwaukee"/>
    <n v="40"/>
    <n v="0"/>
    <n v="0"/>
    <s v="N"/>
    <n v="5"/>
    <n v="4.8"/>
    <n v="200"/>
    <n v="-1"/>
    <d v="2019-02-10T00:00:00"/>
    <d v="2019-02-01T00:00:00"/>
    <d v="2019-02-10T00:00:00"/>
    <s v="Sunday"/>
    <d v="1899-12-30T10:08:12"/>
    <n v="1"/>
    <d v="2019-02-10T00:00:00"/>
    <d v="2019-02-01T00:00:00"/>
    <d v="2019-02-10T00:00:00"/>
    <x v="4"/>
    <x v="477"/>
    <s v="Y"/>
    <s v="Y"/>
    <s v="One Way"/>
    <s v="Bublr Bikes"/>
  </r>
  <r>
    <s v="Bublr Bikes"/>
    <n v="2396903"/>
    <s v="RFID Card Member"/>
    <s v="Milwaukee"/>
    <s v="WI"/>
    <n v="53211"/>
    <s v="UNITED STATES"/>
    <s v="Annual Pass"/>
    <n v="12704"/>
    <s v="Standard"/>
    <x v="27"/>
    <n v="43.074655999999997"/>
    <n v="-87.889011999999994"/>
    <s v="Milwaukee"/>
    <x v="28"/>
    <n v="43.074655999999997"/>
    <n v="-87.889011999999994"/>
    <s v="Milwaukee"/>
    <n v="2"/>
    <n v="0"/>
    <n v="0"/>
    <s v="N"/>
    <n v="0"/>
    <n v="0"/>
    <n v="0"/>
    <n v="-1"/>
    <d v="2019-02-11T00:00:00"/>
    <d v="2019-02-01T00:00:00"/>
    <d v="2019-02-11T00:00:00"/>
    <s v="Monday"/>
    <d v="1899-12-30T23:56:44"/>
    <n v="1"/>
    <d v="2019-02-11T00:00:00"/>
    <d v="2019-02-01T00:00:00"/>
    <d v="2019-02-11T00:00:00"/>
    <x v="3"/>
    <x v="478"/>
    <s v="N"/>
    <s v="Y"/>
    <s v="Round Trip"/>
    <s v="Bublr Bikes"/>
  </r>
  <r>
    <s v="Bublr Bikes"/>
    <n v="1328721"/>
    <s v="RFID Card Member"/>
    <s v="Milwaukee"/>
    <s v="WI"/>
    <n v="53207"/>
    <s v="UNITED STATES"/>
    <s v="Annual Pass"/>
    <n v="5441"/>
    <s v="Standard"/>
    <x v="10"/>
    <n v="43.038600000000002"/>
    <n v="-87.912099999999995"/>
    <s v="Milwaukee"/>
    <x v="20"/>
    <n v="43.026229999999998"/>
    <n v="-87.912809999999993"/>
    <s v="Milwaukee"/>
    <n v="21"/>
    <n v="0"/>
    <n v="0"/>
    <s v="N"/>
    <n v="3"/>
    <n v="2.9"/>
    <n v="120"/>
    <n v="-1"/>
    <d v="2019-02-12T00:00:00"/>
    <d v="2019-02-01T00:00:00"/>
    <d v="2019-02-12T00:00:00"/>
    <s v="Tuesday"/>
    <d v="1899-12-30T16:38:01"/>
    <n v="1"/>
    <d v="2019-02-12T00:00:00"/>
    <d v="2019-02-01T00:00:00"/>
    <d v="2019-02-12T00:00:00"/>
    <x v="6"/>
    <x v="479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627"/>
    <s v="Standard"/>
    <x v="1"/>
    <n v="43.03913"/>
    <n v="-87.916150000000002"/>
    <s v="Milwaukee"/>
    <x v="9"/>
    <n v="43.042490000000001"/>
    <n v="-87.909959999999998"/>
    <s v="Milwaukee"/>
    <n v="6"/>
    <n v="0"/>
    <n v="0"/>
    <s v="N"/>
    <n v="0"/>
    <n v="0"/>
    <n v="0"/>
    <n v="-1"/>
    <d v="2019-02-14T00:00:00"/>
    <d v="2019-02-01T00:00:00"/>
    <d v="2019-02-14T00:00:00"/>
    <s v="Thursday"/>
    <d v="1899-12-30T07:42:46"/>
    <n v="1"/>
    <d v="2019-02-14T00:00:00"/>
    <d v="2019-02-01T00:00:00"/>
    <d v="2019-02-14T00:00:00"/>
    <x v="2"/>
    <x v="480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535"/>
    <s v="Standard"/>
    <x v="3"/>
    <n v="43.078530000000001"/>
    <n v="-87.882620000000003"/>
    <s v="Milwaukee"/>
    <x v="28"/>
    <n v="43.074655999999997"/>
    <n v="-87.889011999999994"/>
    <s v="Milwaukee"/>
    <n v="122"/>
    <n v="30"/>
    <n v="0"/>
    <s v="Y"/>
    <n v="18"/>
    <n v="17.100000000000001"/>
    <n v="720"/>
    <n v="-1"/>
    <d v="2019-02-14T00:00:00"/>
    <d v="2019-02-01T00:00:00"/>
    <d v="2019-02-14T00:00:00"/>
    <s v="Thursday"/>
    <d v="1899-12-30T14:00:45"/>
    <n v="1"/>
    <d v="2019-02-14T00:00:00"/>
    <d v="2019-02-01T00:00:00"/>
    <d v="2019-02-14T00:00:00"/>
    <x v="2"/>
    <x v="481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26"/>
    <n v="43.03886"/>
    <n v="-87.902720000000002"/>
    <s v="Milwaukee"/>
    <x v="41"/>
    <n v="43.04824"/>
    <n v="-87.904970000000006"/>
    <s v="Milwaukee"/>
    <n v="4"/>
    <n v="0"/>
    <n v="0"/>
    <s v="N"/>
    <n v="0"/>
    <n v="0"/>
    <n v="0"/>
    <n v="-1"/>
    <d v="2019-02-14T00:00:00"/>
    <d v="2019-02-01T00:00:00"/>
    <d v="2019-02-14T00:00:00"/>
    <s v="Thursday"/>
    <d v="1899-12-30T15:56:02"/>
    <n v="1"/>
    <d v="2019-02-14T00:00:00"/>
    <d v="2019-02-01T00:00:00"/>
    <d v="2019-02-14T00:00:00"/>
    <x v="2"/>
    <x v="482"/>
    <s v="N"/>
    <s v="N"/>
    <s v="One Way"/>
    <s v="Bublr Bikes"/>
  </r>
  <r>
    <s v="Bublr Bikes"/>
    <n v="2396903"/>
    <s v="RFID Card Member"/>
    <s v="Milwaukee"/>
    <s v="WI"/>
    <n v="53211"/>
    <s v="UNITED STATES"/>
    <s v="Annual Pass"/>
    <n v="12529"/>
    <s v="Standard"/>
    <x v="3"/>
    <n v="43.078530000000001"/>
    <n v="-87.882620000000003"/>
    <s v="Milwaukee"/>
    <x v="3"/>
    <n v="43.078530000000001"/>
    <n v="-87.882620000000003"/>
    <s v="Milwaukee"/>
    <n v="0"/>
    <n v="0"/>
    <n v="0"/>
    <s v="N"/>
    <n v="0"/>
    <n v="0"/>
    <n v="0"/>
    <n v="-1"/>
    <d v="2019-02-14T00:00:00"/>
    <d v="2019-02-01T00:00:00"/>
    <d v="2019-02-14T00:00:00"/>
    <s v="Thursday"/>
    <d v="1899-12-30T21:59:11"/>
    <n v="1"/>
    <d v="2019-02-14T00:00:00"/>
    <d v="2019-02-01T00:00:00"/>
    <d v="2019-02-14T00:00:00"/>
    <x v="2"/>
    <x v="483"/>
    <s v="N"/>
    <s v="Y"/>
    <s v="Round Trip"/>
    <s v="Bublr Bikes"/>
  </r>
  <r>
    <s v="Bublr Bikes"/>
    <n v="2288521"/>
    <s v="RFID Card Member"/>
    <s v="Milwaukee"/>
    <s v="WI"/>
    <n v="53211"/>
    <s v="UNITED STATES"/>
    <s v="Annual Pass"/>
    <n v="12535"/>
    <s v="Standard"/>
    <x v="3"/>
    <n v="43.078530000000001"/>
    <n v="-87.882620000000003"/>
    <s v="Milwaukee"/>
    <x v="28"/>
    <n v="43.074655999999997"/>
    <n v="-87.889011999999994"/>
    <s v="Milwaukee"/>
    <n v="6"/>
    <n v="0"/>
    <n v="0"/>
    <s v="N"/>
    <n v="0"/>
    <n v="0"/>
    <n v="0"/>
    <n v="-1"/>
    <d v="2019-02-14T00:00:00"/>
    <d v="2019-02-01T00:00:00"/>
    <d v="2019-02-14T00:00:00"/>
    <s v="Thursday"/>
    <d v="1899-12-30T21:59:58"/>
    <n v="1"/>
    <d v="2019-02-14T00:00:00"/>
    <d v="2019-02-01T00:00:00"/>
    <d v="2019-02-14T00:00:00"/>
    <x v="2"/>
    <x v="484"/>
    <s v="N"/>
    <s v="Y"/>
    <s v="One Way"/>
    <s v="Bublr Bikes"/>
  </r>
  <r>
    <s v="Bublr Bikes"/>
    <n v="547019"/>
    <s v="RFID Card Member"/>
    <s v="Milwaukee"/>
    <s v="WI"/>
    <n v="53208"/>
    <s v="UNITED STATES"/>
    <s v="Annual Pass"/>
    <n v="32"/>
    <s v="Standard"/>
    <x v="9"/>
    <n v="43.042490000000001"/>
    <n v="-87.909959999999998"/>
    <s v="Milwaukee"/>
    <x v="9"/>
    <n v="43.042490000000001"/>
    <n v="-87.909959999999998"/>
    <s v="Milwaukee"/>
    <n v="50"/>
    <n v="0"/>
    <n v="0"/>
    <s v="N"/>
    <n v="7"/>
    <n v="6.7"/>
    <n v="280"/>
    <n v="-1"/>
    <d v="2019-02-15T00:00:00"/>
    <d v="2019-02-01T00:00:00"/>
    <d v="2019-02-15T00:00:00"/>
    <s v="Friday"/>
    <d v="1899-12-30T13:37:24"/>
    <n v="1"/>
    <d v="2019-02-15T00:00:00"/>
    <d v="2019-02-01T00:00:00"/>
    <d v="2019-02-15T00:00:00"/>
    <x v="1"/>
    <x v="485"/>
    <s v="Y"/>
    <s v="Y"/>
    <s v="Round Trip"/>
    <s v="Bublr Bikes"/>
  </r>
  <r>
    <s v="Bublr Bikes"/>
    <n v="2252995"/>
    <s v="RFID Card Member"/>
    <s v="Milwaukee"/>
    <s v="WI"/>
    <n v="53211"/>
    <s v="UNITED STATES"/>
    <s v="Annual Pass"/>
    <n v="11158"/>
    <s v="Standard"/>
    <x v="3"/>
    <n v="43.078530000000001"/>
    <n v="-87.882620000000003"/>
    <s v="Milwaukee"/>
    <x v="2"/>
    <n v="43.074890000000003"/>
    <n v="-87.882810000000006"/>
    <s v="Milwaukee"/>
    <n v="1"/>
    <n v="0"/>
    <n v="0"/>
    <s v="N"/>
    <n v="0"/>
    <n v="0"/>
    <n v="0"/>
    <n v="-1"/>
    <d v="2019-02-15T00:00:00"/>
    <d v="2019-02-01T00:00:00"/>
    <d v="2019-02-15T00:00:00"/>
    <s v="Friday"/>
    <d v="1899-12-30T23:35:31"/>
    <n v="1"/>
    <d v="2019-02-15T00:00:00"/>
    <d v="2019-02-01T00:00:00"/>
    <d v="2019-02-15T00:00:00"/>
    <x v="1"/>
    <x v="486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1071"/>
    <s v="Standard"/>
    <x v="3"/>
    <n v="43.078530000000001"/>
    <n v="-87.882620000000003"/>
    <s v="Milwaukee"/>
    <x v="14"/>
    <n v="43.077359999999999"/>
    <n v="-87.880769999999998"/>
    <s v="Milwaukee"/>
    <n v="1"/>
    <n v="0"/>
    <n v="0"/>
    <s v="N"/>
    <n v="0"/>
    <n v="0"/>
    <n v="0"/>
    <n v="-1"/>
    <d v="2019-02-16T00:00:00"/>
    <d v="2019-02-01T00:00:00"/>
    <d v="2019-02-16T00:00:00"/>
    <s v="Saturday"/>
    <d v="1899-12-30T17:43:19"/>
    <n v="1"/>
    <d v="2019-02-16T00:00:00"/>
    <d v="2019-02-01T00:00:00"/>
    <d v="2019-02-16T00:00:00"/>
    <x v="0"/>
    <x v="487"/>
    <s v="N"/>
    <s v="Y"/>
    <s v="One Way"/>
    <s v="Bublr Bikes"/>
  </r>
  <r>
    <s v="Bublr Bikes"/>
    <n v="2260262"/>
    <s v="RFID Card Member"/>
    <s v="Milwaukee"/>
    <s v="WI"/>
    <n v="53217"/>
    <s v="UNITED STATES"/>
    <s v="Annual Pass"/>
    <n v="255"/>
    <s v="Standard"/>
    <x v="37"/>
    <n v="43.06033"/>
    <n v="-87.89546"/>
    <s v="Milwaukee"/>
    <x v="32"/>
    <n v="43.066893999999998"/>
    <n v="-87.877936000000005"/>
    <s v="Milwaukee"/>
    <n v="11"/>
    <n v="0"/>
    <n v="0"/>
    <s v="N"/>
    <n v="1"/>
    <n v="1"/>
    <n v="40"/>
    <n v="-1"/>
    <d v="2019-02-18T00:00:00"/>
    <d v="2019-02-01T00:00:00"/>
    <d v="2019-02-18T00:00:00"/>
    <s v="Monday"/>
    <d v="1899-12-30T21:36:46"/>
    <n v="1"/>
    <d v="2019-02-18T00:00:00"/>
    <d v="2019-02-01T00:00:00"/>
    <d v="2019-02-18T00:00:00"/>
    <x v="3"/>
    <x v="488"/>
    <s v="N"/>
    <s v="Y"/>
    <s v="One Way"/>
    <s v="Bublr Bikes"/>
  </r>
  <r>
    <s v="Bublr Bikes"/>
    <n v="558783"/>
    <s v="RFID Card Member"/>
    <s v="Oconomowoc"/>
    <s v="WI"/>
    <n v="53066"/>
    <s v="UNITED STATES"/>
    <s v="Annual Pass"/>
    <n v="12542"/>
    <s v="Standard"/>
    <x v="26"/>
    <n v="43.03886"/>
    <n v="-87.902720000000002"/>
    <s v="Milwaukee"/>
    <x v="16"/>
    <n v="43.03519"/>
    <n v="-87.907390000000007"/>
    <s v="Milwaukee"/>
    <n v="3"/>
    <n v="0"/>
    <n v="0"/>
    <s v="N"/>
    <n v="0"/>
    <n v="0"/>
    <n v="0"/>
    <n v="-1"/>
    <d v="2019-02-19T00:00:00"/>
    <d v="2019-02-01T00:00:00"/>
    <d v="2019-02-19T00:00:00"/>
    <s v="Tuesday"/>
    <d v="1899-12-30T12:01:44"/>
    <n v="1"/>
    <d v="2019-02-19T00:00:00"/>
    <d v="2019-02-01T00:00:00"/>
    <d v="2019-02-19T00:00:00"/>
    <x v="6"/>
    <x v="489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1169"/>
    <s v="Standard"/>
    <x v="3"/>
    <n v="43.078530000000001"/>
    <n v="-87.882620000000003"/>
    <s v="Milwaukee"/>
    <x v="40"/>
    <n v="43.037984999999999"/>
    <n v="-87.915052000000003"/>
    <s v="Milwaukee"/>
    <n v="15"/>
    <n v="0"/>
    <n v="0"/>
    <s v="N"/>
    <n v="2"/>
    <n v="1.9"/>
    <n v="80"/>
    <n v="-1"/>
    <d v="2019-02-19T00:00:00"/>
    <d v="2019-02-01T00:00:00"/>
    <d v="2019-02-19T00:00:00"/>
    <s v="Tuesday"/>
    <d v="1899-12-30T14:58:42"/>
    <n v="1"/>
    <d v="2019-02-19T00:00:00"/>
    <d v="2019-02-01T00:00:00"/>
    <d v="2019-02-19T00:00:00"/>
    <x v="6"/>
    <x v="49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70"/>
    <s v="Standard"/>
    <x v="21"/>
    <n v="43.026229999999998"/>
    <n v="-87.912809999999993"/>
    <s v="Milwaukee"/>
    <x v="25"/>
    <n v="43.004728999999998"/>
    <n v="-87.905463999999995"/>
    <s v="Milwaukee"/>
    <n v="21"/>
    <n v="0"/>
    <n v="0"/>
    <s v="N"/>
    <n v="3"/>
    <n v="2.9"/>
    <n v="120"/>
    <n v="-1"/>
    <d v="2019-02-19T00:00:00"/>
    <d v="2019-02-01T00:00:00"/>
    <d v="2019-02-19T00:00:00"/>
    <s v="Tuesday"/>
    <d v="1899-12-30T17:30:00"/>
    <n v="1"/>
    <d v="2019-02-19T00:00:00"/>
    <d v="2019-02-01T00:00:00"/>
    <d v="2019-02-19T00:00:00"/>
    <x v="6"/>
    <x v="491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2"/>
    <s v="Standard"/>
    <x v="26"/>
    <n v="43.03886"/>
    <n v="-87.902720000000002"/>
    <s v="Milwaukee"/>
    <x v="5"/>
    <n v="43.05097"/>
    <n v="-87.906440000000003"/>
    <s v="Milwaukee"/>
    <n v="6"/>
    <n v="0"/>
    <n v="0"/>
    <s v="N"/>
    <n v="0"/>
    <n v="0"/>
    <n v="0"/>
    <n v="-1"/>
    <d v="2019-02-19T00:00:00"/>
    <d v="2019-02-01T00:00:00"/>
    <d v="2019-02-19T00:00:00"/>
    <s v="Tuesday"/>
    <d v="1899-12-30T17:43:54"/>
    <n v="1"/>
    <d v="2019-02-19T00:00:00"/>
    <d v="2019-02-01T00:00:00"/>
    <d v="2019-02-19T00:00:00"/>
    <x v="6"/>
    <x v="150"/>
    <s v="N"/>
    <s v="N"/>
    <s v="One Way"/>
    <s v="Bublr Bikes"/>
  </r>
  <r>
    <s v="Bublr Bikes"/>
    <n v="1269318"/>
    <s v="RFID Card Member"/>
    <s v="Milwaukee"/>
    <s v="WI"/>
    <n v="53204"/>
    <s v="UNITED STATES"/>
    <s v="Annual Pass"/>
    <n v="12703"/>
    <s v="Standard"/>
    <x v="30"/>
    <n v="43.02948"/>
    <n v="-87.912819999999996"/>
    <s v="Milwaukee"/>
    <x v="24"/>
    <n v="43.03886"/>
    <n v="-87.902720000000002"/>
    <s v="Milwaukee"/>
    <n v="281"/>
    <n v="30"/>
    <n v="0"/>
    <s v="Y"/>
    <n v="18"/>
    <n v="17.100000000000001"/>
    <n v="720"/>
    <n v="-1"/>
    <d v="2019-02-20T00:00:00"/>
    <d v="2019-02-01T00:00:00"/>
    <d v="2019-02-20T00:00:00"/>
    <s v="Wednesday"/>
    <d v="1899-12-30T07:32:20"/>
    <n v="1"/>
    <d v="2019-02-20T00:00:00"/>
    <d v="2019-02-01T00:00:00"/>
    <d v="2019-02-20T00:00:00"/>
    <x v="5"/>
    <x v="492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2542"/>
    <s v="Standard"/>
    <x v="5"/>
    <n v="43.05097"/>
    <n v="-87.906440000000003"/>
    <s v="Milwaukee"/>
    <x v="24"/>
    <n v="43.03886"/>
    <n v="-87.902720000000002"/>
    <s v="Milwaukee"/>
    <n v="8"/>
    <n v="0"/>
    <n v="0"/>
    <s v="N"/>
    <n v="1"/>
    <n v="1"/>
    <n v="40"/>
    <n v="-1"/>
    <d v="2019-02-20T00:00:00"/>
    <d v="2019-02-01T00:00:00"/>
    <d v="2019-02-20T00:00:00"/>
    <s v="Wednesday"/>
    <d v="1899-12-30T08:34:27"/>
    <n v="1"/>
    <d v="2019-02-20T00:00:00"/>
    <d v="2019-02-01T00:00:00"/>
    <d v="2019-02-20T00:00:00"/>
    <x v="5"/>
    <x v="493"/>
    <s v="N"/>
    <s v="N"/>
    <s v="One Way"/>
    <s v="Bublr Bikes"/>
  </r>
  <r>
    <s v="Bublr Bikes"/>
    <n v="2396903"/>
    <s v="RFID Card Member"/>
    <s v="Milwaukee"/>
    <s v="WI"/>
    <n v="53211"/>
    <s v="UNITED STATES"/>
    <s v="Annual Pass"/>
    <n v="5470"/>
    <s v="Standard"/>
    <x v="3"/>
    <n v="43.078530000000001"/>
    <n v="-87.882620000000003"/>
    <s v="Milwaukee"/>
    <x v="3"/>
    <n v="43.078530000000001"/>
    <n v="-87.882620000000003"/>
    <s v="Milwaukee"/>
    <n v="1"/>
    <n v="0"/>
    <n v="0"/>
    <s v="N"/>
    <n v="0"/>
    <n v="0"/>
    <n v="0"/>
    <n v="-1"/>
    <d v="2019-02-20T00:00:00"/>
    <d v="2019-02-01T00:00:00"/>
    <d v="2019-02-20T00:00:00"/>
    <s v="Wednesday"/>
    <d v="1899-12-30T15:31:49"/>
    <n v="1"/>
    <d v="2019-02-20T00:00:00"/>
    <d v="2019-02-01T00:00:00"/>
    <d v="2019-02-20T00:00:00"/>
    <x v="5"/>
    <x v="494"/>
    <s v="N"/>
    <s v="Y"/>
    <s v="Round Trip"/>
    <s v="Bublr Bikes"/>
  </r>
  <r>
    <s v="Bublr Bikes"/>
    <n v="1328721"/>
    <s v="RFID Card Member"/>
    <s v="Milwaukee"/>
    <s v="WI"/>
    <n v="53207"/>
    <s v="UNITED STATES"/>
    <s v="Annual Pass"/>
    <n v="5465"/>
    <s v="Standard"/>
    <x v="25"/>
    <n v="43.004728999999998"/>
    <n v="-87.905463999999995"/>
    <s v="Milwaukee"/>
    <x v="20"/>
    <n v="43.026229999999998"/>
    <n v="-87.912809999999993"/>
    <s v="Milwaukee"/>
    <n v="11"/>
    <n v="0"/>
    <n v="0"/>
    <s v="N"/>
    <n v="1"/>
    <n v="1"/>
    <n v="40"/>
    <n v="-1"/>
    <d v="2019-02-21T00:00:00"/>
    <d v="2019-02-01T00:00:00"/>
    <d v="2019-02-21T00:00:00"/>
    <s v="Thursday"/>
    <d v="1899-12-30T11:39:36"/>
    <n v="1"/>
    <d v="2019-02-21T00:00:00"/>
    <d v="2019-02-01T00:00:00"/>
    <d v="2019-02-21T00:00:00"/>
    <x v="2"/>
    <x v="495"/>
    <s v="N"/>
    <s v="Y"/>
    <s v="One Way"/>
    <s v="Bublr Bikes"/>
  </r>
  <r>
    <s v="Bublr Bikes"/>
    <n v="1398573"/>
    <s v="RFID Card Member"/>
    <s v="Whitefish Bay"/>
    <s v="WI"/>
    <n v="53217"/>
    <s v="UNITED STATES"/>
    <s v="Annual Pass"/>
    <n v="12542"/>
    <s v="Standard"/>
    <x v="11"/>
    <n v="43.03519"/>
    <n v="-87.907390000000007"/>
    <s v="Milwaukee"/>
    <x v="24"/>
    <n v="43.03886"/>
    <n v="-87.902720000000002"/>
    <s v="Milwaukee"/>
    <n v="4"/>
    <n v="0"/>
    <n v="0"/>
    <s v="N"/>
    <n v="0"/>
    <n v="0"/>
    <n v="0"/>
    <n v="-1"/>
    <d v="2019-02-21T00:00:00"/>
    <d v="2019-02-01T00:00:00"/>
    <d v="2019-02-21T00:00:00"/>
    <s v="Thursday"/>
    <d v="1899-12-30T17:10:50"/>
    <n v="1"/>
    <d v="2019-02-21T00:00:00"/>
    <d v="2019-02-01T00:00:00"/>
    <d v="2019-02-21T00:00:00"/>
    <x v="2"/>
    <x v="496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5574"/>
    <s v="Standard"/>
    <x v="35"/>
    <n v="43.04824"/>
    <n v="-87.904970000000006"/>
    <s v="Milwaukee"/>
    <x v="24"/>
    <n v="43.03886"/>
    <n v="-87.902720000000002"/>
    <s v="Milwaukee"/>
    <n v="4"/>
    <n v="0"/>
    <n v="0"/>
    <s v="N"/>
    <n v="0"/>
    <n v="0"/>
    <n v="0"/>
    <n v="-1"/>
    <d v="2019-02-22T00:00:00"/>
    <d v="2019-02-01T00:00:00"/>
    <d v="2019-02-22T00:00:00"/>
    <s v="Friday"/>
    <d v="1899-12-30T08:29:01"/>
    <n v="1"/>
    <d v="2019-02-22T00:00:00"/>
    <d v="2019-02-01T00:00:00"/>
    <d v="2019-02-22T00:00:00"/>
    <x v="1"/>
    <x v="497"/>
    <s v="N"/>
    <s v="N"/>
    <s v="One Way"/>
    <s v="Bublr Bikes"/>
  </r>
  <r>
    <s v="Bublr Bikes"/>
    <n v="2198395"/>
    <s v="RFID Card Member"/>
    <s v="Milwaukee"/>
    <s v="WI"/>
    <n v="53211"/>
    <s v="UNITED STATES"/>
    <s v="Annual Pass"/>
    <n v="76"/>
    <s v="Standard"/>
    <x v="7"/>
    <n v="43.077359999999999"/>
    <n v="-87.880769999999998"/>
    <s v="Milwaukee"/>
    <x v="28"/>
    <n v="43.074655999999997"/>
    <n v="-87.889011999999994"/>
    <s v="Milwaukee"/>
    <n v="8"/>
    <n v="0"/>
    <n v="0"/>
    <s v="N"/>
    <n v="1"/>
    <n v="1"/>
    <n v="40"/>
    <n v="-1"/>
    <d v="2019-02-22T00:00:00"/>
    <d v="2019-02-01T00:00:00"/>
    <d v="2019-02-22T00:00:00"/>
    <s v="Friday"/>
    <d v="1899-12-30T17:54:16"/>
    <n v="1"/>
    <d v="2019-02-22T00:00:00"/>
    <d v="2019-02-01T00:00:00"/>
    <d v="2019-02-22T00:00:00"/>
    <x v="1"/>
    <x v="498"/>
    <s v="N"/>
    <s v="Y"/>
    <s v="One Way"/>
    <s v="Bublr Bikes"/>
  </r>
  <r>
    <s v="Bublr Bikes"/>
    <n v="1101924"/>
    <s v="RFID Card Member"/>
    <s v="Milwaukee"/>
    <s v="WI"/>
    <n v="53202"/>
    <s v="UNITED STATES"/>
    <s v="Pay as You Go Pass"/>
    <n v="21"/>
    <s v="Standard"/>
    <x v="43"/>
    <n v="43.042639999999999"/>
    <n v="-87.905680000000004"/>
    <s v="Milwaukee"/>
    <x v="16"/>
    <n v="43.03519"/>
    <n v="-87.907390000000007"/>
    <s v="Milwaukee"/>
    <n v="5"/>
    <n v="0"/>
    <n v="2"/>
    <s v="N"/>
    <n v="0"/>
    <n v="0"/>
    <n v="0"/>
    <n v="-1"/>
    <d v="2019-02-27T00:00:00"/>
    <d v="2019-02-01T00:00:00"/>
    <d v="2019-02-27T00:00:00"/>
    <s v="Wednesday"/>
    <d v="1899-12-30T09:11:51"/>
    <n v="1"/>
    <d v="2019-02-27T00:00:00"/>
    <d v="2019-02-01T00:00:00"/>
    <d v="2019-02-27T00:00:00"/>
    <x v="5"/>
    <x v="499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5422"/>
    <s v="Standard"/>
    <x v="14"/>
    <n v="43.034619999999997"/>
    <n v="-87.917500000000004"/>
    <s v="Milwaukee"/>
    <x v="9"/>
    <n v="43.042490000000001"/>
    <n v="-87.909959999999998"/>
    <s v="Milwaukee"/>
    <n v="6"/>
    <n v="0"/>
    <n v="0"/>
    <s v="N"/>
    <n v="0"/>
    <n v="0"/>
    <n v="0"/>
    <n v="-1"/>
    <d v="2019-02-28T00:00:00"/>
    <d v="2019-02-01T00:00:00"/>
    <d v="2019-02-28T00:00:00"/>
    <s v="Thursday"/>
    <d v="1899-12-30T10:40:36"/>
    <n v="1"/>
    <d v="2019-02-28T00:00:00"/>
    <d v="2019-02-01T00:00:00"/>
    <d v="2019-02-28T00:00:00"/>
    <x v="2"/>
    <x v="500"/>
    <s v="N"/>
    <s v="Y"/>
    <s v="One Way"/>
    <s v="Bublr Bikes"/>
  </r>
  <r>
    <s v="Bublr Bikes"/>
    <n v="2131860"/>
    <s v="RFID Card Member"/>
    <s v="Milwaukee"/>
    <s v="WI"/>
    <n v="53216"/>
    <s v="UNITED STATES"/>
    <s v="Annual Pass"/>
    <n v="5474"/>
    <s v="Standard"/>
    <x v="10"/>
    <n v="43.038600000000002"/>
    <n v="-87.912099999999995"/>
    <s v="Milwaukee"/>
    <x v="12"/>
    <n v="43.03913"/>
    <n v="-87.916150000000002"/>
    <s v="Milwaukee"/>
    <n v="4"/>
    <n v="0"/>
    <n v="0"/>
    <s v="N"/>
    <n v="0"/>
    <n v="0"/>
    <n v="0"/>
    <n v="-1"/>
    <d v="2019-02-28T00:00:00"/>
    <d v="2019-02-01T00:00:00"/>
    <d v="2019-02-28T00:00:00"/>
    <s v="Thursday"/>
    <d v="1899-12-30T13:30:43"/>
    <n v="1"/>
    <d v="2019-02-28T00:00:00"/>
    <d v="2019-02-01T00:00:00"/>
    <d v="2019-02-28T00:00:00"/>
    <x v="2"/>
    <x v="501"/>
    <s v="N"/>
    <s v="Y"/>
    <s v="One Way"/>
    <s v="Bublr Bikes"/>
  </r>
  <r>
    <s v="Bublr Bikes"/>
    <n v="2396903"/>
    <s v="RFID Card Member"/>
    <s v="Milwaukee"/>
    <s v="WI"/>
    <n v="53211"/>
    <s v="UNITED STATES"/>
    <s v="Annual Pass"/>
    <n v="12502"/>
    <s v="Standard"/>
    <x v="27"/>
    <n v="43.074655999999997"/>
    <n v="-87.889011999999994"/>
    <s v="Milwaukee"/>
    <x v="14"/>
    <n v="43.077359999999999"/>
    <n v="-87.880769999999998"/>
    <s v="Milwaukee"/>
    <n v="5"/>
    <n v="0"/>
    <n v="0"/>
    <s v="N"/>
    <n v="0"/>
    <n v="0"/>
    <n v="0"/>
    <n v="-1"/>
    <d v="2019-02-28T00:00:00"/>
    <d v="2019-02-01T00:00:00"/>
    <d v="2019-02-28T00:00:00"/>
    <s v="Thursday"/>
    <d v="1899-12-30T18:50:14"/>
    <n v="1"/>
    <d v="2019-02-28T00:00:00"/>
    <d v="2019-02-01T00:00:00"/>
    <d v="2019-02-28T00:00:00"/>
    <x v="2"/>
    <x v="502"/>
    <s v="N"/>
    <s v="Y"/>
    <s v="One Way"/>
    <s v="Bublr Bik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6C149-21C8-48C1-AE10-D956E99E618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E54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3"/>
        <item x="18"/>
        <item x="40"/>
        <item x="50"/>
        <item x="32"/>
        <item x="38"/>
        <item x="11"/>
        <item x="41"/>
        <item x="43"/>
        <item x="12"/>
        <item x="48"/>
        <item x="0"/>
        <item x="47"/>
        <item x="29"/>
        <item x="7"/>
        <item x="31"/>
        <item x="14"/>
        <item x="28"/>
        <item x="16"/>
        <item x="20"/>
        <item x="33"/>
        <item x="46"/>
        <item x="4"/>
        <item x="42"/>
        <item x="49"/>
        <item x="8"/>
        <item x="39"/>
        <item x="36"/>
        <item x="27"/>
        <item x="35"/>
        <item x="24"/>
        <item x="6"/>
        <item x="19"/>
        <item x="13"/>
        <item x="9"/>
        <item x="17"/>
        <item x="37"/>
        <item x="30"/>
        <item x="21"/>
        <item x="3"/>
        <item x="44"/>
        <item x="15"/>
        <item x="26"/>
        <item x="2"/>
        <item x="45"/>
        <item x="10"/>
        <item x="5"/>
        <item x="22"/>
        <item x="1"/>
        <item x="34"/>
        <item x="25"/>
        <item t="default"/>
      </items>
    </pivotField>
    <pivotField showAll="0"/>
    <pivotField showAll="0"/>
    <pivotField showAll="0"/>
    <pivotField axis="axisCol" showAll="0">
      <items count="56">
        <item x="49"/>
        <item x="21"/>
        <item x="30"/>
        <item x="26"/>
        <item x="48"/>
        <item x="8"/>
        <item x="16"/>
        <item x="37"/>
        <item x="46"/>
        <item x="17"/>
        <item x="45"/>
        <item x="0"/>
        <item x="32"/>
        <item x="18"/>
        <item x="40"/>
        <item x="6"/>
        <item x="14"/>
        <item x="13"/>
        <item x="35"/>
        <item x="22"/>
        <item x="34"/>
        <item x="33"/>
        <item x="52"/>
        <item x="38"/>
        <item x="43"/>
        <item x="7"/>
        <item x="42"/>
        <item x="27"/>
        <item x="50"/>
        <item x="28"/>
        <item x="41"/>
        <item x="47"/>
        <item x="11"/>
        <item x="36"/>
        <item x="31"/>
        <item x="9"/>
        <item x="19"/>
        <item x="23"/>
        <item x="53"/>
        <item x="20"/>
        <item x="44"/>
        <item x="3"/>
        <item x="54"/>
        <item x="51"/>
        <item x="15"/>
        <item x="24"/>
        <item x="2"/>
        <item x="39"/>
        <item x="1"/>
        <item x="4"/>
        <item x="5"/>
        <item x="10"/>
        <item x="12"/>
        <item x="29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4"/>
  </colFields>
  <col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Sum of Return Count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67664-D1A6-4034-B1CB-DB3EF9E62CD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26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axis="axisCol" showAll="0">
      <items count="8">
        <item x="4"/>
        <item x="3"/>
        <item x="6"/>
        <item x="5"/>
        <item x="2"/>
        <item x="1"/>
        <item x="0"/>
        <item t="default"/>
      </items>
    </pivotField>
    <pivotField axis="axisRow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42"/>
    <field x="41"/>
    <field x="36"/>
  </rowFields>
  <rowItems count="2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turn Count" fld="31" baseField="0" baseItem="0"/>
  </dataFields>
  <conditionalFormats count="1">
    <conditionalFormat priority="1">
      <pivotAreas count="23"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C73DD-490B-4E75-A9F9-39AD8737BCA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F61" firstHeaderRow="1" firstDataRow="5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x="49"/>
        <item x="21"/>
        <item x="30"/>
        <item x="26"/>
        <item x="48"/>
        <item x="8"/>
        <item x="16"/>
        <item x="37"/>
        <item x="46"/>
        <item x="17"/>
        <item x="45"/>
        <item x="0"/>
        <item x="32"/>
        <item x="18"/>
        <item x="40"/>
        <item x="6"/>
        <item x="14"/>
        <item x="13"/>
        <item x="35"/>
        <item x="22"/>
        <item x="34"/>
        <item x="33"/>
        <item x="52"/>
        <item x="38"/>
        <item x="43"/>
        <item x="7"/>
        <item x="42"/>
        <item x="27"/>
        <item x="50"/>
        <item x="28"/>
        <item x="41"/>
        <item x="47"/>
        <item x="11"/>
        <item x="36"/>
        <item x="31"/>
        <item x="9"/>
        <item x="19"/>
        <item x="23"/>
        <item x="53"/>
        <item x="20"/>
        <item x="44"/>
        <item x="3"/>
        <item x="54"/>
        <item x="51"/>
        <item x="15"/>
        <item x="24"/>
        <item x="2"/>
        <item x="39"/>
        <item x="1"/>
        <item x="4"/>
        <item x="5"/>
        <item x="10"/>
        <item x="12"/>
        <item x="29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axis="axisCol" showAll="0">
      <items count="8">
        <item x="4"/>
        <item x="3"/>
        <item x="6"/>
        <item x="5"/>
        <item x="2"/>
        <item x="1"/>
        <item x="0"/>
        <item t="default"/>
      </items>
    </pivotField>
    <pivotField axis="axisCol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Col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Col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14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4">
    <field x="35"/>
    <field x="42"/>
    <field x="41"/>
    <field x="36"/>
  </colFields>
  <colItems count="135">
    <i>
      <x/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t="default">
      <x/>
    </i>
    <i>
      <x v="1"/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1"/>
    </i>
    <i>
      <x v="2"/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t="default">
      <x v="2"/>
    </i>
    <i>
      <x v="3"/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3"/>
    </i>
    <i>
      <x v="4"/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4"/>
    </i>
    <i>
      <x v="5"/>
      <x v="2"/>
    </i>
    <i r="1">
      <x v="3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5"/>
    </i>
    <i>
      <x v="6"/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t="default">
      <x v="6"/>
    </i>
    <i t="grand">
      <x/>
    </i>
  </colItems>
  <dataFields count="1">
    <dataField name="Sum of Return Count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79CE2-5AA9-45E6-8B41-C541E812F1C4}" name="Table1" displayName="Table1" ref="A1:AO511" totalsRowShown="0">
  <autoFilter ref="A1:AO511" xr:uid="{48661EC1-0F64-44B3-A782-7D55DFE8E28B}"/>
  <sortState xmlns:xlrd2="http://schemas.microsoft.com/office/spreadsheetml/2017/richdata2" ref="A2:AO511">
    <sortCondition ref="C1:C511"/>
  </sortState>
  <tableColumns count="41">
    <tableColumn id="1" xr3:uid="{F3DE843B-B14F-4B63-974E-4C8026C8080D}" name="UserProgramName"/>
    <tableColumn id="2" xr3:uid="{31A827A0-70D3-489B-A2C9-2E9017E3E757}" name="UserId"/>
    <tableColumn id="3" xr3:uid="{4E85FE55-844B-4FCB-979E-0DE57C2574EE}" name="UserRole"/>
    <tableColumn id="4" xr3:uid="{B4149AEE-95EB-4730-968F-0B35AF67ECFF}" name="UserCity"/>
    <tableColumn id="5" xr3:uid="{18226846-3C23-457A-BCFB-84D1A3DEFC21}" name="UserState"/>
    <tableColumn id="6" xr3:uid="{AEEEF7AE-83ED-4413-B61F-6E19F38F4D8C}" name="UserZip"/>
    <tableColumn id="7" xr3:uid="{3158E4AE-2134-4695-8C76-7B76275CF1EB}" name="UserCountry"/>
    <tableColumn id="8" xr3:uid="{CE979205-FB69-411A-8898-FF2666E4EBCF}" name="MembershipType"/>
    <tableColumn id="9" xr3:uid="{2FEB05B4-9E5C-4DF6-B216-E1DF72C7B489}" name="Bike"/>
    <tableColumn id="10" xr3:uid="{B0287591-66A9-4DF3-8D2B-5A5044337C3A}" name="BikeType"/>
    <tableColumn id="11" xr3:uid="{9066F174-5102-4A1E-B964-6D63FDA3ACCC}" name="CheckoutKioskName"/>
    <tableColumn id="12" xr3:uid="{4EBAAC14-D7D3-4AE8-A065-FBBBBF89F56D}" name="CO Lat">
      <calculatedColumnFormula>VLOOKUP($K2,Key!$A$1:$D$106,2,FALSE)</calculatedColumnFormula>
    </tableColumn>
    <tableColumn id="13" xr3:uid="{19B7D7E4-26AD-4F3F-B2B0-F69C6D2EDBC1}" name="Co Long">
      <calculatedColumnFormula>VLOOKUP($K2,Key!$A$1:$D$106,3,FALSE)</calculatedColumnFormula>
    </tableColumn>
    <tableColumn id="14" xr3:uid="{46282F59-C635-4FB8-8FF6-94D3F3ADDA57}" name="Municipality">
      <calculatedColumnFormula>VLOOKUP($K2,Key!$A$1:$D$106,4,FALSE)</calculatedColumnFormula>
    </tableColumn>
    <tableColumn id="15" xr3:uid="{256767F6-83FA-43AC-9F55-E00399E6B687}" name="ReturnKioskName"/>
    <tableColumn id="16" xr3:uid="{10D0587A-AAAB-455D-838C-2265B2F29D2B}" name="R Lat">
      <calculatedColumnFormula>VLOOKUP($O2,Key!$A$1:$D$106,2,FALSE)</calculatedColumnFormula>
    </tableColumn>
    <tableColumn id="17" xr3:uid="{FF029A0C-251D-4520-889F-21A034F73C50}" name="R Long">
      <calculatedColumnFormula>VLOOKUP($O2,Key!$A$1:$D$106,3,FALSE)</calculatedColumnFormula>
    </tableColumn>
    <tableColumn id="18" xr3:uid="{43768D69-F8FA-4B7C-86A9-B0D619177A6E}" name="R Muni">
      <calculatedColumnFormula>VLOOKUP($O2,Key!$A$1:$D$106,4,FALSE)</calculatedColumnFormula>
    </tableColumn>
    <tableColumn id="19" xr3:uid="{1C9291AD-9BE2-4B97-9D4F-6717D54E4C87}" name="DurationMins"/>
    <tableColumn id="20" xr3:uid="{5AD5965D-27BC-4451-AD95-772A282318BA}" name="AdjustedDurationMins"/>
    <tableColumn id="21" xr3:uid="{85413EC9-845C-4949-8026-D28A508B3574}" name="UsageFee"/>
    <tableColumn id="22" xr3:uid="{2A45E695-E464-432C-91CD-2D65197931F4}" name="AdjustmentFlag"/>
    <tableColumn id="23" xr3:uid="{28ED03EE-1CE1-4EBB-B59E-E32151BF155D}" name="Distance"/>
    <tableColumn id="24" xr3:uid="{EE363E5A-4D9B-4D55-8BC1-62BF1A63931D}" name="EstimatedCarbonOffset"/>
    <tableColumn id="25" xr3:uid="{D23263A1-2AEB-4A5B-ACC3-C55A8F561C70}" name="EstimatedCaloriesBurned"/>
    <tableColumn id="26" xr3:uid="{4A5E0B3B-C094-45B6-B99F-9BE0F93B0741}" name="CO Count" dataDxfId="27"/>
    <tableColumn id="27" xr3:uid="{A6523373-DF5C-497A-8D71-A0FE850249BB}" name="CheckoutDateLocal" dataDxfId="26"/>
    <tableColumn id="28" xr3:uid="{599E2FD9-1B34-4F7C-8C8D-CD6F373C0B5B}" name="Checkout Month" dataDxfId="25">
      <calculatedColumnFormula>DATE(YEAR(AA2), MONTH(AA2), 1)</calculatedColumnFormula>
    </tableColumn>
    <tableColumn id="29" xr3:uid="{1441FFE0-5C8A-484C-B03E-93BCF25ED2F6}" name="CO DoW (data)" dataDxfId="24">
      <calculatedColumnFormula>AA2</calculatedColumnFormula>
    </tableColumn>
    <tableColumn id="30" xr3:uid="{B71D4658-D059-4F01-8BF1-FB3CF3F19358}" name="CO DoW" dataDxfId="23">
      <calculatedColumnFormula>TEXT(AC2,"dddd")</calculatedColumnFormula>
    </tableColumn>
    <tableColumn id="31" xr3:uid="{75215776-AB96-4507-B877-8D9C73FC3975}" name="CheckoutTimeLocal" dataDxfId="22"/>
    <tableColumn id="32" xr3:uid="{970B6A99-4343-43F9-8EEE-28D08E330647}" name="Return Count" dataDxfId="21"/>
    <tableColumn id="33" xr3:uid="{A710392A-55A9-4571-8B6A-0C4CE87987FB}" name="ReturnDateLocal" dataDxfId="20"/>
    <tableColumn id="34" xr3:uid="{AD8112C5-B11C-424A-9BDE-5B6A1D9208CB}" name="Return Month" dataDxfId="19">
      <calculatedColumnFormula>DATE(YEAR(AG2), MONTH(AG2), 1)</calculatedColumnFormula>
    </tableColumn>
    <tableColumn id="35" xr3:uid="{124C48DF-B564-423F-ACAE-22D333946E26}" name="R DoW (data)" dataDxfId="18">
      <calculatedColumnFormula>AG2</calculatedColumnFormula>
    </tableColumn>
    <tableColumn id="36" xr3:uid="{C96B9F50-83D3-4952-9920-33A613F16893}" name="R DoW" dataDxfId="17">
      <calculatedColumnFormula>TEXT(AI2,"dddd")</calculatedColumnFormula>
    </tableColumn>
    <tableColumn id="37" xr3:uid="{E39C1F5F-8A2B-4211-AB24-5B0473DF28C0}" name="ReturnTimeLocal" dataDxfId="16"/>
    <tableColumn id="38" xr3:uid="{739AFD62-140C-4507-879E-A276CDF0EB79}" name="TripOver30Mins"/>
    <tableColumn id="39" xr3:uid="{8DF14D0B-D75D-45A6-8EE9-769D45F50866}" name="LocalProgramFlag"/>
    <tableColumn id="40" xr3:uid="{E4A1CAEF-AD77-4938-8E8F-2AC258BCAE52}" name="TripRouteCategory"/>
    <tableColumn id="41" xr3:uid="{3CE83ED6-DE60-4BDA-8215-0B178D32005E}" name="TripProgram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54B24-2DBB-7249-8D51-EC0C2FDCFDD4}" name="Table2" displayName="Table2" ref="A1:AO2" totalsRowShown="0">
  <autoFilter ref="A1:AO2" xr:uid="{0F878B30-939D-8645-89F7-0E9EA2BCBC6B}"/>
  <tableColumns count="41">
    <tableColumn id="1" xr3:uid="{CB0A7711-4A64-DE4B-ABA9-8E2C1C7EFE1E}" name="UserProgramName"/>
    <tableColumn id="2" xr3:uid="{22C75369-6BB2-F741-819B-98622A2CC45F}" name="UserId"/>
    <tableColumn id="3" xr3:uid="{6F48AD4A-17DF-844A-A6E2-6D0040E6A3B9}" name="UserRole"/>
    <tableColumn id="4" xr3:uid="{5315AB8A-075E-AB4A-9FE3-603C0470E97E}" name="UserCity"/>
    <tableColumn id="5" xr3:uid="{68763909-04D5-EB42-B56F-BEB3CE2B059B}" name="UserState"/>
    <tableColumn id="6" xr3:uid="{5A8F87FC-299D-A04C-8032-DD20B8A537CD}" name="UserZip"/>
    <tableColumn id="7" xr3:uid="{EDEB51B5-78BB-A34D-B026-DD7DD5859D6B}" name="UserCountry"/>
    <tableColumn id="8" xr3:uid="{AA575E32-6F11-CB49-81F3-C5028C6502C7}" name="MembershipType"/>
    <tableColumn id="9" xr3:uid="{5F43D08A-E132-F641-A0B1-970D454FB9EC}" name="Bike"/>
    <tableColumn id="10" xr3:uid="{97CDEA84-A64C-DA47-ADFD-49C8E6F8B8E5}" name="BikeType"/>
    <tableColumn id="11" xr3:uid="{B2D0449F-1A90-A34A-9012-7791726282CE}" name="CheckoutKioskName"/>
    <tableColumn id="12" xr3:uid="{221D70A0-461C-E348-8928-A0A6ABF23CB5}" name="CO Lat"/>
    <tableColumn id="13" xr3:uid="{E7768882-DCC8-6140-8261-E233030C6EAD}" name="Co Long"/>
    <tableColumn id="14" xr3:uid="{44F16BB4-099D-5441-856E-338F9ECFE8EA}" name="Municipality"/>
    <tableColumn id="15" xr3:uid="{AD2AF07A-17E3-0845-96AF-B7F98C82B09A}" name="ReturnKioskName"/>
    <tableColumn id="16" xr3:uid="{8C8F9579-23D1-F64A-87A5-DFEA207BF2C6}" name="R Lat"/>
    <tableColumn id="17" xr3:uid="{983E468B-42C5-BC45-86AA-7135B30FFF35}" name="R Long"/>
    <tableColumn id="18" xr3:uid="{C84FD20A-6C08-C342-99D7-4EBB12E65D07}" name="R Muni"/>
    <tableColumn id="19" xr3:uid="{31370AC8-095A-E542-8BBB-31B601F3F808}" name="DurationMins"/>
    <tableColumn id="20" xr3:uid="{75D4C786-3847-3445-B217-F75C24C1D1E7}" name="AdjustedDurationMins"/>
    <tableColumn id="21" xr3:uid="{7F4C965D-A1A2-FF4E-9C8B-1F21B16C64E9}" name="UsageFee"/>
    <tableColumn id="22" xr3:uid="{61955D21-3B70-1C46-8439-07D2058D247C}" name="AdjustmentFlag"/>
    <tableColumn id="23" xr3:uid="{FEBC2C21-E6EF-0640-845D-C420BD758F11}" name="Distance"/>
    <tableColumn id="24" xr3:uid="{4FDE3D1D-B5EB-CF4F-8E0B-CB27EA0B92D3}" name="EstimatedCarbonOffset"/>
    <tableColumn id="25" xr3:uid="{2DE45830-7461-154D-8E8E-D7033A043DEB}" name="EstimatedCaloriesBurned"/>
    <tableColumn id="26" xr3:uid="{42E1B4E1-930E-1B40-8AC9-E9F2355A4446}" name="CO Count"/>
    <tableColumn id="27" xr3:uid="{79378AD2-4F9E-BD4B-AC7B-F508DAD6FC3E}" name="CheckoutDateLocal" dataDxfId="15"/>
    <tableColumn id="28" xr3:uid="{BB94A0B4-A646-1647-B47E-3DDB0E56A499}" name="Checkout Month" dataDxfId="14"/>
    <tableColumn id="29" xr3:uid="{D85FD4C1-B8F4-3344-8FF4-D55D26067626}" name="CO DoW (data)" dataDxfId="13"/>
    <tableColumn id="30" xr3:uid="{2BFE16B6-CB7D-2744-A80F-C6B552F2E583}" name="CO DoW"/>
    <tableColumn id="31" xr3:uid="{0D03EF4B-0D8F-4C4F-A379-AC1E90738FA1}" name="CheckoutTimeLocal" dataDxfId="12"/>
    <tableColumn id="32" xr3:uid="{9E424016-C795-0D4F-8934-31E070AEDDA9}" name="Return Count"/>
    <tableColumn id="33" xr3:uid="{100E87D9-862E-EE40-98DC-F406EFED28FD}" name="ReturnDateLocal" dataDxfId="11"/>
    <tableColumn id="34" xr3:uid="{76C949E9-B193-4E4A-95DB-3EB5C0E709DC}" name="Return Month" dataDxfId="10"/>
    <tableColumn id="35" xr3:uid="{11B98C63-8724-FF41-9228-A185B6085A82}" name="R DoW (data)" dataDxfId="9"/>
    <tableColumn id="36" xr3:uid="{63E28C05-BB42-124B-A830-70321B1D2B3D}" name="R DoW"/>
    <tableColumn id="37" xr3:uid="{0F8FE023-3557-CD45-864C-038EEDC9BFFC}" name="ReturnTimeLocal" dataDxfId="8"/>
    <tableColumn id="38" xr3:uid="{A29DEB5F-E8AF-3E41-AA9A-2250E2578B27}" name="TripOver30Mins"/>
    <tableColumn id="39" xr3:uid="{07F2D834-2898-874B-8DE0-29A7784F89F3}" name="LocalProgramFlag"/>
    <tableColumn id="40" xr3:uid="{26147E0B-A156-8042-B566-2AC7B42B9869}" name="TripRouteCategory"/>
    <tableColumn id="41" xr3:uid="{46039CB0-6E90-C743-B0A8-2BA37A8A18F4}" name="TripProgram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26FF62-15A7-F241-8DF7-25A2B3A227F9}" name="Table3" displayName="Table3" ref="A1:AO4" totalsRowShown="0">
  <autoFilter ref="A1:AO4" xr:uid="{7E37051C-A165-7F4B-ABE4-15047F1BEC21}"/>
  <tableColumns count="41">
    <tableColumn id="1" xr3:uid="{319BDE71-5CEF-6C4F-AC01-064D0811FFA9}" name="UserProgramName"/>
    <tableColumn id="2" xr3:uid="{AF744C81-A2B5-D344-928C-7A8AC9E1BC7B}" name="UserId"/>
    <tableColumn id="3" xr3:uid="{C71BD924-FA8D-0A43-9FAE-D08585368DC5}" name="UserRole"/>
    <tableColumn id="4" xr3:uid="{5A034A49-2BAA-4B4F-9644-081AD6EF6B40}" name="UserCity"/>
    <tableColumn id="5" xr3:uid="{5B400212-2A66-F747-96EC-43F8EC33C123}" name="UserState"/>
    <tableColumn id="6" xr3:uid="{01397F3A-AACF-FD41-9685-5958810A5998}" name="UserZip"/>
    <tableColumn id="7" xr3:uid="{26DCD509-6EF9-974F-9FB8-8A501BE43EB1}" name="UserCountry"/>
    <tableColumn id="8" xr3:uid="{BA9DF49A-B052-294E-A45D-584653ABF1B4}" name="MembershipType"/>
    <tableColumn id="9" xr3:uid="{F9375140-0394-564D-B7DB-FE0CC649FAF0}" name="Bike"/>
    <tableColumn id="10" xr3:uid="{2ABA9602-5559-064A-9A47-7153F81A1511}" name="BikeType"/>
    <tableColumn id="11" xr3:uid="{247BF453-DFA5-0F4C-BFB2-F30D21721B2C}" name="CheckoutKioskName"/>
    <tableColumn id="12" xr3:uid="{AC72AF5E-1B0D-234C-AE05-890691715491}" name="CO Lat"/>
    <tableColumn id="13" xr3:uid="{E1CAAC91-D280-9844-8027-173FA52AAE96}" name="Co Long"/>
    <tableColumn id="14" xr3:uid="{21358DA2-A432-DA43-B781-81F0F5FD4C5D}" name="Municipality"/>
    <tableColumn id="15" xr3:uid="{4F83CAA9-3A7F-9740-8D30-449DFA92A6BC}" name="ReturnKioskName"/>
    <tableColumn id="16" xr3:uid="{43D308A5-3837-D541-AC52-8AA41792C7C3}" name="R Lat"/>
    <tableColumn id="17" xr3:uid="{619619E6-4C8C-AF43-9716-7E82103AF02B}" name="R Long"/>
    <tableColumn id="18" xr3:uid="{0D441687-FA18-0C45-B9B3-FC91A3FB5687}" name="R Muni"/>
    <tableColumn id="19" xr3:uid="{21FBBE44-5761-AD48-876D-568EE46A8E45}" name="DurationMins"/>
    <tableColumn id="20" xr3:uid="{675D968C-BA60-8E42-A673-409A445F081D}" name="AdjustedDurationMins"/>
    <tableColumn id="21" xr3:uid="{F3295AE2-E62E-664D-833B-3759F4E07D5E}" name="UsageFee"/>
    <tableColumn id="22" xr3:uid="{74B7460A-D9EA-8D49-A97F-C4D9B986AB9A}" name="AdjustmentFlag"/>
    <tableColumn id="23" xr3:uid="{8B77A085-782E-1F48-A468-6F4538981D97}" name="Distance"/>
    <tableColumn id="24" xr3:uid="{8FA4213E-B2C9-4149-B540-90960293CF0E}" name="EstimatedCarbonOffset"/>
    <tableColumn id="25" xr3:uid="{40E999E2-39A5-9C43-BF1A-DD4630455EB8}" name="EstimatedCaloriesBurned"/>
    <tableColumn id="26" xr3:uid="{D8DF1ECE-34E8-904C-9673-FCF8F6D26A03}" name="CO Count"/>
    <tableColumn id="27" xr3:uid="{F20D259E-C4B5-014B-A5F6-2BD5AA08F3B0}" name="CheckoutDateLocal" dataDxfId="7"/>
    <tableColumn id="28" xr3:uid="{2BECEA99-B31C-F741-BBED-7A0662228BA8}" name="Checkout Month" dataDxfId="6"/>
    <tableColumn id="29" xr3:uid="{A88AC9EB-D17E-8E4E-9A6A-FD677F415CFD}" name="CO DoW (data)" dataDxfId="5"/>
    <tableColumn id="30" xr3:uid="{26AD3C6C-1713-5E48-B04C-D3DE8D255DEE}" name="CO DoW"/>
    <tableColumn id="31" xr3:uid="{04F58639-E440-CC47-B8F2-BAFDA32FCD8E}" name="CheckoutTimeLocal" dataDxfId="4"/>
    <tableColumn id="32" xr3:uid="{795EB13F-8B35-3B49-B456-404FFC982DA9}" name="Return Count"/>
    <tableColumn id="33" xr3:uid="{8691EB46-1FEE-844A-9BD7-737D0281C079}" name="ReturnDateLocal" dataDxfId="3"/>
    <tableColumn id="34" xr3:uid="{1812A3EA-5004-AF48-95A6-9656847DC7A2}" name="Return Month" dataDxfId="2"/>
    <tableColumn id="35" xr3:uid="{19A8B655-75D0-9E46-B717-3901FB017DC9}" name="R DoW (data)" dataDxfId="1"/>
    <tableColumn id="36" xr3:uid="{E940202A-A140-3147-8251-EB73E9F0BC4D}" name="R DoW"/>
    <tableColumn id="37" xr3:uid="{2C3B4531-B349-174B-9CF4-DD6D27D1EB77}" name="ReturnTimeLocal" dataDxfId="0"/>
    <tableColumn id="38" xr3:uid="{2506B1EF-04AB-7D45-8DCE-C03DEC2D6422}" name="TripOver30Mins"/>
    <tableColumn id="39" xr3:uid="{BCAADB14-0E76-444D-81EF-EFD0349A2B0A}" name="LocalProgramFlag"/>
    <tableColumn id="40" xr3:uid="{A7B0FFF4-E698-A34D-BEA6-49CE4E324146}" name="TripRouteCategory"/>
    <tableColumn id="41" xr3:uid="{3DA11B2D-8182-2544-A5AF-9524E08E3614}" name="TripProgram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11"/>
  <sheetViews>
    <sheetView tabSelected="1" topLeftCell="J1" workbookViewId="0">
      <pane ySplit="1" topLeftCell="A2" activePane="bottomLeft" state="frozen"/>
      <selection pane="bottomLeft" activeCell="AH1" sqref="AH1"/>
    </sheetView>
  </sheetViews>
  <sheetFormatPr baseColWidth="10" defaultColWidth="8.83203125" defaultRowHeight="15" x14ac:dyDescent="0.2"/>
  <cols>
    <col min="1" max="1" width="20" customWidth="1"/>
    <col min="2" max="2" width="9" customWidth="1"/>
    <col min="3" max="3" width="22.33203125" bestFit="1" customWidth="1"/>
    <col min="4" max="4" width="14.1640625" hidden="1" customWidth="1"/>
    <col min="5" max="5" width="11.83203125" hidden="1" customWidth="1"/>
    <col min="6" max="6" width="10" hidden="1" customWidth="1"/>
    <col min="7" max="7" width="14.5" hidden="1" customWidth="1"/>
    <col min="8" max="8" width="18.83203125" hidden="1" customWidth="1"/>
    <col min="9" max="9" width="12.83203125" bestFit="1" customWidth="1"/>
    <col min="10" max="10" width="11.33203125" customWidth="1"/>
    <col min="11" max="11" width="26.83203125" customWidth="1"/>
    <col min="12" max="12" width="10" hidden="1" customWidth="1"/>
    <col min="13" max="13" width="10.6640625" hidden="1" customWidth="1"/>
    <col min="14" max="14" width="14.33203125" hidden="1" customWidth="1"/>
    <col min="15" max="15" width="18.33203125" customWidth="1"/>
    <col min="16" max="16" width="10" hidden="1" customWidth="1"/>
    <col min="17" max="17" width="10.6640625" hidden="1" customWidth="1"/>
    <col min="18" max="18" width="11.1640625" bestFit="1" customWidth="1"/>
    <col min="19" max="19" width="15.33203125" customWidth="1"/>
    <col min="20" max="20" width="23.33203125" hidden="1" customWidth="1"/>
    <col min="21" max="21" width="11.83203125" hidden="1" customWidth="1"/>
    <col min="22" max="22" width="17.1640625" hidden="1" customWidth="1"/>
    <col min="23" max="23" width="10.6640625" hidden="1" customWidth="1"/>
    <col min="24" max="24" width="23.83203125" hidden="1" customWidth="1"/>
    <col min="25" max="25" width="25.5" hidden="1" customWidth="1"/>
    <col min="26" max="26" width="11.5" hidden="1" customWidth="1"/>
    <col min="27" max="27" width="20" customWidth="1"/>
    <col min="28" max="28" width="17.83203125" hidden="1" customWidth="1"/>
    <col min="29" max="29" width="16.33203125" customWidth="1"/>
    <col min="30" max="30" width="11.5" bestFit="1" customWidth="1"/>
    <col min="31" max="31" width="20.33203125" customWidth="1"/>
    <col min="32" max="32" width="14.83203125" customWidth="1"/>
    <col min="33" max="33" width="17.6640625" customWidth="1"/>
    <col min="34" max="34" width="15.5" customWidth="1"/>
    <col min="35" max="35" width="14.83203125" customWidth="1"/>
    <col min="36" max="36" width="11.5" bestFit="1" customWidth="1"/>
    <col min="37" max="37" width="18" customWidth="1"/>
    <col min="38" max="38" width="17.33203125" customWidth="1"/>
    <col min="39" max="39" width="18.5" customWidth="1"/>
    <col min="40" max="40" width="19.6640625" customWidth="1"/>
    <col min="41" max="41" width="19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134</v>
      </c>
      <c r="M1" s="3" t="s">
        <v>135</v>
      </c>
      <c r="N1" s="3" t="s">
        <v>136</v>
      </c>
      <c r="O1" t="s">
        <v>11</v>
      </c>
      <c r="P1" s="3" t="s">
        <v>137</v>
      </c>
      <c r="Q1" s="3" t="s">
        <v>138</v>
      </c>
      <c r="R1" s="3" t="s">
        <v>139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s="3" t="s">
        <v>140</v>
      </c>
      <c r="AA1" t="s">
        <v>19</v>
      </c>
      <c r="AB1" s="3" t="s">
        <v>141</v>
      </c>
      <c r="AC1" s="3" t="s">
        <v>142</v>
      </c>
      <c r="AD1" s="3" t="s">
        <v>143</v>
      </c>
      <c r="AE1" t="s">
        <v>21</v>
      </c>
      <c r="AF1" s="3" t="s">
        <v>144</v>
      </c>
      <c r="AG1" t="s">
        <v>20</v>
      </c>
      <c r="AH1" s="3" t="s">
        <v>145</v>
      </c>
      <c r="AI1" s="3" t="s">
        <v>146</v>
      </c>
      <c r="AJ1" s="3" t="s">
        <v>147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</row>
    <row r="2" spans="1:41" x14ac:dyDescent="0.2">
      <c r="A2" t="s">
        <v>27</v>
      </c>
      <c r="B2">
        <v>1475174</v>
      </c>
      <c r="C2" t="s">
        <v>77</v>
      </c>
      <c r="G2" t="s">
        <v>29</v>
      </c>
      <c r="I2">
        <v>12552</v>
      </c>
      <c r="J2" t="s">
        <v>30</v>
      </c>
      <c r="K2" t="s">
        <v>66</v>
      </c>
      <c r="L2">
        <f>VLOOKUP($K2,Key!$A$1:$D$106,2,FALSE)</f>
        <v>43.036900000000003</v>
      </c>
      <c r="M2">
        <f>VLOOKUP($K2,Key!$A$1:$D$106,3,FALSE)</f>
        <v>-87.89667</v>
      </c>
      <c r="N2" t="str">
        <f>VLOOKUP($K2,Key!$A$1:$D$106,4,FALSE)</f>
        <v>Milwaukee</v>
      </c>
      <c r="O2" t="s">
        <v>66</v>
      </c>
      <c r="P2">
        <f>VLOOKUP($O2,Key!$A$1:$D$106,2,FALSE)</f>
        <v>43.036900000000003</v>
      </c>
      <c r="Q2">
        <f>VLOOKUP($O2,Key!$A$1:$D$106,3,FALSE)</f>
        <v>-87.89667</v>
      </c>
      <c r="R2" t="str">
        <f>VLOOKUP($O2,Key!$A$1:$D$106,4,FALSE)</f>
        <v>Milwaukee</v>
      </c>
      <c r="S2">
        <v>325</v>
      </c>
      <c r="T2">
        <v>0</v>
      </c>
      <c r="U2">
        <v>0</v>
      </c>
      <c r="V2" t="s">
        <v>32</v>
      </c>
      <c r="W2">
        <v>18</v>
      </c>
      <c r="X2">
        <v>17.100000000000001</v>
      </c>
      <c r="Y2">
        <v>720</v>
      </c>
      <c r="Z2" s="5">
        <v>-1</v>
      </c>
      <c r="AA2" s="1">
        <v>43505</v>
      </c>
      <c r="AB2" s="7">
        <f t="shared" ref="AB2:AB65" si="0">DATE(YEAR(AA2), MONTH(AA2), 1)</f>
        <v>43497</v>
      </c>
      <c r="AC2" s="7">
        <f t="shared" ref="AC2:AC65" si="1">AA2</f>
        <v>43505</v>
      </c>
      <c r="AD2" s="7" t="str">
        <f t="shared" ref="AD2:AD65" si="2">TEXT(AC2,"dddd")</f>
        <v>Saturday</v>
      </c>
      <c r="AE2" s="2">
        <v>0.40802083333333333</v>
      </c>
      <c r="AF2" s="5">
        <v>1</v>
      </c>
      <c r="AG2" s="1">
        <v>43505</v>
      </c>
      <c r="AH2" s="7">
        <f t="shared" ref="AH2:AH65" si="3">DATE(YEAR(AG2), MONTH(AG2), 1)</f>
        <v>43497</v>
      </c>
      <c r="AI2" s="7">
        <f t="shared" ref="AI2:AI65" si="4">AG2</f>
        <v>43505</v>
      </c>
      <c r="AJ2" s="7" t="str">
        <f t="shared" ref="AJ2:AJ65" si="5">TEXT(AI2,"dddd")</f>
        <v>Saturday</v>
      </c>
      <c r="AK2" s="2">
        <v>0.63376157407407407</v>
      </c>
      <c r="AL2" t="s">
        <v>33</v>
      </c>
      <c r="AM2" t="s">
        <v>33</v>
      </c>
      <c r="AN2" t="s">
        <v>34</v>
      </c>
      <c r="AO2" t="s">
        <v>27</v>
      </c>
    </row>
    <row r="3" spans="1:41" x14ac:dyDescent="0.2">
      <c r="A3" t="s">
        <v>27</v>
      </c>
      <c r="B3">
        <v>1642662</v>
      </c>
      <c r="C3" t="s">
        <v>77</v>
      </c>
      <c r="G3" t="s">
        <v>29</v>
      </c>
      <c r="I3">
        <v>11056</v>
      </c>
      <c r="J3" t="s">
        <v>30</v>
      </c>
      <c r="K3" t="s">
        <v>49</v>
      </c>
      <c r="L3">
        <f>VLOOKUP($K3,Key!$A$1:$D$106,2,FALSE)</f>
        <v>43.03913</v>
      </c>
      <c r="M3">
        <f>VLOOKUP($K3,Key!$A$1:$D$106,3,FALSE)</f>
        <v>-87.916150000000002</v>
      </c>
      <c r="N3" t="str">
        <f>VLOOKUP($K3,Key!$A$1:$D$106,4,FALSE)</f>
        <v>Milwaukee</v>
      </c>
      <c r="O3" t="s">
        <v>75</v>
      </c>
      <c r="P3">
        <f>VLOOKUP($O3,Key!$A$1:$D$106,2,FALSE)</f>
        <v>43.038600000000002</v>
      </c>
      <c r="Q3">
        <f>VLOOKUP($O3,Key!$A$1:$D$106,3,FALSE)</f>
        <v>-87.912099999999995</v>
      </c>
      <c r="R3" t="str">
        <f>VLOOKUP($O3,Key!$A$1:$D$106,4,FALSE)</f>
        <v>Milwaukee</v>
      </c>
      <c r="S3">
        <v>3</v>
      </c>
      <c r="T3">
        <v>0</v>
      </c>
      <c r="U3">
        <v>0</v>
      </c>
      <c r="V3" t="s">
        <v>32</v>
      </c>
      <c r="W3">
        <v>0</v>
      </c>
      <c r="X3">
        <v>0</v>
      </c>
      <c r="Y3">
        <v>0</v>
      </c>
      <c r="Z3" s="4">
        <v>-1</v>
      </c>
      <c r="AA3" s="1">
        <v>43518</v>
      </c>
      <c r="AB3" s="6">
        <f t="shared" si="0"/>
        <v>43497</v>
      </c>
      <c r="AC3" s="6">
        <f t="shared" si="1"/>
        <v>43518</v>
      </c>
      <c r="AD3" s="6" t="str">
        <f t="shared" si="2"/>
        <v>Friday</v>
      </c>
      <c r="AE3" s="2">
        <v>0.51806712962962964</v>
      </c>
      <c r="AF3" s="4">
        <v>1</v>
      </c>
      <c r="AG3" s="1">
        <v>43518</v>
      </c>
      <c r="AH3" s="6">
        <f t="shared" si="3"/>
        <v>43497</v>
      </c>
      <c r="AI3" s="6">
        <f t="shared" si="4"/>
        <v>43518</v>
      </c>
      <c r="AJ3" s="6" t="str">
        <f t="shared" si="5"/>
        <v>Friday</v>
      </c>
      <c r="AK3" s="2">
        <v>0.52016203703703701</v>
      </c>
      <c r="AL3" t="s">
        <v>32</v>
      </c>
      <c r="AM3" t="s">
        <v>33</v>
      </c>
      <c r="AN3" t="s">
        <v>46</v>
      </c>
      <c r="AO3" t="s">
        <v>27</v>
      </c>
    </row>
    <row r="4" spans="1:41" x14ac:dyDescent="0.2">
      <c r="A4" t="s">
        <v>27</v>
      </c>
      <c r="B4">
        <v>1867040</v>
      </c>
      <c r="C4" t="s">
        <v>77</v>
      </c>
      <c r="G4" t="s">
        <v>29</v>
      </c>
      <c r="I4">
        <v>5484</v>
      </c>
      <c r="J4" t="s">
        <v>30</v>
      </c>
      <c r="K4" t="s">
        <v>84</v>
      </c>
      <c r="L4">
        <f>VLOOKUP($K4,Key!$A$1:$D$106,2,FALSE)</f>
        <v>43.074890000000003</v>
      </c>
      <c r="M4">
        <f>VLOOKUP($K4,Key!$A$1:$D$106,3,FALSE)</f>
        <v>-87.882810000000006</v>
      </c>
      <c r="N4" t="str">
        <f>VLOOKUP($K4,Key!$A$1:$D$106,4,FALSE)</f>
        <v>Milwaukee</v>
      </c>
      <c r="O4" t="s">
        <v>84</v>
      </c>
      <c r="P4">
        <f>VLOOKUP($O4,Key!$A$1:$D$106,2,FALSE)</f>
        <v>43.074890000000003</v>
      </c>
      <c r="Q4">
        <f>VLOOKUP($O4,Key!$A$1:$D$106,3,FALSE)</f>
        <v>-87.882810000000006</v>
      </c>
      <c r="R4" t="str">
        <f>VLOOKUP($O4,Key!$A$1:$D$106,4,FALSE)</f>
        <v>Milwaukee</v>
      </c>
      <c r="S4">
        <v>14</v>
      </c>
      <c r="T4">
        <v>0</v>
      </c>
      <c r="U4">
        <v>0</v>
      </c>
      <c r="V4" t="s">
        <v>32</v>
      </c>
      <c r="W4">
        <v>2</v>
      </c>
      <c r="X4">
        <v>1.9</v>
      </c>
      <c r="Y4">
        <v>80</v>
      </c>
      <c r="Z4" s="4">
        <v>-1</v>
      </c>
      <c r="AA4" s="1">
        <v>43498</v>
      </c>
      <c r="AB4" s="6">
        <f t="shared" si="0"/>
        <v>43497</v>
      </c>
      <c r="AC4" s="6">
        <f t="shared" si="1"/>
        <v>43498</v>
      </c>
      <c r="AD4" s="6" t="str">
        <f t="shared" si="2"/>
        <v>Saturday</v>
      </c>
      <c r="AE4" s="2">
        <v>0.53322916666666664</v>
      </c>
      <c r="AF4" s="4">
        <v>1</v>
      </c>
      <c r="AG4" s="1">
        <v>43498</v>
      </c>
      <c r="AH4" s="6">
        <f t="shared" si="3"/>
        <v>43497</v>
      </c>
      <c r="AI4" s="6">
        <f t="shared" si="4"/>
        <v>43498</v>
      </c>
      <c r="AJ4" s="6" t="str">
        <f t="shared" si="5"/>
        <v>Saturday</v>
      </c>
      <c r="AK4" s="2">
        <v>0.54251157407407413</v>
      </c>
      <c r="AL4" t="s">
        <v>32</v>
      </c>
      <c r="AM4" t="s">
        <v>33</v>
      </c>
      <c r="AN4" t="s">
        <v>34</v>
      </c>
      <c r="AO4" t="s">
        <v>27</v>
      </c>
    </row>
    <row r="5" spans="1:41" x14ac:dyDescent="0.2">
      <c r="A5" t="s">
        <v>27</v>
      </c>
      <c r="B5">
        <v>2290057</v>
      </c>
      <c r="C5" t="s">
        <v>77</v>
      </c>
      <c r="G5" t="s">
        <v>29</v>
      </c>
      <c r="I5">
        <v>12535</v>
      </c>
      <c r="J5" t="s">
        <v>30</v>
      </c>
      <c r="K5" t="s">
        <v>85</v>
      </c>
      <c r="L5">
        <f>VLOOKUP($K5,Key!$A$1:$D$106,2,FALSE)</f>
        <v>43.078530000000001</v>
      </c>
      <c r="M5">
        <f>VLOOKUP($K5,Key!$A$1:$D$106,3,FALSE)</f>
        <v>-87.882620000000003</v>
      </c>
      <c r="N5" t="str">
        <f>VLOOKUP($K5,Key!$A$1:$D$106,4,FALSE)</f>
        <v>Milwaukee</v>
      </c>
      <c r="O5" t="s">
        <v>85</v>
      </c>
      <c r="P5">
        <f>VLOOKUP($O5,Key!$A$1:$D$106,2,FALSE)</f>
        <v>43.078530000000001</v>
      </c>
      <c r="Q5">
        <f>VLOOKUP($O5,Key!$A$1:$D$106,3,FALSE)</f>
        <v>-87.882620000000003</v>
      </c>
      <c r="R5" t="str">
        <f>VLOOKUP($O5,Key!$A$1:$D$106,4,FALSE)</f>
        <v>Milwaukee</v>
      </c>
      <c r="S5">
        <v>0</v>
      </c>
      <c r="T5">
        <v>0</v>
      </c>
      <c r="U5">
        <v>0</v>
      </c>
      <c r="V5" t="s">
        <v>32</v>
      </c>
      <c r="W5">
        <v>0</v>
      </c>
      <c r="X5">
        <v>0</v>
      </c>
      <c r="Y5">
        <v>0</v>
      </c>
      <c r="Z5" s="4">
        <v>-1</v>
      </c>
      <c r="AA5" s="1">
        <v>43503</v>
      </c>
      <c r="AB5" s="6">
        <f t="shared" si="0"/>
        <v>43497</v>
      </c>
      <c r="AC5" s="6">
        <f t="shared" si="1"/>
        <v>43503</v>
      </c>
      <c r="AD5" s="6" t="str">
        <f t="shared" si="2"/>
        <v>Thursday</v>
      </c>
      <c r="AE5" s="2">
        <v>0.44945601851851852</v>
      </c>
      <c r="AF5" s="4">
        <v>1</v>
      </c>
      <c r="AG5" s="1">
        <v>43503</v>
      </c>
      <c r="AH5" s="6">
        <f t="shared" si="3"/>
        <v>43497</v>
      </c>
      <c r="AI5" s="6">
        <f t="shared" si="4"/>
        <v>43503</v>
      </c>
      <c r="AJ5" s="6" t="str">
        <f t="shared" si="5"/>
        <v>Thursday</v>
      </c>
      <c r="AK5" s="2">
        <v>0.44965277777777773</v>
      </c>
      <c r="AL5" t="s">
        <v>32</v>
      </c>
      <c r="AM5" t="s">
        <v>33</v>
      </c>
      <c r="AN5" t="s">
        <v>34</v>
      </c>
      <c r="AO5" t="s">
        <v>27</v>
      </c>
    </row>
    <row r="6" spans="1:41" x14ac:dyDescent="0.2">
      <c r="A6" t="s">
        <v>27</v>
      </c>
      <c r="B6">
        <v>2086084</v>
      </c>
      <c r="C6" t="s">
        <v>95</v>
      </c>
      <c r="F6">
        <v>53204</v>
      </c>
      <c r="G6" t="s">
        <v>29</v>
      </c>
      <c r="H6" t="s">
        <v>96</v>
      </c>
      <c r="I6">
        <v>5468</v>
      </c>
      <c r="J6" t="s">
        <v>30</v>
      </c>
      <c r="K6" t="s">
        <v>81</v>
      </c>
      <c r="L6">
        <f>VLOOKUP($K6,Key!$A$1:$D$106,2,FALSE)</f>
        <v>43.081940000000003</v>
      </c>
      <c r="M6">
        <f>VLOOKUP($K6,Key!$A$1:$D$106,3,FALSE)</f>
        <v>-87.888090000000005</v>
      </c>
      <c r="N6" t="str">
        <f>VLOOKUP($K6,Key!$A$1:$D$106,4,FALSE)</f>
        <v>Shorewood</v>
      </c>
      <c r="O6" t="s">
        <v>97</v>
      </c>
      <c r="P6">
        <f>VLOOKUP($O6,Key!$A$1:$D$106,2,FALSE)</f>
        <v>43.020130000000002</v>
      </c>
      <c r="Q6">
        <f>VLOOKUP($O6,Key!$A$1:$D$106,3,FALSE)</f>
        <v>-87.922499999999999</v>
      </c>
      <c r="R6" t="str">
        <f>VLOOKUP($O6,Key!$A$1:$D$106,4,FALSE)</f>
        <v>Milwaukee</v>
      </c>
      <c r="S6">
        <v>63</v>
      </c>
      <c r="T6">
        <v>0</v>
      </c>
      <c r="U6">
        <v>12.66</v>
      </c>
      <c r="V6" t="s">
        <v>32</v>
      </c>
      <c r="W6">
        <v>9</v>
      </c>
      <c r="X6">
        <v>8.6</v>
      </c>
      <c r="Y6">
        <v>360</v>
      </c>
      <c r="Z6" s="5">
        <v>-1</v>
      </c>
      <c r="AA6" s="1">
        <v>43521</v>
      </c>
      <c r="AB6" s="7">
        <f t="shared" si="0"/>
        <v>43497</v>
      </c>
      <c r="AC6" s="7">
        <f t="shared" si="1"/>
        <v>43521</v>
      </c>
      <c r="AD6" s="7" t="str">
        <f t="shared" si="2"/>
        <v>Monday</v>
      </c>
      <c r="AE6" s="2">
        <v>0.12208333333333332</v>
      </c>
      <c r="AF6" s="5">
        <v>1</v>
      </c>
      <c r="AG6" s="1">
        <v>43521</v>
      </c>
      <c r="AH6" s="7">
        <f t="shared" si="3"/>
        <v>43497</v>
      </c>
      <c r="AI6" s="7">
        <f t="shared" si="4"/>
        <v>43521</v>
      </c>
      <c r="AJ6" s="7" t="str">
        <f t="shared" si="5"/>
        <v>Monday</v>
      </c>
      <c r="AK6" s="2">
        <v>0.16571759259259258</v>
      </c>
      <c r="AL6" t="s">
        <v>33</v>
      </c>
      <c r="AM6" t="s">
        <v>33</v>
      </c>
      <c r="AN6" t="s">
        <v>46</v>
      </c>
      <c r="AO6" t="s">
        <v>27</v>
      </c>
    </row>
    <row r="7" spans="1:41" x14ac:dyDescent="0.2">
      <c r="A7" t="s">
        <v>27</v>
      </c>
      <c r="B7">
        <v>2147694</v>
      </c>
      <c r="C7" t="s">
        <v>95</v>
      </c>
      <c r="F7">
        <v>53185</v>
      </c>
      <c r="G7" t="s">
        <v>29</v>
      </c>
      <c r="H7" t="s">
        <v>96</v>
      </c>
      <c r="I7">
        <v>11078</v>
      </c>
      <c r="J7" t="s">
        <v>30</v>
      </c>
      <c r="K7" t="s">
        <v>98</v>
      </c>
      <c r="L7">
        <f>VLOOKUP($K7,Key!$A$1:$D$106,2,FALSE)</f>
        <v>43.05097</v>
      </c>
      <c r="M7">
        <f>VLOOKUP($K7,Key!$A$1:$D$106,3,FALSE)</f>
        <v>-87.906440000000003</v>
      </c>
      <c r="N7" t="str">
        <f>VLOOKUP($K7,Key!$A$1:$D$106,4,FALSE)</f>
        <v>Milwaukee</v>
      </c>
      <c r="O7" t="s">
        <v>98</v>
      </c>
      <c r="P7">
        <f>VLOOKUP($O7,Key!$A$1:$D$106,2,FALSE)</f>
        <v>43.05097</v>
      </c>
      <c r="Q7">
        <f>VLOOKUP($O7,Key!$A$1:$D$106,3,FALSE)</f>
        <v>-87.906440000000003</v>
      </c>
      <c r="R7" t="str">
        <f>VLOOKUP($O7,Key!$A$1:$D$106,4,FALSE)</f>
        <v>Milwaukee</v>
      </c>
      <c r="S7">
        <v>2</v>
      </c>
      <c r="T7">
        <v>0</v>
      </c>
      <c r="U7">
        <v>0</v>
      </c>
      <c r="V7" t="s">
        <v>32</v>
      </c>
      <c r="W7">
        <v>0</v>
      </c>
      <c r="X7">
        <v>0</v>
      </c>
      <c r="Y7">
        <v>0</v>
      </c>
      <c r="Z7" s="5">
        <v>-1</v>
      </c>
      <c r="AA7" s="1">
        <v>43504</v>
      </c>
      <c r="AB7" s="7">
        <f t="shared" si="0"/>
        <v>43497</v>
      </c>
      <c r="AC7" s="7">
        <f t="shared" si="1"/>
        <v>43504</v>
      </c>
      <c r="AD7" s="7" t="str">
        <f t="shared" si="2"/>
        <v>Friday</v>
      </c>
      <c r="AE7" s="2">
        <v>9.1967592592592587E-2</v>
      </c>
      <c r="AF7" s="5">
        <v>1</v>
      </c>
      <c r="AG7" s="1">
        <v>43504</v>
      </c>
      <c r="AH7" s="7">
        <f t="shared" si="3"/>
        <v>43497</v>
      </c>
      <c r="AI7" s="7">
        <f t="shared" si="4"/>
        <v>43504</v>
      </c>
      <c r="AJ7" s="7" t="str">
        <f t="shared" si="5"/>
        <v>Friday</v>
      </c>
      <c r="AK7" s="2">
        <v>9.3587962962962956E-2</v>
      </c>
      <c r="AL7" t="s">
        <v>32</v>
      </c>
      <c r="AM7" t="s">
        <v>33</v>
      </c>
      <c r="AN7" t="s">
        <v>34</v>
      </c>
      <c r="AO7" t="s">
        <v>27</v>
      </c>
    </row>
    <row r="8" spans="1:41" x14ac:dyDescent="0.2">
      <c r="A8" t="s">
        <v>27</v>
      </c>
      <c r="B8">
        <v>2243429</v>
      </c>
      <c r="C8" t="s">
        <v>95</v>
      </c>
      <c r="F8">
        <v>53202</v>
      </c>
      <c r="G8" t="s">
        <v>29</v>
      </c>
      <c r="H8" t="s">
        <v>96</v>
      </c>
      <c r="I8">
        <v>168</v>
      </c>
      <c r="J8" t="s">
        <v>30</v>
      </c>
      <c r="K8" t="s">
        <v>64</v>
      </c>
      <c r="L8">
        <f>VLOOKUP($K8,Key!$A$1:$D$106,2,FALSE)</f>
        <v>43.052549999999997</v>
      </c>
      <c r="M8">
        <f>VLOOKUP($K8,Key!$A$1:$D$106,3,FALSE)</f>
        <v>-87.909329999999997</v>
      </c>
      <c r="N8" t="str">
        <f>VLOOKUP($K8,Key!$A$1:$D$106,4,FALSE)</f>
        <v>Milwaukee</v>
      </c>
      <c r="O8" t="s">
        <v>53</v>
      </c>
      <c r="P8">
        <f>VLOOKUP($O8,Key!$A$1:$D$106,2,FALSE)</f>
        <v>43.049909999999997</v>
      </c>
      <c r="Q8">
        <f>VLOOKUP($O8,Key!$A$1:$D$106,3,FALSE)</f>
        <v>-87.914237</v>
      </c>
      <c r="R8" t="str">
        <f>VLOOKUP($O8,Key!$A$1:$D$106,4,FALSE)</f>
        <v>Milwaukee</v>
      </c>
      <c r="S8">
        <v>20285</v>
      </c>
      <c r="T8">
        <v>0</v>
      </c>
      <c r="U8">
        <v>0</v>
      </c>
      <c r="V8" t="s">
        <v>32</v>
      </c>
      <c r="W8">
        <v>18</v>
      </c>
      <c r="X8">
        <v>17.100000000000001</v>
      </c>
      <c r="Y8">
        <v>720</v>
      </c>
      <c r="Z8" s="5">
        <v>-1</v>
      </c>
      <c r="AA8" s="1">
        <v>43503</v>
      </c>
      <c r="AB8" s="7">
        <f t="shared" si="0"/>
        <v>43497</v>
      </c>
      <c r="AC8" s="7">
        <f t="shared" si="1"/>
        <v>43503</v>
      </c>
      <c r="AD8" s="7" t="str">
        <f t="shared" si="2"/>
        <v>Thursday</v>
      </c>
      <c r="AE8" s="2">
        <v>0.28174768518518517</v>
      </c>
      <c r="AF8" s="5">
        <v>1</v>
      </c>
      <c r="AG8" s="1">
        <v>43517</v>
      </c>
      <c r="AH8" s="7">
        <f t="shared" si="3"/>
        <v>43497</v>
      </c>
      <c r="AI8" s="7">
        <f t="shared" si="4"/>
        <v>43517</v>
      </c>
      <c r="AJ8" s="7" t="str">
        <f t="shared" si="5"/>
        <v>Thursday</v>
      </c>
      <c r="AK8" s="2">
        <v>0.3681018518518519</v>
      </c>
      <c r="AL8" t="s">
        <v>33</v>
      </c>
      <c r="AM8" t="s">
        <v>33</v>
      </c>
      <c r="AN8" t="s">
        <v>46</v>
      </c>
      <c r="AO8" t="s">
        <v>27</v>
      </c>
    </row>
    <row r="9" spans="1:41" x14ac:dyDescent="0.2">
      <c r="A9" t="s">
        <v>27</v>
      </c>
      <c r="B9">
        <v>2390312</v>
      </c>
      <c r="C9" t="s">
        <v>95</v>
      </c>
      <c r="F9">
        <v>53211</v>
      </c>
      <c r="G9" t="s">
        <v>29</v>
      </c>
      <c r="H9" t="s">
        <v>96</v>
      </c>
      <c r="I9">
        <v>12615</v>
      </c>
      <c r="J9" t="s">
        <v>30</v>
      </c>
      <c r="K9" t="s">
        <v>79</v>
      </c>
      <c r="L9">
        <f>VLOOKUP($K9,Key!$A$1:$D$106,2,FALSE)</f>
        <v>43.077359999999999</v>
      </c>
      <c r="M9">
        <f>VLOOKUP($K9,Key!$A$1:$D$106,3,FALSE)</f>
        <v>-87.880769999999998</v>
      </c>
      <c r="N9" t="str">
        <f>VLOOKUP($K9,Key!$A$1:$D$106,4,FALSE)</f>
        <v>Milwaukee</v>
      </c>
      <c r="O9" t="s">
        <v>103</v>
      </c>
      <c r="P9">
        <f>VLOOKUP($O9,Key!$A$1:$D$106,2,FALSE)</f>
        <v>43.089309999999998</v>
      </c>
      <c r="Q9">
        <f>VLOOKUP($O9,Key!$A$1:$D$106,3,FALSE)</f>
        <v>-87.882720000000006</v>
      </c>
      <c r="R9" t="str">
        <f>VLOOKUP($O9,Key!$A$1:$D$106,4,FALSE)</f>
        <v>Shorewood</v>
      </c>
      <c r="S9">
        <v>11</v>
      </c>
      <c r="T9">
        <v>0</v>
      </c>
      <c r="U9">
        <v>4.22</v>
      </c>
      <c r="V9" t="s">
        <v>32</v>
      </c>
      <c r="W9">
        <v>1</v>
      </c>
      <c r="X9">
        <v>1</v>
      </c>
      <c r="Y9">
        <v>40</v>
      </c>
      <c r="Z9" s="4">
        <v>-1</v>
      </c>
      <c r="AA9" s="1">
        <v>43497</v>
      </c>
      <c r="AB9" s="6">
        <f t="shared" si="0"/>
        <v>43497</v>
      </c>
      <c r="AC9" s="6">
        <f t="shared" si="1"/>
        <v>43497</v>
      </c>
      <c r="AD9" s="6" t="str">
        <f t="shared" si="2"/>
        <v>Friday</v>
      </c>
      <c r="AE9" s="2">
        <v>0.71042824074074085</v>
      </c>
      <c r="AF9" s="4">
        <v>1</v>
      </c>
      <c r="AG9" s="1">
        <v>43497</v>
      </c>
      <c r="AH9" s="6">
        <f t="shared" si="3"/>
        <v>43497</v>
      </c>
      <c r="AI9" s="6">
        <f t="shared" si="4"/>
        <v>43497</v>
      </c>
      <c r="AJ9" s="6" t="str">
        <f t="shared" si="5"/>
        <v>Friday</v>
      </c>
      <c r="AK9" s="2">
        <v>0.71866898148148151</v>
      </c>
      <c r="AL9" t="s">
        <v>32</v>
      </c>
      <c r="AM9" t="s">
        <v>33</v>
      </c>
      <c r="AN9" t="s">
        <v>46</v>
      </c>
      <c r="AO9" t="s">
        <v>27</v>
      </c>
    </row>
    <row r="10" spans="1:41" x14ac:dyDescent="0.2">
      <c r="A10" t="s">
        <v>27</v>
      </c>
      <c r="B10">
        <v>2392268</v>
      </c>
      <c r="C10" t="s">
        <v>95</v>
      </c>
      <c r="F10">
        <v>53202</v>
      </c>
      <c r="G10" t="s">
        <v>29</v>
      </c>
      <c r="H10" t="s">
        <v>96</v>
      </c>
      <c r="I10">
        <v>32</v>
      </c>
      <c r="J10" t="s">
        <v>30</v>
      </c>
      <c r="K10" t="s">
        <v>108</v>
      </c>
      <c r="L10">
        <f>VLOOKUP($K10,Key!$A$1:$D$106,2,FALSE)</f>
        <v>43.060250000000003</v>
      </c>
      <c r="M10">
        <f>VLOOKUP($K10,Key!$A$1:$D$106,3,FALSE)</f>
        <v>-87.892169999999993</v>
      </c>
      <c r="N10" t="str">
        <f>VLOOKUP($K10,Key!$A$1:$D$106,4,FALSE)</f>
        <v>Milwaukee</v>
      </c>
      <c r="O10" t="s">
        <v>38</v>
      </c>
      <c r="P10">
        <f>VLOOKUP($O10,Key!$A$1:$D$106,2,FALSE)</f>
        <v>43.052460000000004</v>
      </c>
      <c r="Q10">
        <f>VLOOKUP($O10,Key!$A$1:$D$106,3,FALSE)</f>
        <v>-87.891000000000005</v>
      </c>
      <c r="R10" t="str">
        <f>VLOOKUP($O10,Key!$A$1:$D$106,4,FALSE)</f>
        <v>Milwaukee</v>
      </c>
      <c r="S10">
        <v>22</v>
      </c>
      <c r="T10">
        <v>0</v>
      </c>
      <c r="U10">
        <v>0</v>
      </c>
      <c r="V10" t="s">
        <v>32</v>
      </c>
      <c r="W10">
        <v>3</v>
      </c>
      <c r="X10">
        <v>2.9</v>
      </c>
      <c r="Y10">
        <v>120</v>
      </c>
      <c r="Z10" s="5">
        <v>-1</v>
      </c>
      <c r="AA10" s="1">
        <v>43499</v>
      </c>
      <c r="AB10" s="7">
        <f t="shared" si="0"/>
        <v>43497</v>
      </c>
      <c r="AC10" s="7">
        <f t="shared" si="1"/>
        <v>43499</v>
      </c>
      <c r="AD10" s="7" t="str">
        <f t="shared" si="2"/>
        <v>Sunday</v>
      </c>
      <c r="AE10" s="2">
        <v>0.63967592592592593</v>
      </c>
      <c r="AF10" s="5">
        <v>1</v>
      </c>
      <c r="AG10" s="1">
        <v>43499</v>
      </c>
      <c r="AH10" s="7">
        <f t="shared" si="3"/>
        <v>43497</v>
      </c>
      <c r="AI10" s="7">
        <f t="shared" si="4"/>
        <v>43499</v>
      </c>
      <c r="AJ10" s="7" t="str">
        <f t="shared" si="5"/>
        <v>Sunday</v>
      </c>
      <c r="AK10" s="2">
        <v>0.65539351851851857</v>
      </c>
      <c r="AL10" t="s">
        <v>32</v>
      </c>
      <c r="AM10" t="s">
        <v>33</v>
      </c>
      <c r="AN10" t="s">
        <v>46</v>
      </c>
      <c r="AO10" t="s">
        <v>27</v>
      </c>
    </row>
    <row r="11" spans="1:41" x14ac:dyDescent="0.2">
      <c r="A11" t="s">
        <v>27</v>
      </c>
      <c r="B11">
        <v>2392578</v>
      </c>
      <c r="C11" t="s">
        <v>95</v>
      </c>
      <c r="F11">
        <v>53211</v>
      </c>
      <c r="G11" t="s">
        <v>29</v>
      </c>
      <c r="H11" t="s">
        <v>96</v>
      </c>
      <c r="I11">
        <v>12616</v>
      </c>
      <c r="J11" t="s">
        <v>30</v>
      </c>
      <c r="K11" t="s">
        <v>35</v>
      </c>
      <c r="L11">
        <f>VLOOKUP($K11,Key!$A$1:$D$106,2,FALSE)</f>
        <v>43.042490000000001</v>
      </c>
      <c r="M11">
        <f>VLOOKUP($K11,Key!$A$1:$D$106,3,FALSE)</f>
        <v>-87.909959999999998</v>
      </c>
      <c r="N11" t="str">
        <f>VLOOKUP($K11,Key!$A$1:$D$106,4,FALSE)</f>
        <v>Milwaukee</v>
      </c>
      <c r="O11" t="s">
        <v>35</v>
      </c>
      <c r="P11">
        <f>VLOOKUP($O11,Key!$A$1:$D$106,2,FALSE)</f>
        <v>43.042490000000001</v>
      </c>
      <c r="Q11">
        <f>VLOOKUP($O11,Key!$A$1:$D$106,3,FALSE)</f>
        <v>-87.909959999999998</v>
      </c>
      <c r="R11" t="str">
        <f>VLOOKUP($O11,Key!$A$1:$D$106,4,FALSE)</f>
        <v>Milwaukee</v>
      </c>
      <c r="S11">
        <v>23</v>
      </c>
      <c r="T11">
        <v>0</v>
      </c>
      <c r="U11">
        <v>4.22</v>
      </c>
      <c r="V11" t="s">
        <v>32</v>
      </c>
      <c r="W11">
        <v>3</v>
      </c>
      <c r="X11">
        <v>2.9</v>
      </c>
      <c r="Y11">
        <v>120</v>
      </c>
      <c r="Z11" s="4">
        <v>-1</v>
      </c>
      <c r="AA11" s="1">
        <v>43499</v>
      </c>
      <c r="AB11" s="6">
        <f t="shared" si="0"/>
        <v>43497</v>
      </c>
      <c r="AC11" s="6">
        <f t="shared" si="1"/>
        <v>43499</v>
      </c>
      <c r="AD11" s="6" t="str">
        <f t="shared" si="2"/>
        <v>Sunday</v>
      </c>
      <c r="AE11" s="2">
        <v>0.77439814814814811</v>
      </c>
      <c r="AF11" s="4">
        <v>1</v>
      </c>
      <c r="AG11" s="1">
        <v>43499</v>
      </c>
      <c r="AH11" s="6">
        <f t="shared" si="3"/>
        <v>43497</v>
      </c>
      <c r="AI11" s="6">
        <f t="shared" si="4"/>
        <v>43499</v>
      </c>
      <c r="AJ11" s="6" t="str">
        <f t="shared" si="5"/>
        <v>Sunday</v>
      </c>
      <c r="AK11" s="2">
        <v>0.79050925925925919</v>
      </c>
      <c r="AL11" t="s">
        <v>32</v>
      </c>
      <c r="AM11" t="s">
        <v>33</v>
      </c>
      <c r="AN11" t="s">
        <v>34</v>
      </c>
      <c r="AO11" t="s">
        <v>27</v>
      </c>
    </row>
    <row r="12" spans="1:41" x14ac:dyDescent="0.2">
      <c r="A12" t="s">
        <v>27</v>
      </c>
      <c r="B12">
        <v>2395886</v>
      </c>
      <c r="C12" t="s">
        <v>95</v>
      </c>
      <c r="F12">
        <v>53095</v>
      </c>
      <c r="G12" t="s">
        <v>29</v>
      </c>
      <c r="H12" t="s">
        <v>96</v>
      </c>
      <c r="I12">
        <v>11147</v>
      </c>
      <c r="J12" t="s">
        <v>30</v>
      </c>
      <c r="K12" t="s">
        <v>75</v>
      </c>
      <c r="L12">
        <f>VLOOKUP($K12,Key!$A$1:$D$106,2,FALSE)</f>
        <v>43.038600000000002</v>
      </c>
      <c r="M12">
        <f>VLOOKUP($K12,Key!$A$1:$D$106,3,FALSE)</f>
        <v>-87.912099999999995</v>
      </c>
      <c r="N12" t="str">
        <f>VLOOKUP($K12,Key!$A$1:$D$106,4,FALSE)</f>
        <v>Milwaukee</v>
      </c>
      <c r="O12" t="s">
        <v>48</v>
      </c>
      <c r="P12">
        <f>VLOOKUP($O12,Key!$A$1:$D$106,2,FALSE)</f>
        <v>43.038580000000003</v>
      </c>
      <c r="Q12">
        <f>VLOOKUP($O12,Key!$A$1:$D$106,3,FALSE)</f>
        <v>-87.90934</v>
      </c>
      <c r="R12" t="str">
        <f>VLOOKUP($O12,Key!$A$1:$D$106,4,FALSE)</f>
        <v>Milwaukee</v>
      </c>
      <c r="S12">
        <v>110</v>
      </c>
      <c r="T12">
        <v>0</v>
      </c>
      <c r="U12">
        <v>16.88</v>
      </c>
      <c r="V12" t="s">
        <v>32</v>
      </c>
      <c r="W12">
        <v>16</v>
      </c>
      <c r="X12">
        <v>15.2</v>
      </c>
      <c r="Y12">
        <v>640</v>
      </c>
      <c r="Z12" s="5">
        <v>-1</v>
      </c>
      <c r="AA12" s="1">
        <v>43504</v>
      </c>
      <c r="AB12" s="7">
        <f t="shared" si="0"/>
        <v>43497</v>
      </c>
      <c r="AC12" s="7">
        <f t="shared" si="1"/>
        <v>43504</v>
      </c>
      <c r="AD12" s="7" t="str">
        <f t="shared" si="2"/>
        <v>Friday</v>
      </c>
      <c r="AE12" s="2">
        <v>0.67612268518518526</v>
      </c>
      <c r="AF12" s="5">
        <v>1</v>
      </c>
      <c r="AG12" s="1">
        <v>43504</v>
      </c>
      <c r="AH12" s="7">
        <f t="shared" si="3"/>
        <v>43497</v>
      </c>
      <c r="AI12" s="7">
        <f t="shared" si="4"/>
        <v>43504</v>
      </c>
      <c r="AJ12" s="7" t="str">
        <f t="shared" si="5"/>
        <v>Friday</v>
      </c>
      <c r="AK12" s="2">
        <v>0.75254629629629621</v>
      </c>
      <c r="AL12" t="s">
        <v>33</v>
      </c>
      <c r="AM12" t="s">
        <v>33</v>
      </c>
      <c r="AN12" t="s">
        <v>46</v>
      </c>
      <c r="AO12" t="s">
        <v>27</v>
      </c>
    </row>
    <row r="13" spans="1:41" x14ac:dyDescent="0.2">
      <c r="A13" t="s">
        <v>27</v>
      </c>
      <c r="B13">
        <v>2402604</v>
      </c>
      <c r="C13" t="s">
        <v>95</v>
      </c>
      <c r="F13">
        <v>10016</v>
      </c>
      <c r="G13" t="s">
        <v>29</v>
      </c>
      <c r="H13" t="s">
        <v>96</v>
      </c>
      <c r="I13">
        <v>11138</v>
      </c>
      <c r="J13" t="s">
        <v>30</v>
      </c>
      <c r="K13" t="s">
        <v>44</v>
      </c>
      <c r="L13">
        <f>VLOOKUP($K13,Key!$A$1:$D$106,2,FALSE)</f>
        <v>43.03519</v>
      </c>
      <c r="M13">
        <f>VLOOKUP($K13,Key!$A$1:$D$106,3,FALSE)</f>
        <v>-87.907390000000007</v>
      </c>
      <c r="N13" t="str">
        <f>VLOOKUP($K13,Key!$A$1:$D$106,4,FALSE)</f>
        <v>Milwaukee</v>
      </c>
      <c r="O13" t="s">
        <v>66</v>
      </c>
      <c r="P13">
        <f>VLOOKUP($O13,Key!$A$1:$D$106,2,FALSE)</f>
        <v>43.036900000000003</v>
      </c>
      <c r="Q13">
        <f>VLOOKUP($O13,Key!$A$1:$D$106,3,FALSE)</f>
        <v>-87.89667</v>
      </c>
      <c r="R13" t="str">
        <f>VLOOKUP($O13,Key!$A$1:$D$106,4,FALSE)</f>
        <v>Milwaukee</v>
      </c>
      <c r="S13">
        <v>43</v>
      </c>
      <c r="T13">
        <v>0</v>
      </c>
      <c r="U13">
        <v>8.44</v>
      </c>
      <c r="V13" t="s">
        <v>32</v>
      </c>
      <c r="W13">
        <v>6</v>
      </c>
      <c r="X13">
        <v>5.7</v>
      </c>
      <c r="Y13">
        <v>240</v>
      </c>
      <c r="Z13" s="5">
        <v>-1</v>
      </c>
      <c r="AA13" s="1">
        <v>43520</v>
      </c>
      <c r="AB13" s="7">
        <f t="shared" si="0"/>
        <v>43497</v>
      </c>
      <c r="AC13" s="7">
        <f t="shared" si="1"/>
        <v>43520</v>
      </c>
      <c r="AD13" s="7" t="str">
        <f t="shared" si="2"/>
        <v>Sunday</v>
      </c>
      <c r="AE13" s="2">
        <v>0.60413194444444451</v>
      </c>
      <c r="AF13" s="5">
        <v>1</v>
      </c>
      <c r="AG13" s="1">
        <v>43520</v>
      </c>
      <c r="AH13" s="7">
        <f t="shared" si="3"/>
        <v>43497</v>
      </c>
      <c r="AI13" s="7">
        <f t="shared" si="4"/>
        <v>43520</v>
      </c>
      <c r="AJ13" s="7" t="str">
        <f t="shared" si="5"/>
        <v>Sunday</v>
      </c>
      <c r="AK13" s="2">
        <v>0.63390046296296299</v>
      </c>
      <c r="AL13" t="s">
        <v>33</v>
      </c>
      <c r="AM13" t="s">
        <v>33</v>
      </c>
      <c r="AN13" t="s">
        <v>46</v>
      </c>
      <c r="AO13" t="s">
        <v>27</v>
      </c>
    </row>
    <row r="14" spans="1:41" x14ac:dyDescent="0.2">
      <c r="A14" t="s">
        <v>27</v>
      </c>
      <c r="B14">
        <v>2402608</v>
      </c>
      <c r="C14" t="s">
        <v>95</v>
      </c>
      <c r="F14">
        <v>2108</v>
      </c>
      <c r="G14" t="s">
        <v>29</v>
      </c>
      <c r="H14" t="s">
        <v>96</v>
      </c>
      <c r="I14">
        <v>12545</v>
      </c>
      <c r="J14" t="s">
        <v>30</v>
      </c>
      <c r="K14" t="s">
        <v>66</v>
      </c>
      <c r="L14">
        <f>VLOOKUP($K14,Key!$A$1:$D$106,2,FALSE)</f>
        <v>43.036900000000003</v>
      </c>
      <c r="M14">
        <f>VLOOKUP($K14,Key!$A$1:$D$106,3,FALSE)</f>
        <v>-87.89667</v>
      </c>
      <c r="N14" t="str">
        <f>VLOOKUP($K14,Key!$A$1:$D$106,4,FALSE)</f>
        <v>Milwaukee</v>
      </c>
      <c r="O14" t="s">
        <v>64</v>
      </c>
      <c r="P14">
        <f>VLOOKUP($O14,Key!$A$1:$D$106,2,FALSE)</f>
        <v>43.052549999999997</v>
      </c>
      <c r="Q14">
        <f>VLOOKUP($O14,Key!$A$1:$D$106,3,FALSE)</f>
        <v>-87.909329999999997</v>
      </c>
      <c r="R14" t="str">
        <f>VLOOKUP($O14,Key!$A$1:$D$106,4,FALSE)</f>
        <v>Milwaukee</v>
      </c>
      <c r="S14">
        <v>80</v>
      </c>
      <c r="T14">
        <v>0</v>
      </c>
      <c r="U14">
        <v>12.66</v>
      </c>
      <c r="V14" t="s">
        <v>32</v>
      </c>
      <c r="W14">
        <v>12</v>
      </c>
      <c r="X14">
        <v>11.4</v>
      </c>
      <c r="Y14">
        <v>480</v>
      </c>
      <c r="Z14" s="4">
        <v>-1</v>
      </c>
      <c r="AA14" s="1">
        <v>43519</v>
      </c>
      <c r="AB14" s="6">
        <f t="shared" si="0"/>
        <v>43497</v>
      </c>
      <c r="AC14" s="6">
        <f t="shared" si="1"/>
        <v>43519</v>
      </c>
      <c r="AD14" s="6" t="str">
        <f t="shared" si="2"/>
        <v>Saturday</v>
      </c>
      <c r="AE14" s="2">
        <v>0.60300925925925919</v>
      </c>
      <c r="AF14" s="4">
        <v>1</v>
      </c>
      <c r="AG14" s="1">
        <v>43519</v>
      </c>
      <c r="AH14" s="6">
        <f t="shared" si="3"/>
        <v>43497</v>
      </c>
      <c r="AI14" s="6">
        <f t="shared" si="4"/>
        <v>43519</v>
      </c>
      <c r="AJ14" s="6" t="str">
        <f t="shared" si="5"/>
        <v>Saturday</v>
      </c>
      <c r="AK14" s="2">
        <v>0.65859953703703711</v>
      </c>
      <c r="AL14" t="s">
        <v>33</v>
      </c>
      <c r="AM14" t="s">
        <v>33</v>
      </c>
      <c r="AN14" t="s">
        <v>46</v>
      </c>
      <c r="AO14" t="s">
        <v>27</v>
      </c>
    </row>
    <row r="15" spans="1:41" x14ac:dyDescent="0.2">
      <c r="A15" t="s">
        <v>27</v>
      </c>
      <c r="B15">
        <v>2402667</v>
      </c>
      <c r="C15" t="s">
        <v>95</v>
      </c>
      <c r="F15">
        <v>10016</v>
      </c>
      <c r="G15" t="s">
        <v>29</v>
      </c>
      <c r="H15" t="s">
        <v>96</v>
      </c>
      <c r="I15">
        <v>11156</v>
      </c>
      <c r="J15" t="s">
        <v>30</v>
      </c>
      <c r="K15" t="s">
        <v>66</v>
      </c>
      <c r="L15">
        <f>VLOOKUP($K15,Key!$A$1:$D$106,2,FALSE)</f>
        <v>43.036900000000003</v>
      </c>
      <c r="M15">
        <f>VLOOKUP($K15,Key!$A$1:$D$106,3,FALSE)</f>
        <v>-87.89667</v>
      </c>
      <c r="N15" t="str">
        <f>VLOOKUP($K15,Key!$A$1:$D$106,4,FALSE)</f>
        <v>Milwaukee</v>
      </c>
      <c r="O15" t="s">
        <v>64</v>
      </c>
      <c r="P15">
        <f>VLOOKUP($O15,Key!$A$1:$D$106,2,FALSE)</f>
        <v>43.052549999999997</v>
      </c>
      <c r="Q15">
        <f>VLOOKUP($O15,Key!$A$1:$D$106,3,FALSE)</f>
        <v>-87.909329999999997</v>
      </c>
      <c r="R15" t="str">
        <f>VLOOKUP($O15,Key!$A$1:$D$106,4,FALSE)</f>
        <v>Milwaukee</v>
      </c>
      <c r="S15">
        <v>50</v>
      </c>
      <c r="T15">
        <v>0</v>
      </c>
      <c r="U15">
        <v>8.44</v>
      </c>
      <c r="V15" t="s">
        <v>32</v>
      </c>
      <c r="W15">
        <v>7</v>
      </c>
      <c r="X15">
        <v>6.7</v>
      </c>
      <c r="Y15">
        <v>280</v>
      </c>
      <c r="Z15" s="5">
        <v>-1</v>
      </c>
      <c r="AA15" s="1">
        <v>43519</v>
      </c>
      <c r="AB15" s="7">
        <f t="shared" si="0"/>
        <v>43497</v>
      </c>
      <c r="AC15" s="7">
        <f t="shared" si="1"/>
        <v>43519</v>
      </c>
      <c r="AD15" s="7" t="str">
        <f t="shared" si="2"/>
        <v>Saturday</v>
      </c>
      <c r="AE15" s="2">
        <v>0.62392361111111116</v>
      </c>
      <c r="AF15" s="5">
        <v>1</v>
      </c>
      <c r="AG15" s="1">
        <v>43519</v>
      </c>
      <c r="AH15" s="7">
        <f t="shared" si="3"/>
        <v>43497</v>
      </c>
      <c r="AI15" s="7">
        <f t="shared" si="4"/>
        <v>43519</v>
      </c>
      <c r="AJ15" s="7" t="str">
        <f t="shared" si="5"/>
        <v>Saturday</v>
      </c>
      <c r="AK15" s="2">
        <v>0.65878472222222217</v>
      </c>
      <c r="AL15" t="s">
        <v>33</v>
      </c>
      <c r="AM15" t="s">
        <v>33</v>
      </c>
      <c r="AN15" t="s">
        <v>46</v>
      </c>
      <c r="AO15" t="s">
        <v>27</v>
      </c>
    </row>
    <row r="16" spans="1:41" x14ac:dyDescent="0.2">
      <c r="A16" t="s">
        <v>27</v>
      </c>
      <c r="B16">
        <v>2405058</v>
      </c>
      <c r="C16" t="s">
        <v>95</v>
      </c>
      <c r="F16">
        <v>53218</v>
      </c>
      <c r="G16" t="s">
        <v>29</v>
      </c>
      <c r="H16" t="s">
        <v>96</v>
      </c>
      <c r="I16">
        <v>5478</v>
      </c>
      <c r="J16" t="s">
        <v>30</v>
      </c>
      <c r="K16" t="s">
        <v>74</v>
      </c>
      <c r="L16">
        <f>VLOOKUP($K16,Key!$A$1:$D$106,2,FALSE)</f>
        <v>43.038649999999997</v>
      </c>
      <c r="M16">
        <f>VLOOKUP($K16,Key!$A$1:$D$106,3,FALSE)</f>
        <v>-87.921930000000003</v>
      </c>
      <c r="N16" t="str">
        <f>VLOOKUP($K16,Key!$A$1:$D$106,4,FALSE)</f>
        <v>Milwaukee</v>
      </c>
      <c r="O16" t="s">
        <v>49</v>
      </c>
      <c r="P16">
        <f>VLOOKUP($O16,Key!$A$1:$D$106,2,FALSE)</f>
        <v>43.03913</v>
      </c>
      <c r="Q16">
        <f>VLOOKUP($O16,Key!$A$1:$D$106,3,FALSE)</f>
        <v>-87.916150000000002</v>
      </c>
      <c r="R16" t="str">
        <f>VLOOKUP($O16,Key!$A$1:$D$106,4,FALSE)</f>
        <v>Milwaukee</v>
      </c>
      <c r="S16">
        <v>2586</v>
      </c>
      <c r="T16">
        <v>0</v>
      </c>
      <c r="U16">
        <v>0</v>
      </c>
      <c r="V16" t="s">
        <v>32</v>
      </c>
      <c r="W16">
        <v>18</v>
      </c>
      <c r="X16">
        <v>17.100000000000001</v>
      </c>
      <c r="Y16">
        <v>720</v>
      </c>
      <c r="Z16" s="4">
        <v>-1</v>
      </c>
      <c r="AA16" s="1">
        <v>43522</v>
      </c>
      <c r="AB16" s="6">
        <f t="shared" si="0"/>
        <v>43497</v>
      </c>
      <c r="AC16" s="6">
        <f t="shared" si="1"/>
        <v>43522</v>
      </c>
      <c r="AD16" s="6" t="str">
        <f t="shared" si="2"/>
        <v>Tuesday</v>
      </c>
      <c r="AE16" s="2">
        <v>0.67317129629629635</v>
      </c>
      <c r="AF16" s="4">
        <v>1</v>
      </c>
      <c r="AG16" s="1">
        <v>43524</v>
      </c>
      <c r="AH16" s="6">
        <f t="shared" si="3"/>
        <v>43497</v>
      </c>
      <c r="AI16" s="6">
        <f t="shared" si="4"/>
        <v>43524</v>
      </c>
      <c r="AJ16" s="6" t="str">
        <f t="shared" si="5"/>
        <v>Thursday</v>
      </c>
      <c r="AK16" s="2">
        <v>0.46923611111111113</v>
      </c>
      <c r="AL16" t="s">
        <v>33</v>
      </c>
      <c r="AM16" t="s">
        <v>33</v>
      </c>
      <c r="AN16" t="s">
        <v>46</v>
      </c>
      <c r="AO16" t="s">
        <v>27</v>
      </c>
    </row>
    <row r="17" spans="1:41" x14ac:dyDescent="0.2">
      <c r="A17" t="s">
        <v>27</v>
      </c>
      <c r="B17">
        <v>2382192</v>
      </c>
      <c r="C17" t="s">
        <v>95</v>
      </c>
      <c r="F17">
        <v>53204</v>
      </c>
      <c r="G17" t="s">
        <v>29</v>
      </c>
      <c r="H17" t="s">
        <v>96</v>
      </c>
      <c r="I17">
        <v>12632</v>
      </c>
      <c r="J17" t="s">
        <v>30</v>
      </c>
      <c r="K17" t="s">
        <v>89</v>
      </c>
      <c r="L17">
        <f>VLOOKUP($K17,Key!$A$1:$D$106,2,FALSE)</f>
        <v>43.040349999999997</v>
      </c>
      <c r="M17">
        <f>VLOOKUP($K17,Key!$A$1:$D$106,3,FALSE)</f>
        <v>-87.920760000000001</v>
      </c>
      <c r="N17" t="str">
        <f>VLOOKUP($K17,Key!$A$1:$D$106,4,FALSE)</f>
        <v>Milwaukee</v>
      </c>
      <c r="O17" t="s">
        <v>97</v>
      </c>
      <c r="P17">
        <f>VLOOKUP($O17,Key!$A$1:$D$106,2,FALSE)</f>
        <v>43.020130000000002</v>
      </c>
      <c r="Q17">
        <f>VLOOKUP($O17,Key!$A$1:$D$106,3,FALSE)</f>
        <v>-87.922499999999999</v>
      </c>
      <c r="R17" t="str">
        <f>VLOOKUP($O17,Key!$A$1:$D$106,4,FALSE)</f>
        <v>Milwaukee</v>
      </c>
      <c r="S17">
        <v>67</v>
      </c>
      <c r="T17">
        <v>0</v>
      </c>
      <c r="U17">
        <v>12.66</v>
      </c>
      <c r="V17" t="s">
        <v>32</v>
      </c>
      <c r="W17">
        <v>10</v>
      </c>
      <c r="X17">
        <v>9.5</v>
      </c>
      <c r="Y17">
        <v>400</v>
      </c>
      <c r="Z17" s="5">
        <v>-1</v>
      </c>
      <c r="AA17" s="1">
        <v>43502</v>
      </c>
      <c r="AB17" s="7">
        <f t="shared" si="0"/>
        <v>43497</v>
      </c>
      <c r="AC17" s="7">
        <f t="shared" si="1"/>
        <v>43502</v>
      </c>
      <c r="AD17" s="7" t="str">
        <f t="shared" si="2"/>
        <v>Wednesday</v>
      </c>
      <c r="AE17" s="2">
        <v>0.47554398148148147</v>
      </c>
      <c r="AF17" s="5">
        <v>1</v>
      </c>
      <c r="AG17" s="1">
        <v>43502</v>
      </c>
      <c r="AH17" s="7">
        <f t="shared" si="3"/>
        <v>43497</v>
      </c>
      <c r="AI17" s="7">
        <f t="shared" si="4"/>
        <v>43502</v>
      </c>
      <c r="AJ17" s="7" t="str">
        <f t="shared" si="5"/>
        <v>Wednesday</v>
      </c>
      <c r="AK17" s="2">
        <v>0.52190972222222221</v>
      </c>
      <c r="AL17" t="s">
        <v>33</v>
      </c>
      <c r="AM17" t="s">
        <v>33</v>
      </c>
      <c r="AN17" t="s">
        <v>46</v>
      </c>
      <c r="AO17" t="s">
        <v>27</v>
      </c>
    </row>
    <row r="18" spans="1:41" x14ac:dyDescent="0.2">
      <c r="A18" t="s">
        <v>27</v>
      </c>
      <c r="B18">
        <v>2396047</v>
      </c>
      <c r="C18" t="s">
        <v>95</v>
      </c>
      <c r="F18">
        <v>60025</v>
      </c>
      <c r="G18" t="s">
        <v>29</v>
      </c>
      <c r="H18" t="s">
        <v>96</v>
      </c>
      <c r="I18">
        <v>318</v>
      </c>
      <c r="J18" t="s">
        <v>30</v>
      </c>
      <c r="K18" t="s">
        <v>31</v>
      </c>
      <c r="L18">
        <f>VLOOKUP($K18,Key!$A$1:$D$106,2,FALSE)</f>
        <v>43.034619999999997</v>
      </c>
      <c r="M18">
        <f>VLOOKUP($K18,Key!$A$1:$D$106,3,FALSE)</f>
        <v>-87.917500000000004</v>
      </c>
      <c r="N18" t="str">
        <f>VLOOKUP($K18,Key!$A$1:$D$106,4,FALSE)</f>
        <v>Milwaukee</v>
      </c>
      <c r="O18" t="s">
        <v>49</v>
      </c>
      <c r="P18">
        <f>VLOOKUP($O18,Key!$A$1:$D$106,2,FALSE)</f>
        <v>43.03913</v>
      </c>
      <c r="Q18">
        <f>VLOOKUP($O18,Key!$A$1:$D$106,3,FALSE)</f>
        <v>-87.916150000000002</v>
      </c>
      <c r="R18" t="str">
        <f>VLOOKUP($O18,Key!$A$1:$D$106,4,FALSE)</f>
        <v>Milwaukee</v>
      </c>
      <c r="S18">
        <v>6</v>
      </c>
      <c r="T18">
        <v>0</v>
      </c>
      <c r="U18">
        <v>4.22</v>
      </c>
      <c r="V18" t="s">
        <v>32</v>
      </c>
      <c r="W18">
        <v>0</v>
      </c>
      <c r="X18">
        <v>0</v>
      </c>
      <c r="Y18">
        <v>0</v>
      </c>
      <c r="Z18" s="4">
        <v>-1</v>
      </c>
      <c r="AA18" s="1">
        <v>43505</v>
      </c>
      <c r="AB18" s="6">
        <f t="shared" si="0"/>
        <v>43497</v>
      </c>
      <c r="AC18" s="6">
        <f t="shared" si="1"/>
        <v>43505</v>
      </c>
      <c r="AD18" s="6" t="str">
        <f t="shared" si="2"/>
        <v>Saturday</v>
      </c>
      <c r="AE18" s="2">
        <v>0.52487268518518515</v>
      </c>
      <c r="AF18" s="4">
        <v>1</v>
      </c>
      <c r="AG18" s="1">
        <v>43505</v>
      </c>
      <c r="AH18" s="6">
        <f t="shared" si="3"/>
        <v>43497</v>
      </c>
      <c r="AI18" s="6">
        <f t="shared" si="4"/>
        <v>43505</v>
      </c>
      <c r="AJ18" s="6" t="str">
        <f t="shared" si="5"/>
        <v>Saturday</v>
      </c>
      <c r="AK18" s="2">
        <v>0.52891203703703704</v>
      </c>
      <c r="AL18" t="s">
        <v>32</v>
      </c>
      <c r="AM18" t="s">
        <v>33</v>
      </c>
      <c r="AN18" t="s">
        <v>46</v>
      </c>
      <c r="AO18" t="s">
        <v>27</v>
      </c>
    </row>
    <row r="19" spans="1:41" x14ac:dyDescent="0.2">
      <c r="A19" t="s">
        <v>27</v>
      </c>
      <c r="B19">
        <v>2347307</v>
      </c>
      <c r="C19" t="s">
        <v>95</v>
      </c>
      <c r="F19">
        <v>53212</v>
      </c>
      <c r="G19" t="s">
        <v>29</v>
      </c>
      <c r="H19" t="s">
        <v>96</v>
      </c>
      <c r="I19">
        <v>11054</v>
      </c>
      <c r="J19" t="s">
        <v>30</v>
      </c>
      <c r="K19" t="s">
        <v>64</v>
      </c>
      <c r="L19">
        <f>VLOOKUP($K19,Key!$A$1:$D$106,2,FALSE)</f>
        <v>43.052549999999997</v>
      </c>
      <c r="M19">
        <f>VLOOKUP($K19,Key!$A$1:$D$106,3,FALSE)</f>
        <v>-87.909329999999997</v>
      </c>
      <c r="N19" t="str">
        <f>VLOOKUP($K19,Key!$A$1:$D$106,4,FALSE)</f>
        <v>Milwaukee</v>
      </c>
      <c r="O19" t="s">
        <v>72</v>
      </c>
      <c r="P19">
        <f>VLOOKUP($O19,Key!$A$1:$D$106,2,FALSE)</f>
        <v>43.05847</v>
      </c>
      <c r="Q19">
        <f>VLOOKUP($O19,Key!$A$1:$D$106,3,FALSE)</f>
        <v>-87.898079999999993</v>
      </c>
      <c r="R19" t="str">
        <f>VLOOKUP($O19,Key!$A$1:$D$106,4,FALSE)</f>
        <v>Milwaukee</v>
      </c>
      <c r="S19">
        <v>771</v>
      </c>
      <c r="T19">
        <v>0</v>
      </c>
      <c r="U19">
        <v>109.72</v>
      </c>
      <c r="V19" t="s">
        <v>32</v>
      </c>
      <c r="W19">
        <v>18</v>
      </c>
      <c r="X19">
        <v>17.100000000000001</v>
      </c>
      <c r="Y19">
        <v>720</v>
      </c>
      <c r="Z19" s="5">
        <v>-1</v>
      </c>
      <c r="AA19" s="1">
        <v>43509</v>
      </c>
      <c r="AB19" s="7">
        <f t="shared" si="0"/>
        <v>43497</v>
      </c>
      <c r="AC19" s="7">
        <f t="shared" si="1"/>
        <v>43509</v>
      </c>
      <c r="AD19" s="7" t="str">
        <f t="shared" si="2"/>
        <v>Wednesday</v>
      </c>
      <c r="AE19" s="2">
        <v>0.62686342592592592</v>
      </c>
      <c r="AF19" s="5">
        <v>1</v>
      </c>
      <c r="AG19" s="1">
        <v>43510</v>
      </c>
      <c r="AH19" s="7">
        <f t="shared" si="3"/>
        <v>43497</v>
      </c>
      <c r="AI19" s="7">
        <f t="shared" si="4"/>
        <v>43510</v>
      </c>
      <c r="AJ19" s="7" t="str">
        <f t="shared" si="5"/>
        <v>Thursday</v>
      </c>
      <c r="AK19" s="2">
        <v>0.16212962962962962</v>
      </c>
      <c r="AL19" t="s">
        <v>33</v>
      </c>
      <c r="AM19" t="s">
        <v>33</v>
      </c>
      <c r="AN19" t="s">
        <v>46</v>
      </c>
      <c r="AO19" t="s">
        <v>27</v>
      </c>
    </row>
    <row r="20" spans="1:41" x14ac:dyDescent="0.2">
      <c r="A20" t="s">
        <v>27</v>
      </c>
      <c r="B20">
        <v>2399445</v>
      </c>
      <c r="C20" t="s">
        <v>95</v>
      </c>
      <c r="F20">
        <v>53211</v>
      </c>
      <c r="G20" t="s">
        <v>29</v>
      </c>
      <c r="H20" t="s">
        <v>96</v>
      </c>
      <c r="I20">
        <v>11166</v>
      </c>
      <c r="J20" t="s">
        <v>30</v>
      </c>
      <c r="K20" t="s">
        <v>35</v>
      </c>
      <c r="L20">
        <f>VLOOKUP($K20,Key!$A$1:$D$106,2,FALSE)</f>
        <v>43.042490000000001</v>
      </c>
      <c r="M20">
        <f>VLOOKUP($K20,Key!$A$1:$D$106,3,FALSE)</f>
        <v>-87.909959999999998</v>
      </c>
      <c r="N20" t="str">
        <f>VLOOKUP($K20,Key!$A$1:$D$106,4,FALSE)</f>
        <v>Milwaukee</v>
      </c>
      <c r="O20" t="s">
        <v>35</v>
      </c>
      <c r="P20">
        <f>VLOOKUP($O20,Key!$A$1:$D$106,2,FALSE)</f>
        <v>43.042490000000001</v>
      </c>
      <c r="Q20">
        <f>VLOOKUP($O20,Key!$A$1:$D$106,3,FALSE)</f>
        <v>-87.909959999999998</v>
      </c>
      <c r="R20" t="str">
        <f>VLOOKUP($O20,Key!$A$1:$D$106,4,FALSE)</f>
        <v>Milwaukee</v>
      </c>
      <c r="S20">
        <v>0</v>
      </c>
      <c r="T20">
        <v>0</v>
      </c>
      <c r="U20">
        <v>0</v>
      </c>
      <c r="V20" t="s">
        <v>32</v>
      </c>
      <c r="W20">
        <v>0</v>
      </c>
      <c r="X20">
        <v>0</v>
      </c>
      <c r="Y20">
        <v>0</v>
      </c>
      <c r="Z20" s="5">
        <v>-1</v>
      </c>
      <c r="AA20" s="1">
        <v>43512</v>
      </c>
      <c r="AB20" s="7">
        <f t="shared" si="0"/>
        <v>43497</v>
      </c>
      <c r="AC20" s="7">
        <f t="shared" si="1"/>
        <v>43512</v>
      </c>
      <c r="AD20" s="7" t="str">
        <f t="shared" si="2"/>
        <v>Saturday</v>
      </c>
      <c r="AE20" s="2">
        <v>0.72856481481481483</v>
      </c>
      <c r="AF20" s="5">
        <v>1</v>
      </c>
      <c r="AG20" s="1">
        <v>43512</v>
      </c>
      <c r="AH20" s="7">
        <f t="shared" si="3"/>
        <v>43497</v>
      </c>
      <c r="AI20" s="7">
        <f t="shared" si="4"/>
        <v>43512</v>
      </c>
      <c r="AJ20" s="7" t="str">
        <f t="shared" si="5"/>
        <v>Saturday</v>
      </c>
      <c r="AK20" s="2">
        <v>0.72886574074074073</v>
      </c>
      <c r="AL20" t="s">
        <v>32</v>
      </c>
      <c r="AM20" t="s">
        <v>33</v>
      </c>
      <c r="AN20" t="s">
        <v>34</v>
      </c>
      <c r="AO20" t="s">
        <v>27</v>
      </c>
    </row>
    <row r="21" spans="1:41" x14ac:dyDescent="0.2">
      <c r="A21" t="s">
        <v>27</v>
      </c>
      <c r="B21">
        <v>2402124</v>
      </c>
      <c r="C21" t="s">
        <v>95</v>
      </c>
      <c r="F21">
        <v>19446</v>
      </c>
      <c r="G21" t="s">
        <v>29</v>
      </c>
      <c r="H21" t="s">
        <v>96</v>
      </c>
      <c r="I21">
        <v>5547</v>
      </c>
      <c r="J21" t="s">
        <v>30</v>
      </c>
      <c r="K21" t="s">
        <v>79</v>
      </c>
      <c r="L21">
        <f>VLOOKUP($K21,Key!$A$1:$D$106,2,FALSE)</f>
        <v>43.077359999999999</v>
      </c>
      <c r="M21">
        <f>VLOOKUP($K21,Key!$A$1:$D$106,3,FALSE)</f>
        <v>-87.880769999999998</v>
      </c>
      <c r="N21" t="str">
        <f>VLOOKUP($K21,Key!$A$1:$D$106,4,FALSE)</f>
        <v>Milwaukee</v>
      </c>
      <c r="O21" t="s">
        <v>79</v>
      </c>
      <c r="P21">
        <f>VLOOKUP($O21,Key!$A$1:$D$106,2,FALSE)</f>
        <v>43.077359999999999</v>
      </c>
      <c r="Q21">
        <f>VLOOKUP($O21,Key!$A$1:$D$106,3,FALSE)</f>
        <v>-87.880769999999998</v>
      </c>
      <c r="R21" t="str">
        <f>VLOOKUP($O21,Key!$A$1:$D$106,4,FALSE)</f>
        <v>Milwaukee</v>
      </c>
      <c r="S21">
        <v>24</v>
      </c>
      <c r="T21">
        <v>0</v>
      </c>
      <c r="U21">
        <v>4.22</v>
      </c>
      <c r="V21" t="s">
        <v>32</v>
      </c>
      <c r="W21">
        <v>3</v>
      </c>
      <c r="X21">
        <v>2.9</v>
      </c>
      <c r="Y21">
        <v>120</v>
      </c>
      <c r="Z21" s="5">
        <v>-1</v>
      </c>
      <c r="AA21" s="1">
        <v>43518</v>
      </c>
      <c r="AB21" s="7">
        <f t="shared" si="0"/>
        <v>43497</v>
      </c>
      <c r="AC21" s="7">
        <f t="shared" si="1"/>
        <v>43518</v>
      </c>
      <c r="AD21" s="7" t="str">
        <f t="shared" si="2"/>
        <v>Friday</v>
      </c>
      <c r="AE21" s="2">
        <v>0.82078703703703704</v>
      </c>
      <c r="AF21" s="5">
        <v>1</v>
      </c>
      <c r="AG21" s="1">
        <v>43518</v>
      </c>
      <c r="AH21" s="7">
        <f t="shared" si="3"/>
        <v>43497</v>
      </c>
      <c r="AI21" s="7">
        <f t="shared" si="4"/>
        <v>43518</v>
      </c>
      <c r="AJ21" s="7" t="str">
        <f t="shared" si="5"/>
        <v>Friday</v>
      </c>
      <c r="AK21" s="2">
        <v>0.83708333333333329</v>
      </c>
      <c r="AL21" t="s">
        <v>32</v>
      </c>
      <c r="AM21" t="s">
        <v>33</v>
      </c>
      <c r="AN21" t="s">
        <v>34</v>
      </c>
      <c r="AO21" t="s">
        <v>27</v>
      </c>
    </row>
    <row r="22" spans="1:41" x14ac:dyDescent="0.2">
      <c r="A22" t="s">
        <v>27</v>
      </c>
      <c r="B22">
        <v>2402665</v>
      </c>
      <c r="C22" t="s">
        <v>95</v>
      </c>
      <c r="F22">
        <v>94117</v>
      </c>
      <c r="G22" t="s">
        <v>29</v>
      </c>
      <c r="H22" t="s">
        <v>96</v>
      </c>
      <c r="I22">
        <v>5457</v>
      </c>
      <c r="J22" t="s">
        <v>30</v>
      </c>
      <c r="K22" t="s">
        <v>66</v>
      </c>
      <c r="L22">
        <f>VLOOKUP($K22,Key!$A$1:$D$106,2,FALSE)</f>
        <v>43.036900000000003</v>
      </c>
      <c r="M22">
        <f>VLOOKUP($K22,Key!$A$1:$D$106,3,FALSE)</f>
        <v>-87.89667</v>
      </c>
      <c r="N22" t="str">
        <f>VLOOKUP($K22,Key!$A$1:$D$106,4,FALSE)</f>
        <v>Milwaukee</v>
      </c>
      <c r="O22" t="s">
        <v>64</v>
      </c>
      <c r="P22">
        <f>VLOOKUP($O22,Key!$A$1:$D$106,2,FALSE)</f>
        <v>43.052549999999997</v>
      </c>
      <c r="Q22">
        <f>VLOOKUP($O22,Key!$A$1:$D$106,3,FALSE)</f>
        <v>-87.909329999999997</v>
      </c>
      <c r="R22" t="str">
        <f>VLOOKUP($O22,Key!$A$1:$D$106,4,FALSE)</f>
        <v>Milwaukee</v>
      </c>
      <c r="S22">
        <v>51</v>
      </c>
      <c r="T22">
        <v>0</v>
      </c>
      <c r="U22">
        <v>8.44</v>
      </c>
      <c r="V22" t="s">
        <v>32</v>
      </c>
      <c r="W22">
        <v>7</v>
      </c>
      <c r="X22">
        <v>6.7</v>
      </c>
      <c r="Y22">
        <v>280</v>
      </c>
      <c r="Z22" s="4">
        <v>-1</v>
      </c>
      <c r="AA22" s="1">
        <v>43519</v>
      </c>
      <c r="AB22" s="6">
        <f t="shared" si="0"/>
        <v>43497</v>
      </c>
      <c r="AC22" s="6">
        <f t="shared" si="1"/>
        <v>43519</v>
      </c>
      <c r="AD22" s="6" t="str">
        <f t="shared" si="2"/>
        <v>Saturday</v>
      </c>
      <c r="AE22" s="2">
        <v>0.62314814814814812</v>
      </c>
      <c r="AF22" s="4">
        <v>1</v>
      </c>
      <c r="AG22" s="1">
        <v>43519</v>
      </c>
      <c r="AH22" s="6">
        <f t="shared" si="3"/>
        <v>43497</v>
      </c>
      <c r="AI22" s="6">
        <f t="shared" si="4"/>
        <v>43519</v>
      </c>
      <c r="AJ22" s="6" t="str">
        <f t="shared" si="5"/>
        <v>Saturday</v>
      </c>
      <c r="AK22" s="2">
        <v>0.6586805555555556</v>
      </c>
      <c r="AL22" t="s">
        <v>33</v>
      </c>
      <c r="AM22" t="s">
        <v>33</v>
      </c>
      <c r="AN22" t="s">
        <v>46</v>
      </c>
      <c r="AO22" t="s">
        <v>27</v>
      </c>
    </row>
    <row r="23" spans="1:41" x14ac:dyDescent="0.2">
      <c r="A23" t="s">
        <v>27</v>
      </c>
      <c r="B23">
        <v>2402796</v>
      </c>
      <c r="C23" t="s">
        <v>95</v>
      </c>
      <c r="F23">
        <v>52302</v>
      </c>
      <c r="G23" t="s">
        <v>29</v>
      </c>
      <c r="H23" t="s">
        <v>96</v>
      </c>
      <c r="I23">
        <v>112</v>
      </c>
      <c r="J23" t="s">
        <v>30</v>
      </c>
      <c r="K23" t="s">
        <v>54</v>
      </c>
      <c r="L23">
        <f>VLOOKUP($K23,Key!$A$1:$D$106,2,FALSE)</f>
        <v>43.028709999999997</v>
      </c>
      <c r="M23">
        <f>VLOOKUP($K23,Key!$A$1:$D$106,3,FALSE)</f>
        <v>-87.9041</v>
      </c>
      <c r="N23" t="str">
        <f>VLOOKUP($K23,Key!$A$1:$D$106,4,FALSE)</f>
        <v>Milwaukee</v>
      </c>
      <c r="O23" t="s">
        <v>54</v>
      </c>
      <c r="P23">
        <f>VLOOKUP($O23,Key!$A$1:$D$106,2,FALSE)</f>
        <v>43.028709999999997</v>
      </c>
      <c r="Q23">
        <f>VLOOKUP($O23,Key!$A$1:$D$106,3,FALSE)</f>
        <v>-87.9041</v>
      </c>
      <c r="R23" t="str">
        <f>VLOOKUP($O23,Key!$A$1:$D$106,4,FALSE)</f>
        <v>Milwaukee</v>
      </c>
      <c r="S23">
        <v>11</v>
      </c>
      <c r="T23">
        <v>0</v>
      </c>
      <c r="U23">
        <v>4.22</v>
      </c>
      <c r="V23" t="s">
        <v>32</v>
      </c>
      <c r="W23">
        <v>1</v>
      </c>
      <c r="X23">
        <v>1</v>
      </c>
      <c r="Y23">
        <v>40</v>
      </c>
      <c r="Z23" s="5">
        <v>-1</v>
      </c>
      <c r="AA23" s="1">
        <v>43519</v>
      </c>
      <c r="AB23" s="7">
        <f t="shared" si="0"/>
        <v>43497</v>
      </c>
      <c r="AC23" s="7">
        <f t="shared" si="1"/>
        <v>43519</v>
      </c>
      <c r="AD23" s="7" t="str">
        <f t="shared" si="2"/>
        <v>Saturday</v>
      </c>
      <c r="AE23" s="2">
        <v>0.6825</v>
      </c>
      <c r="AF23" s="5">
        <v>1</v>
      </c>
      <c r="AG23" s="1">
        <v>43519</v>
      </c>
      <c r="AH23" s="7">
        <f t="shared" si="3"/>
        <v>43497</v>
      </c>
      <c r="AI23" s="7">
        <f t="shared" si="4"/>
        <v>43519</v>
      </c>
      <c r="AJ23" s="7" t="str">
        <f t="shared" si="5"/>
        <v>Saturday</v>
      </c>
      <c r="AK23" s="2">
        <v>0.68989583333333337</v>
      </c>
      <c r="AL23" t="s">
        <v>32</v>
      </c>
      <c r="AM23" t="s">
        <v>33</v>
      </c>
      <c r="AN23" t="s">
        <v>34</v>
      </c>
      <c r="AO23" t="s">
        <v>27</v>
      </c>
    </row>
    <row r="24" spans="1:41" x14ac:dyDescent="0.2">
      <c r="A24" t="s">
        <v>27</v>
      </c>
      <c r="B24">
        <v>2392576</v>
      </c>
      <c r="C24" t="s">
        <v>95</v>
      </c>
      <c r="F24">
        <v>53211</v>
      </c>
      <c r="G24" t="s">
        <v>29</v>
      </c>
      <c r="H24" t="s">
        <v>96</v>
      </c>
      <c r="I24">
        <v>12678</v>
      </c>
      <c r="J24" t="s">
        <v>30</v>
      </c>
      <c r="K24" t="s">
        <v>35</v>
      </c>
      <c r="L24">
        <f>VLOOKUP($K24,Key!$A$1:$D$106,2,FALSE)</f>
        <v>43.042490000000001</v>
      </c>
      <c r="M24">
        <f>VLOOKUP($K24,Key!$A$1:$D$106,3,FALSE)</f>
        <v>-87.909959999999998</v>
      </c>
      <c r="N24" t="str">
        <f>VLOOKUP($K24,Key!$A$1:$D$106,4,FALSE)</f>
        <v>Milwaukee</v>
      </c>
      <c r="O24" t="s">
        <v>35</v>
      </c>
      <c r="P24">
        <f>VLOOKUP($O24,Key!$A$1:$D$106,2,FALSE)</f>
        <v>43.042490000000001</v>
      </c>
      <c r="Q24">
        <f>VLOOKUP($O24,Key!$A$1:$D$106,3,FALSE)</f>
        <v>-87.909959999999998</v>
      </c>
      <c r="R24" t="str">
        <f>VLOOKUP($O24,Key!$A$1:$D$106,4,FALSE)</f>
        <v>Milwaukee</v>
      </c>
      <c r="S24">
        <v>56</v>
      </c>
      <c r="T24">
        <v>0</v>
      </c>
      <c r="U24">
        <v>8.44</v>
      </c>
      <c r="V24" t="s">
        <v>32</v>
      </c>
      <c r="W24">
        <v>8</v>
      </c>
      <c r="X24">
        <v>7.6</v>
      </c>
      <c r="Y24">
        <v>320</v>
      </c>
      <c r="Z24" s="4">
        <v>-1</v>
      </c>
      <c r="AA24" s="1">
        <v>43499</v>
      </c>
      <c r="AB24" s="6">
        <f t="shared" si="0"/>
        <v>43497</v>
      </c>
      <c r="AC24" s="6">
        <f t="shared" si="1"/>
        <v>43499</v>
      </c>
      <c r="AD24" s="6" t="str">
        <f t="shared" si="2"/>
        <v>Sunday</v>
      </c>
      <c r="AE24" s="2">
        <v>0.7723726851851852</v>
      </c>
      <c r="AF24" s="4">
        <v>1</v>
      </c>
      <c r="AG24" s="1">
        <v>43499</v>
      </c>
      <c r="AH24" s="6">
        <f t="shared" si="3"/>
        <v>43497</v>
      </c>
      <c r="AI24" s="6">
        <f t="shared" si="4"/>
        <v>43499</v>
      </c>
      <c r="AJ24" s="6" t="str">
        <f t="shared" si="5"/>
        <v>Sunday</v>
      </c>
      <c r="AK24" s="2">
        <v>0.81111111111111101</v>
      </c>
      <c r="AL24" t="s">
        <v>33</v>
      </c>
      <c r="AM24" t="s">
        <v>33</v>
      </c>
      <c r="AN24" t="s">
        <v>34</v>
      </c>
      <c r="AO24" t="s">
        <v>27</v>
      </c>
    </row>
    <row r="25" spans="1:41" x14ac:dyDescent="0.2">
      <c r="A25" t="s">
        <v>27</v>
      </c>
      <c r="B25">
        <v>2396157</v>
      </c>
      <c r="C25" t="s">
        <v>95</v>
      </c>
      <c r="F25">
        <v>44138</v>
      </c>
      <c r="G25" t="s">
        <v>29</v>
      </c>
      <c r="H25" t="s">
        <v>96</v>
      </c>
      <c r="I25">
        <v>11130</v>
      </c>
      <c r="J25" t="s">
        <v>30</v>
      </c>
      <c r="K25" t="s">
        <v>92</v>
      </c>
      <c r="L25">
        <f>VLOOKUP($K25,Key!$A$1:$D$106,2,FALSE)</f>
        <v>43.05536</v>
      </c>
      <c r="M25">
        <f>VLOOKUP($K25,Key!$A$1:$D$106,3,FALSE)</f>
        <v>-87.90504</v>
      </c>
      <c r="N25" t="str">
        <f>VLOOKUP($K25,Key!$A$1:$D$106,4,FALSE)</f>
        <v>Milwaukee</v>
      </c>
      <c r="O25" t="s">
        <v>72</v>
      </c>
      <c r="P25">
        <f>VLOOKUP($O25,Key!$A$1:$D$106,2,FALSE)</f>
        <v>43.05847</v>
      </c>
      <c r="Q25">
        <f>VLOOKUP($O25,Key!$A$1:$D$106,3,FALSE)</f>
        <v>-87.898079999999993</v>
      </c>
      <c r="R25" t="str">
        <f>VLOOKUP($O25,Key!$A$1:$D$106,4,FALSE)</f>
        <v>Milwaukee</v>
      </c>
      <c r="S25">
        <v>13</v>
      </c>
      <c r="T25">
        <v>0</v>
      </c>
      <c r="U25">
        <v>4.22</v>
      </c>
      <c r="V25" t="s">
        <v>32</v>
      </c>
      <c r="W25">
        <v>1</v>
      </c>
      <c r="X25">
        <v>1</v>
      </c>
      <c r="Y25">
        <v>40</v>
      </c>
      <c r="Z25" s="4">
        <v>-1</v>
      </c>
      <c r="AA25" s="1">
        <v>43505</v>
      </c>
      <c r="AB25" s="6">
        <f t="shared" si="0"/>
        <v>43497</v>
      </c>
      <c r="AC25" s="6">
        <f t="shared" si="1"/>
        <v>43505</v>
      </c>
      <c r="AD25" s="6" t="str">
        <f t="shared" si="2"/>
        <v>Saturday</v>
      </c>
      <c r="AE25" s="2">
        <v>0.68120370370370376</v>
      </c>
      <c r="AF25" s="4">
        <v>1</v>
      </c>
      <c r="AG25" s="1">
        <v>43505</v>
      </c>
      <c r="AH25" s="6">
        <f t="shared" si="3"/>
        <v>43497</v>
      </c>
      <c r="AI25" s="6">
        <f t="shared" si="4"/>
        <v>43505</v>
      </c>
      <c r="AJ25" s="6" t="str">
        <f t="shared" si="5"/>
        <v>Saturday</v>
      </c>
      <c r="AK25" s="2">
        <v>0.69018518518518512</v>
      </c>
      <c r="AL25" t="s">
        <v>32</v>
      </c>
      <c r="AM25" t="s">
        <v>33</v>
      </c>
      <c r="AN25" t="s">
        <v>46</v>
      </c>
      <c r="AO25" t="s">
        <v>27</v>
      </c>
    </row>
    <row r="26" spans="1:41" x14ac:dyDescent="0.2">
      <c r="A26" t="s">
        <v>27</v>
      </c>
      <c r="B26">
        <v>2399531</v>
      </c>
      <c r="C26" t="s">
        <v>95</v>
      </c>
      <c r="F26">
        <v>53073</v>
      </c>
      <c r="G26" t="s">
        <v>29</v>
      </c>
      <c r="H26" t="s">
        <v>96</v>
      </c>
      <c r="I26">
        <v>3</v>
      </c>
      <c r="J26" t="s">
        <v>30</v>
      </c>
      <c r="K26" t="s">
        <v>44</v>
      </c>
      <c r="L26">
        <f>VLOOKUP($K26,Key!$A$1:$D$106,2,FALSE)</f>
        <v>43.03519</v>
      </c>
      <c r="M26">
        <f>VLOOKUP($K26,Key!$A$1:$D$106,3,FALSE)</f>
        <v>-87.907390000000007</v>
      </c>
      <c r="N26" t="str">
        <f>VLOOKUP($K26,Key!$A$1:$D$106,4,FALSE)</f>
        <v>Milwaukee</v>
      </c>
      <c r="O26" t="s">
        <v>44</v>
      </c>
      <c r="P26">
        <f>VLOOKUP($O26,Key!$A$1:$D$106,2,FALSE)</f>
        <v>43.03519</v>
      </c>
      <c r="Q26">
        <f>VLOOKUP($O26,Key!$A$1:$D$106,3,FALSE)</f>
        <v>-87.907390000000007</v>
      </c>
      <c r="R26" t="str">
        <f>VLOOKUP($O26,Key!$A$1:$D$106,4,FALSE)</f>
        <v>Milwaukee</v>
      </c>
      <c r="S26">
        <v>0</v>
      </c>
      <c r="T26">
        <v>0</v>
      </c>
      <c r="U26">
        <v>0</v>
      </c>
      <c r="V26" t="s">
        <v>32</v>
      </c>
      <c r="W26">
        <v>0</v>
      </c>
      <c r="X26">
        <v>0</v>
      </c>
      <c r="Y26">
        <v>0</v>
      </c>
      <c r="Z26" s="4">
        <v>-1</v>
      </c>
      <c r="AA26" s="1">
        <v>43512</v>
      </c>
      <c r="AB26" s="6">
        <f t="shared" si="0"/>
        <v>43497</v>
      </c>
      <c r="AC26" s="6">
        <f t="shared" si="1"/>
        <v>43512</v>
      </c>
      <c r="AD26" s="6" t="str">
        <f t="shared" si="2"/>
        <v>Saturday</v>
      </c>
      <c r="AE26" s="2">
        <v>0.82098379629629636</v>
      </c>
      <c r="AF26" s="4">
        <v>1</v>
      </c>
      <c r="AG26" s="1">
        <v>43512</v>
      </c>
      <c r="AH26" s="6">
        <f t="shared" si="3"/>
        <v>43497</v>
      </c>
      <c r="AI26" s="6">
        <f t="shared" si="4"/>
        <v>43512</v>
      </c>
      <c r="AJ26" s="6" t="str">
        <f t="shared" si="5"/>
        <v>Saturday</v>
      </c>
      <c r="AK26" s="2">
        <v>0.82127314814814811</v>
      </c>
      <c r="AL26" t="s">
        <v>32</v>
      </c>
      <c r="AM26" t="s">
        <v>33</v>
      </c>
      <c r="AN26" t="s">
        <v>34</v>
      </c>
      <c r="AO26" t="s">
        <v>27</v>
      </c>
    </row>
    <row r="27" spans="1:41" x14ac:dyDescent="0.2">
      <c r="A27" t="s">
        <v>27</v>
      </c>
      <c r="B27">
        <v>2392581</v>
      </c>
      <c r="C27" t="s">
        <v>95</v>
      </c>
      <c r="F27">
        <v>53211</v>
      </c>
      <c r="G27" t="s">
        <v>29</v>
      </c>
      <c r="H27" t="s">
        <v>96</v>
      </c>
      <c r="I27">
        <v>967</v>
      </c>
      <c r="J27" t="s">
        <v>30</v>
      </c>
      <c r="K27" t="s">
        <v>35</v>
      </c>
      <c r="L27">
        <f>VLOOKUP($K27,Key!$A$1:$D$106,2,FALSE)</f>
        <v>43.042490000000001</v>
      </c>
      <c r="M27">
        <f>VLOOKUP($K27,Key!$A$1:$D$106,3,FALSE)</f>
        <v>-87.909959999999998</v>
      </c>
      <c r="N27" t="str">
        <f>VLOOKUP($K27,Key!$A$1:$D$106,4,FALSE)</f>
        <v>Milwaukee</v>
      </c>
      <c r="O27" t="s">
        <v>35</v>
      </c>
      <c r="P27">
        <f>VLOOKUP($O27,Key!$A$1:$D$106,2,FALSE)</f>
        <v>43.042490000000001</v>
      </c>
      <c r="Q27">
        <f>VLOOKUP($O27,Key!$A$1:$D$106,3,FALSE)</f>
        <v>-87.909959999999998</v>
      </c>
      <c r="R27" t="str">
        <f>VLOOKUP($O27,Key!$A$1:$D$106,4,FALSE)</f>
        <v>Milwaukee</v>
      </c>
      <c r="S27">
        <v>50</v>
      </c>
      <c r="T27">
        <v>0</v>
      </c>
      <c r="U27">
        <v>8.44</v>
      </c>
      <c r="V27" t="s">
        <v>32</v>
      </c>
      <c r="W27">
        <v>7</v>
      </c>
      <c r="X27">
        <v>6.7</v>
      </c>
      <c r="Y27">
        <v>280</v>
      </c>
      <c r="Z27" s="4">
        <v>-1</v>
      </c>
      <c r="AA27" s="1">
        <v>43499</v>
      </c>
      <c r="AB27" s="6">
        <f t="shared" si="0"/>
        <v>43497</v>
      </c>
      <c r="AC27" s="6">
        <f t="shared" si="1"/>
        <v>43499</v>
      </c>
      <c r="AD27" s="6" t="str">
        <f t="shared" si="2"/>
        <v>Sunday</v>
      </c>
      <c r="AE27" s="2">
        <v>0.7759490740740741</v>
      </c>
      <c r="AF27" s="4">
        <v>1</v>
      </c>
      <c r="AG27" s="1">
        <v>43499</v>
      </c>
      <c r="AH27" s="6">
        <f t="shared" si="3"/>
        <v>43497</v>
      </c>
      <c r="AI27" s="6">
        <f t="shared" si="4"/>
        <v>43499</v>
      </c>
      <c r="AJ27" s="6" t="str">
        <f t="shared" si="5"/>
        <v>Sunday</v>
      </c>
      <c r="AK27" s="2">
        <v>0.81074074074074076</v>
      </c>
      <c r="AL27" t="s">
        <v>33</v>
      </c>
      <c r="AM27" t="s">
        <v>33</v>
      </c>
      <c r="AN27" t="s">
        <v>34</v>
      </c>
      <c r="AO27" t="s">
        <v>27</v>
      </c>
    </row>
    <row r="28" spans="1:41" x14ac:dyDescent="0.2">
      <c r="A28" t="s">
        <v>27</v>
      </c>
      <c r="B28">
        <v>2396385</v>
      </c>
      <c r="C28" t="s">
        <v>95</v>
      </c>
      <c r="G28" t="s">
        <v>29</v>
      </c>
      <c r="H28" t="s">
        <v>96</v>
      </c>
      <c r="I28">
        <v>5474</v>
      </c>
      <c r="J28" t="s">
        <v>30</v>
      </c>
      <c r="K28" t="s">
        <v>74</v>
      </c>
      <c r="L28">
        <f>VLOOKUP($K28,Key!$A$1:$D$106,2,FALSE)</f>
        <v>43.038649999999997</v>
      </c>
      <c r="M28">
        <f>VLOOKUP($K28,Key!$A$1:$D$106,3,FALSE)</f>
        <v>-87.921930000000003</v>
      </c>
      <c r="N28" t="str">
        <f>VLOOKUP($K28,Key!$A$1:$D$106,4,FALSE)</f>
        <v>Milwaukee</v>
      </c>
      <c r="O28" t="s">
        <v>74</v>
      </c>
      <c r="P28">
        <f>VLOOKUP($O28,Key!$A$1:$D$106,2,FALSE)</f>
        <v>43.038649999999997</v>
      </c>
      <c r="Q28">
        <f>VLOOKUP($O28,Key!$A$1:$D$106,3,FALSE)</f>
        <v>-87.921930000000003</v>
      </c>
      <c r="R28" t="str">
        <f>VLOOKUP($O28,Key!$A$1:$D$106,4,FALSE)</f>
        <v>Milwaukee</v>
      </c>
      <c r="S28">
        <v>1</v>
      </c>
      <c r="T28">
        <v>0</v>
      </c>
      <c r="U28">
        <v>0</v>
      </c>
      <c r="V28" t="s">
        <v>32</v>
      </c>
      <c r="W28">
        <v>0</v>
      </c>
      <c r="X28">
        <v>0</v>
      </c>
      <c r="Y28">
        <v>0</v>
      </c>
      <c r="Z28" s="4">
        <v>-1</v>
      </c>
      <c r="AA28" s="1">
        <v>43506</v>
      </c>
      <c r="AB28" s="6">
        <f t="shared" si="0"/>
        <v>43497</v>
      </c>
      <c r="AC28" s="6">
        <f t="shared" si="1"/>
        <v>43506</v>
      </c>
      <c r="AD28" s="6" t="str">
        <f t="shared" si="2"/>
        <v>Sunday</v>
      </c>
      <c r="AE28" s="2">
        <v>0.55822916666666667</v>
      </c>
      <c r="AF28" s="4">
        <v>1</v>
      </c>
      <c r="AG28" s="1">
        <v>43506</v>
      </c>
      <c r="AH28" s="6">
        <f t="shared" si="3"/>
        <v>43497</v>
      </c>
      <c r="AI28" s="6">
        <f t="shared" si="4"/>
        <v>43506</v>
      </c>
      <c r="AJ28" s="6" t="str">
        <f t="shared" si="5"/>
        <v>Sunday</v>
      </c>
      <c r="AK28" s="2">
        <v>0.55856481481481479</v>
      </c>
      <c r="AL28" t="s">
        <v>32</v>
      </c>
      <c r="AM28" t="s">
        <v>33</v>
      </c>
      <c r="AN28" t="s">
        <v>34</v>
      </c>
      <c r="AO28" t="s">
        <v>27</v>
      </c>
    </row>
    <row r="29" spans="1:41" x14ac:dyDescent="0.2">
      <c r="A29" t="s">
        <v>27</v>
      </c>
      <c r="B29">
        <v>2359967</v>
      </c>
      <c r="C29" t="s">
        <v>95</v>
      </c>
      <c r="F29">
        <v>53215</v>
      </c>
      <c r="G29" t="s">
        <v>29</v>
      </c>
      <c r="H29" t="s">
        <v>96</v>
      </c>
      <c r="I29">
        <v>34</v>
      </c>
      <c r="J29" t="s">
        <v>30</v>
      </c>
      <c r="K29" t="s">
        <v>84</v>
      </c>
      <c r="L29">
        <f>VLOOKUP($K29,Key!$A$1:$D$106,2,FALSE)</f>
        <v>43.074890000000003</v>
      </c>
      <c r="M29">
        <f>VLOOKUP($K29,Key!$A$1:$D$106,3,FALSE)</f>
        <v>-87.882810000000006</v>
      </c>
      <c r="N29" t="str">
        <f>VLOOKUP($K29,Key!$A$1:$D$106,4,FALSE)</f>
        <v>Milwaukee</v>
      </c>
      <c r="O29" t="s">
        <v>66</v>
      </c>
      <c r="P29">
        <f>VLOOKUP($O29,Key!$A$1:$D$106,2,FALSE)</f>
        <v>43.036900000000003</v>
      </c>
      <c r="Q29">
        <f>VLOOKUP($O29,Key!$A$1:$D$106,3,FALSE)</f>
        <v>-87.89667</v>
      </c>
      <c r="R29" t="str">
        <f>VLOOKUP($O29,Key!$A$1:$D$106,4,FALSE)</f>
        <v>Milwaukee</v>
      </c>
      <c r="S29">
        <v>94</v>
      </c>
      <c r="T29">
        <v>0</v>
      </c>
      <c r="U29">
        <v>16.88</v>
      </c>
      <c r="V29" t="s">
        <v>32</v>
      </c>
      <c r="W29">
        <v>14</v>
      </c>
      <c r="X29">
        <v>13.3</v>
      </c>
      <c r="Y29">
        <v>560</v>
      </c>
      <c r="Z29" s="5">
        <v>-1</v>
      </c>
      <c r="AA29" s="1">
        <v>43518</v>
      </c>
      <c r="AB29" s="7">
        <f t="shared" si="0"/>
        <v>43497</v>
      </c>
      <c r="AC29" s="7">
        <f t="shared" si="1"/>
        <v>43518</v>
      </c>
      <c r="AD29" s="7" t="str">
        <f t="shared" si="2"/>
        <v>Friday</v>
      </c>
      <c r="AE29" s="2">
        <v>0.8046875</v>
      </c>
      <c r="AF29" s="5">
        <v>1</v>
      </c>
      <c r="AG29" s="1">
        <v>43518</v>
      </c>
      <c r="AH29" s="7">
        <f t="shared" si="3"/>
        <v>43497</v>
      </c>
      <c r="AI29" s="7">
        <f t="shared" si="4"/>
        <v>43518</v>
      </c>
      <c r="AJ29" s="7" t="str">
        <f t="shared" si="5"/>
        <v>Friday</v>
      </c>
      <c r="AK29" s="2">
        <v>0.86965277777777772</v>
      </c>
      <c r="AL29" t="s">
        <v>33</v>
      </c>
      <c r="AM29" t="s">
        <v>33</v>
      </c>
      <c r="AN29" t="s">
        <v>46</v>
      </c>
      <c r="AO29" t="s">
        <v>27</v>
      </c>
    </row>
    <row r="30" spans="1:41" x14ac:dyDescent="0.2">
      <c r="A30" t="s">
        <v>27</v>
      </c>
      <c r="B30">
        <v>2340028</v>
      </c>
      <c r="C30" t="s">
        <v>95</v>
      </c>
      <c r="F30">
        <v>53045</v>
      </c>
      <c r="G30" t="s">
        <v>29</v>
      </c>
      <c r="H30" t="s">
        <v>96</v>
      </c>
      <c r="I30">
        <v>5470</v>
      </c>
      <c r="J30" t="s">
        <v>30</v>
      </c>
      <c r="K30" t="s">
        <v>85</v>
      </c>
      <c r="L30">
        <f>VLOOKUP($K30,Key!$A$1:$D$106,2,FALSE)</f>
        <v>43.078530000000001</v>
      </c>
      <c r="M30">
        <f>VLOOKUP($K30,Key!$A$1:$D$106,3,FALSE)</f>
        <v>-87.882620000000003</v>
      </c>
      <c r="N30" t="str">
        <f>VLOOKUP($K30,Key!$A$1:$D$106,4,FALSE)</f>
        <v>Milwaukee</v>
      </c>
      <c r="O30" t="s">
        <v>85</v>
      </c>
      <c r="P30">
        <f>VLOOKUP($O30,Key!$A$1:$D$106,2,FALSE)</f>
        <v>43.078530000000001</v>
      </c>
      <c r="Q30">
        <f>VLOOKUP($O30,Key!$A$1:$D$106,3,FALSE)</f>
        <v>-87.882620000000003</v>
      </c>
      <c r="R30" t="str">
        <f>VLOOKUP($O30,Key!$A$1:$D$106,4,FALSE)</f>
        <v>Milwaukee</v>
      </c>
      <c r="S30">
        <v>0</v>
      </c>
      <c r="T30">
        <v>0</v>
      </c>
      <c r="U30">
        <v>0</v>
      </c>
      <c r="V30" t="s">
        <v>32</v>
      </c>
      <c r="W30">
        <v>0</v>
      </c>
      <c r="X30">
        <v>0</v>
      </c>
      <c r="Y30">
        <v>0</v>
      </c>
      <c r="Z30" s="5">
        <v>-1</v>
      </c>
      <c r="AA30" s="1">
        <v>43521</v>
      </c>
      <c r="AB30" s="7">
        <f t="shared" si="0"/>
        <v>43497</v>
      </c>
      <c r="AC30" s="7">
        <f t="shared" si="1"/>
        <v>43521</v>
      </c>
      <c r="AD30" s="7" t="str">
        <f t="shared" si="2"/>
        <v>Monday</v>
      </c>
      <c r="AE30" s="2">
        <v>0.58207175925925925</v>
      </c>
      <c r="AF30" s="5">
        <v>1</v>
      </c>
      <c r="AG30" s="1">
        <v>43521</v>
      </c>
      <c r="AH30" s="7">
        <f t="shared" si="3"/>
        <v>43497</v>
      </c>
      <c r="AI30" s="7">
        <f t="shared" si="4"/>
        <v>43521</v>
      </c>
      <c r="AJ30" s="7" t="str">
        <f t="shared" si="5"/>
        <v>Monday</v>
      </c>
      <c r="AK30" s="2">
        <v>0.58236111111111111</v>
      </c>
      <c r="AL30" t="s">
        <v>32</v>
      </c>
      <c r="AM30" t="s">
        <v>33</v>
      </c>
      <c r="AN30" t="s">
        <v>34</v>
      </c>
      <c r="AO30" t="s">
        <v>27</v>
      </c>
    </row>
    <row r="31" spans="1:41" x14ac:dyDescent="0.2">
      <c r="A31" t="s">
        <v>27</v>
      </c>
      <c r="B31">
        <v>1521811</v>
      </c>
      <c r="C31" t="s">
        <v>95</v>
      </c>
      <c r="F31">
        <v>53202</v>
      </c>
      <c r="G31" t="s">
        <v>29</v>
      </c>
      <c r="H31" t="s">
        <v>96</v>
      </c>
      <c r="I31">
        <v>12678</v>
      </c>
      <c r="J31" t="s">
        <v>30</v>
      </c>
      <c r="K31" t="s">
        <v>35</v>
      </c>
      <c r="L31">
        <f>VLOOKUP($K31,Key!$A$1:$D$106,2,FALSE)</f>
        <v>43.042490000000001</v>
      </c>
      <c r="M31">
        <f>VLOOKUP($K31,Key!$A$1:$D$106,3,FALSE)</f>
        <v>-87.909959999999998</v>
      </c>
      <c r="N31" t="str">
        <f>VLOOKUP($K31,Key!$A$1:$D$106,4,FALSE)</f>
        <v>Milwaukee</v>
      </c>
      <c r="O31" t="s">
        <v>88</v>
      </c>
      <c r="P31">
        <f>VLOOKUP($O31,Key!$A$1:$D$106,2,FALSE)</f>
        <v>43.031480000000002</v>
      </c>
      <c r="Q31">
        <f>VLOOKUP($O31,Key!$A$1:$D$106,3,FALSE)</f>
        <v>-87.908169999999998</v>
      </c>
      <c r="R31" t="str">
        <f>VLOOKUP($O31,Key!$A$1:$D$106,4,FALSE)</f>
        <v>Milwaukee</v>
      </c>
      <c r="S31">
        <v>10</v>
      </c>
      <c r="T31">
        <v>0</v>
      </c>
      <c r="U31">
        <v>4.22</v>
      </c>
      <c r="V31" t="s">
        <v>32</v>
      </c>
      <c r="W31">
        <v>1</v>
      </c>
      <c r="X31">
        <v>1</v>
      </c>
      <c r="Y31">
        <v>40</v>
      </c>
      <c r="Z31" s="5">
        <v>-1</v>
      </c>
      <c r="AA31" s="1">
        <v>43523</v>
      </c>
      <c r="AB31" s="7">
        <f t="shared" si="0"/>
        <v>43497</v>
      </c>
      <c r="AC31" s="7">
        <f t="shared" si="1"/>
        <v>43523</v>
      </c>
      <c r="AD31" s="7" t="str">
        <f t="shared" si="2"/>
        <v>Wednesday</v>
      </c>
      <c r="AE31" s="2">
        <v>0.5125925925925926</v>
      </c>
      <c r="AF31" s="5">
        <v>1</v>
      </c>
      <c r="AG31" s="1">
        <v>43523</v>
      </c>
      <c r="AH31" s="7">
        <f t="shared" si="3"/>
        <v>43497</v>
      </c>
      <c r="AI31" s="7">
        <f t="shared" si="4"/>
        <v>43523</v>
      </c>
      <c r="AJ31" s="7" t="str">
        <f t="shared" si="5"/>
        <v>Wednesday</v>
      </c>
      <c r="AK31" s="2">
        <v>0.51968749999999997</v>
      </c>
      <c r="AL31" t="s">
        <v>32</v>
      </c>
      <c r="AM31" t="s">
        <v>33</v>
      </c>
      <c r="AN31" t="s">
        <v>46</v>
      </c>
      <c r="AO31" t="s">
        <v>27</v>
      </c>
    </row>
    <row r="32" spans="1:41" x14ac:dyDescent="0.2">
      <c r="A32" t="s">
        <v>27</v>
      </c>
      <c r="B32">
        <v>2405667</v>
      </c>
      <c r="C32" t="s">
        <v>95</v>
      </c>
      <c r="F32">
        <v>53215</v>
      </c>
      <c r="G32" t="s">
        <v>29</v>
      </c>
      <c r="H32" t="s">
        <v>96</v>
      </c>
      <c r="I32">
        <v>11143</v>
      </c>
      <c r="J32" t="s">
        <v>30</v>
      </c>
      <c r="K32" t="s">
        <v>54</v>
      </c>
      <c r="L32">
        <f>VLOOKUP($K32,Key!$A$1:$D$106,2,FALSE)</f>
        <v>43.028709999999997</v>
      </c>
      <c r="M32">
        <f>VLOOKUP($K32,Key!$A$1:$D$106,3,FALSE)</f>
        <v>-87.9041</v>
      </c>
      <c r="N32" t="str">
        <f>VLOOKUP($K32,Key!$A$1:$D$106,4,FALSE)</f>
        <v>Milwaukee</v>
      </c>
      <c r="O32" t="s">
        <v>54</v>
      </c>
      <c r="P32">
        <f>VLOOKUP($O32,Key!$A$1:$D$106,2,FALSE)</f>
        <v>43.028709999999997</v>
      </c>
      <c r="Q32">
        <f>VLOOKUP($O32,Key!$A$1:$D$106,3,FALSE)</f>
        <v>-87.9041</v>
      </c>
      <c r="R32" t="str">
        <f>VLOOKUP($O32,Key!$A$1:$D$106,4,FALSE)</f>
        <v>Milwaukee</v>
      </c>
      <c r="S32">
        <v>54</v>
      </c>
      <c r="T32">
        <v>0</v>
      </c>
      <c r="U32">
        <v>8.44</v>
      </c>
      <c r="V32" t="s">
        <v>32</v>
      </c>
      <c r="W32">
        <v>8</v>
      </c>
      <c r="X32">
        <v>7.6</v>
      </c>
      <c r="Y32">
        <v>320</v>
      </c>
      <c r="Z32" s="4">
        <v>-1</v>
      </c>
      <c r="AA32" s="1">
        <v>43524</v>
      </c>
      <c r="AB32" s="6">
        <f t="shared" si="0"/>
        <v>43497</v>
      </c>
      <c r="AC32" s="6">
        <f t="shared" si="1"/>
        <v>43524</v>
      </c>
      <c r="AD32" s="6" t="str">
        <f t="shared" si="2"/>
        <v>Thursday</v>
      </c>
      <c r="AE32" s="2">
        <v>0.78753472222222232</v>
      </c>
      <c r="AF32" s="4">
        <v>1</v>
      </c>
      <c r="AG32" s="1">
        <v>43524</v>
      </c>
      <c r="AH32" s="6">
        <f t="shared" si="3"/>
        <v>43497</v>
      </c>
      <c r="AI32" s="6">
        <f t="shared" si="4"/>
        <v>43524</v>
      </c>
      <c r="AJ32" s="6" t="str">
        <f t="shared" si="5"/>
        <v>Thursday</v>
      </c>
      <c r="AK32" s="2">
        <v>0.8250925925925926</v>
      </c>
      <c r="AL32" t="s">
        <v>33</v>
      </c>
      <c r="AM32" t="s">
        <v>33</v>
      </c>
      <c r="AN32" t="s">
        <v>34</v>
      </c>
      <c r="AO32" t="s">
        <v>27</v>
      </c>
    </row>
    <row r="33" spans="1:41" x14ac:dyDescent="0.2">
      <c r="A33" t="s">
        <v>27</v>
      </c>
      <c r="B33">
        <v>2391714</v>
      </c>
      <c r="C33" t="s">
        <v>95</v>
      </c>
      <c r="F33">
        <v>53211</v>
      </c>
      <c r="G33" t="s">
        <v>29</v>
      </c>
      <c r="H33" t="s">
        <v>96</v>
      </c>
      <c r="I33">
        <v>12596</v>
      </c>
      <c r="J33" t="s">
        <v>30</v>
      </c>
      <c r="K33" t="s">
        <v>106</v>
      </c>
      <c r="L33">
        <f>VLOOKUP($K33,Key!$A$1:$D$106,2,FALSE)</f>
        <v>43.069021999999997</v>
      </c>
      <c r="M33">
        <f>VLOOKUP($K33,Key!$A$1:$D$106,3,FALSE)</f>
        <v>-87.887940999999998</v>
      </c>
      <c r="N33" t="str">
        <f>VLOOKUP($K33,Key!$A$1:$D$106,4,FALSE)</f>
        <v>Milwaukee</v>
      </c>
      <c r="O33" t="s">
        <v>106</v>
      </c>
      <c r="P33">
        <f>VLOOKUP($O33,Key!$A$1:$D$106,2,FALSE)</f>
        <v>43.069021999999997</v>
      </c>
      <c r="Q33">
        <f>VLOOKUP($O33,Key!$A$1:$D$106,3,FALSE)</f>
        <v>-87.887940999999998</v>
      </c>
      <c r="R33" t="str">
        <f>VLOOKUP($O33,Key!$A$1:$D$106,4,FALSE)</f>
        <v>Milwaukee</v>
      </c>
      <c r="S33">
        <v>35</v>
      </c>
      <c r="T33">
        <v>0</v>
      </c>
      <c r="U33">
        <v>8.44</v>
      </c>
      <c r="V33" t="s">
        <v>32</v>
      </c>
      <c r="W33">
        <v>5</v>
      </c>
      <c r="X33">
        <v>4.8</v>
      </c>
      <c r="Y33">
        <v>200</v>
      </c>
      <c r="Z33" s="5">
        <v>-1</v>
      </c>
      <c r="AA33" s="1">
        <v>43499</v>
      </c>
      <c r="AB33" s="7">
        <f t="shared" si="0"/>
        <v>43497</v>
      </c>
      <c r="AC33" s="7">
        <f t="shared" si="1"/>
        <v>43499</v>
      </c>
      <c r="AD33" s="7" t="str">
        <f t="shared" si="2"/>
        <v>Sunday</v>
      </c>
      <c r="AE33" s="2">
        <v>0.42100694444444442</v>
      </c>
      <c r="AF33" s="5">
        <v>1</v>
      </c>
      <c r="AG33" s="1">
        <v>43499</v>
      </c>
      <c r="AH33" s="7">
        <f t="shared" si="3"/>
        <v>43497</v>
      </c>
      <c r="AI33" s="7">
        <f t="shared" si="4"/>
        <v>43499</v>
      </c>
      <c r="AJ33" s="7" t="str">
        <f t="shared" si="5"/>
        <v>Sunday</v>
      </c>
      <c r="AK33" s="2">
        <v>0.44516203703703705</v>
      </c>
      <c r="AL33" t="s">
        <v>33</v>
      </c>
      <c r="AM33" t="s">
        <v>33</v>
      </c>
      <c r="AN33" t="s">
        <v>34</v>
      </c>
      <c r="AO33" t="s">
        <v>27</v>
      </c>
    </row>
    <row r="34" spans="1:41" x14ac:dyDescent="0.2">
      <c r="A34" t="s">
        <v>27</v>
      </c>
      <c r="B34">
        <v>2392577</v>
      </c>
      <c r="C34" t="s">
        <v>95</v>
      </c>
      <c r="F34">
        <v>53211</v>
      </c>
      <c r="G34" t="s">
        <v>29</v>
      </c>
      <c r="H34" t="s">
        <v>96</v>
      </c>
      <c r="I34">
        <v>12586</v>
      </c>
      <c r="J34" t="s">
        <v>30</v>
      </c>
      <c r="K34" t="s">
        <v>35</v>
      </c>
      <c r="L34">
        <f>VLOOKUP($K34,Key!$A$1:$D$106,2,FALSE)</f>
        <v>43.042490000000001</v>
      </c>
      <c r="M34">
        <f>VLOOKUP($K34,Key!$A$1:$D$106,3,FALSE)</f>
        <v>-87.909959999999998</v>
      </c>
      <c r="N34" t="str">
        <f>VLOOKUP($K34,Key!$A$1:$D$106,4,FALSE)</f>
        <v>Milwaukee</v>
      </c>
      <c r="O34" t="s">
        <v>35</v>
      </c>
      <c r="P34">
        <f>VLOOKUP($O34,Key!$A$1:$D$106,2,FALSE)</f>
        <v>43.042490000000001</v>
      </c>
      <c r="Q34">
        <f>VLOOKUP($O34,Key!$A$1:$D$106,3,FALSE)</f>
        <v>-87.909959999999998</v>
      </c>
      <c r="R34" t="str">
        <f>VLOOKUP($O34,Key!$A$1:$D$106,4,FALSE)</f>
        <v>Milwaukee</v>
      </c>
      <c r="S34">
        <v>22</v>
      </c>
      <c r="T34">
        <v>0</v>
      </c>
      <c r="U34">
        <v>4.22</v>
      </c>
      <c r="V34" t="s">
        <v>32</v>
      </c>
      <c r="W34">
        <v>3</v>
      </c>
      <c r="X34">
        <v>2.9</v>
      </c>
      <c r="Y34">
        <v>120</v>
      </c>
      <c r="Z34" s="4">
        <v>-1</v>
      </c>
      <c r="AA34" s="1">
        <v>43499</v>
      </c>
      <c r="AB34" s="6">
        <f t="shared" si="0"/>
        <v>43497</v>
      </c>
      <c r="AC34" s="6">
        <f t="shared" si="1"/>
        <v>43499</v>
      </c>
      <c r="AD34" s="6" t="str">
        <f t="shared" si="2"/>
        <v>Sunday</v>
      </c>
      <c r="AE34" s="2">
        <v>0.77392361111111108</v>
      </c>
      <c r="AF34" s="4">
        <v>1</v>
      </c>
      <c r="AG34" s="1">
        <v>43499</v>
      </c>
      <c r="AH34" s="6">
        <f t="shared" si="3"/>
        <v>43497</v>
      </c>
      <c r="AI34" s="6">
        <f t="shared" si="4"/>
        <v>43499</v>
      </c>
      <c r="AJ34" s="6" t="str">
        <f t="shared" si="5"/>
        <v>Sunday</v>
      </c>
      <c r="AK34" s="2">
        <v>0.78949074074074066</v>
      </c>
      <c r="AL34" t="s">
        <v>32</v>
      </c>
      <c r="AM34" t="s">
        <v>33</v>
      </c>
      <c r="AN34" t="s">
        <v>34</v>
      </c>
      <c r="AO34" t="s">
        <v>27</v>
      </c>
    </row>
    <row r="35" spans="1:41" x14ac:dyDescent="0.2">
      <c r="A35" t="s">
        <v>27</v>
      </c>
      <c r="B35">
        <v>2392579</v>
      </c>
      <c r="C35" t="s">
        <v>95</v>
      </c>
      <c r="F35">
        <v>53211</v>
      </c>
      <c r="G35" t="s">
        <v>29</v>
      </c>
      <c r="H35" t="s">
        <v>96</v>
      </c>
      <c r="I35">
        <v>11057</v>
      </c>
      <c r="J35" t="s">
        <v>30</v>
      </c>
      <c r="K35" t="s">
        <v>35</v>
      </c>
      <c r="L35">
        <f>VLOOKUP($K35,Key!$A$1:$D$106,2,FALSE)</f>
        <v>43.042490000000001</v>
      </c>
      <c r="M35">
        <f>VLOOKUP($K35,Key!$A$1:$D$106,3,FALSE)</f>
        <v>-87.909959999999998</v>
      </c>
      <c r="N35" t="str">
        <f>VLOOKUP($K35,Key!$A$1:$D$106,4,FALSE)</f>
        <v>Milwaukee</v>
      </c>
      <c r="O35" t="s">
        <v>35</v>
      </c>
      <c r="P35">
        <f>VLOOKUP($O35,Key!$A$1:$D$106,2,FALSE)</f>
        <v>43.042490000000001</v>
      </c>
      <c r="Q35">
        <f>VLOOKUP($O35,Key!$A$1:$D$106,3,FALSE)</f>
        <v>-87.909959999999998</v>
      </c>
      <c r="R35" t="str">
        <f>VLOOKUP($O35,Key!$A$1:$D$106,4,FALSE)</f>
        <v>Milwaukee</v>
      </c>
      <c r="S35">
        <v>44</v>
      </c>
      <c r="T35">
        <v>0</v>
      </c>
      <c r="U35">
        <v>8.44</v>
      </c>
      <c r="V35" t="s">
        <v>32</v>
      </c>
      <c r="W35">
        <v>6</v>
      </c>
      <c r="X35">
        <v>5.7</v>
      </c>
      <c r="Y35">
        <v>240</v>
      </c>
      <c r="Z35" s="5">
        <v>-1</v>
      </c>
      <c r="AA35" s="1">
        <v>43499</v>
      </c>
      <c r="AB35" s="7">
        <f t="shared" si="0"/>
        <v>43497</v>
      </c>
      <c r="AC35" s="7">
        <f t="shared" si="1"/>
        <v>43499</v>
      </c>
      <c r="AD35" s="7" t="str">
        <f t="shared" si="2"/>
        <v>Sunday</v>
      </c>
      <c r="AE35" s="2">
        <v>0.77528935185185188</v>
      </c>
      <c r="AF35" s="5">
        <v>1</v>
      </c>
      <c r="AG35" s="1">
        <v>43499</v>
      </c>
      <c r="AH35" s="7">
        <f t="shared" si="3"/>
        <v>43497</v>
      </c>
      <c r="AI35" s="7">
        <f t="shared" si="4"/>
        <v>43499</v>
      </c>
      <c r="AJ35" s="7" t="str">
        <f t="shared" si="5"/>
        <v>Sunday</v>
      </c>
      <c r="AK35" s="2">
        <v>0.80555555555555547</v>
      </c>
      <c r="AL35" t="s">
        <v>33</v>
      </c>
      <c r="AM35" t="s">
        <v>33</v>
      </c>
      <c r="AN35" t="s">
        <v>34</v>
      </c>
      <c r="AO35" t="s">
        <v>27</v>
      </c>
    </row>
    <row r="36" spans="1:41" x14ac:dyDescent="0.2">
      <c r="A36" t="s">
        <v>27</v>
      </c>
      <c r="B36">
        <v>2395884</v>
      </c>
      <c r="C36" t="s">
        <v>95</v>
      </c>
      <c r="F36">
        <v>74055</v>
      </c>
      <c r="G36" t="s">
        <v>29</v>
      </c>
      <c r="H36" t="s">
        <v>96</v>
      </c>
      <c r="I36">
        <v>13</v>
      </c>
      <c r="J36" t="s">
        <v>30</v>
      </c>
      <c r="K36" t="s">
        <v>75</v>
      </c>
      <c r="L36">
        <f>VLOOKUP($K36,Key!$A$1:$D$106,2,FALSE)</f>
        <v>43.038600000000002</v>
      </c>
      <c r="M36">
        <f>VLOOKUP($K36,Key!$A$1:$D$106,3,FALSE)</f>
        <v>-87.912099999999995</v>
      </c>
      <c r="N36" t="str">
        <f>VLOOKUP($K36,Key!$A$1:$D$106,4,FALSE)</f>
        <v>Milwaukee</v>
      </c>
      <c r="O36" t="s">
        <v>48</v>
      </c>
      <c r="P36">
        <f>VLOOKUP($O36,Key!$A$1:$D$106,2,FALSE)</f>
        <v>43.038580000000003</v>
      </c>
      <c r="Q36">
        <f>VLOOKUP($O36,Key!$A$1:$D$106,3,FALSE)</f>
        <v>-87.90934</v>
      </c>
      <c r="R36" t="str">
        <f>VLOOKUP($O36,Key!$A$1:$D$106,4,FALSE)</f>
        <v>Milwaukee</v>
      </c>
      <c r="S36">
        <v>111</v>
      </c>
      <c r="T36">
        <v>0</v>
      </c>
      <c r="U36">
        <v>16.88</v>
      </c>
      <c r="V36" t="s">
        <v>32</v>
      </c>
      <c r="W36">
        <v>16</v>
      </c>
      <c r="X36">
        <v>15.2</v>
      </c>
      <c r="Y36">
        <v>640</v>
      </c>
      <c r="Z36" s="4">
        <v>-1</v>
      </c>
      <c r="AA36" s="1">
        <v>43504</v>
      </c>
      <c r="AB36" s="6">
        <f t="shared" si="0"/>
        <v>43497</v>
      </c>
      <c r="AC36" s="6">
        <f t="shared" si="1"/>
        <v>43504</v>
      </c>
      <c r="AD36" s="6" t="str">
        <f t="shared" si="2"/>
        <v>Friday</v>
      </c>
      <c r="AE36" s="2">
        <v>0.67550925925925931</v>
      </c>
      <c r="AF36" s="4">
        <v>1</v>
      </c>
      <c r="AG36" s="1">
        <v>43504</v>
      </c>
      <c r="AH36" s="6">
        <f t="shared" si="3"/>
        <v>43497</v>
      </c>
      <c r="AI36" s="6">
        <f t="shared" si="4"/>
        <v>43504</v>
      </c>
      <c r="AJ36" s="6" t="str">
        <f t="shared" si="5"/>
        <v>Friday</v>
      </c>
      <c r="AK36" s="2">
        <v>0.75244212962962964</v>
      </c>
      <c r="AL36" t="s">
        <v>33</v>
      </c>
      <c r="AM36" t="s">
        <v>33</v>
      </c>
      <c r="AN36" t="s">
        <v>46</v>
      </c>
      <c r="AO36" t="s">
        <v>27</v>
      </c>
    </row>
    <row r="37" spans="1:41" x14ac:dyDescent="0.2">
      <c r="A37" t="s">
        <v>27</v>
      </c>
      <c r="B37">
        <v>2382192</v>
      </c>
      <c r="C37" t="s">
        <v>95</v>
      </c>
      <c r="F37">
        <v>53204</v>
      </c>
      <c r="G37" t="s">
        <v>29</v>
      </c>
      <c r="H37" t="s">
        <v>96</v>
      </c>
      <c r="I37">
        <v>12631</v>
      </c>
      <c r="J37" t="s">
        <v>30</v>
      </c>
      <c r="K37" t="s">
        <v>74</v>
      </c>
      <c r="L37">
        <f>VLOOKUP($K37,Key!$A$1:$D$106,2,FALSE)</f>
        <v>43.038649999999997</v>
      </c>
      <c r="M37">
        <f>VLOOKUP($K37,Key!$A$1:$D$106,3,FALSE)</f>
        <v>-87.921930000000003</v>
      </c>
      <c r="N37" t="str">
        <f>VLOOKUP($K37,Key!$A$1:$D$106,4,FALSE)</f>
        <v>Milwaukee</v>
      </c>
      <c r="O37" t="s">
        <v>74</v>
      </c>
      <c r="P37">
        <f>VLOOKUP($O37,Key!$A$1:$D$106,2,FALSE)</f>
        <v>43.038649999999997</v>
      </c>
      <c r="Q37">
        <f>VLOOKUP($O37,Key!$A$1:$D$106,3,FALSE)</f>
        <v>-87.921930000000003</v>
      </c>
      <c r="R37" t="str">
        <f>VLOOKUP($O37,Key!$A$1:$D$106,4,FALSE)</f>
        <v>Milwaukee</v>
      </c>
      <c r="S37">
        <v>38</v>
      </c>
      <c r="T37">
        <v>0</v>
      </c>
      <c r="U37">
        <v>8.44</v>
      </c>
      <c r="V37" t="s">
        <v>32</v>
      </c>
      <c r="W37">
        <v>5</v>
      </c>
      <c r="X37">
        <v>4.8</v>
      </c>
      <c r="Y37">
        <v>200</v>
      </c>
      <c r="Z37" s="5">
        <v>-1</v>
      </c>
      <c r="AA37" s="1">
        <v>43510</v>
      </c>
      <c r="AB37" s="7">
        <f t="shared" si="0"/>
        <v>43497</v>
      </c>
      <c r="AC37" s="7">
        <f t="shared" si="1"/>
        <v>43510</v>
      </c>
      <c r="AD37" s="7" t="str">
        <f t="shared" si="2"/>
        <v>Thursday</v>
      </c>
      <c r="AE37" s="2">
        <v>0.56479166666666669</v>
      </c>
      <c r="AF37" s="5">
        <v>1</v>
      </c>
      <c r="AG37" s="1">
        <v>43510</v>
      </c>
      <c r="AH37" s="7">
        <f t="shared" si="3"/>
        <v>43497</v>
      </c>
      <c r="AI37" s="7">
        <f t="shared" si="4"/>
        <v>43510</v>
      </c>
      <c r="AJ37" s="7" t="str">
        <f t="shared" si="5"/>
        <v>Thursday</v>
      </c>
      <c r="AK37" s="2">
        <v>0.59109953703703699</v>
      </c>
      <c r="AL37" t="s">
        <v>33</v>
      </c>
      <c r="AM37" t="s">
        <v>33</v>
      </c>
      <c r="AN37" t="s">
        <v>34</v>
      </c>
      <c r="AO37" t="s">
        <v>27</v>
      </c>
    </row>
    <row r="38" spans="1:41" x14ac:dyDescent="0.2">
      <c r="A38" t="s">
        <v>27</v>
      </c>
      <c r="B38">
        <v>2399617</v>
      </c>
      <c r="C38" t="s">
        <v>95</v>
      </c>
      <c r="F38">
        <v>53172</v>
      </c>
      <c r="G38" t="s">
        <v>29</v>
      </c>
      <c r="H38" t="s">
        <v>96</v>
      </c>
      <c r="I38">
        <v>5465</v>
      </c>
      <c r="J38" t="s">
        <v>30</v>
      </c>
      <c r="K38" t="s">
        <v>74</v>
      </c>
      <c r="L38">
        <f>VLOOKUP($K38,Key!$A$1:$D$106,2,FALSE)</f>
        <v>43.038649999999997</v>
      </c>
      <c r="M38">
        <f>VLOOKUP($K38,Key!$A$1:$D$106,3,FALSE)</f>
        <v>-87.921930000000003</v>
      </c>
      <c r="N38" t="str">
        <f>VLOOKUP($K38,Key!$A$1:$D$106,4,FALSE)</f>
        <v>Milwaukee</v>
      </c>
      <c r="O38" t="s">
        <v>57</v>
      </c>
      <c r="P38">
        <f>VLOOKUP($O38,Key!$A$1:$D$106,2,FALSE)</f>
        <v>43.026229999999998</v>
      </c>
      <c r="Q38">
        <f>VLOOKUP($O38,Key!$A$1:$D$106,3,FALSE)</f>
        <v>-87.912809999999993</v>
      </c>
      <c r="R38" t="str">
        <f>VLOOKUP($O38,Key!$A$1:$D$106,4,FALSE)</f>
        <v>Milwaukee</v>
      </c>
      <c r="S38">
        <v>19</v>
      </c>
      <c r="T38">
        <v>0</v>
      </c>
      <c r="U38">
        <v>4.22</v>
      </c>
      <c r="V38" t="s">
        <v>32</v>
      </c>
      <c r="W38">
        <v>2</v>
      </c>
      <c r="X38">
        <v>1.9</v>
      </c>
      <c r="Y38">
        <v>80</v>
      </c>
      <c r="Z38" s="5">
        <v>-1</v>
      </c>
      <c r="AA38" s="1">
        <v>43512</v>
      </c>
      <c r="AB38" s="7">
        <f t="shared" si="0"/>
        <v>43497</v>
      </c>
      <c r="AC38" s="7">
        <f t="shared" si="1"/>
        <v>43512</v>
      </c>
      <c r="AD38" s="7" t="str">
        <f t="shared" si="2"/>
        <v>Saturday</v>
      </c>
      <c r="AE38" s="2">
        <v>0.95136574074074076</v>
      </c>
      <c r="AF38" s="5">
        <v>1</v>
      </c>
      <c r="AG38" s="1">
        <v>43512</v>
      </c>
      <c r="AH38" s="7">
        <f t="shared" si="3"/>
        <v>43497</v>
      </c>
      <c r="AI38" s="7">
        <f t="shared" si="4"/>
        <v>43512</v>
      </c>
      <c r="AJ38" s="7" t="str">
        <f t="shared" si="5"/>
        <v>Saturday</v>
      </c>
      <c r="AK38" s="2">
        <v>0.96402777777777782</v>
      </c>
      <c r="AL38" t="s">
        <v>32</v>
      </c>
      <c r="AM38" t="s">
        <v>33</v>
      </c>
      <c r="AN38" t="s">
        <v>46</v>
      </c>
      <c r="AO38" t="s">
        <v>27</v>
      </c>
    </row>
    <row r="39" spans="1:41" x14ac:dyDescent="0.2">
      <c r="A39" t="s">
        <v>27</v>
      </c>
      <c r="B39">
        <v>2359967</v>
      </c>
      <c r="C39" t="s">
        <v>95</v>
      </c>
      <c r="F39">
        <v>53215</v>
      </c>
      <c r="G39" t="s">
        <v>29</v>
      </c>
      <c r="H39" t="s">
        <v>96</v>
      </c>
      <c r="I39">
        <v>5470</v>
      </c>
      <c r="J39" t="s">
        <v>30</v>
      </c>
      <c r="K39" t="s">
        <v>85</v>
      </c>
      <c r="L39">
        <f>VLOOKUP($K39,Key!$A$1:$D$106,2,FALSE)</f>
        <v>43.078530000000001</v>
      </c>
      <c r="M39">
        <f>VLOOKUP($K39,Key!$A$1:$D$106,3,FALSE)</f>
        <v>-87.882620000000003</v>
      </c>
      <c r="N39" t="str">
        <f>VLOOKUP($K39,Key!$A$1:$D$106,4,FALSE)</f>
        <v>Milwaukee</v>
      </c>
      <c r="O39" t="s">
        <v>85</v>
      </c>
      <c r="P39">
        <f>VLOOKUP($O39,Key!$A$1:$D$106,2,FALSE)</f>
        <v>43.078530000000001</v>
      </c>
      <c r="Q39">
        <f>VLOOKUP($O39,Key!$A$1:$D$106,3,FALSE)</f>
        <v>-87.882620000000003</v>
      </c>
      <c r="R39" t="str">
        <f>VLOOKUP($O39,Key!$A$1:$D$106,4,FALSE)</f>
        <v>Milwaukee</v>
      </c>
      <c r="S39">
        <v>0</v>
      </c>
      <c r="T39">
        <v>0</v>
      </c>
      <c r="U39">
        <v>0</v>
      </c>
      <c r="V39" t="s">
        <v>32</v>
      </c>
      <c r="W39">
        <v>0</v>
      </c>
      <c r="X39">
        <v>0</v>
      </c>
      <c r="Y39">
        <v>0</v>
      </c>
      <c r="Z39" s="5">
        <v>-1</v>
      </c>
      <c r="AA39" s="1">
        <v>43518</v>
      </c>
      <c r="AB39" s="7">
        <f t="shared" si="0"/>
        <v>43497</v>
      </c>
      <c r="AC39" s="7">
        <f t="shared" si="1"/>
        <v>43518</v>
      </c>
      <c r="AD39" s="7" t="str">
        <f t="shared" si="2"/>
        <v>Friday</v>
      </c>
      <c r="AE39" s="2">
        <v>0.79760416666666656</v>
      </c>
      <c r="AF39" s="5">
        <v>1</v>
      </c>
      <c r="AG39" s="1">
        <v>43518</v>
      </c>
      <c r="AH39" s="7">
        <f t="shared" si="3"/>
        <v>43497</v>
      </c>
      <c r="AI39" s="7">
        <f t="shared" si="4"/>
        <v>43518</v>
      </c>
      <c r="AJ39" s="7" t="str">
        <f t="shared" si="5"/>
        <v>Friday</v>
      </c>
      <c r="AK39" s="2">
        <v>0.79788194444444438</v>
      </c>
      <c r="AL39" t="s">
        <v>32</v>
      </c>
      <c r="AM39" t="s">
        <v>33</v>
      </c>
      <c r="AN39" t="s">
        <v>34</v>
      </c>
      <c r="AO39" t="s">
        <v>27</v>
      </c>
    </row>
    <row r="40" spans="1:41" x14ac:dyDescent="0.2">
      <c r="A40" t="s">
        <v>27</v>
      </c>
      <c r="B40">
        <v>2401144</v>
      </c>
      <c r="C40" t="s">
        <v>95</v>
      </c>
      <c r="F40">
        <v>53208</v>
      </c>
      <c r="G40" t="s">
        <v>29</v>
      </c>
      <c r="H40" t="s">
        <v>129</v>
      </c>
      <c r="I40">
        <v>5573</v>
      </c>
      <c r="J40" t="s">
        <v>30</v>
      </c>
      <c r="K40" t="s">
        <v>120</v>
      </c>
      <c r="L40">
        <f>VLOOKUP($K40,Key!$A$1:$D$106,2,FALSE)</f>
        <v>43.054830000000003</v>
      </c>
      <c r="M40">
        <f>VLOOKUP($K40,Key!$A$1:$D$106,3,FALSE)</f>
        <v>-87.91874</v>
      </c>
      <c r="N40" t="str">
        <f>VLOOKUP($K40,Key!$A$1:$D$106,4,FALSE)</f>
        <v>Milwaukee</v>
      </c>
      <c r="O40" t="s">
        <v>120</v>
      </c>
      <c r="P40">
        <f>VLOOKUP($O40,Key!$A$1:$D$106,2,FALSE)</f>
        <v>43.054830000000003</v>
      </c>
      <c r="Q40">
        <f>VLOOKUP($O40,Key!$A$1:$D$106,3,FALSE)</f>
        <v>-87.91874</v>
      </c>
      <c r="R40" t="str">
        <f>VLOOKUP($O40,Key!$A$1:$D$106,4,FALSE)</f>
        <v>Milwaukee</v>
      </c>
      <c r="S40">
        <v>39</v>
      </c>
      <c r="T40">
        <v>0</v>
      </c>
      <c r="U40">
        <v>0</v>
      </c>
      <c r="V40" t="s">
        <v>32</v>
      </c>
      <c r="W40">
        <v>5</v>
      </c>
      <c r="X40">
        <v>4.8</v>
      </c>
      <c r="Y40">
        <v>200</v>
      </c>
      <c r="Z40" s="5">
        <v>-1</v>
      </c>
      <c r="AA40" s="1">
        <v>43515</v>
      </c>
      <c r="AB40" s="7">
        <f t="shared" si="0"/>
        <v>43497</v>
      </c>
      <c r="AC40" s="7">
        <f t="shared" si="1"/>
        <v>43515</v>
      </c>
      <c r="AD40" s="7" t="str">
        <f t="shared" si="2"/>
        <v>Tuesday</v>
      </c>
      <c r="AE40" s="2">
        <v>0.45347222222222222</v>
      </c>
      <c r="AF40" s="5">
        <v>1</v>
      </c>
      <c r="AG40" s="1">
        <v>43515</v>
      </c>
      <c r="AH40" s="7">
        <f t="shared" si="3"/>
        <v>43497</v>
      </c>
      <c r="AI40" s="7">
        <f t="shared" si="4"/>
        <v>43515</v>
      </c>
      <c r="AJ40" s="7" t="str">
        <f t="shared" si="5"/>
        <v>Tuesday</v>
      </c>
      <c r="AK40" s="2">
        <v>0.48096064814814815</v>
      </c>
      <c r="AL40" t="s">
        <v>33</v>
      </c>
      <c r="AM40" t="s">
        <v>33</v>
      </c>
      <c r="AN40" t="s">
        <v>34</v>
      </c>
      <c r="AO40" t="s">
        <v>27</v>
      </c>
    </row>
    <row r="41" spans="1:41" x14ac:dyDescent="0.2">
      <c r="A41" t="s">
        <v>27</v>
      </c>
      <c r="B41">
        <v>2334287</v>
      </c>
      <c r="C41" t="s">
        <v>95</v>
      </c>
      <c r="F41">
        <v>53211</v>
      </c>
      <c r="G41" t="s">
        <v>29</v>
      </c>
      <c r="H41" t="s">
        <v>96</v>
      </c>
      <c r="I41">
        <v>135</v>
      </c>
      <c r="J41" t="s">
        <v>30</v>
      </c>
      <c r="K41" t="s">
        <v>98</v>
      </c>
      <c r="L41">
        <f>VLOOKUP($K41,Key!$A$1:$D$106,2,FALSE)</f>
        <v>43.05097</v>
      </c>
      <c r="M41">
        <f>VLOOKUP($K41,Key!$A$1:$D$106,3,FALSE)</f>
        <v>-87.906440000000003</v>
      </c>
      <c r="N41" t="str">
        <f>VLOOKUP($K41,Key!$A$1:$D$106,4,FALSE)</f>
        <v>Milwaukee</v>
      </c>
      <c r="O41" t="s">
        <v>61</v>
      </c>
      <c r="P41">
        <f>VLOOKUP($O41,Key!$A$1:$D$106,2,FALSE)</f>
        <v>43.058619999999998</v>
      </c>
      <c r="Q41">
        <f>VLOOKUP($O41,Key!$A$1:$D$106,3,FALSE)</f>
        <v>-87.885319999999993</v>
      </c>
      <c r="R41" t="str">
        <f>VLOOKUP($O41,Key!$A$1:$D$106,4,FALSE)</f>
        <v>Milwaukee</v>
      </c>
      <c r="S41">
        <v>14</v>
      </c>
      <c r="T41">
        <v>0</v>
      </c>
      <c r="U41">
        <v>4.22</v>
      </c>
      <c r="V41" t="s">
        <v>32</v>
      </c>
      <c r="W41">
        <v>2</v>
      </c>
      <c r="X41">
        <v>1.9</v>
      </c>
      <c r="Y41">
        <v>80</v>
      </c>
      <c r="Z41" s="4">
        <v>-1</v>
      </c>
      <c r="AA41" s="1">
        <v>43499</v>
      </c>
      <c r="AB41" s="6">
        <f t="shared" si="0"/>
        <v>43497</v>
      </c>
      <c r="AC41" s="6">
        <f t="shared" si="1"/>
        <v>43499</v>
      </c>
      <c r="AD41" s="6" t="str">
        <f t="shared" si="2"/>
        <v>Sunday</v>
      </c>
      <c r="AE41" s="2">
        <v>9.2835648148148153E-2</v>
      </c>
      <c r="AF41" s="4">
        <v>1</v>
      </c>
      <c r="AG41" s="1">
        <v>43499</v>
      </c>
      <c r="AH41" s="6">
        <f t="shared" si="3"/>
        <v>43497</v>
      </c>
      <c r="AI41" s="6">
        <f t="shared" si="4"/>
        <v>43499</v>
      </c>
      <c r="AJ41" s="6" t="str">
        <f t="shared" si="5"/>
        <v>Sunday</v>
      </c>
      <c r="AK41" s="2">
        <v>0.10256944444444445</v>
      </c>
      <c r="AL41" t="s">
        <v>32</v>
      </c>
      <c r="AM41" t="s">
        <v>33</v>
      </c>
      <c r="AN41" t="s">
        <v>46</v>
      </c>
      <c r="AO41" t="s">
        <v>27</v>
      </c>
    </row>
    <row r="42" spans="1:41" x14ac:dyDescent="0.2">
      <c r="A42" t="s">
        <v>27</v>
      </c>
      <c r="B42">
        <v>2392268</v>
      </c>
      <c r="C42" t="s">
        <v>95</v>
      </c>
      <c r="F42">
        <v>53202</v>
      </c>
      <c r="G42" t="s">
        <v>29</v>
      </c>
      <c r="H42" t="s">
        <v>96</v>
      </c>
      <c r="I42">
        <v>12575</v>
      </c>
      <c r="J42" t="s">
        <v>30</v>
      </c>
      <c r="K42" t="s">
        <v>108</v>
      </c>
      <c r="L42">
        <f>VLOOKUP($K42,Key!$A$1:$D$106,2,FALSE)</f>
        <v>43.060250000000003</v>
      </c>
      <c r="M42">
        <f>VLOOKUP($K42,Key!$A$1:$D$106,3,FALSE)</f>
        <v>-87.892169999999993</v>
      </c>
      <c r="N42" t="str">
        <f>VLOOKUP($K42,Key!$A$1:$D$106,4,FALSE)</f>
        <v>Milwaukee</v>
      </c>
      <c r="O42" t="s">
        <v>38</v>
      </c>
      <c r="P42">
        <f>VLOOKUP($O42,Key!$A$1:$D$106,2,FALSE)</f>
        <v>43.052460000000004</v>
      </c>
      <c r="Q42">
        <f>VLOOKUP($O42,Key!$A$1:$D$106,3,FALSE)</f>
        <v>-87.891000000000005</v>
      </c>
      <c r="R42" t="str">
        <f>VLOOKUP($O42,Key!$A$1:$D$106,4,FALSE)</f>
        <v>Milwaukee</v>
      </c>
      <c r="S42">
        <v>22</v>
      </c>
      <c r="T42">
        <v>0</v>
      </c>
      <c r="U42">
        <v>4.22</v>
      </c>
      <c r="V42" t="s">
        <v>32</v>
      </c>
      <c r="W42">
        <v>3</v>
      </c>
      <c r="X42">
        <v>2.9</v>
      </c>
      <c r="Y42">
        <v>120</v>
      </c>
      <c r="Z42" s="5">
        <v>-1</v>
      </c>
      <c r="AA42" s="1">
        <v>43499</v>
      </c>
      <c r="AB42" s="7">
        <f t="shared" si="0"/>
        <v>43497</v>
      </c>
      <c r="AC42" s="7">
        <f t="shared" si="1"/>
        <v>43499</v>
      </c>
      <c r="AD42" s="7" t="str">
        <f t="shared" si="2"/>
        <v>Sunday</v>
      </c>
      <c r="AE42" s="2">
        <v>0.640162037037037</v>
      </c>
      <c r="AF42" s="5">
        <v>1</v>
      </c>
      <c r="AG42" s="1">
        <v>43499</v>
      </c>
      <c r="AH42" s="7">
        <f t="shared" si="3"/>
        <v>43497</v>
      </c>
      <c r="AI42" s="7">
        <f t="shared" si="4"/>
        <v>43499</v>
      </c>
      <c r="AJ42" s="7" t="str">
        <f t="shared" si="5"/>
        <v>Sunday</v>
      </c>
      <c r="AK42" s="2">
        <v>0.65520833333333328</v>
      </c>
      <c r="AL42" t="s">
        <v>32</v>
      </c>
      <c r="AM42" t="s">
        <v>33</v>
      </c>
      <c r="AN42" t="s">
        <v>46</v>
      </c>
      <c r="AO42" t="s">
        <v>27</v>
      </c>
    </row>
    <row r="43" spans="1:41" x14ac:dyDescent="0.2">
      <c r="A43" t="s">
        <v>27</v>
      </c>
      <c r="B43">
        <v>2395504</v>
      </c>
      <c r="C43" t="s">
        <v>95</v>
      </c>
      <c r="G43" t="s">
        <v>29</v>
      </c>
      <c r="H43" t="s">
        <v>96</v>
      </c>
      <c r="I43">
        <v>5712</v>
      </c>
      <c r="J43" t="s">
        <v>30</v>
      </c>
      <c r="K43" t="s">
        <v>99</v>
      </c>
      <c r="L43">
        <f>VLOOKUP($K43,Key!$A$1:$D$106,2,FALSE)</f>
        <v>43.060786</v>
      </c>
      <c r="M43">
        <f>VLOOKUP($K43,Key!$A$1:$D$106,3,FALSE)</f>
        <v>-87.883825999999999</v>
      </c>
      <c r="N43" t="str">
        <f>VLOOKUP($K43,Key!$A$1:$D$106,4,FALSE)</f>
        <v>Milwaukee</v>
      </c>
      <c r="O43" t="s">
        <v>107</v>
      </c>
      <c r="P43">
        <f>VLOOKUP($O43,Key!$A$1:$D$106,2,FALSE)</f>
        <v>43.06033</v>
      </c>
      <c r="Q43">
        <f>VLOOKUP($O43,Key!$A$1:$D$106,3,FALSE)</f>
        <v>-87.89546</v>
      </c>
      <c r="R43" t="str">
        <f>VLOOKUP($O43,Key!$A$1:$D$106,4,FALSE)</f>
        <v>Milwaukee</v>
      </c>
      <c r="S43">
        <v>28</v>
      </c>
      <c r="T43">
        <v>0</v>
      </c>
      <c r="U43">
        <v>4.22</v>
      </c>
      <c r="V43" t="s">
        <v>32</v>
      </c>
      <c r="W43">
        <v>4</v>
      </c>
      <c r="X43">
        <v>3.8</v>
      </c>
      <c r="Y43">
        <v>160</v>
      </c>
      <c r="Z43" s="5">
        <v>-1</v>
      </c>
      <c r="AA43" s="1">
        <v>43503</v>
      </c>
      <c r="AB43" s="7">
        <f t="shared" si="0"/>
        <v>43497</v>
      </c>
      <c r="AC43" s="7">
        <f t="shared" si="1"/>
        <v>43503</v>
      </c>
      <c r="AD43" s="7" t="str">
        <f t="shared" si="2"/>
        <v>Thursday</v>
      </c>
      <c r="AE43" s="2">
        <v>0.56524305555555554</v>
      </c>
      <c r="AF43" s="5">
        <v>1</v>
      </c>
      <c r="AG43" s="1">
        <v>43503</v>
      </c>
      <c r="AH43" s="7">
        <f t="shared" si="3"/>
        <v>43497</v>
      </c>
      <c r="AI43" s="7">
        <f t="shared" si="4"/>
        <v>43503</v>
      </c>
      <c r="AJ43" s="7" t="str">
        <f t="shared" si="5"/>
        <v>Thursday</v>
      </c>
      <c r="AK43" s="2">
        <v>0.58471064814814822</v>
      </c>
      <c r="AL43" t="s">
        <v>32</v>
      </c>
      <c r="AM43" t="s">
        <v>33</v>
      </c>
      <c r="AN43" t="s">
        <v>46</v>
      </c>
      <c r="AO43" t="s">
        <v>27</v>
      </c>
    </row>
    <row r="44" spans="1:41" x14ac:dyDescent="0.2">
      <c r="A44" t="s">
        <v>27</v>
      </c>
      <c r="B44">
        <v>2395856</v>
      </c>
      <c r="C44" t="s">
        <v>95</v>
      </c>
      <c r="F44">
        <v>53211</v>
      </c>
      <c r="G44" t="s">
        <v>29</v>
      </c>
      <c r="H44" t="s">
        <v>96</v>
      </c>
      <c r="I44">
        <v>12629</v>
      </c>
      <c r="J44" t="s">
        <v>30</v>
      </c>
      <c r="K44" t="s">
        <v>99</v>
      </c>
      <c r="L44">
        <f>VLOOKUP($K44,Key!$A$1:$D$106,2,FALSE)</f>
        <v>43.060786</v>
      </c>
      <c r="M44">
        <f>VLOOKUP($K44,Key!$A$1:$D$106,3,FALSE)</f>
        <v>-87.883825999999999</v>
      </c>
      <c r="N44" t="str">
        <f>VLOOKUP($K44,Key!$A$1:$D$106,4,FALSE)</f>
        <v>Milwaukee</v>
      </c>
      <c r="O44" t="s">
        <v>84</v>
      </c>
      <c r="P44">
        <f>VLOOKUP($O44,Key!$A$1:$D$106,2,FALSE)</f>
        <v>43.074890000000003</v>
      </c>
      <c r="Q44">
        <f>VLOOKUP($O44,Key!$A$1:$D$106,3,FALSE)</f>
        <v>-87.882810000000006</v>
      </c>
      <c r="R44" t="str">
        <f>VLOOKUP($O44,Key!$A$1:$D$106,4,FALSE)</f>
        <v>Milwaukee</v>
      </c>
      <c r="S44">
        <v>7</v>
      </c>
      <c r="T44">
        <v>0</v>
      </c>
      <c r="U44">
        <v>4.22</v>
      </c>
      <c r="V44" t="s">
        <v>32</v>
      </c>
      <c r="W44">
        <v>1</v>
      </c>
      <c r="X44">
        <v>1</v>
      </c>
      <c r="Y44">
        <v>40</v>
      </c>
      <c r="Z44" s="4">
        <v>-1</v>
      </c>
      <c r="AA44" s="1">
        <v>43504</v>
      </c>
      <c r="AB44" s="6">
        <f t="shared" si="0"/>
        <v>43497</v>
      </c>
      <c r="AC44" s="6">
        <f t="shared" si="1"/>
        <v>43504</v>
      </c>
      <c r="AD44" s="6" t="str">
        <f t="shared" si="2"/>
        <v>Friday</v>
      </c>
      <c r="AE44" s="2">
        <v>0.61843749999999997</v>
      </c>
      <c r="AF44" s="4">
        <v>1</v>
      </c>
      <c r="AG44" s="1">
        <v>43504</v>
      </c>
      <c r="AH44" s="6">
        <f t="shared" si="3"/>
        <v>43497</v>
      </c>
      <c r="AI44" s="6">
        <f t="shared" si="4"/>
        <v>43504</v>
      </c>
      <c r="AJ44" s="6" t="str">
        <f t="shared" si="5"/>
        <v>Friday</v>
      </c>
      <c r="AK44" s="2">
        <v>0.62353009259259262</v>
      </c>
      <c r="AL44" t="s">
        <v>32</v>
      </c>
      <c r="AM44" t="s">
        <v>33</v>
      </c>
      <c r="AN44" t="s">
        <v>46</v>
      </c>
      <c r="AO44" t="s">
        <v>27</v>
      </c>
    </row>
    <row r="45" spans="1:41" x14ac:dyDescent="0.2">
      <c r="A45" t="s">
        <v>27</v>
      </c>
      <c r="B45">
        <v>2395856</v>
      </c>
      <c r="C45" t="s">
        <v>95</v>
      </c>
      <c r="F45">
        <v>53211</v>
      </c>
      <c r="G45" t="s">
        <v>29</v>
      </c>
      <c r="H45" t="s">
        <v>96</v>
      </c>
      <c r="I45">
        <v>76</v>
      </c>
      <c r="J45" t="s">
        <v>30</v>
      </c>
      <c r="K45" t="s">
        <v>79</v>
      </c>
      <c r="L45">
        <f>VLOOKUP($K45,Key!$A$1:$D$106,2,FALSE)</f>
        <v>43.077359999999999</v>
      </c>
      <c r="M45">
        <f>VLOOKUP($K45,Key!$A$1:$D$106,3,FALSE)</f>
        <v>-87.880769999999998</v>
      </c>
      <c r="N45" t="str">
        <f>VLOOKUP($K45,Key!$A$1:$D$106,4,FALSE)</f>
        <v>Milwaukee</v>
      </c>
      <c r="O45" t="s">
        <v>79</v>
      </c>
      <c r="P45">
        <f>VLOOKUP($O45,Key!$A$1:$D$106,2,FALSE)</f>
        <v>43.077359999999999</v>
      </c>
      <c r="Q45">
        <f>VLOOKUP($O45,Key!$A$1:$D$106,3,FALSE)</f>
        <v>-87.880769999999998</v>
      </c>
      <c r="R45" t="str">
        <f>VLOOKUP($O45,Key!$A$1:$D$106,4,FALSE)</f>
        <v>Milwaukee</v>
      </c>
      <c r="S45">
        <v>16</v>
      </c>
      <c r="T45">
        <v>0</v>
      </c>
      <c r="U45">
        <v>4.22</v>
      </c>
      <c r="V45" t="s">
        <v>32</v>
      </c>
      <c r="W45">
        <v>2</v>
      </c>
      <c r="X45">
        <v>1.9</v>
      </c>
      <c r="Y45">
        <v>80</v>
      </c>
      <c r="Z45" s="4">
        <v>-1</v>
      </c>
      <c r="AA45" s="1">
        <v>43507</v>
      </c>
      <c r="AB45" s="6">
        <f t="shared" si="0"/>
        <v>43497</v>
      </c>
      <c r="AC45" s="6">
        <f t="shared" si="1"/>
        <v>43507</v>
      </c>
      <c r="AD45" s="6" t="str">
        <f t="shared" si="2"/>
        <v>Monday</v>
      </c>
      <c r="AE45" s="2">
        <v>0.85922453703703694</v>
      </c>
      <c r="AF45" s="4">
        <v>1</v>
      </c>
      <c r="AG45" s="1">
        <v>43507</v>
      </c>
      <c r="AH45" s="6">
        <f t="shared" si="3"/>
        <v>43497</v>
      </c>
      <c r="AI45" s="6">
        <f t="shared" si="4"/>
        <v>43507</v>
      </c>
      <c r="AJ45" s="6" t="str">
        <f t="shared" si="5"/>
        <v>Monday</v>
      </c>
      <c r="AK45" s="2">
        <v>0.87063657407407413</v>
      </c>
      <c r="AL45" t="s">
        <v>32</v>
      </c>
      <c r="AM45" t="s">
        <v>33</v>
      </c>
      <c r="AN45" t="s">
        <v>34</v>
      </c>
      <c r="AO45" t="s">
        <v>27</v>
      </c>
    </row>
    <row r="46" spans="1:41" x14ac:dyDescent="0.2">
      <c r="A46" t="s">
        <v>27</v>
      </c>
      <c r="B46">
        <v>1994247</v>
      </c>
      <c r="C46" t="s">
        <v>95</v>
      </c>
      <c r="F46">
        <v>53233</v>
      </c>
      <c r="G46" t="s">
        <v>29</v>
      </c>
      <c r="H46" t="s">
        <v>96</v>
      </c>
      <c r="I46">
        <v>11077</v>
      </c>
      <c r="J46" t="s">
        <v>30</v>
      </c>
      <c r="K46" t="s">
        <v>65</v>
      </c>
      <c r="L46">
        <f>VLOOKUP($K46,Key!$A$1:$D$106,2,FALSE)</f>
        <v>43.040154000000001</v>
      </c>
      <c r="M46">
        <f>VLOOKUP($K46,Key!$A$1:$D$106,3,FALSE)</f>
        <v>-87.932113000000001</v>
      </c>
      <c r="N46" t="str">
        <f>VLOOKUP($K46,Key!$A$1:$D$106,4,FALSE)</f>
        <v>Milwaukee</v>
      </c>
      <c r="O46" t="s">
        <v>88</v>
      </c>
      <c r="P46">
        <f>VLOOKUP($O46,Key!$A$1:$D$106,2,FALSE)</f>
        <v>43.031480000000002</v>
      </c>
      <c r="Q46">
        <f>VLOOKUP($O46,Key!$A$1:$D$106,3,FALSE)</f>
        <v>-87.908169999999998</v>
      </c>
      <c r="R46" t="str">
        <f>VLOOKUP($O46,Key!$A$1:$D$106,4,FALSE)</f>
        <v>Milwaukee</v>
      </c>
      <c r="S46">
        <v>664</v>
      </c>
      <c r="T46">
        <v>0</v>
      </c>
      <c r="U46">
        <v>97.06</v>
      </c>
      <c r="V46" t="s">
        <v>32</v>
      </c>
      <c r="W46">
        <v>18</v>
      </c>
      <c r="X46">
        <v>17.100000000000001</v>
      </c>
      <c r="Y46">
        <v>720</v>
      </c>
      <c r="Z46" s="4">
        <v>-1</v>
      </c>
      <c r="AA46" s="1">
        <v>43512</v>
      </c>
      <c r="AB46" s="6">
        <f t="shared" si="0"/>
        <v>43497</v>
      </c>
      <c r="AC46" s="6">
        <f t="shared" si="1"/>
        <v>43512</v>
      </c>
      <c r="AD46" s="6" t="str">
        <f t="shared" si="2"/>
        <v>Saturday</v>
      </c>
      <c r="AE46" s="2">
        <v>0.71204861111111117</v>
      </c>
      <c r="AF46" s="4">
        <v>1</v>
      </c>
      <c r="AG46" s="1">
        <v>43513</v>
      </c>
      <c r="AH46" s="6">
        <f t="shared" si="3"/>
        <v>43497</v>
      </c>
      <c r="AI46" s="6">
        <f t="shared" si="4"/>
        <v>43513</v>
      </c>
      <c r="AJ46" s="6" t="str">
        <f t="shared" si="5"/>
        <v>Sunday</v>
      </c>
      <c r="AK46" s="2">
        <v>0.17348379629629629</v>
      </c>
      <c r="AL46" t="s">
        <v>33</v>
      </c>
      <c r="AM46" t="s">
        <v>33</v>
      </c>
      <c r="AN46" t="s">
        <v>46</v>
      </c>
      <c r="AO46" t="s">
        <v>27</v>
      </c>
    </row>
    <row r="47" spans="1:41" x14ac:dyDescent="0.2">
      <c r="A47" t="s">
        <v>27</v>
      </c>
      <c r="B47">
        <v>2399445</v>
      </c>
      <c r="C47" t="s">
        <v>95</v>
      </c>
      <c r="F47">
        <v>53211</v>
      </c>
      <c r="G47" t="s">
        <v>29</v>
      </c>
      <c r="H47" t="s">
        <v>96</v>
      </c>
      <c r="I47">
        <v>12651</v>
      </c>
      <c r="J47" t="s">
        <v>30</v>
      </c>
      <c r="K47" t="s">
        <v>35</v>
      </c>
      <c r="L47">
        <f>VLOOKUP($K47,Key!$A$1:$D$106,2,FALSE)</f>
        <v>43.042490000000001</v>
      </c>
      <c r="M47">
        <f>VLOOKUP($K47,Key!$A$1:$D$106,3,FALSE)</f>
        <v>-87.909959999999998</v>
      </c>
      <c r="N47" t="str">
        <f>VLOOKUP($K47,Key!$A$1:$D$106,4,FALSE)</f>
        <v>Milwaukee</v>
      </c>
      <c r="O47" t="s">
        <v>35</v>
      </c>
      <c r="P47">
        <f>VLOOKUP($O47,Key!$A$1:$D$106,2,FALSE)</f>
        <v>43.042490000000001</v>
      </c>
      <c r="Q47">
        <f>VLOOKUP($O47,Key!$A$1:$D$106,3,FALSE)</f>
        <v>-87.909959999999998</v>
      </c>
      <c r="R47" t="str">
        <f>VLOOKUP($O47,Key!$A$1:$D$106,4,FALSE)</f>
        <v>Milwaukee</v>
      </c>
      <c r="S47">
        <v>6</v>
      </c>
      <c r="T47">
        <v>0</v>
      </c>
      <c r="U47">
        <v>4.22</v>
      </c>
      <c r="V47" t="s">
        <v>32</v>
      </c>
      <c r="W47">
        <v>0</v>
      </c>
      <c r="X47">
        <v>0</v>
      </c>
      <c r="Y47">
        <v>0</v>
      </c>
      <c r="Z47" s="5">
        <v>-1</v>
      </c>
      <c r="AA47" s="1">
        <v>43512</v>
      </c>
      <c r="AB47" s="7">
        <f t="shared" si="0"/>
        <v>43497</v>
      </c>
      <c r="AC47" s="7">
        <f t="shared" si="1"/>
        <v>43512</v>
      </c>
      <c r="AD47" s="7" t="str">
        <f t="shared" si="2"/>
        <v>Saturday</v>
      </c>
      <c r="AE47" s="2">
        <v>0.72990740740740734</v>
      </c>
      <c r="AF47" s="5">
        <v>1</v>
      </c>
      <c r="AG47" s="1">
        <v>43512</v>
      </c>
      <c r="AH47" s="7">
        <f t="shared" si="3"/>
        <v>43497</v>
      </c>
      <c r="AI47" s="7">
        <f t="shared" si="4"/>
        <v>43512</v>
      </c>
      <c r="AJ47" s="7" t="str">
        <f t="shared" si="5"/>
        <v>Saturday</v>
      </c>
      <c r="AK47" s="2">
        <v>0.73434027777777777</v>
      </c>
      <c r="AL47" t="s">
        <v>32</v>
      </c>
      <c r="AM47" t="s">
        <v>33</v>
      </c>
      <c r="AN47" t="s">
        <v>34</v>
      </c>
      <c r="AO47" t="s">
        <v>27</v>
      </c>
    </row>
    <row r="48" spans="1:41" x14ac:dyDescent="0.2">
      <c r="A48" t="s">
        <v>27</v>
      </c>
      <c r="B48">
        <v>2399531</v>
      </c>
      <c r="C48" t="s">
        <v>95</v>
      </c>
      <c r="F48">
        <v>53073</v>
      </c>
      <c r="G48" t="s">
        <v>29</v>
      </c>
      <c r="H48" t="s">
        <v>96</v>
      </c>
      <c r="I48">
        <v>12482</v>
      </c>
      <c r="J48" t="s">
        <v>30</v>
      </c>
      <c r="K48" t="s">
        <v>44</v>
      </c>
      <c r="L48">
        <f>VLOOKUP($K48,Key!$A$1:$D$106,2,FALSE)</f>
        <v>43.03519</v>
      </c>
      <c r="M48">
        <f>VLOOKUP($K48,Key!$A$1:$D$106,3,FALSE)</f>
        <v>-87.907390000000007</v>
      </c>
      <c r="N48" t="str">
        <f>VLOOKUP($K48,Key!$A$1:$D$106,4,FALSE)</f>
        <v>Milwaukee</v>
      </c>
      <c r="O48" t="s">
        <v>44</v>
      </c>
      <c r="P48">
        <f>VLOOKUP($O48,Key!$A$1:$D$106,2,FALSE)</f>
        <v>43.03519</v>
      </c>
      <c r="Q48">
        <f>VLOOKUP($O48,Key!$A$1:$D$106,3,FALSE)</f>
        <v>-87.907390000000007</v>
      </c>
      <c r="R48" t="str">
        <f>VLOOKUP($O48,Key!$A$1:$D$106,4,FALSE)</f>
        <v>Milwaukee</v>
      </c>
      <c r="S48">
        <v>25</v>
      </c>
      <c r="T48">
        <v>0</v>
      </c>
      <c r="U48">
        <v>4.22</v>
      </c>
      <c r="V48" t="s">
        <v>32</v>
      </c>
      <c r="W48">
        <v>3</v>
      </c>
      <c r="X48">
        <v>2.9</v>
      </c>
      <c r="Y48">
        <v>120</v>
      </c>
      <c r="Z48" s="4">
        <v>-1</v>
      </c>
      <c r="AA48" s="1">
        <v>43512</v>
      </c>
      <c r="AB48" s="6">
        <f t="shared" si="0"/>
        <v>43497</v>
      </c>
      <c r="AC48" s="6">
        <f t="shared" si="1"/>
        <v>43512</v>
      </c>
      <c r="AD48" s="6" t="str">
        <f t="shared" si="2"/>
        <v>Saturday</v>
      </c>
      <c r="AE48" s="2">
        <v>0.82035879629629627</v>
      </c>
      <c r="AF48" s="4">
        <v>1</v>
      </c>
      <c r="AG48" s="1">
        <v>43512</v>
      </c>
      <c r="AH48" s="6">
        <f t="shared" si="3"/>
        <v>43497</v>
      </c>
      <c r="AI48" s="6">
        <f t="shared" si="4"/>
        <v>43512</v>
      </c>
      <c r="AJ48" s="6" t="str">
        <f t="shared" si="5"/>
        <v>Saturday</v>
      </c>
      <c r="AK48" s="2">
        <v>0.8380439814814814</v>
      </c>
      <c r="AL48" t="s">
        <v>32</v>
      </c>
      <c r="AM48" t="s">
        <v>33</v>
      </c>
      <c r="AN48" t="s">
        <v>34</v>
      </c>
      <c r="AO48" t="s">
        <v>27</v>
      </c>
    </row>
    <row r="49" spans="1:41" x14ac:dyDescent="0.2">
      <c r="A49" t="s">
        <v>27</v>
      </c>
      <c r="B49">
        <v>2399532</v>
      </c>
      <c r="C49" t="s">
        <v>95</v>
      </c>
      <c r="F49">
        <v>53073</v>
      </c>
      <c r="G49" t="s">
        <v>29</v>
      </c>
      <c r="H49" t="s">
        <v>96</v>
      </c>
      <c r="I49">
        <v>12611</v>
      </c>
      <c r="J49" t="s">
        <v>30</v>
      </c>
      <c r="K49" t="s">
        <v>44</v>
      </c>
      <c r="L49">
        <f>VLOOKUP($K49,Key!$A$1:$D$106,2,FALSE)</f>
        <v>43.03519</v>
      </c>
      <c r="M49">
        <f>VLOOKUP($K49,Key!$A$1:$D$106,3,FALSE)</f>
        <v>-87.907390000000007</v>
      </c>
      <c r="N49" t="str">
        <f>VLOOKUP($K49,Key!$A$1:$D$106,4,FALSE)</f>
        <v>Milwaukee</v>
      </c>
      <c r="O49" t="s">
        <v>44</v>
      </c>
      <c r="P49">
        <f>VLOOKUP($O49,Key!$A$1:$D$106,2,FALSE)</f>
        <v>43.03519</v>
      </c>
      <c r="Q49">
        <f>VLOOKUP($O49,Key!$A$1:$D$106,3,FALSE)</f>
        <v>-87.907390000000007</v>
      </c>
      <c r="R49" t="str">
        <f>VLOOKUP($O49,Key!$A$1:$D$106,4,FALSE)</f>
        <v>Milwaukee</v>
      </c>
      <c r="S49">
        <v>22</v>
      </c>
      <c r="T49">
        <v>0</v>
      </c>
      <c r="U49">
        <v>4.22</v>
      </c>
      <c r="V49" t="s">
        <v>32</v>
      </c>
      <c r="W49">
        <v>3</v>
      </c>
      <c r="X49">
        <v>2.9</v>
      </c>
      <c r="Y49">
        <v>120</v>
      </c>
      <c r="Z49" s="5">
        <v>-1</v>
      </c>
      <c r="AA49" s="1">
        <v>43512</v>
      </c>
      <c r="AB49" s="7">
        <f t="shared" si="0"/>
        <v>43497</v>
      </c>
      <c r="AC49" s="7">
        <f t="shared" si="1"/>
        <v>43512</v>
      </c>
      <c r="AD49" s="7" t="str">
        <f t="shared" si="2"/>
        <v>Saturday</v>
      </c>
      <c r="AE49" s="2">
        <v>0.82224537037037038</v>
      </c>
      <c r="AF49" s="5">
        <v>1</v>
      </c>
      <c r="AG49" s="1">
        <v>43512</v>
      </c>
      <c r="AH49" s="7">
        <f t="shared" si="3"/>
        <v>43497</v>
      </c>
      <c r="AI49" s="7">
        <f t="shared" si="4"/>
        <v>43512</v>
      </c>
      <c r="AJ49" s="7" t="str">
        <f t="shared" si="5"/>
        <v>Saturday</v>
      </c>
      <c r="AK49" s="2">
        <v>0.83798611111111121</v>
      </c>
      <c r="AL49" t="s">
        <v>32</v>
      </c>
      <c r="AM49" t="s">
        <v>33</v>
      </c>
      <c r="AN49" t="s">
        <v>34</v>
      </c>
      <c r="AO49" t="s">
        <v>27</v>
      </c>
    </row>
    <row r="50" spans="1:41" x14ac:dyDescent="0.2">
      <c r="A50" t="s">
        <v>27</v>
      </c>
      <c r="B50">
        <v>2023478</v>
      </c>
      <c r="C50" t="s">
        <v>95</v>
      </c>
      <c r="F50">
        <v>53202</v>
      </c>
      <c r="G50" t="s">
        <v>29</v>
      </c>
      <c r="H50" t="s">
        <v>96</v>
      </c>
      <c r="I50">
        <v>12682</v>
      </c>
      <c r="J50" t="s">
        <v>30</v>
      </c>
      <c r="K50" t="s">
        <v>99</v>
      </c>
      <c r="L50">
        <f>VLOOKUP($K50,Key!$A$1:$D$106,2,FALSE)</f>
        <v>43.060786</v>
      </c>
      <c r="M50">
        <f>VLOOKUP($K50,Key!$A$1:$D$106,3,FALSE)</f>
        <v>-87.883825999999999</v>
      </c>
      <c r="N50" t="str">
        <f>VLOOKUP($K50,Key!$A$1:$D$106,4,FALSE)</f>
        <v>Milwaukee</v>
      </c>
      <c r="O50" t="s">
        <v>38</v>
      </c>
      <c r="P50">
        <f>VLOOKUP($O50,Key!$A$1:$D$106,2,FALSE)</f>
        <v>43.052460000000004</v>
      </c>
      <c r="Q50">
        <f>VLOOKUP($O50,Key!$A$1:$D$106,3,FALSE)</f>
        <v>-87.891000000000005</v>
      </c>
      <c r="R50" t="str">
        <f>VLOOKUP($O50,Key!$A$1:$D$106,4,FALSE)</f>
        <v>Milwaukee</v>
      </c>
      <c r="S50">
        <v>33</v>
      </c>
      <c r="T50">
        <v>0</v>
      </c>
      <c r="U50">
        <v>8.44</v>
      </c>
      <c r="V50" t="s">
        <v>32</v>
      </c>
      <c r="W50">
        <v>4</v>
      </c>
      <c r="X50">
        <v>3.8</v>
      </c>
      <c r="Y50">
        <v>160</v>
      </c>
      <c r="Z50" s="4">
        <v>-1</v>
      </c>
      <c r="AA50" s="1">
        <v>43517</v>
      </c>
      <c r="AB50" s="6">
        <f t="shared" si="0"/>
        <v>43497</v>
      </c>
      <c r="AC50" s="6">
        <f t="shared" si="1"/>
        <v>43517</v>
      </c>
      <c r="AD50" s="6" t="str">
        <f t="shared" si="2"/>
        <v>Thursday</v>
      </c>
      <c r="AE50" s="2">
        <v>0.71410879629629631</v>
      </c>
      <c r="AF50" s="4">
        <v>1</v>
      </c>
      <c r="AG50" s="1">
        <v>43517</v>
      </c>
      <c r="AH50" s="6">
        <f t="shared" si="3"/>
        <v>43497</v>
      </c>
      <c r="AI50" s="6">
        <f t="shared" si="4"/>
        <v>43517</v>
      </c>
      <c r="AJ50" s="6" t="str">
        <f t="shared" si="5"/>
        <v>Thursday</v>
      </c>
      <c r="AK50" s="2">
        <v>0.73695601851851855</v>
      </c>
      <c r="AL50" t="s">
        <v>33</v>
      </c>
      <c r="AM50" t="s">
        <v>33</v>
      </c>
      <c r="AN50" t="s">
        <v>46</v>
      </c>
      <c r="AO50" t="s">
        <v>27</v>
      </c>
    </row>
    <row r="51" spans="1:41" x14ac:dyDescent="0.2">
      <c r="A51" t="s">
        <v>27</v>
      </c>
      <c r="B51">
        <v>2314794</v>
      </c>
      <c r="C51" t="s">
        <v>95</v>
      </c>
      <c r="F51">
        <v>63841</v>
      </c>
      <c r="G51" t="s">
        <v>29</v>
      </c>
      <c r="H51" t="s">
        <v>96</v>
      </c>
      <c r="I51">
        <v>5572</v>
      </c>
      <c r="J51" t="s">
        <v>30</v>
      </c>
      <c r="K51" t="s">
        <v>57</v>
      </c>
      <c r="L51">
        <f>VLOOKUP($K51,Key!$A$1:$D$106,2,FALSE)</f>
        <v>43.026229999999998</v>
      </c>
      <c r="M51">
        <f>VLOOKUP($K51,Key!$A$1:$D$106,3,FALSE)</f>
        <v>-87.912809999999993</v>
      </c>
      <c r="N51" t="str">
        <f>VLOOKUP($K51,Key!$A$1:$D$106,4,FALSE)</f>
        <v>Milwaukee</v>
      </c>
      <c r="O51" t="s">
        <v>98</v>
      </c>
      <c r="P51">
        <f>VLOOKUP($O51,Key!$A$1:$D$106,2,FALSE)</f>
        <v>43.05097</v>
      </c>
      <c r="Q51">
        <f>VLOOKUP($O51,Key!$A$1:$D$106,3,FALSE)</f>
        <v>-87.906440000000003</v>
      </c>
      <c r="R51" t="str">
        <f>VLOOKUP($O51,Key!$A$1:$D$106,4,FALSE)</f>
        <v>Milwaukee</v>
      </c>
      <c r="S51">
        <v>125</v>
      </c>
      <c r="T51">
        <v>0</v>
      </c>
      <c r="U51">
        <v>21.1</v>
      </c>
      <c r="V51" t="s">
        <v>32</v>
      </c>
      <c r="W51">
        <v>18</v>
      </c>
      <c r="X51">
        <v>17.100000000000001</v>
      </c>
      <c r="Y51">
        <v>720</v>
      </c>
      <c r="Z51" s="4">
        <v>-1</v>
      </c>
      <c r="AA51" s="1">
        <v>43519</v>
      </c>
      <c r="AB51" s="6">
        <f t="shared" si="0"/>
        <v>43497</v>
      </c>
      <c r="AC51" s="6">
        <f t="shared" si="1"/>
        <v>43519</v>
      </c>
      <c r="AD51" s="6" t="str">
        <f t="shared" si="2"/>
        <v>Saturday</v>
      </c>
      <c r="AE51" s="2">
        <v>0.75875000000000004</v>
      </c>
      <c r="AF51" s="4">
        <v>1</v>
      </c>
      <c r="AG51" s="1">
        <v>43519</v>
      </c>
      <c r="AH51" s="6">
        <f t="shared" si="3"/>
        <v>43497</v>
      </c>
      <c r="AI51" s="6">
        <f t="shared" si="4"/>
        <v>43519</v>
      </c>
      <c r="AJ51" s="6" t="str">
        <f t="shared" si="5"/>
        <v>Saturday</v>
      </c>
      <c r="AK51" s="2">
        <v>0.84531250000000002</v>
      </c>
      <c r="AL51" t="s">
        <v>33</v>
      </c>
      <c r="AM51" t="s">
        <v>33</v>
      </c>
      <c r="AN51" t="s">
        <v>46</v>
      </c>
      <c r="AO51" t="s">
        <v>27</v>
      </c>
    </row>
    <row r="52" spans="1:41" x14ac:dyDescent="0.2">
      <c r="A52" t="s">
        <v>27</v>
      </c>
      <c r="B52">
        <v>2403797</v>
      </c>
      <c r="C52" t="s">
        <v>95</v>
      </c>
      <c r="F52">
        <v>10016</v>
      </c>
      <c r="G52" t="s">
        <v>29</v>
      </c>
      <c r="H52" t="s">
        <v>96</v>
      </c>
      <c r="I52">
        <v>5491</v>
      </c>
      <c r="J52" t="s">
        <v>30</v>
      </c>
      <c r="K52" t="s">
        <v>44</v>
      </c>
      <c r="L52">
        <f>VLOOKUP($K52,Key!$A$1:$D$106,2,FALSE)</f>
        <v>43.03519</v>
      </c>
      <c r="M52">
        <f>VLOOKUP($K52,Key!$A$1:$D$106,3,FALSE)</f>
        <v>-87.907390000000007</v>
      </c>
      <c r="N52" t="str">
        <f>VLOOKUP($K52,Key!$A$1:$D$106,4,FALSE)</f>
        <v>Milwaukee</v>
      </c>
      <c r="O52" t="s">
        <v>66</v>
      </c>
      <c r="P52">
        <f>VLOOKUP($O52,Key!$A$1:$D$106,2,FALSE)</f>
        <v>43.036900000000003</v>
      </c>
      <c r="Q52">
        <f>VLOOKUP($O52,Key!$A$1:$D$106,3,FALSE)</f>
        <v>-87.89667</v>
      </c>
      <c r="R52" t="str">
        <f>VLOOKUP($O52,Key!$A$1:$D$106,4,FALSE)</f>
        <v>Milwaukee</v>
      </c>
      <c r="S52">
        <v>43</v>
      </c>
      <c r="T52">
        <v>0</v>
      </c>
      <c r="U52">
        <v>8.44</v>
      </c>
      <c r="V52" t="s">
        <v>32</v>
      </c>
      <c r="W52">
        <v>6</v>
      </c>
      <c r="X52">
        <v>5.7</v>
      </c>
      <c r="Y52">
        <v>240</v>
      </c>
      <c r="Z52" s="5">
        <v>-1</v>
      </c>
      <c r="AA52" s="1">
        <v>43520</v>
      </c>
      <c r="AB52" s="7">
        <f t="shared" si="0"/>
        <v>43497</v>
      </c>
      <c r="AC52" s="7">
        <f t="shared" si="1"/>
        <v>43520</v>
      </c>
      <c r="AD52" s="7" t="str">
        <f t="shared" si="2"/>
        <v>Sunday</v>
      </c>
      <c r="AE52" s="2">
        <v>0.60368055555555555</v>
      </c>
      <c r="AF52" s="5">
        <v>1</v>
      </c>
      <c r="AG52" s="1">
        <v>43520</v>
      </c>
      <c r="AH52" s="7">
        <f t="shared" si="3"/>
        <v>43497</v>
      </c>
      <c r="AI52" s="7">
        <f t="shared" si="4"/>
        <v>43520</v>
      </c>
      <c r="AJ52" s="7" t="str">
        <f t="shared" si="5"/>
        <v>Sunday</v>
      </c>
      <c r="AK52" s="2">
        <v>0.63396990740740744</v>
      </c>
      <c r="AL52" t="s">
        <v>33</v>
      </c>
      <c r="AM52" t="s">
        <v>33</v>
      </c>
      <c r="AN52" t="s">
        <v>46</v>
      </c>
      <c r="AO52" t="s">
        <v>27</v>
      </c>
    </row>
    <row r="53" spans="1:41" x14ac:dyDescent="0.2">
      <c r="A53" t="s">
        <v>27</v>
      </c>
      <c r="B53">
        <v>2392582</v>
      </c>
      <c r="C53" t="s">
        <v>95</v>
      </c>
      <c r="F53">
        <v>53211</v>
      </c>
      <c r="G53" t="s">
        <v>29</v>
      </c>
      <c r="H53" t="s">
        <v>96</v>
      </c>
      <c r="I53">
        <v>11166</v>
      </c>
      <c r="J53" t="s">
        <v>30</v>
      </c>
      <c r="K53" t="s">
        <v>35</v>
      </c>
      <c r="L53">
        <f>VLOOKUP($K53,Key!$A$1:$D$106,2,FALSE)</f>
        <v>43.042490000000001</v>
      </c>
      <c r="M53">
        <f>VLOOKUP($K53,Key!$A$1:$D$106,3,FALSE)</f>
        <v>-87.909959999999998</v>
      </c>
      <c r="N53" t="str">
        <f>VLOOKUP($K53,Key!$A$1:$D$106,4,FALSE)</f>
        <v>Milwaukee</v>
      </c>
      <c r="O53" t="s">
        <v>35</v>
      </c>
      <c r="P53">
        <f>VLOOKUP($O53,Key!$A$1:$D$106,2,FALSE)</f>
        <v>43.042490000000001</v>
      </c>
      <c r="Q53">
        <f>VLOOKUP($O53,Key!$A$1:$D$106,3,FALSE)</f>
        <v>-87.909959999999998</v>
      </c>
      <c r="R53" t="str">
        <f>VLOOKUP($O53,Key!$A$1:$D$106,4,FALSE)</f>
        <v>Milwaukee</v>
      </c>
      <c r="S53">
        <v>29</v>
      </c>
      <c r="T53">
        <v>0</v>
      </c>
      <c r="U53">
        <v>4.22</v>
      </c>
      <c r="V53" t="s">
        <v>32</v>
      </c>
      <c r="W53">
        <v>4</v>
      </c>
      <c r="X53">
        <v>3.8</v>
      </c>
      <c r="Y53">
        <v>160</v>
      </c>
      <c r="Z53" s="5">
        <v>-1</v>
      </c>
      <c r="AA53" s="1">
        <v>43499</v>
      </c>
      <c r="AB53" s="7">
        <f t="shared" si="0"/>
        <v>43497</v>
      </c>
      <c r="AC53" s="7">
        <f t="shared" si="1"/>
        <v>43499</v>
      </c>
      <c r="AD53" s="7" t="str">
        <f t="shared" si="2"/>
        <v>Sunday</v>
      </c>
      <c r="AE53" s="2">
        <v>0.77657407407407408</v>
      </c>
      <c r="AF53" s="5">
        <v>1</v>
      </c>
      <c r="AG53" s="1">
        <v>43499</v>
      </c>
      <c r="AH53" s="7">
        <f t="shared" si="3"/>
        <v>43497</v>
      </c>
      <c r="AI53" s="7">
        <f t="shared" si="4"/>
        <v>43499</v>
      </c>
      <c r="AJ53" s="7" t="str">
        <f t="shared" si="5"/>
        <v>Sunday</v>
      </c>
      <c r="AK53" s="2">
        <v>0.79719907407407409</v>
      </c>
      <c r="AL53" t="s">
        <v>32</v>
      </c>
      <c r="AM53" t="s">
        <v>33</v>
      </c>
      <c r="AN53" t="s">
        <v>34</v>
      </c>
      <c r="AO53" t="s">
        <v>27</v>
      </c>
    </row>
    <row r="54" spans="1:41" x14ac:dyDescent="0.2">
      <c r="A54" t="s">
        <v>27</v>
      </c>
      <c r="B54">
        <v>2405667</v>
      </c>
      <c r="C54" t="s">
        <v>95</v>
      </c>
      <c r="F54">
        <v>53215</v>
      </c>
      <c r="G54" t="s">
        <v>29</v>
      </c>
      <c r="H54" t="s">
        <v>96</v>
      </c>
      <c r="I54">
        <v>5569</v>
      </c>
      <c r="J54" t="s">
        <v>30</v>
      </c>
      <c r="K54" t="s">
        <v>54</v>
      </c>
      <c r="L54">
        <f>VLOOKUP($K54,Key!$A$1:$D$106,2,FALSE)</f>
        <v>43.028709999999997</v>
      </c>
      <c r="M54">
        <f>VLOOKUP($K54,Key!$A$1:$D$106,3,FALSE)</f>
        <v>-87.9041</v>
      </c>
      <c r="N54" t="str">
        <f>VLOOKUP($K54,Key!$A$1:$D$106,4,FALSE)</f>
        <v>Milwaukee</v>
      </c>
      <c r="O54" t="s">
        <v>54</v>
      </c>
      <c r="P54">
        <f>VLOOKUP($O54,Key!$A$1:$D$106,2,FALSE)</f>
        <v>43.028709999999997</v>
      </c>
      <c r="Q54">
        <f>VLOOKUP($O54,Key!$A$1:$D$106,3,FALSE)</f>
        <v>-87.9041</v>
      </c>
      <c r="R54" t="str">
        <f>VLOOKUP($O54,Key!$A$1:$D$106,4,FALSE)</f>
        <v>Milwaukee</v>
      </c>
      <c r="S54">
        <v>55</v>
      </c>
      <c r="T54">
        <v>0</v>
      </c>
      <c r="U54">
        <v>8.44</v>
      </c>
      <c r="V54" t="s">
        <v>32</v>
      </c>
      <c r="W54">
        <v>8</v>
      </c>
      <c r="X54">
        <v>7.6</v>
      </c>
      <c r="Y54">
        <v>320</v>
      </c>
      <c r="Z54" s="5">
        <v>-1</v>
      </c>
      <c r="AA54" s="1">
        <v>43524</v>
      </c>
      <c r="AB54" s="7">
        <f t="shared" si="0"/>
        <v>43497</v>
      </c>
      <c r="AC54" s="7">
        <f t="shared" si="1"/>
        <v>43524</v>
      </c>
      <c r="AD54" s="7" t="str">
        <f t="shared" si="2"/>
        <v>Thursday</v>
      </c>
      <c r="AE54" s="2">
        <v>0.7871527777777777</v>
      </c>
      <c r="AF54" s="5">
        <v>1</v>
      </c>
      <c r="AG54" s="1">
        <v>43524</v>
      </c>
      <c r="AH54" s="7">
        <f t="shared" si="3"/>
        <v>43497</v>
      </c>
      <c r="AI54" s="7">
        <f t="shared" si="4"/>
        <v>43524</v>
      </c>
      <c r="AJ54" s="7" t="str">
        <f t="shared" si="5"/>
        <v>Thursday</v>
      </c>
      <c r="AK54" s="2">
        <v>0.82500000000000007</v>
      </c>
      <c r="AL54" t="s">
        <v>33</v>
      </c>
      <c r="AM54" t="s">
        <v>33</v>
      </c>
      <c r="AN54" t="s">
        <v>34</v>
      </c>
      <c r="AO54" t="s">
        <v>27</v>
      </c>
    </row>
    <row r="55" spans="1:41" x14ac:dyDescent="0.2">
      <c r="A55" t="s">
        <v>27</v>
      </c>
      <c r="B55">
        <v>2349871</v>
      </c>
      <c r="C55" t="s">
        <v>95</v>
      </c>
      <c r="F55">
        <v>53208</v>
      </c>
      <c r="G55" t="s">
        <v>29</v>
      </c>
      <c r="H55" t="s">
        <v>96</v>
      </c>
      <c r="I55">
        <v>5481</v>
      </c>
      <c r="J55" t="s">
        <v>30</v>
      </c>
      <c r="K55" t="s">
        <v>57</v>
      </c>
      <c r="L55">
        <f>VLOOKUP($K55,Key!$A$1:$D$106,2,FALSE)</f>
        <v>43.026229999999998</v>
      </c>
      <c r="M55">
        <f>VLOOKUP($K55,Key!$A$1:$D$106,3,FALSE)</f>
        <v>-87.912809999999993</v>
      </c>
      <c r="N55" t="str">
        <f>VLOOKUP($K55,Key!$A$1:$D$106,4,FALSE)</f>
        <v>Milwaukee</v>
      </c>
      <c r="O55" t="s">
        <v>35</v>
      </c>
      <c r="P55">
        <f>VLOOKUP($O55,Key!$A$1:$D$106,2,FALSE)</f>
        <v>43.042490000000001</v>
      </c>
      <c r="Q55">
        <f>VLOOKUP($O55,Key!$A$1:$D$106,3,FALSE)</f>
        <v>-87.909959999999998</v>
      </c>
      <c r="R55" t="str">
        <f>VLOOKUP($O55,Key!$A$1:$D$106,4,FALSE)</f>
        <v>Milwaukee</v>
      </c>
      <c r="S55">
        <v>10</v>
      </c>
      <c r="T55">
        <v>0</v>
      </c>
      <c r="U55">
        <v>4.22</v>
      </c>
      <c r="V55" t="s">
        <v>32</v>
      </c>
      <c r="W55">
        <v>1</v>
      </c>
      <c r="X55">
        <v>1</v>
      </c>
      <c r="Y55">
        <v>40</v>
      </c>
      <c r="Z55" s="5">
        <v>-1</v>
      </c>
      <c r="AA55" s="1">
        <v>43517</v>
      </c>
      <c r="AB55" s="7">
        <f t="shared" si="0"/>
        <v>43497</v>
      </c>
      <c r="AC55" s="7">
        <f t="shared" si="1"/>
        <v>43517</v>
      </c>
      <c r="AD55" s="7" t="str">
        <f t="shared" si="2"/>
        <v>Thursday</v>
      </c>
      <c r="AE55" s="2">
        <v>0.69645833333333329</v>
      </c>
      <c r="AF55" s="5">
        <v>1</v>
      </c>
      <c r="AG55" s="1">
        <v>43517</v>
      </c>
      <c r="AH55" s="7">
        <f t="shared" si="3"/>
        <v>43497</v>
      </c>
      <c r="AI55" s="7">
        <f t="shared" si="4"/>
        <v>43517</v>
      </c>
      <c r="AJ55" s="7" t="str">
        <f t="shared" si="5"/>
        <v>Thursday</v>
      </c>
      <c r="AK55" s="2">
        <v>0.7028240740740741</v>
      </c>
      <c r="AL55" t="s">
        <v>32</v>
      </c>
      <c r="AM55" t="s">
        <v>33</v>
      </c>
      <c r="AN55" t="s">
        <v>46</v>
      </c>
      <c r="AO55" t="s">
        <v>27</v>
      </c>
    </row>
    <row r="56" spans="1:41" x14ac:dyDescent="0.2">
      <c r="A56" t="s">
        <v>27</v>
      </c>
      <c r="B56">
        <v>2359969</v>
      </c>
      <c r="C56" t="s">
        <v>95</v>
      </c>
      <c r="F56">
        <v>60559</v>
      </c>
      <c r="G56" t="s">
        <v>29</v>
      </c>
      <c r="H56" t="s">
        <v>96</v>
      </c>
      <c r="I56">
        <v>237</v>
      </c>
      <c r="J56" t="s">
        <v>30</v>
      </c>
      <c r="K56" t="s">
        <v>84</v>
      </c>
      <c r="L56">
        <f>VLOOKUP($K56,Key!$A$1:$D$106,2,FALSE)</f>
        <v>43.074890000000003</v>
      </c>
      <c r="M56">
        <f>VLOOKUP($K56,Key!$A$1:$D$106,3,FALSE)</f>
        <v>-87.882810000000006</v>
      </c>
      <c r="N56" t="str">
        <f>VLOOKUP($K56,Key!$A$1:$D$106,4,FALSE)</f>
        <v>Milwaukee</v>
      </c>
      <c r="O56" t="s">
        <v>66</v>
      </c>
      <c r="P56">
        <f>VLOOKUP($O56,Key!$A$1:$D$106,2,FALSE)</f>
        <v>43.036900000000003</v>
      </c>
      <c r="Q56">
        <f>VLOOKUP($O56,Key!$A$1:$D$106,3,FALSE)</f>
        <v>-87.89667</v>
      </c>
      <c r="R56" t="str">
        <f>VLOOKUP($O56,Key!$A$1:$D$106,4,FALSE)</f>
        <v>Milwaukee</v>
      </c>
      <c r="S56">
        <v>95</v>
      </c>
      <c r="T56">
        <v>0</v>
      </c>
      <c r="U56">
        <v>16.88</v>
      </c>
      <c r="V56" t="s">
        <v>32</v>
      </c>
      <c r="W56">
        <v>14</v>
      </c>
      <c r="X56">
        <v>13.3</v>
      </c>
      <c r="Y56">
        <v>560</v>
      </c>
      <c r="Z56" s="4">
        <v>-1</v>
      </c>
      <c r="AA56" s="1">
        <v>43518</v>
      </c>
      <c r="AB56" s="6">
        <f t="shared" si="0"/>
        <v>43497</v>
      </c>
      <c r="AC56" s="6">
        <f t="shared" si="1"/>
        <v>43518</v>
      </c>
      <c r="AD56" s="6" t="str">
        <f t="shared" si="2"/>
        <v>Friday</v>
      </c>
      <c r="AE56" s="2">
        <v>0.80414351851851851</v>
      </c>
      <c r="AF56" s="4">
        <v>1</v>
      </c>
      <c r="AG56" s="1">
        <v>43518</v>
      </c>
      <c r="AH56" s="6">
        <f t="shared" si="3"/>
        <v>43497</v>
      </c>
      <c r="AI56" s="6">
        <f t="shared" si="4"/>
        <v>43518</v>
      </c>
      <c r="AJ56" s="6" t="str">
        <f t="shared" si="5"/>
        <v>Friday</v>
      </c>
      <c r="AK56" s="2">
        <v>0.86980324074074078</v>
      </c>
      <c r="AL56" t="s">
        <v>33</v>
      </c>
      <c r="AM56" t="s">
        <v>33</v>
      </c>
      <c r="AN56" t="s">
        <v>46</v>
      </c>
      <c r="AO56" t="s">
        <v>27</v>
      </c>
    </row>
    <row r="57" spans="1:41" x14ac:dyDescent="0.2">
      <c r="A57" t="s">
        <v>27</v>
      </c>
      <c r="B57">
        <v>2391511</v>
      </c>
      <c r="C57" t="s">
        <v>95</v>
      </c>
      <c r="F57">
        <v>53202</v>
      </c>
      <c r="G57" t="s">
        <v>29</v>
      </c>
      <c r="H57" t="s">
        <v>96</v>
      </c>
      <c r="I57">
        <v>5521</v>
      </c>
      <c r="J57" t="s">
        <v>30</v>
      </c>
      <c r="K57" t="s">
        <v>64</v>
      </c>
      <c r="L57">
        <f>VLOOKUP($K57,Key!$A$1:$D$106,2,FALSE)</f>
        <v>43.052549999999997</v>
      </c>
      <c r="M57">
        <f>VLOOKUP($K57,Key!$A$1:$D$106,3,FALSE)</f>
        <v>-87.909329999999997</v>
      </c>
      <c r="N57" t="str">
        <f>VLOOKUP($K57,Key!$A$1:$D$106,4,FALSE)</f>
        <v>Milwaukee</v>
      </c>
      <c r="O57" t="s">
        <v>61</v>
      </c>
      <c r="P57">
        <f>VLOOKUP($O57,Key!$A$1:$D$106,2,FALSE)</f>
        <v>43.058619999999998</v>
      </c>
      <c r="Q57">
        <f>VLOOKUP($O57,Key!$A$1:$D$106,3,FALSE)</f>
        <v>-87.885319999999993</v>
      </c>
      <c r="R57" t="str">
        <f>VLOOKUP($O57,Key!$A$1:$D$106,4,FALSE)</f>
        <v>Milwaukee</v>
      </c>
      <c r="S57">
        <v>17</v>
      </c>
      <c r="T57">
        <v>0</v>
      </c>
      <c r="U57">
        <v>4.22</v>
      </c>
      <c r="V57" t="s">
        <v>32</v>
      </c>
      <c r="W57">
        <v>2</v>
      </c>
      <c r="X57">
        <v>1.9</v>
      </c>
      <c r="Y57">
        <v>80</v>
      </c>
      <c r="Z57" s="5">
        <v>-1</v>
      </c>
      <c r="AA57" s="1">
        <v>43498</v>
      </c>
      <c r="AB57" s="7">
        <f t="shared" si="0"/>
        <v>43497</v>
      </c>
      <c r="AC57" s="7">
        <f t="shared" si="1"/>
        <v>43498</v>
      </c>
      <c r="AD57" s="7" t="str">
        <f t="shared" si="2"/>
        <v>Saturday</v>
      </c>
      <c r="AE57" s="2">
        <v>0.80956018518518524</v>
      </c>
      <c r="AF57" s="5">
        <v>1</v>
      </c>
      <c r="AG57" s="1">
        <v>43498</v>
      </c>
      <c r="AH57" s="7">
        <f t="shared" si="3"/>
        <v>43497</v>
      </c>
      <c r="AI57" s="7">
        <f t="shared" si="4"/>
        <v>43498</v>
      </c>
      <c r="AJ57" s="7" t="str">
        <f t="shared" si="5"/>
        <v>Saturday</v>
      </c>
      <c r="AK57" s="2">
        <v>0.8209143518518518</v>
      </c>
      <c r="AL57" t="s">
        <v>32</v>
      </c>
      <c r="AM57" t="s">
        <v>33</v>
      </c>
      <c r="AN57" t="s">
        <v>46</v>
      </c>
      <c r="AO57" t="s">
        <v>27</v>
      </c>
    </row>
    <row r="58" spans="1:41" x14ac:dyDescent="0.2">
      <c r="A58" t="s">
        <v>27</v>
      </c>
      <c r="B58">
        <v>2392574</v>
      </c>
      <c r="C58" t="s">
        <v>95</v>
      </c>
      <c r="F58">
        <v>53211</v>
      </c>
      <c r="G58" t="s">
        <v>29</v>
      </c>
      <c r="H58" t="s">
        <v>96</v>
      </c>
      <c r="I58">
        <v>12611</v>
      </c>
      <c r="J58" t="s">
        <v>30</v>
      </c>
      <c r="K58" t="s">
        <v>35</v>
      </c>
      <c r="L58">
        <f>VLOOKUP($K58,Key!$A$1:$D$106,2,FALSE)</f>
        <v>43.042490000000001</v>
      </c>
      <c r="M58">
        <f>VLOOKUP($K58,Key!$A$1:$D$106,3,FALSE)</f>
        <v>-87.909959999999998</v>
      </c>
      <c r="N58" t="str">
        <f>VLOOKUP($K58,Key!$A$1:$D$106,4,FALSE)</f>
        <v>Milwaukee</v>
      </c>
      <c r="O58" t="s">
        <v>35</v>
      </c>
      <c r="P58">
        <f>VLOOKUP($O58,Key!$A$1:$D$106,2,FALSE)</f>
        <v>43.042490000000001</v>
      </c>
      <c r="Q58">
        <f>VLOOKUP($O58,Key!$A$1:$D$106,3,FALSE)</f>
        <v>-87.909959999999998</v>
      </c>
      <c r="R58" t="str">
        <f>VLOOKUP($O58,Key!$A$1:$D$106,4,FALSE)</f>
        <v>Milwaukee</v>
      </c>
      <c r="S58">
        <v>26</v>
      </c>
      <c r="T58">
        <v>0</v>
      </c>
      <c r="U58">
        <v>4.22</v>
      </c>
      <c r="V58" t="s">
        <v>32</v>
      </c>
      <c r="W58">
        <v>3</v>
      </c>
      <c r="X58">
        <v>2.9</v>
      </c>
      <c r="Y58">
        <v>120</v>
      </c>
      <c r="Z58" s="5">
        <v>-1</v>
      </c>
      <c r="AA58" s="1">
        <v>43499</v>
      </c>
      <c r="AB58" s="7">
        <f t="shared" si="0"/>
        <v>43497</v>
      </c>
      <c r="AC58" s="7">
        <f t="shared" si="1"/>
        <v>43499</v>
      </c>
      <c r="AD58" s="7" t="str">
        <f t="shared" si="2"/>
        <v>Sunday</v>
      </c>
      <c r="AE58" s="2">
        <v>0.77136574074074071</v>
      </c>
      <c r="AF58" s="5">
        <v>1</v>
      </c>
      <c r="AG58" s="1">
        <v>43499</v>
      </c>
      <c r="AH58" s="7">
        <f t="shared" si="3"/>
        <v>43497</v>
      </c>
      <c r="AI58" s="7">
        <f t="shared" si="4"/>
        <v>43499</v>
      </c>
      <c r="AJ58" s="7" t="str">
        <f t="shared" si="5"/>
        <v>Sunday</v>
      </c>
      <c r="AK58" s="2">
        <v>0.7893634259259259</v>
      </c>
      <c r="AL58" t="s">
        <v>32</v>
      </c>
      <c r="AM58" t="s">
        <v>33</v>
      </c>
      <c r="AN58" t="s">
        <v>34</v>
      </c>
      <c r="AO58" t="s">
        <v>27</v>
      </c>
    </row>
    <row r="59" spans="1:41" x14ac:dyDescent="0.2">
      <c r="A59" t="s">
        <v>27</v>
      </c>
      <c r="B59">
        <v>2377066</v>
      </c>
      <c r="C59" t="s">
        <v>95</v>
      </c>
      <c r="F59">
        <v>53211</v>
      </c>
      <c r="G59" t="s">
        <v>29</v>
      </c>
      <c r="H59" t="s">
        <v>96</v>
      </c>
      <c r="I59">
        <v>5449</v>
      </c>
      <c r="J59" t="s">
        <v>30</v>
      </c>
      <c r="K59" t="s">
        <v>35</v>
      </c>
      <c r="L59">
        <f>VLOOKUP($K59,Key!$A$1:$D$106,2,FALSE)</f>
        <v>43.042490000000001</v>
      </c>
      <c r="M59">
        <f>VLOOKUP($K59,Key!$A$1:$D$106,3,FALSE)</f>
        <v>-87.909959999999998</v>
      </c>
      <c r="N59" t="str">
        <f>VLOOKUP($K59,Key!$A$1:$D$106,4,FALSE)</f>
        <v>Milwaukee</v>
      </c>
      <c r="O59" t="s">
        <v>35</v>
      </c>
      <c r="P59">
        <f>VLOOKUP($O59,Key!$A$1:$D$106,2,FALSE)</f>
        <v>43.042490000000001</v>
      </c>
      <c r="Q59">
        <f>VLOOKUP($O59,Key!$A$1:$D$106,3,FALSE)</f>
        <v>-87.909959999999998</v>
      </c>
      <c r="R59" t="str">
        <f>VLOOKUP($O59,Key!$A$1:$D$106,4,FALSE)</f>
        <v>Milwaukee</v>
      </c>
      <c r="S59">
        <v>23</v>
      </c>
      <c r="T59">
        <v>0</v>
      </c>
      <c r="U59">
        <v>4.22</v>
      </c>
      <c r="V59" t="s">
        <v>32</v>
      </c>
      <c r="W59">
        <v>3</v>
      </c>
      <c r="X59">
        <v>2.9</v>
      </c>
      <c r="Y59">
        <v>120</v>
      </c>
      <c r="Z59" s="4">
        <v>-1</v>
      </c>
      <c r="AA59" s="1">
        <v>43499</v>
      </c>
      <c r="AB59" s="6">
        <f t="shared" si="0"/>
        <v>43497</v>
      </c>
      <c r="AC59" s="6">
        <f t="shared" si="1"/>
        <v>43499</v>
      </c>
      <c r="AD59" s="6" t="str">
        <f t="shared" si="2"/>
        <v>Sunday</v>
      </c>
      <c r="AE59" s="2">
        <v>0.77322916666666675</v>
      </c>
      <c r="AF59" s="4">
        <v>1</v>
      </c>
      <c r="AG59" s="1">
        <v>43499</v>
      </c>
      <c r="AH59" s="6">
        <f t="shared" si="3"/>
        <v>43497</v>
      </c>
      <c r="AI59" s="6">
        <f t="shared" si="4"/>
        <v>43499</v>
      </c>
      <c r="AJ59" s="6" t="str">
        <f t="shared" si="5"/>
        <v>Sunday</v>
      </c>
      <c r="AK59" s="2">
        <v>0.78949074074074066</v>
      </c>
      <c r="AL59" t="s">
        <v>32</v>
      </c>
      <c r="AM59" t="s">
        <v>33</v>
      </c>
      <c r="AN59" t="s">
        <v>34</v>
      </c>
      <c r="AO59" t="s">
        <v>27</v>
      </c>
    </row>
    <row r="60" spans="1:41" x14ac:dyDescent="0.2">
      <c r="A60" t="s">
        <v>27</v>
      </c>
      <c r="B60">
        <v>2396158</v>
      </c>
      <c r="C60" t="s">
        <v>95</v>
      </c>
      <c r="F60">
        <v>43528</v>
      </c>
      <c r="G60" t="s">
        <v>29</v>
      </c>
      <c r="H60" t="s">
        <v>96</v>
      </c>
      <c r="I60">
        <v>204</v>
      </c>
      <c r="J60" t="s">
        <v>30</v>
      </c>
      <c r="K60" t="s">
        <v>92</v>
      </c>
      <c r="L60">
        <f>VLOOKUP($K60,Key!$A$1:$D$106,2,FALSE)</f>
        <v>43.05536</v>
      </c>
      <c r="M60">
        <f>VLOOKUP($K60,Key!$A$1:$D$106,3,FALSE)</f>
        <v>-87.90504</v>
      </c>
      <c r="N60" t="str">
        <f>VLOOKUP($K60,Key!$A$1:$D$106,4,FALSE)</f>
        <v>Milwaukee</v>
      </c>
      <c r="O60" t="s">
        <v>72</v>
      </c>
      <c r="P60">
        <f>VLOOKUP($O60,Key!$A$1:$D$106,2,FALSE)</f>
        <v>43.05847</v>
      </c>
      <c r="Q60">
        <f>VLOOKUP($O60,Key!$A$1:$D$106,3,FALSE)</f>
        <v>-87.898079999999993</v>
      </c>
      <c r="R60" t="str">
        <f>VLOOKUP($O60,Key!$A$1:$D$106,4,FALSE)</f>
        <v>Milwaukee</v>
      </c>
      <c r="S60">
        <v>12</v>
      </c>
      <c r="T60">
        <v>0</v>
      </c>
      <c r="U60">
        <v>4.22</v>
      </c>
      <c r="V60" t="s">
        <v>32</v>
      </c>
      <c r="W60">
        <v>1</v>
      </c>
      <c r="X60">
        <v>1</v>
      </c>
      <c r="Y60">
        <v>40</v>
      </c>
      <c r="Z60" s="4">
        <v>-1</v>
      </c>
      <c r="AA60" s="1">
        <v>43505</v>
      </c>
      <c r="AB60" s="6">
        <f t="shared" si="0"/>
        <v>43497</v>
      </c>
      <c r="AC60" s="6">
        <f t="shared" si="1"/>
        <v>43505</v>
      </c>
      <c r="AD60" s="6" t="str">
        <f t="shared" si="2"/>
        <v>Saturday</v>
      </c>
      <c r="AE60" s="2">
        <v>0.68171296296296291</v>
      </c>
      <c r="AF60" s="4">
        <v>1</v>
      </c>
      <c r="AG60" s="1">
        <v>43505</v>
      </c>
      <c r="AH60" s="6">
        <f t="shared" si="3"/>
        <v>43497</v>
      </c>
      <c r="AI60" s="6">
        <f t="shared" si="4"/>
        <v>43505</v>
      </c>
      <c r="AJ60" s="6" t="str">
        <f t="shared" si="5"/>
        <v>Saturday</v>
      </c>
      <c r="AK60" s="2">
        <v>0.69026620370370362</v>
      </c>
      <c r="AL60" t="s">
        <v>32</v>
      </c>
      <c r="AM60" t="s">
        <v>33</v>
      </c>
      <c r="AN60" t="s">
        <v>46</v>
      </c>
      <c r="AO60" t="s">
        <v>27</v>
      </c>
    </row>
    <row r="61" spans="1:41" x14ac:dyDescent="0.2">
      <c r="A61" t="s">
        <v>27</v>
      </c>
      <c r="B61">
        <v>2375354</v>
      </c>
      <c r="C61" t="s">
        <v>95</v>
      </c>
      <c r="F61">
        <v>30043</v>
      </c>
      <c r="G61" t="s">
        <v>29</v>
      </c>
      <c r="H61" t="s">
        <v>96</v>
      </c>
      <c r="I61">
        <v>23</v>
      </c>
      <c r="J61" t="s">
        <v>30</v>
      </c>
      <c r="K61" t="s">
        <v>75</v>
      </c>
      <c r="L61">
        <f>VLOOKUP($K61,Key!$A$1:$D$106,2,FALSE)</f>
        <v>43.038600000000002</v>
      </c>
      <c r="M61">
        <f>VLOOKUP($K61,Key!$A$1:$D$106,3,FALSE)</f>
        <v>-87.912099999999995</v>
      </c>
      <c r="N61" t="str">
        <f>VLOOKUP($K61,Key!$A$1:$D$106,4,FALSE)</f>
        <v>Milwaukee</v>
      </c>
      <c r="O61" t="s">
        <v>53</v>
      </c>
      <c r="P61">
        <f>VLOOKUP($O61,Key!$A$1:$D$106,2,FALSE)</f>
        <v>43.049909999999997</v>
      </c>
      <c r="Q61">
        <f>VLOOKUP($O61,Key!$A$1:$D$106,3,FALSE)</f>
        <v>-87.914237</v>
      </c>
      <c r="R61" t="str">
        <f>VLOOKUP($O61,Key!$A$1:$D$106,4,FALSE)</f>
        <v>Milwaukee</v>
      </c>
      <c r="S61">
        <v>4016</v>
      </c>
      <c r="T61">
        <v>30</v>
      </c>
      <c r="U61">
        <v>4.22</v>
      </c>
      <c r="V61" t="s">
        <v>33</v>
      </c>
      <c r="W61">
        <v>18</v>
      </c>
      <c r="X61">
        <v>17.100000000000001</v>
      </c>
      <c r="Y61">
        <v>720</v>
      </c>
      <c r="Z61" s="5">
        <v>-1</v>
      </c>
      <c r="AA61" s="1">
        <v>43506</v>
      </c>
      <c r="AB61" s="7">
        <f t="shared" si="0"/>
        <v>43497</v>
      </c>
      <c r="AC61" s="7">
        <f t="shared" si="1"/>
        <v>43506</v>
      </c>
      <c r="AD61" s="7" t="str">
        <f t="shared" si="2"/>
        <v>Sunday</v>
      </c>
      <c r="AE61" s="2">
        <v>0.8574652777777777</v>
      </c>
      <c r="AF61" s="5">
        <v>1</v>
      </c>
      <c r="AG61" s="1">
        <v>43509</v>
      </c>
      <c r="AH61" s="7">
        <f t="shared" si="3"/>
        <v>43497</v>
      </c>
      <c r="AI61" s="7">
        <f t="shared" si="4"/>
        <v>43509</v>
      </c>
      <c r="AJ61" s="7" t="str">
        <f t="shared" si="5"/>
        <v>Wednesday</v>
      </c>
      <c r="AK61" s="2">
        <v>0.64628472222222222</v>
      </c>
      <c r="AL61" t="s">
        <v>33</v>
      </c>
      <c r="AM61" t="s">
        <v>33</v>
      </c>
      <c r="AN61" t="s">
        <v>46</v>
      </c>
      <c r="AO61" t="s">
        <v>27</v>
      </c>
    </row>
    <row r="62" spans="1:41" x14ac:dyDescent="0.2">
      <c r="A62" t="s">
        <v>27</v>
      </c>
      <c r="B62">
        <v>2402604</v>
      </c>
      <c r="C62" t="s">
        <v>95</v>
      </c>
      <c r="F62">
        <v>10016</v>
      </c>
      <c r="G62" t="s">
        <v>29</v>
      </c>
      <c r="H62" t="s">
        <v>96</v>
      </c>
      <c r="I62">
        <v>12552</v>
      </c>
      <c r="J62" t="s">
        <v>30</v>
      </c>
      <c r="K62" t="s">
        <v>66</v>
      </c>
      <c r="L62">
        <f>VLOOKUP($K62,Key!$A$1:$D$106,2,FALSE)</f>
        <v>43.036900000000003</v>
      </c>
      <c r="M62">
        <f>VLOOKUP($K62,Key!$A$1:$D$106,3,FALSE)</f>
        <v>-87.89667</v>
      </c>
      <c r="N62" t="str">
        <f>VLOOKUP($K62,Key!$A$1:$D$106,4,FALSE)</f>
        <v>Milwaukee</v>
      </c>
      <c r="O62" t="s">
        <v>64</v>
      </c>
      <c r="P62">
        <f>VLOOKUP($O62,Key!$A$1:$D$106,2,FALSE)</f>
        <v>43.052549999999997</v>
      </c>
      <c r="Q62">
        <f>VLOOKUP($O62,Key!$A$1:$D$106,3,FALSE)</f>
        <v>-87.909329999999997</v>
      </c>
      <c r="R62" t="str">
        <f>VLOOKUP($O62,Key!$A$1:$D$106,4,FALSE)</f>
        <v>Milwaukee</v>
      </c>
      <c r="S62">
        <v>81</v>
      </c>
      <c r="T62">
        <v>0</v>
      </c>
      <c r="U62">
        <v>12.66</v>
      </c>
      <c r="V62" t="s">
        <v>32</v>
      </c>
      <c r="W62">
        <v>12</v>
      </c>
      <c r="X62">
        <v>11.4</v>
      </c>
      <c r="Y62">
        <v>480</v>
      </c>
      <c r="Z62" s="4">
        <v>-1</v>
      </c>
      <c r="AA62" s="1">
        <v>43519</v>
      </c>
      <c r="AB62" s="6">
        <f t="shared" si="0"/>
        <v>43497</v>
      </c>
      <c r="AC62" s="6">
        <f t="shared" si="1"/>
        <v>43519</v>
      </c>
      <c r="AD62" s="6" t="str">
        <f t="shared" si="2"/>
        <v>Saturday</v>
      </c>
      <c r="AE62" s="2">
        <v>0.60231481481481486</v>
      </c>
      <c r="AF62" s="4">
        <v>1</v>
      </c>
      <c r="AG62" s="1">
        <v>43519</v>
      </c>
      <c r="AH62" s="6">
        <f t="shared" si="3"/>
        <v>43497</v>
      </c>
      <c r="AI62" s="6">
        <f t="shared" si="4"/>
        <v>43519</v>
      </c>
      <c r="AJ62" s="6" t="str">
        <f t="shared" si="5"/>
        <v>Saturday</v>
      </c>
      <c r="AK62" s="2">
        <v>0.65883101851851855</v>
      </c>
      <c r="AL62" t="s">
        <v>33</v>
      </c>
      <c r="AM62" t="s">
        <v>33</v>
      </c>
      <c r="AN62" t="s">
        <v>46</v>
      </c>
      <c r="AO62" t="s">
        <v>27</v>
      </c>
    </row>
    <row r="63" spans="1:41" x14ac:dyDescent="0.2">
      <c r="A63" t="s">
        <v>27</v>
      </c>
      <c r="B63">
        <v>2402608</v>
      </c>
      <c r="C63" t="s">
        <v>95</v>
      </c>
      <c r="F63">
        <v>2108</v>
      </c>
      <c r="G63" t="s">
        <v>29</v>
      </c>
      <c r="H63" t="s">
        <v>96</v>
      </c>
      <c r="I63">
        <v>12482</v>
      </c>
      <c r="J63" t="s">
        <v>30</v>
      </c>
      <c r="K63" t="s">
        <v>44</v>
      </c>
      <c r="L63">
        <f>VLOOKUP($K63,Key!$A$1:$D$106,2,FALSE)</f>
        <v>43.03519</v>
      </c>
      <c r="M63">
        <f>VLOOKUP($K63,Key!$A$1:$D$106,3,FALSE)</f>
        <v>-87.907390000000007</v>
      </c>
      <c r="N63" t="str">
        <f>VLOOKUP($K63,Key!$A$1:$D$106,4,FALSE)</f>
        <v>Milwaukee</v>
      </c>
      <c r="O63" t="s">
        <v>66</v>
      </c>
      <c r="P63">
        <f>VLOOKUP($O63,Key!$A$1:$D$106,2,FALSE)</f>
        <v>43.036900000000003</v>
      </c>
      <c r="Q63">
        <f>VLOOKUP($O63,Key!$A$1:$D$106,3,FALSE)</f>
        <v>-87.89667</v>
      </c>
      <c r="R63" t="str">
        <f>VLOOKUP($O63,Key!$A$1:$D$106,4,FALSE)</f>
        <v>Milwaukee</v>
      </c>
      <c r="S63">
        <v>44</v>
      </c>
      <c r="T63">
        <v>0</v>
      </c>
      <c r="U63">
        <v>8.44</v>
      </c>
      <c r="V63" t="s">
        <v>32</v>
      </c>
      <c r="W63">
        <v>6</v>
      </c>
      <c r="X63">
        <v>5.7</v>
      </c>
      <c r="Y63">
        <v>240</v>
      </c>
      <c r="Z63" s="5">
        <v>-1</v>
      </c>
      <c r="AA63" s="1">
        <v>43520</v>
      </c>
      <c r="AB63" s="7">
        <f t="shared" si="0"/>
        <v>43497</v>
      </c>
      <c r="AC63" s="7">
        <f t="shared" si="1"/>
        <v>43520</v>
      </c>
      <c r="AD63" s="7" t="str">
        <f t="shared" si="2"/>
        <v>Sunday</v>
      </c>
      <c r="AE63" s="2">
        <v>0.60319444444444448</v>
      </c>
      <c r="AF63" s="5">
        <v>1</v>
      </c>
      <c r="AG63" s="1">
        <v>43520</v>
      </c>
      <c r="AH63" s="7">
        <f t="shared" si="3"/>
        <v>43497</v>
      </c>
      <c r="AI63" s="7">
        <f t="shared" si="4"/>
        <v>43520</v>
      </c>
      <c r="AJ63" s="7" t="str">
        <f t="shared" si="5"/>
        <v>Sunday</v>
      </c>
      <c r="AK63" s="2">
        <v>0.63396990740740744</v>
      </c>
      <c r="AL63" t="s">
        <v>33</v>
      </c>
      <c r="AM63" t="s">
        <v>33</v>
      </c>
      <c r="AN63" t="s">
        <v>46</v>
      </c>
      <c r="AO63" t="s">
        <v>27</v>
      </c>
    </row>
    <row r="64" spans="1:41" x14ac:dyDescent="0.2">
      <c r="A64" t="s">
        <v>27</v>
      </c>
      <c r="B64">
        <v>2403802</v>
      </c>
      <c r="C64" t="s">
        <v>95</v>
      </c>
      <c r="F64">
        <v>11217</v>
      </c>
      <c r="G64" t="s">
        <v>29</v>
      </c>
      <c r="H64" t="s">
        <v>96</v>
      </c>
      <c r="I64">
        <v>12611</v>
      </c>
      <c r="J64" t="s">
        <v>30</v>
      </c>
      <c r="K64" t="s">
        <v>44</v>
      </c>
      <c r="L64">
        <f>VLOOKUP($K64,Key!$A$1:$D$106,2,FALSE)</f>
        <v>43.03519</v>
      </c>
      <c r="M64">
        <f>VLOOKUP($K64,Key!$A$1:$D$106,3,FALSE)</f>
        <v>-87.907390000000007</v>
      </c>
      <c r="N64" t="str">
        <f>VLOOKUP($K64,Key!$A$1:$D$106,4,FALSE)</f>
        <v>Milwaukee</v>
      </c>
      <c r="O64" t="s">
        <v>66</v>
      </c>
      <c r="P64">
        <f>VLOOKUP($O64,Key!$A$1:$D$106,2,FALSE)</f>
        <v>43.036900000000003</v>
      </c>
      <c r="Q64">
        <f>VLOOKUP($O64,Key!$A$1:$D$106,3,FALSE)</f>
        <v>-87.89667</v>
      </c>
      <c r="R64" t="str">
        <f>VLOOKUP($O64,Key!$A$1:$D$106,4,FALSE)</f>
        <v>Milwaukee</v>
      </c>
      <c r="S64">
        <v>41</v>
      </c>
      <c r="T64">
        <v>0</v>
      </c>
      <c r="U64">
        <v>8.44</v>
      </c>
      <c r="V64" t="s">
        <v>32</v>
      </c>
      <c r="W64">
        <v>6</v>
      </c>
      <c r="X64">
        <v>5.7</v>
      </c>
      <c r="Y64">
        <v>240</v>
      </c>
      <c r="Z64" s="4">
        <v>-1</v>
      </c>
      <c r="AA64" s="1">
        <v>43520</v>
      </c>
      <c r="AB64" s="6">
        <f t="shared" si="0"/>
        <v>43497</v>
      </c>
      <c r="AC64" s="6">
        <f t="shared" si="1"/>
        <v>43520</v>
      </c>
      <c r="AD64" s="6" t="str">
        <f t="shared" si="2"/>
        <v>Sunday</v>
      </c>
      <c r="AE64" s="2">
        <v>0.60540509259259256</v>
      </c>
      <c r="AF64" s="4">
        <v>1</v>
      </c>
      <c r="AG64" s="1">
        <v>43520</v>
      </c>
      <c r="AH64" s="6">
        <f t="shared" si="3"/>
        <v>43497</v>
      </c>
      <c r="AI64" s="6">
        <f t="shared" si="4"/>
        <v>43520</v>
      </c>
      <c r="AJ64" s="6" t="str">
        <f t="shared" si="5"/>
        <v>Sunday</v>
      </c>
      <c r="AK64" s="2">
        <v>0.63390046296296299</v>
      </c>
      <c r="AL64" t="s">
        <v>33</v>
      </c>
      <c r="AM64" t="s">
        <v>33</v>
      </c>
      <c r="AN64" t="s">
        <v>46</v>
      </c>
      <c r="AO64" t="s">
        <v>27</v>
      </c>
    </row>
    <row r="65" spans="1:41" x14ac:dyDescent="0.2">
      <c r="A65" t="s">
        <v>27</v>
      </c>
      <c r="B65">
        <v>558783</v>
      </c>
      <c r="C65" t="s">
        <v>40</v>
      </c>
      <c r="D65" t="s">
        <v>41</v>
      </c>
      <c r="E65" t="s">
        <v>42</v>
      </c>
      <c r="F65">
        <v>53066</v>
      </c>
      <c r="G65" t="s">
        <v>29</v>
      </c>
      <c r="H65" t="s">
        <v>43</v>
      </c>
      <c r="I65">
        <v>5574</v>
      </c>
      <c r="J65" t="s">
        <v>30</v>
      </c>
      <c r="K65" t="s">
        <v>44</v>
      </c>
      <c r="L65">
        <f>VLOOKUP($K65,Key!$A$1:$D$106,2,FALSE)</f>
        <v>43.03519</v>
      </c>
      <c r="M65">
        <f>VLOOKUP($K65,Key!$A$1:$D$106,3,FALSE)</f>
        <v>-87.907390000000007</v>
      </c>
      <c r="N65" t="str">
        <f>VLOOKUP($K65,Key!$A$1:$D$106,4,FALSE)</f>
        <v>Milwaukee</v>
      </c>
      <c r="O65" t="s">
        <v>45</v>
      </c>
      <c r="P65">
        <f>VLOOKUP($O65,Key!$A$1:$D$106,2,FALSE)</f>
        <v>43.03886</v>
      </c>
      <c r="Q65">
        <f>VLOOKUP($O65,Key!$A$1:$D$106,3,FALSE)</f>
        <v>-87.902720000000002</v>
      </c>
      <c r="R65" t="str">
        <f>VLOOKUP($O65,Key!$A$1:$D$106,4,FALSE)</f>
        <v>Milwaukee</v>
      </c>
      <c r="S65">
        <v>5</v>
      </c>
      <c r="T65">
        <v>0</v>
      </c>
      <c r="U65">
        <v>0</v>
      </c>
      <c r="V65" t="s">
        <v>32</v>
      </c>
      <c r="W65">
        <v>0</v>
      </c>
      <c r="X65">
        <v>0</v>
      </c>
      <c r="Y65">
        <v>0</v>
      </c>
      <c r="Z65" s="5">
        <v>-1</v>
      </c>
      <c r="AA65" s="1">
        <v>43501</v>
      </c>
      <c r="AB65" s="7">
        <f t="shared" si="0"/>
        <v>43497</v>
      </c>
      <c r="AC65" s="7">
        <f t="shared" si="1"/>
        <v>43501</v>
      </c>
      <c r="AD65" s="7" t="str">
        <f t="shared" si="2"/>
        <v>Tuesday</v>
      </c>
      <c r="AE65" s="2">
        <v>0.5741666666666666</v>
      </c>
      <c r="AF65" s="5">
        <v>1</v>
      </c>
      <c r="AG65" s="1">
        <v>43501</v>
      </c>
      <c r="AH65" s="7">
        <f t="shared" si="3"/>
        <v>43497</v>
      </c>
      <c r="AI65" s="7">
        <f t="shared" si="4"/>
        <v>43501</v>
      </c>
      <c r="AJ65" s="7" t="str">
        <f t="shared" si="5"/>
        <v>Tuesday</v>
      </c>
      <c r="AK65" s="2">
        <v>0.57725694444444442</v>
      </c>
      <c r="AL65" t="s">
        <v>32</v>
      </c>
      <c r="AM65" t="s">
        <v>33</v>
      </c>
      <c r="AN65" t="s">
        <v>46</v>
      </c>
      <c r="AO65" t="s">
        <v>27</v>
      </c>
    </row>
    <row r="66" spans="1:41" x14ac:dyDescent="0.2">
      <c r="A66" t="s">
        <v>27</v>
      </c>
      <c r="B66">
        <v>717793</v>
      </c>
      <c r="C66" t="s">
        <v>40</v>
      </c>
      <c r="D66" t="s">
        <v>47</v>
      </c>
      <c r="E66" t="s">
        <v>42</v>
      </c>
      <c r="F66">
        <v>53202</v>
      </c>
      <c r="G66" t="s">
        <v>29</v>
      </c>
      <c r="H66" t="s">
        <v>43</v>
      </c>
      <c r="I66">
        <v>3</v>
      </c>
      <c r="J66" t="s">
        <v>30</v>
      </c>
      <c r="K66" t="s">
        <v>48</v>
      </c>
      <c r="L66">
        <f>VLOOKUP($K66,Key!$A$1:$D$106,2,FALSE)</f>
        <v>43.038580000000003</v>
      </c>
      <c r="M66">
        <f>VLOOKUP($K66,Key!$A$1:$D$106,3,FALSE)</f>
        <v>-87.90934</v>
      </c>
      <c r="N66" t="str">
        <f>VLOOKUP($K66,Key!$A$1:$D$106,4,FALSE)</f>
        <v>Milwaukee</v>
      </c>
      <c r="O66" t="s">
        <v>44</v>
      </c>
      <c r="P66">
        <f>VLOOKUP($O66,Key!$A$1:$D$106,2,FALSE)</f>
        <v>43.03519</v>
      </c>
      <c r="Q66">
        <f>VLOOKUP($O66,Key!$A$1:$D$106,3,FALSE)</f>
        <v>-87.907390000000007</v>
      </c>
      <c r="R66" t="str">
        <f>VLOOKUP($O66,Key!$A$1:$D$106,4,FALSE)</f>
        <v>Milwaukee</v>
      </c>
      <c r="S66">
        <v>5</v>
      </c>
      <c r="T66">
        <v>0</v>
      </c>
      <c r="U66">
        <v>0</v>
      </c>
      <c r="V66" t="s">
        <v>32</v>
      </c>
      <c r="W66">
        <v>0</v>
      </c>
      <c r="X66">
        <v>0</v>
      </c>
      <c r="Y66">
        <v>0</v>
      </c>
      <c r="Z66" s="4">
        <v>-1</v>
      </c>
      <c r="AA66" s="1">
        <v>43501</v>
      </c>
      <c r="AB66" s="6">
        <f t="shared" ref="AB66:AB129" si="6">DATE(YEAR(AA66), MONTH(AA66), 1)</f>
        <v>43497</v>
      </c>
      <c r="AC66" s="6">
        <f t="shared" ref="AC66:AC129" si="7">AA66</f>
        <v>43501</v>
      </c>
      <c r="AD66" s="6" t="str">
        <f t="shared" ref="AD66:AD129" si="8">TEXT(AC66,"dddd")</f>
        <v>Tuesday</v>
      </c>
      <c r="AE66" s="2">
        <v>0.4539583333333333</v>
      </c>
      <c r="AF66" s="4">
        <v>1</v>
      </c>
      <c r="AG66" s="1">
        <v>43501</v>
      </c>
      <c r="AH66" s="6">
        <f t="shared" ref="AH66:AH129" si="9">DATE(YEAR(AG66), MONTH(AG66), 1)</f>
        <v>43497</v>
      </c>
      <c r="AI66" s="6">
        <f t="shared" ref="AI66:AI129" si="10">AG66</f>
        <v>43501</v>
      </c>
      <c r="AJ66" s="6" t="str">
        <f t="shared" ref="AJ66:AJ129" si="11">TEXT(AI66,"dddd")</f>
        <v>Tuesday</v>
      </c>
      <c r="AK66" s="2">
        <v>0.45697916666666666</v>
      </c>
      <c r="AL66" t="s">
        <v>32</v>
      </c>
      <c r="AM66" t="s">
        <v>33</v>
      </c>
      <c r="AN66" t="s">
        <v>46</v>
      </c>
      <c r="AO66" t="s">
        <v>27</v>
      </c>
    </row>
    <row r="67" spans="1:41" x14ac:dyDescent="0.2">
      <c r="A67" t="s">
        <v>27</v>
      </c>
      <c r="B67">
        <v>825934</v>
      </c>
      <c r="C67" t="s">
        <v>40</v>
      </c>
      <c r="D67" t="s">
        <v>47</v>
      </c>
      <c r="E67" t="s">
        <v>42</v>
      </c>
      <c r="F67">
        <v>53208</v>
      </c>
      <c r="G67" t="s">
        <v>29</v>
      </c>
      <c r="H67" t="s">
        <v>43</v>
      </c>
      <c r="I67">
        <v>11152</v>
      </c>
      <c r="J67" t="s">
        <v>30</v>
      </c>
      <c r="K67" t="s">
        <v>49</v>
      </c>
      <c r="L67">
        <f>VLOOKUP($K67,Key!$A$1:$D$106,2,FALSE)</f>
        <v>43.03913</v>
      </c>
      <c r="M67">
        <f>VLOOKUP($K67,Key!$A$1:$D$106,3,FALSE)</f>
        <v>-87.916150000000002</v>
      </c>
      <c r="N67" t="str">
        <f>VLOOKUP($K67,Key!$A$1:$D$106,4,FALSE)</f>
        <v>Milwaukee</v>
      </c>
      <c r="O67" t="s">
        <v>35</v>
      </c>
      <c r="P67">
        <f>VLOOKUP($O67,Key!$A$1:$D$106,2,FALSE)</f>
        <v>43.042490000000001</v>
      </c>
      <c r="Q67">
        <f>VLOOKUP($O67,Key!$A$1:$D$106,3,FALSE)</f>
        <v>-87.909959999999998</v>
      </c>
      <c r="R67" t="str">
        <f>VLOOKUP($O67,Key!$A$1:$D$106,4,FALSE)</f>
        <v>Milwaukee</v>
      </c>
      <c r="S67">
        <v>6</v>
      </c>
      <c r="T67">
        <v>0</v>
      </c>
      <c r="U67">
        <v>0</v>
      </c>
      <c r="V67" t="s">
        <v>32</v>
      </c>
      <c r="W67">
        <v>0</v>
      </c>
      <c r="X67">
        <v>0</v>
      </c>
      <c r="Y67">
        <v>0</v>
      </c>
      <c r="Z67" s="5">
        <v>-1</v>
      </c>
      <c r="AA67" s="1">
        <v>43503</v>
      </c>
      <c r="AB67" s="7">
        <f t="shared" si="6"/>
        <v>43497</v>
      </c>
      <c r="AC67" s="7">
        <f t="shared" si="7"/>
        <v>43503</v>
      </c>
      <c r="AD67" s="7" t="str">
        <f t="shared" si="8"/>
        <v>Thursday</v>
      </c>
      <c r="AE67" s="2">
        <v>0.31074074074074071</v>
      </c>
      <c r="AF67" s="5">
        <v>1</v>
      </c>
      <c r="AG67" s="1">
        <v>43503</v>
      </c>
      <c r="AH67" s="7">
        <f t="shared" si="9"/>
        <v>43497</v>
      </c>
      <c r="AI67" s="7">
        <f t="shared" si="10"/>
        <v>43503</v>
      </c>
      <c r="AJ67" s="7" t="str">
        <f t="shared" si="11"/>
        <v>Thursday</v>
      </c>
      <c r="AK67" s="2">
        <v>0.3150810185185185</v>
      </c>
      <c r="AL67" t="s">
        <v>32</v>
      </c>
      <c r="AM67" t="s">
        <v>33</v>
      </c>
      <c r="AN67" t="s">
        <v>46</v>
      </c>
      <c r="AO67" t="s">
        <v>27</v>
      </c>
    </row>
    <row r="68" spans="1:41" x14ac:dyDescent="0.2">
      <c r="A68" t="s">
        <v>27</v>
      </c>
      <c r="B68">
        <v>825934</v>
      </c>
      <c r="C68" t="s">
        <v>40</v>
      </c>
      <c r="D68" t="s">
        <v>47</v>
      </c>
      <c r="E68" t="s">
        <v>42</v>
      </c>
      <c r="F68">
        <v>53208</v>
      </c>
      <c r="G68" t="s">
        <v>29</v>
      </c>
      <c r="H68" t="s">
        <v>43</v>
      </c>
      <c r="I68">
        <v>11139</v>
      </c>
      <c r="J68" t="s">
        <v>30</v>
      </c>
      <c r="K68" t="s">
        <v>49</v>
      </c>
      <c r="L68">
        <f>VLOOKUP($K68,Key!$A$1:$D$106,2,FALSE)</f>
        <v>43.03913</v>
      </c>
      <c r="M68">
        <f>VLOOKUP($K68,Key!$A$1:$D$106,3,FALSE)</f>
        <v>-87.916150000000002</v>
      </c>
      <c r="N68" t="str">
        <f>VLOOKUP($K68,Key!$A$1:$D$106,4,FALSE)</f>
        <v>Milwaukee</v>
      </c>
      <c r="O68" t="s">
        <v>35</v>
      </c>
      <c r="P68">
        <f>VLOOKUP($O68,Key!$A$1:$D$106,2,FALSE)</f>
        <v>43.042490000000001</v>
      </c>
      <c r="Q68">
        <f>VLOOKUP($O68,Key!$A$1:$D$106,3,FALSE)</f>
        <v>-87.909959999999998</v>
      </c>
      <c r="R68" t="str">
        <f>VLOOKUP($O68,Key!$A$1:$D$106,4,FALSE)</f>
        <v>Milwaukee</v>
      </c>
      <c r="S68">
        <v>6</v>
      </c>
      <c r="T68">
        <v>0</v>
      </c>
      <c r="U68">
        <v>0</v>
      </c>
      <c r="V68" t="s">
        <v>32</v>
      </c>
      <c r="W68">
        <v>0</v>
      </c>
      <c r="X68">
        <v>0</v>
      </c>
      <c r="Y68">
        <v>0</v>
      </c>
      <c r="Z68" s="4">
        <v>-1</v>
      </c>
      <c r="AA68" s="1">
        <v>43507</v>
      </c>
      <c r="AB68" s="6">
        <f t="shared" si="6"/>
        <v>43497</v>
      </c>
      <c r="AC68" s="6">
        <f t="shared" si="7"/>
        <v>43507</v>
      </c>
      <c r="AD68" s="6" t="str">
        <f t="shared" si="8"/>
        <v>Monday</v>
      </c>
      <c r="AE68" s="2">
        <v>0.32030092592592591</v>
      </c>
      <c r="AF68" s="4">
        <v>1</v>
      </c>
      <c r="AG68" s="1">
        <v>43507</v>
      </c>
      <c r="AH68" s="6">
        <f t="shared" si="9"/>
        <v>43497</v>
      </c>
      <c r="AI68" s="6">
        <f t="shared" si="10"/>
        <v>43507</v>
      </c>
      <c r="AJ68" s="6" t="str">
        <f t="shared" si="11"/>
        <v>Monday</v>
      </c>
      <c r="AK68" s="2">
        <v>0.32450231481481479</v>
      </c>
      <c r="AL68" t="s">
        <v>32</v>
      </c>
      <c r="AM68" t="s">
        <v>33</v>
      </c>
      <c r="AN68" t="s">
        <v>46</v>
      </c>
      <c r="AO68" t="s">
        <v>27</v>
      </c>
    </row>
    <row r="69" spans="1:41" x14ac:dyDescent="0.2">
      <c r="A69" t="s">
        <v>27</v>
      </c>
      <c r="B69">
        <v>825934</v>
      </c>
      <c r="C69" t="s">
        <v>40</v>
      </c>
      <c r="D69" t="s">
        <v>47</v>
      </c>
      <c r="E69" t="s">
        <v>42</v>
      </c>
      <c r="F69">
        <v>53208</v>
      </c>
      <c r="G69" t="s">
        <v>29</v>
      </c>
      <c r="H69" t="s">
        <v>43</v>
      </c>
      <c r="I69">
        <v>12631</v>
      </c>
      <c r="J69" t="s">
        <v>30</v>
      </c>
      <c r="K69" t="s">
        <v>31</v>
      </c>
      <c r="L69">
        <f>VLOOKUP($K69,Key!$A$1:$D$106,2,FALSE)</f>
        <v>43.034619999999997</v>
      </c>
      <c r="M69">
        <f>VLOOKUP($K69,Key!$A$1:$D$106,3,FALSE)</f>
        <v>-87.917500000000004</v>
      </c>
      <c r="N69" t="str">
        <f>VLOOKUP($K69,Key!$A$1:$D$106,4,FALSE)</f>
        <v>Milwaukee</v>
      </c>
      <c r="O69" t="s">
        <v>35</v>
      </c>
      <c r="P69">
        <f>VLOOKUP($O69,Key!$A$1:$D$106,2,FALSE)</f>
        <v>43.042490000000001</v>
      </c>
      <c r="Q69">
        <f>VLOOKUP($O69,Key!$A$1:$D$106,3,FALSE)</f>
        <v>-87.909959999999998</v>
      </c>
      <c r="R69" t="str">
        <f>VLOOKUP($O69,Key!$A$1:$D$106,4,FALSE)</f>
        <v>Milwaukee</v>
      </c>
      <c r="S69">
        <v>0</v>
      </c>
      <c r="T69">
        <v>0</v>
      </c>
      <c r="U69">
        <v>0</v>
      </c>
      <c r="V69" t="s">
        <v>32</v>
      </c>
      <c r="W69">
        <v>0</v>
      </c>
      <c r="X69">
        <v>0</v>
      </c>
      <c r="Y69">
        <v>0</v>
      </c>
      <c r="Z69" s="5">
        <v>-1</v>
      </c>
      <c r="AA69" s="1">
        <v>43509</v>
      </c>
      <c r="AB69" s="7">
        <f t="shared" si="6"/>
        <v>43497</v>
      </c>
      <c r="AC69" s="7">
        <f t="shared" si="7"/>
        <v>43509</v>
      </c>
      <c r="AD69" s="7" t="str">
        <f t="shared" si="8"/>
        <v>Wednesday</v>
      </c>
      <c r="AE69" s="2">
        <v>0.32899305555555552</v>
      </c>
      <c r="AF69" s="5">
        <v>1</v>
      </c>
      <c r="AG69" s="1">
        <v>43509</v>
      </c>
      <c r="AH69" s="7">
        <f t="shared" si="9"/>
        <v>43497</v>
      </c>
      <c r="AI69" s="7">
        <f t="shared" si="10"/>
        <v>43509</v>
      </c>
      <c r="AJ69" s="7" t="str">
        <f t="shared" si="11"/>
        <v>Wednesday</v>
      </c>
      <c r="AK69" s="2">
        <v>0.32899305555555552</v>
      </c>
      <c r="AL69" t="s">
        <v>32</v>
      </c>
      <c r="AM69" t="s">
        <v>33</v>
      </c>
      <c r="AN69" t="s">
        <v>46</v>
      </c>
      <c r="AO69" t="s">
        <v>27</v>
      </c>
    </row>
    <row r="70" spans="1:41" x14ac:dyDescent="0.2">
      <c r="A70" t="s">
        <v>27</v>
      </c>
      <c r="B70">
        <v>825934</v>
      </c>
      <c r="C70" t="s">
        <v>40</v>
      </c>
      <c r="D70" t="s">
        <v>47</v>
      </c>
      <c r="E70" t="s">
        <v>42</v>
      </c>
      <c r="F70">
        <v>53208</v>
      </c>
      <c r="G70" t="s">
        <v>29</v>
      </c>
      <c r="H70" t="s">
        <v>43</v>
      </c>
      <c r="I70">
        <v>11152</v>
      </c>
      <c r="J70" t="s">
        <v>30</v>
      </c>
      <c r="K70" t="s">
        <v>49</v>
      </c>
      <c r="L70">
        <f>VLOOKUP($K70,Key!$A$1:$D$106,2,FALSE)</f>
        <v>43.03913</v>
      </c>
      <c r="M70">
        <f>VLOOKUP($K70,Key!$A$1:$D$106,3,FALSE)</f>
        <v>-87.916150000000002</v>
      </c>
      <c r="N70" t="str">
        <f>VLOOKUP($K70,Key!$A$1:$D$106,4,FALSE)</f>
        <v>Milwaukee</v>
      </c>
      <c r="O70" t="s">
        <v>35</v>
      </c>
      <c r="P70">
        <f>VLOOKUP($O70,Key!$A$1:$D$106,2,FALSE)</f>
        <v>43.042490000000001</v>
      </c>
      <c r="Q70">
        <f>VLOOKUP($O70,Key!$A$1:$D$106,3,FALSE)</f>
        <v>-87.909959999999998</v>
      </c>
      <c r="R70" t="str">
        <f>VLOOKUP($O70,Key!$A$1:$D$106,4,FALSE)</f>
        <v>Milwaukee</v>
      </c>
      <c r="S70">
        <v>4</v>
      </c>
      <c r="T70">
        <v>0</v>
      </c>
      <c r="U70">
        <v>0</v>
      </c>
      <c r="V70" t="s">
        <v>32</v>
      </c>
      <c r="W70">
        <v>0</v>
      </c>
      <c r="X70">
        <v>0</v>
      </c>
      <c r="Y70">
        <v>0</v>
      </c>
      <c r="Z70" s="4">
        <v>-1</v>
      </c>
      <c r="AA70" s="1">
        <v>43500</v>
      </c>
      <c r="AB70" s="6">
        <f t="shared" si="6"/>
        <v>43497</v>
      </c>
      <c r="AC70" s="6">
        <f t="shared" si="7"/>
        <v>43500</v>
      </c>
      <c r="AD70" s="6" t="str">
        <f t="shared" si="8"/>
        <v>Monday</v>
      </c>
      <c r="AE70" s="2">
        <v>0.31474537037037037</v>
      </c>
      <c r="AF70" s="4">
        <v>1</v>
      </c>
      <c r="AG70" s="1">
        <v>43500</v>
      </c>
      <c r="AH70" s="6">
        <f t="shared" si="9"/>
        <v>43497</v>
      </c>
      <c r="AI70" s="6">
        <f t="shared" si="10"/>
        <v>43500</v>
      </c>
      <c r="AJ70" s="6" t="str">
        <f t="shared" si="11"/>
        <v>Monday</v>
      </c>
      <c r="AK70" s="2">
        <v>0.31748842592592591</v>
      </c>
      <c r="AL70" t="s">
        <v>32</v>
      </c>
      <c r="AM70" t="s">
        <v>33</v>
      </c>
      <c r="AN70" t="s">
        <v>46</v>
      </c>
      <c r="AO70" t="s">
        <v>27</v>
      </c>
    </row>
    <row r="71" spans="1:41" x14ac:dyDescent="0.2">
      <c r="A71" t="s">
        <v>27</v>
      </c>
      <c r="B71">
        <v>1224715</v>
      </c>
      <c r="C71" t="s">
        <v>40</v>
      </c>
      <c r="D71" t="s">
        <v>47</v>
      </c>
      <c r="E71" t="s">
        <v>42</v>
      </c>
      <c r="F71">
        <v>53212</v>
      </c>
      <c r="G71" t="s">
        <v>29</v>
      </c>
      <c r="H71" t="s">
        <v>43</v>
      </c>
      <c r="I71">
        <v>183</v>
      </c>
      <c r="J71" t="s">
        <v>30</v>
      </c>
      <c r="K71" t="s">
        <v>71</v>
      </c>
      <c r="L71">
        <f>VLOOKUP($K71,Key!$A$1:$D$106,2,FALSE)</f>
        <v>43.038719999999998</v>
      </c>
      <c r="M71">
        <f>VLOOKUP($K71,Key!$A$1:$D$106,3,FALSE)</f>
        <v>-87.905339999999995</v>
      </c>
      <c r="N71" t="str">
        <f>VLOOKUP($K71,Key!$A$1:$D$106,4,FALSE)</f>
        <v>Milwaukee</v>
      </c>
      <c r="O71" t="s">
        <v>72</v>
      </c>
      <c r="P71">
        <f>VLOOKUP($O71,Key!$A$1:$D$106,2,FALSE)</f>
        <v>43.05847</v>
      </c>
      <c r="Q71">
        <f>VLOOKUP($O71,Key!$A$1:$D$106,3,FALSE)</f>
        <v>-87.898079999999993</v>
      </c>
      <c r="R71" t="str">
        <f>VLOOKUP($O71,Key!$A$1:$D$106,4,FALSE)</f>
        <v>Milwaukee</v>
      </c>
      <c r="S71">
        <v>11</v>
      </c>
      <c r="T71">
        <v>0</v>
      </c>
      <c r="U71">
        <v>0</v>
      </c>
      <c r="V71" t="s">
        <v>32</v>
      </c>
      <c r="W71">
        <v>1</v>
      </c>
      <c r="X71">
        <v>1</v>
      </c>
      <c r="Y71">
        <v>40</v>
      </c>
      <c r="Z71" s="5">
        <v>-1</v>
      </c>
      <c r="AA71" s="1">
        <v>43512</v>
      </c>
      <c r="AB71" s="7">
        <f t="shared" si="6"/>
        <v>43497</v>
      </c>
      <c r="AC71" s="7">
        <f t="shared" si="7"/>
        <v>43512</v>
      </c>
      <c r="AD71" s="7" t="str">
        <f t="shared" si="8"/>
        <v>Saturday</v>
      </c>
      <c r="AE71" s="2">
        <v>0.40149305555555559</v>
      </c>
      <c r="AF71" s="5">
        <v>1</v>
      </c>
      <c r="AG71" s="1">
        <v>43512</v>
      </c>
      <c r="AH71" s="7">
        <f t="shared" si="9"/>
        <v>43497</v>
      </c>
      <c r="AI71" s="7">
        <f t="shared" si="10"/>
        <v>43512</v>
      </c>
      <c r="AJ71" s="7" t="str">
        <f t="shared" si="11"/>
        <v>Saturday</v>
      </c>
      <c r="AK71" s="2">
        <v>0.40942129629629626</v>
      </c>
      <c r="AL71" t="s">
        <v>32</v>
      </c>
      <c r="AM71" t="s">
        <v>33</v>
      </c>
      <c r="AN71" t="s">
        <v>46</v>
      </c>
      <c r="AO71" t="s">
        <v>27</v>
      </c>
    </row>
    <row r="72" spans="1:41" x14ac:dyDescent="0.2">
      <c r="A72" t="s">
        <v>27</v>
      </c>
      <c r="B72">
        <v>1224715</v>
      </c>
      <c r="C72" t="s">
        <v>40</v>
      </c>
      <c r="D72" t="s">
        <v>47</v>
      </c>
      <c r="E72" t="s">
        <v>42</v>
      </c>
      <c r="F72">
        <v>53212</v>
      </c>
      <c r="G72" t="s">
        <v>29</v>
      </c>
      <c r="H72" t="s">
        <v>43</v>
      </c>
      <c r="I72">
        <v>5432</v>
      </c>
      <c r="J72" t="s">
        <v>30</v>
      </c>
      <c r="K72" t="s">
        <v>55</v>
      </c>
      <c r="L72">
        <f>VLOOKUP($K72,Key!$A$1:$D$106,2,FALSE)</f>
        <v>43.048200000000001</v>
      </c>
      <c r="M72">
        <f>VLOOKUP($K72,Key!$A$1:$D$106,3,FALSE)</f>
        <v>-87.900859999999994</v>
      </c>
      <c r="N72" t="str">
        <f>VLOOKUP($K72,Key!$A$1:$D$106,4,FALSE)</f>
        <v>Milwaukee</v>
      </c>
      <c r="O72" t="s">
        <v>72</v>
      </c>
      <c r="P72">
        <f>VLOOKUP($O72,Key!$A$1:$D$106,2,FALSE)</f>
        <v>43.05847</v>
      </c>
      <c r="Q72">
        <f>VLOOKUP($O72,Key!$A$1:$D$106,3,FALSE)</f>
        <v>-87.898079999999993</v>
      </c>
      <c r="R72" t="str">
        <f>VLOOKUP($O72,Key!$A$1:$D$106,4,FALSE)</f>
        <v>Milwaukee</v>
      </c>
      <c r="S72">
        <v>6</v>
      </c>
      <c r="T72">
        <v>0</v>
      </c>
      <c r="U72">
        <v>0</v>
      </c>
      <c r="V72" t="s">
        <v>32</v>
      </c>
      <c r="W72">
        <v>0</v>
      </c>
      <c r="X72">
        <v>0</v>
      </c>
      <c r="Y72">
        <v>0</v>
      </c>
      <c r="Z72" s="4">
        <v>-1</v>
      </c>
      <c r="AA72" s="1">
        <v>43505</v>
      </c>
      <c r="AB72" s="6">
        <f t="shared" si="6"/>
        <v>43497</v>
      </c>
      <c r="AC72" s="6">
        <f t="shared" si="7"/>
        <v>43505</v>
      </c>
      <c r="AD72" s="6" t="str">
        <f t="shared" si="8"/>
        <v>Saturday</v>
      </c>
      <c r="AE72" s="2">
        <v>0.42843750000000003</v>
      </c>
      <c r="AF72" s="4">
        <v>1</v>
      </c>
      <c r="AG72" s="1">
        <v>43505</v>
      </c>
      <c r="AH72" s="6">
        <f t="shared" si="9"/>
        <v>43497</v>
      </c>
      <c r="AI72" s="6">
        <f t="shared" si="10"/>
        <v>43505</v>
      </c>
      <c r="AJ72" s="6" t="str">
        <f t="shared" si="11"/>
        <v>Saturday</v>
      </c>
      <c r="AK72" s="2">
        <v>0.4324305555555556</v>
      </c>
      <c r="AL72" t="s">
        <v>32</v>
      </c>
      <c r="AM72" t="s">
        <v>33</v>
      </c>
      <c r="AN72" t="s">
        <v>46</v>
      </c>
      <c r="AO72" t="s">
        <v>27</v>
      </c>
    </row>
    <row r="73" spans="1:41" x14ac:dyDescent="0.2">
      <c r="A73" t="s">
        <v>27</v>
      </c>
      <c r="B73">
        <v>1312561</v>
      </c>
      <c r="C73" t="s">
        <v>40</v>
      </c>
      <c r="D73" t="s">
        <v>47</v>
      </c>
      <c r="E73" t="s">
        <v>42</v>
      </c>
      <c r="F73">
        <v>53203</v>
      </c>
      <c r="G73" t="s">
        <v>29</v>
      </c>
      <c r="H73" t="s">
        <v>43</v>
      </c>
      <c r="I73">
        <v>5453</v>
      </c>
      <c r="J73" t="s">
        <v>30</v>
      </c>
      <c r="K73" t="s">
        <v>74</v>
      </c>
      <c r="L73">
        <f>VLOOKUP($K73,Key!$A$1:$D$106,2,FALSE)</f>
        <v>43.038649999999997</v>
      </c>
      <c r="M73">
        <f>VLOOKUP($K73,Key!$A$1:$D$106,3,FALSE)</f>
        <v>-87.921930000000003</v>
      </c>
      <c r="N73" t="str">
        <f>VLOOKUP($K73,Key!$A$1:$D$106,4,FALSE)</f>
        <v>Milwaukee</v>
      </c>
      <c r="O73" t="s">
        <v>75</v>
      </c>
      <c r="P73">
        <f>VLOOKUP($O73,Key!$A$1:$D$106,2,FALSE)</f>
        <v>43.038600000000002</v>
      </c>
      <c r="Q73">
        <f>VLOOKUP($O73,Key!$A$1:$D$106,3,FALSE)</f>
        <v>-87.912099999999995</v>
      </c>
      <c r="R73" t="str">
        <f>VLOOKUP($O73,Key!$A$1:$D$106,4,FALSE)</f>
        <v>Milwaukee</v>
      </c>
      <c r="S73">
        <v>4</v>
      </c>
      <c r="T73">
        <v>0</v>
      </c>
      <c r="U73">
        <v>0</v>
      </c>
      <c r="V73" t="s">
        <v>32</v>
      </c>
      <c r="W73">
        <v>0</v>
      </c>
      <c r="X73">
        <v>0</v>
      </c>
      <c r="Y73">
        <v>0</v>
      </c>
      <c r="Z73" s="5">
        <v>-1</v>
      </c>
      <c r="AA73" s="1">
        <v>43514</v>
      </c>
      <c r="AB73" s="7">
        <f t="shared" si="6"/>
        <v>43497</v>
      </c>
      <c r="AC73" s="7">
        <f t="shared" si="7"/>
        <v>43514</v>
      </c>
      <c r="AD73" s="7" t="str">
        <f t="shared" si="8"/>
        <v>Monday</v>
      </c>
      <c r="AE73" s="2">
        <v>0.72386574074074073</v>
      </c>
      <c r="AF73" s="5">
        <v>1</v>
      </c>
      <c r="AG73" s="1">
        <v>43514</v>
      </c>
      <c r="AH73" s="7">
        <f t="shared" si="9"/>
        <v>43497</v>
      </c>
      <c r="AI73" s="7">
        <f t="shared" si="10"/>
        <v>43514</v>
      </c>
      <c r="AJ73" s="7" t="str">
        <f t="shared" si="11"/>
        <v>Monday</v>
      </c>
      <c r="AK73" s="2">
        <v>0.72648148148148151</v>
      </c>
      <c r="AL73" t="s">
        <v>32</v>
      </c>
      <c r="AM73" t="s">
        <v>33</v>
      </c>
      <c r="AN73" t="s">
        <v>46</v>
      </c>
      <c r="AO73" t="s">
        <v>27</v>
      </c>
    </row>
    <row r="74" spans="1:41" x14ac:dyDescent="0.2">
      <c r="A74" t="s">
        <v>27</v>
      </c>
      <c r="B74">
        <v>1312561</v>
      </c>
      <c r="C74" t="s">
        <v>40</v>
      </c>
      <c r="D74" t="s">
        <v>47</v>
      </c>
      <c r="E74" t="s">
        <v>42</v>
      </c>
      <c r="F74">
        <v>53203</v>
      </c>
      <c r="G74" t="s">
        <v>29</v>
      </c>
      <c r="H74" t="s">
        <v>43</v>
      </c>
      <c r="I74">
        <v>12631</v>
      </c>
      <c r="J74" t="s">
        <v>30</v>
      </c>
      <c r="K74" t="s">
        <v>74</v>
      </c>
      <c r="L74">
        <f>VLOOKUP($K74,Key!$A$1:$D$106,2,FALSE)</f>
        <v>43.038649999999997</v>
      </c>
      <c r="M74">
        <f>VLOOKUP($K74,Key!$A$1:$D$106,3,FALSE)</f>
        <v>-87.921930000000003</v>
      </c>
      <c r="N74" t="str">
        <f>VLOOKUP($K74,Key!$A$1:$D$106,4,FALSE)</f>
        <v>Milwaukee</v>
      </c>
      <c r="O74" t="s">
        <v>75</v>
      </c>
      <c r="P74">
        <f>VLOOKUP($O74,Key!$A$1:$D$106,2,FALSE)</f>
        <v>43.038600000000002</v>
      </c>
      <c r="Q74">
        <f>VLOOKUP($O74,Key!$A$1:$D$106,3,FALSE)</f>
        <v>-87.912099999999995</v>
      </c>
      <c r="R74" t="str">
        <f>VLOOKUP($O74,Key!$A$1:$D$106,4,FALSE)</f>
        <v>Milwaukee</v>
      </c>
      <c r="S74">
        <v>3</v>
      </c>
      <c r="T74">
        <v>0</v>
      </c>
      <c r="U74">
        <v>0</v>
      </c>
      <c r="V74" t="s">
        <v>32</v>
      </c>
      <c r="W74">
        <v>0</v>
      </c>
      <c r="X74">
        <v>0</v>
      </c>
      <c r="Y74">
        <v>0</v>
      </c>
      <c r="Z74" s="4">
        <v>-1</v>
      </c>
      <c r="AA74" s="1">
        <v>43511</v>
      </c>
      <c r="AB74" s="6">
        <f t="shared" si="6"/>
        <v>43497</v>
      </c>
      <c r="AC74" s="6">
        <f t="shared" si="7"/>
        <v>43511</v>
      </c>
      <c r="AD74" s="6" t="str">
        <f t="shared" si="8"/>
        <v>Friday</v>
      </c>
      <c r="AE74" s="2">
        <v>0.65439814814814812</v>
      </c>
      <c r="AF74" s="4">
        <v>1</v>
      </c>
      <c r="AG74" s="1">
        <v>43511</v>
      </c>
      <c r="AH74" s="6">
        <f t="shared" si="9"/>
        <v>43497</v>
      </c>
      <c r="AI74" s="6">
        <f t="shared" si="10"/>
        <v>43511</v>
      </c>
      <c r="AJ74" s="6" t="str">
        <f t="shared" si="11"/>
        <v>Friday</v>
      </c>
      <c r="AK74" s="2">
        <v>0.65642361111111114</v>
      </c>
      <c r="AL74" t="s">
        <v>32</v>
      </c>
      <c r="AM74" t="s">
        <v>33</v>
      </c>
      <c r="AN74" t="s">
        <v>46</v>
      </c>
      <c r="AO74" t="s">
        <v>27</v>
      </c>
    </row>
    <row r="75" spans="1:41" x14ac:dyDescent="0.2">
      <c r="A75" t="s">
        <v>27</v>
      </c>
      <c r="B75">
        <v>1312561</v>
      </c>
      <c r="C75" t="s">
        <v>40</v>
      </c>
      <c r="D75" t="s">
        <v>47</v>
      </c>
      <c r="E75" t="s">
        <v>42</v>
      </c>
      <c r="F75">
        <v>53203</v>
      </c>
      <c r="G75" t="s">
        <v>29</v>
      </c>
      <c r="H75" t="s">
        <v>43</v>
      </c>
      <c r="I75">
        <v>12631</v>
      </c>
      <c r="J75" t="s">
        <v>30</v>
      </c>
      <c r="K75" t="s">
        <v>74</v>
      </c>
      <c r="L75">
        <f>VLOOKUP($K75,Key!$A$1:$D$106,2,FALSE)</f>
        <v>43.038649999999997</v>
      </c>
      <c r="M75">
        <f>VLOOKUP($K75,Key!$A$1:$D$106,3,FALSE)</f>
        <v>-87.921930000000003</v>
      </c>
      <c r="N75" t="str">
        <f>VLOOKUP($K75,Key!$A$1:$D$106,4,FALSE)</f>
        <v>Milwaukee</v>
      </c>
      <c r="O75" t="s">
        <v>75</v>
      </c>
      <c r="P75">
        <f>VLOOKUP($O75,Key!$A$1:$D$106,2,FALSE)</f>
        <v>43.038600000000002</v>
      </c>
      <c r="Q75">
        <f>VLOOKUP($O75,Key!$A$1:$D$106,3,FALSE)</f>
        <v>-87.912099999999995</v>
      </c>
      <c r="R75" t="str">
        <f>VLOOKUP($O75,Key!$A$1:$D$106,4,FALSE)</f>
        <v>Milwaukee</v>
      </c>
      <c r="S75">
        <v>3</v>
      </c>
      <c r="T75">
        <v>0</v>
      </c>
      <c r="U75">
        <v>0</v>
      </c>
      <c r="V75" t="s">
        <v>32</v>
      </c>
      <c r="W75">
        <v>0</v>
      </c>
      <c r="X75">
        <v>0</v>
      </c>
      <c r="Y75">
        <v>0</v>
      </c>
      <c r="Z75" s="5">
        <v>-1</v>
      </c>
      <c r="AA75" s="1">
        <v>43517</v>
      </c>
      <c r="AB75" s="7">
        <f t="shared" si="6"/>
        <v>43497</v>
      </c>
      <c r="AC75" s="7">
        <f t="shared" si="7"/>
        <v>43517</v>
      </c>
      <c r="AD75" s="7" t="str">
        <f t="shared" si="8"/>
        <v>Thursday</v>
      </c>
      <c r="AE75" s="2">
        <v>0.71288194444444442</v>
      </c>
      <c r="AF75" s="5">
        <v>1</v>
      </c>
      <c r="AG75" s="1">
        <v>43517</v>
      </c>
      <c r="AH75" s="7">
        <f t="shared" si="9"/>
        <v>43497</v>
      </c>
      <c r="AI75" s="7">
        <f t="shared" si="10"/>
        <v>43517</v>
      </c>
      <c r="AJ75" s="7" t="str">
        <f t="shared" si="11"/>
        <v>Thursday</v>
      </c>
      <c r="AK75" s="2">
        <v>0.71505787037037039</v>
      </c>
      <c r="AL75" t="s">
        <v>32</v>
      </c>
      <c r="AM75" t="s">
        <v>33</v>
      </c>
      <c r="AN75" t="s">
        <v>46</v>
      </c>
      <c r="AO75" t="s">
        <v>27</v>
      </c>
    </row>
    <row r="76" spans="1:41" x14ac:dyDescent="0.2">
      <c r="A76" t="s">
        <v>27</v>
      </c>
      <c r="B76">
        <v>1328721</v>
      </c>
      <c r="C76" t="s">
        <v>40</v>
      </c>
      <c r="D76" t="s">
        <v>47</v>
      </c>
      <c r="E76" t="s">
        <v>42</v>
      </c>
      <c r="F76">
        <v>53207</v>
      </c>
      <c r="G76" t="s">
        <v>29</v>
      </c>
      <c r="H76" t="s">
        <v>43</v>
      </c>
      <c r="I76">
        <v>5441</v>
      </c>
      <c r="J76" t="s">
        <v>30</v>
      </c>
      <c r="K76" t="s">
        <v>58</v>
      </c>
      <c r="L76">
        <f>VLOOKUP($K76,Key!$A$1:$D$106,2,FALSE)</f>
        <v>43.004728999999998</v>
      </c>
      <c r="M76">
        <f>VLOOKUP($K76,Key!$A$1:$D$106,3,FALSE)</f>
        <v>-87.905463999999995</v>
      </c>
      <c r="N76" t="str">
        <f>VLOOKUP($K76,Key!$A$1:$D$106,4,FALSE)</f>
        <v>Milwaukee</v>
      </c>
      <c r="O76" t="s">
        <v>75</v>
      </c>
      <c r="P76">
        <f>VLOOKUP($O76,Key!$A$1:$D$106,2,FALSE)</f>
        <v>43.038600000000002</v>
      </c>
      <c r="Q76">
        <f>VLOOKUP($O76,Key!$A$1:$D$106,3,FALSE)</f>
        <v>-87.912099999999995</v>
      </c>
      <c r="R76" t="str">
        <f>VLOOKUP($O76,Key!$A$1:$D$106,4,FALSE)</f>
        <v>Milwaukee</v>
      </c>
      <c r="S76">
        <v>41</v>
      </c>
      <c r="T76">
        <v>0</v>
      </c>
      <c r="U76">
        <v>0</v>
      </c>
      <c r="V76" t="s">
        <v>32</v>
      </c>
      <c r="W76">
        <v>6</v>
      </c>
      <c r="X76">
        <v>5.7</v>
      </c>
      <c r="Y76">
        <v>240</v>
      </c>
      <c r="Z76" s="4">
        <v>-1</v>
      </c>
      <c r="AA76" s="1">
        <v>43515</v>
      </c>
      <c r="AB76" s="6">
        <f t="shared" si="6"/>
        <v>43497</v>
      </c>
      <c r="AC76" s="6">
        <f t="shared" si="7"/>
        <v>43515</v>
      </c>
      <c r="AD76" s="6" t="str">
        <f t="shared" si="8"/>
        <v>Tuesday</v>
      </c>
      <c r="AE76" s="2">
        <v>0.26518518518518519</v>
      </c>
      <c r="AF76" s="4">
        <v>1</v>
      </c>
      <c r="AG76" s="1">
        <v>43515</v>
      </c>
      <c r="AH76" s="6">
        <f t="shared" si="9"/>
        <v>43497</v>
      </c>
      <c r="AI76" s="6">
        <f t="shared" si="10"/>
        <v>43515</v>
      </c>
      <c r="AJ76" s="6" t="str">
        <f t="shared" si="11"/>
        <v>Tuesday</v>
      </c>
      <c r="AK76" s="2">
        <v>0.29327546296296297</v>
      </c>
      <c r="AL76" t="s">
        <v>33</v>
      </c>
      <c r="AM76" t="s">
        <v>33</v>
      </c>
      <c r="AN76" t="s">
        <v>46</v>
      </c>
      <c r="AO76" t="s">
        <v>27</v>
      </c>
    </row>
    <row r="77" spans="1:41" x14ac:dyDescent="0.2">
      <c r="A77" t="s">
        <v>27</v>
      </c>
      <c r="B77">
        <v>1328721</v>
      </c>
      <c r="C77" t="s">
        <v>40</v>
      </c>
      <c r="D77" t="s">
        <v>47</v>
      </c>
      <c r="E77" t="s">
        <v>42</v>
      </c>
      <c r="F77">
        <v>53207</v>
      </c>
      <c r="G77" t="s">
        <v>29</v>
      </c>
      <c r="H77" t="s">
        <v>43</v>
      </c>
      <c r="I77">
        <v>11100</v>
      </c>
      <c r="J77" t="s">
        <v>30</v>
      </c>
      <c r="K77" t="s">
        <v>57</v>
      </c>
      <c r="L77">
        <f>VLOOKUP($K77,Key!$A$1:$D$106,2,FALSE)</f>
        <v>43.026229999999998</v>
      </c>
      <c r="M77">
        <f>VLOOKUP($K77,Key!$A$1:$D$106,3,FALSE)</f>
        <v>-87.912809999999993</v>
      </c>
      <c r="N77" t="str">
        <f>VLOOKUP($K77,Key!$A$1:$D$106,4,FALSE)</f>
        <v>Milwaukee</v>
      </c>
      <c r="O77" t="s">
        <v>58</v>
      </c>
      <c r="P77">
        <f>VLOOKUP($O77,Key!$A$1:$D$106,2,FALSE)</f>
        <v>43.004728999999998</v>
      </c>
      <c r="Q77">
        <f>VLOOKUP($O77,Key!$A$1:$D$106,3,FALSE)</f>
        <v>-87.905463999999995</v>
      </c>
      <c r="R77" t="str">
        <f>VLOOKUP($O77,Key!$A$1:$D$106,4,FALSE)</f>
        <v>Milwaukee</v>
      </c>
      <c r="S77">
        <v>12</v>
      </c>
      <c r="T77">
        <v>0</v>
      </c>
      <c r="U77">
        <v>0</v>
      </c>
      <c r="V77" t="s">
        <v>32</v>
      </c>
      <c r="W77">
        <v>1</v>
      </c>
      <c r="X77">
        <v>1</v>
      </c>
      <c r="Y77">
        <v>40</v>
      </c>
      <c r="Z77" s="5">
        <v>-1</v>
      </c>
      <c r="AA77" s="1">
        <v>43524</v>
      </c>
      <c r="AB77" s="7">
        <f t="shared" si="6"/>
        <v>43497</v>
      </c>
      <c r="AC77" s="7">
        <f t="shared" si="7"/>
        <v>43524</v>
      </c>
      <c r="AD77" s="7" t="str">
        <f t="shared" si="8"/>
        <v>Thursday</v>
      </c>
      <c r="AE77" s="2">
        <v>0.83361111111111119</v>
      </c>
      <c r="AF77" s="5">
        <v>1</v>
      </c>
      <c r="AG77" s="1">
        <v>43524</v>
      </c>
      <c r="AH77" s="7">
        <f t="shared" si="9"/>
        <v>43497</v>
      </c>
      <c r="AI77" s="7">
        <f t="shared" si="10"/>
        <v>43524</v>
      </c>
      <c r="AJ77" s="7" t="str">
        <f t="shared" si="11"/>
        <v>Thursday</v>
      </c>
      <c r="AK77" s="2">
        <v>0.84182870370370377</v>
      </c>
      <c r="AL77" t="s">
        <v>32</v>
      </c>
      <c r="AM77" t="s">
        <v>33</v>
      </c>
      <c r="AN77" t="s">
        <v>46</v>
      </c>
      <c r="AO77" t="s">
        <v>27</v>
      </c>
    </row>
    <row r="78" spans="1:41" x14ac:dyDescent="0.2">
      <c r="A78" t="s">
        <v>27</v>
      </c>
      <c r="B78">
        <v>1328721</v>
      </c>
      <c r="C78" t="s">
        <v>40</v>
      </c>
      <c r="D78" t="s">
        <v>47</v>
      </c>
      <c r="E78" t="s">
        <v>42</v>
      </c>
      <c r="F78">
        <v>53207</v>
      </c>
      <c r="G78" t="s">
        <v>29</v>
      </c>
      <c r="H78" t="s">
        <v>43</v>
      </c>
      <c r="I78">
        <v>5481</v>
      </c>
      <c r="J78" t="s">
        <v>30</v>
      </c>
      <c r="K78" t="s">
        <v>57</v>
      </c>
      <c r="L78">
        <f>VLOOKUP($K78,Key!$A$1:$D$106,2,FALSE)</f>
        <v>43.026229999999998</v>
      </c>
      <c r="M78">
        <f>VLOOKUP($K78,Key!$A$1:$D$106,3,FALSE)</f>
        <v>-87.912809999999993</v>
      </c>
      <c r="N78" t="str">
        <f>VLOOKUP($K78,Key!$A$1:$D$106,4,FALSE)</f>
        <v>Milwaukee</v>
      </c>
      <c r="O78" t="s">
        <v>75</v>
      </c>
      <c r="P78">
        <f>VLOOKUP($O78,Key!$A$1:$D$106,2,FALSE)</f>
        <v>43.038600000000002</v>
      </c>
      <c r="Q78">
        <f>VLOOKUP($O78,Key!$A$1:$D$106,3,FALSE)</f>
        <v>-87.912099999999995</v>
      </c>
      <c r="R78" t="str">
        <f>VLOOKUP($O78,Key!$A$1:$D$106,4,FALSE)</f>
        <v>Milwaukee</v>
      </c>
      <c r="S78">
        <v>6</v>
      </c>
      <c r="T78">
        <v>0</v>
      </c>
      <c r="U78">
        <v>0</v>
      </c>
      <c r="V78" t="s">
        <v>32</v>
      </c>
      <c r="W78">
        <v>0</v>
      </c>
      <c r="X78">
        <v>0</v>
      </c>
      <c r="Y78">
        <v>0</v>
      </c>
      <c r="Z78" s="4">
        <v>-1</v>
      </c>
      <c r="AA78" s="1">
        <v>43507</v>
      </c>
      <c r="AB78" s="6">
        <f t="shared" si="6"/>
        <v>43497</v>
      </c>
      <c r="AC78" s="6">
        <f t="shared" si="7"/>
        <v>43507</v>
      </c>
      <c r="AD78" s="6" t="str">
        <f t="shared" si="8"/>
        <v>Monday</v>
      </c>
      <c r="AE78" s="2">
        <v>0.53046296296296302</v>
      </c>
      <c r="AF78" s="4">
        <v>1</v>
      </c>
      <c r="AG78" s="1">
        <v>43507</v>
      </c>
      <c r="AH78" s="6">
        <f t="shared" si="9"/>
        <v>43497</v>
      </c>
      <c r="AI78" s="6">
        <f t="shared" si="10"/>
        <v>43507</v>
      </c>
      <c r="AJ78" s="6" t="str">
        <f t="shared" si="11"/>
        <v>Monday</v>
      </c>
      <c r="AK78" s="2">
        <v>0.53464120370370372</v>
      </c>
      <c r="AL78" t="s">
        <v>32</v>
      </c>
      <c r="AM78" t="s">
        <v>33</v>
      </c>
      <c r="AN78" t="s">
        <v>46</v>
      </c>
      <c r="AO78" t="s">
        <v>27</v>
      </c>
    </row>
    <row r="79" spans="1:41" x14ac:dyDescent="0.2">
      <c r="A79" t="s">
        <v>27</v>
      </c>
      <c r="B79">
        <v>1328721</v>
      </c>
      <c r="C79" t="s">
        <v>40</v>
      </c>
      <c r="D79" t="s">
        <v>47</v>
      </c>
      <c r="E79" t="s">
        <v>42</v>
      </c>
      <c r="F79">
        <v>53207</v>
      </c>
      <c r="G79" t="s">
        <v>29</v>
      </c>
      <c r="H79" t="s">
        <v>43</v>
      </c>
      <c r="I79">
        <v>12602</v>
      </c>
      <c r="J79" t="s">
        <v>30</v>
      </c>
      <c r="K79" t="s">
        <v>57</v>
      </c>
      <c r="L79">
        <f>VLOOKUP($K79,Key!$A$1:$D$106,2,FALSE)</f>
        <v>43.026229999999998</v>
      </c>
      <c r="M79">
        <f>VLOOKUP($K79,Key!$A$1:$D$106,3,FALSE)</f>
        <v>-87.912809999999993</v>
      </c>
      <c r="N79" t="str">
        <f>VLOOKUP($K79,Key!$A$1:$D$106,4,FALSE)</f>
        <v>Milwaukee</v>
      </c>
      <c r="O79" t="s">
        <v>62</v>
      </c>
      <c r="P79">
        <f>VLOOKUP($O79,Key!$A$1:$D$106,2,FALSE)</f>
        <v>43.041646999999998</v>
      </c>
      <c r="Q79">
        <f>VLOOKUP($O79,Key!$A$1:$D$106,3,FALSE)</f>
        <v>-87.927257999999995</v>
      </c>
      <c r="R79" t="str">
        <f>VLOOKUP($O79,Key!$A$1:$D$106,4,FALSE)</f>
        <v>Milwaukee</v>
      </c>
      <c r="S79">
        <v>15</v>
      </c>
      <c r="T79">
        <v>0</v>
      </c>
      <c r="U79">
        <v>0</v>
      </c>
      <c r="V79" t="s">
        <v>32</v>
      </c>
      <c r="W79">
        <v>2</v>
      </c>
      <c r="X79">
        <v>1.9</v>
      </c>
      <c r="Y79">
        <v>80</v>
      </c>
      <c r="Z79" s="5">
        <v>-1</v>
      </c>
      <c r="AA79" s="1">
        <v>43509</v>
      </c>
      <c r="AB79" s="7">
        <f t="shared" si="6"/>
        <v>43497</v>
      </c>
      <c r="AC79" s="7">
        <f t="shared" si="7"/>
        <v>43509</v>
      </c>
      <c r="AD79" s="7" t="str">
        <f t="shared" si="8"/>
        <v>Wednesday</v>
      </c>
      <c r="AE79" s="2">
        <v>0.34513888888888888</v>
      </c>
      <c r="AF79" s="5">
        <v>1</v>
      </c>
      <c r="AG79" s="1">
        <v>43509</v>
      </c>
      <c r="AH79" s="7">
        <f t="shared" si="9"/>
        <v>43497</v>
      </c>
      <c r="AI79" s="7">
        <f t="shared" si="10"/>
        <v>43509</v>
      </c>
      <c r="AJ79" s="7" t="str">
        <f t="shared" si="11"/>
        <v>Wednesday</v>
      </c>
      <c r="AK79" s="2">
        <v>0.35607638888888887</v>
      </c>
      <c r="AL79" t="s">
        <v>32</v>
      </c>
      <c r="AM79" t="s">
        <v>33</v>
      </c>
      <c r="AN79" t="s">
        <v>46</v>
      </c>
      <c r="AO79" t="s">
        <v>27</v>
      </c>
    </row>
    <row r="80" spans="1:41" x14ac:dyDescent="0.2">
      <c r="A80" t="s">
        <v>27</v>
      </c>
      <c r="B80">
        <v>1398573</v>
      </c>
      <c r="C80" t="s">
        <v>40</v>
      </c>
      <c r="D80" t="s">
        <v>76</v>
      </c>
      <c r="E80" t="s">
        <v>42</v>
      </c>
      <c r="F80">
        <v>53217</v>
      </c>
      <c r="G80" t="s">
        <v>29</v>
      </c>
      <c r="H80" t="s">
        <v>43</v>
      </c>
      <c r="I80">
        <v>12542</v>
      </c>
      <c r="J80" t="s">
        <v>30</v>
      </c>
      <c r="K80" t="s">
        <v>45</v>
      </c>
      <c r="L80">
        <f>VLOOKUP($K80,Key!$A$1:$D$106,2,FALSE)</f>
        <v>43.03886</v>
      </c>
      <c r="M80">
        <f>VLOOKUP($K80,Key!$A$1:$D$106,3,FALSE)</f>
        <v>-87.902720000000002</v>
      </c>
      <c r="N80" t="str">
        <f>VLOOKUP($K80,Key!$A$1:$D$106,4,FALSE)</f>
        <v>Milwaukee</v>
      </c>
      <c r="O80" t="s">
        <v>44</v>
      </c>
      <c r="P80">
        <f>VLOOKUP($O80,Key!$A$1:$D$106,2,FALSE)</f>
        <v>43.03519</v>
      </c>
      <c r="Q80">
        <f>VLOOKUP($O80,Key!$A$1:$D$106,3,FALSE)</f>
        <v>-87.907390000000007</v>
      </c>
      <c r="R80" t="str">
        <f>VLOOKUP($O80,Key!$A$1:$D$106,4,FALSE)</f>
        <v>Milwaukee</v>
      </c>
      <c r="S80">
        <v>3</v>
      </c>
      <c r="T80">
        <v>0</v>
      </c>
      <c r="U80">
        <v>0</v>
      </c>
      <c r="V80" t="s">
        <v>32</v>
      </c>
      <c r="W80">
        <v>0</v>
      </c>
      <c r="X80">
        <v>0</v>
      </c>
      <c r="Y80">
        <v>0</v>
      </c>
      <c r="Z80" s="4">
        <v>-1</v>
      </c>
      <c r="AA80" s="1">
        <v>43517</v>
      </c>
      <c r="AB80" s="6">
        <f t="shared" si="6"/>
        <v>43497</v>
      </c>
      <c r="AC80" s="6">
        <f t="shared" si="7"/>
        <v>43517</v>
      </c>
      <c r="AD80" s="6" t="str">
        <f t="shared" si="8"/>
        <v>Thursday</v>
      </c>
      <c r="AE80" s="2">
        <v>0.61894675925925924</v>
      </c>
      <c r="AF80" s="4">
        <v>1</v>
      </c>
      <c r="AG80" s="1">
        <v>43517</v>
      </c>
      <c r="AH80" s="6">
        <f t="shared" si="9"/>
        <v>43497</v>
      </c>
      <c r="AI80" s="6">
        <f t="shared" si="10"/>
        <v>43517</v>
      </c>
      <c r="AJ80" s="6" t="str">
        <f t="shared" si="11"/>
        <v>Thursday</v>
      </c>
      <c r="AK80" s="2">
        <v>0.6213657407407408</v>
      </c>
      <c r="AL80" t="s">
        <v>32</v>
      </c>
      <c r="AM80" t="s">
        <v>33</v>
      </c>
      <c r="AN80" t="s">
        <v>46</v>
      </c>
      <c r="AO80" t="s">
        <v>27</v>
      </c>
    </row>
    <row r="81" spans="1:41" x14ac:dyDescent="0.2">
      <c r="A81" t="s">
        <v>27</v>
      </c>
      <c r="B81">
        <v>1398573</v>
      </c>
      <c r="C81" t="s">
        <v>40</v>
      </c>
      <c r="D81" t="s">
        <v>76</v>
      </c>
      <c r="E81" t="s">
        <v>42</v>
      </c>
      <c r="F81">
        <v>53217</v>
      </c>
      <c r="G81" t="s">
        <v>29</v>
      </c>
      <c r="H81" t="s">
        <v>43</v>
      </c>
      <c r="I81">
        <v>81</v>
      </c>
      <c r="J81" t="s">
        <v>30</v>
      </c>
      <c r="K81" t="s">
        <v>44</v>
      </c>
      <c r="L81">
        <f>VLOOKUP($K81,Key!$A$1:$D$106,2,FALSE)</f>
        <v>43.03519</v>
      </c>
      <c r="M81">
        <f>VLOOKUP($K81,Key!$A$1:$D$106,3,FALSE)</f>
        <v>-87.907390000000007</v>
      </c>
      <c r="N81" t="str">
        <f>VLOOKUP($K81,Key!$A$1:$D$106,4,FALSE)</f>
        <v>Milwaukee</v>
      </c>
      <c r="O81" t="s">
        <v>45</v>
      </c>
      <c r="P81">
        <f>VLOOKUP($O81,Key!$A$1:$D$106,2,FALSE)</f>
        <v>43.03886</v>
      </c>
      <c r="Q81">
        <f>VLOOKUP($O81,Key!$A$1:$D$106,3,FALSE)</f>
        <v>-87.902720000000002</v>
      </c>
      <c r="R81" t="str">
        <f>VLOOKUP($O81,Key!$A$1:$D$106,4,FALSE)</f>
        <v>Milwaukee</v>
      </c>
      <c r="S81">
        <v>5</v>
      </c>
      <c r="T81">
        <v>0</v>
      </c>
      <c r="U81">
        <v>0</v>
      </c>
      <c r="V81" t="s">
        <v>32</v>
      </c>
      <c r="W81">
        <v>0</v>
      </c>
      <c r="X81">
        <v>0</v>
      </c>
      <c r="Y81">
        <v>0</v>
      </c>
      <c r="Z81" s="5">
        <v>-1</v>
      </c>
      <c r="AA81" s="1">
        <v>43511</v>
      </c>
      <c r="AB81" s="7">
        <f t="shared" si="6"/>
        <v>43497</v>
      </c>
      <c r="AC81" s="7">
        <f t="shared" si="7"/>
        <v>43511</v>
      </c>
      <c r="AD81" s="7" t="str">
        <f t="shared" si="8"/>
        <v>Friday</v>
      </c>
      <c r="AE81" s="2">
        <v>0.68603009259259251</v>
      </c>
      <c r="AF81" s="5">
        <v>1</v>
      </c>
      <c r="AG81" s="1">
        <v>43511</v>
      </c>
      <c r="AH81" s="7">
        <f t="shared" si="9"/>
        <v>43497</v>
      </c>
      <c r="AI81" s="7">
        <f t="shared" si="10"/>
        <v>43511</v>
      </c>
      <c r="AJ81" s="7" t="str">
        <f t="shared" si="11"/>
        <v>Friday</v>
      </c>
      <c r="AK81" s="2">
        <v>0.68922453703703701</v>
      </c>
      <c r="AL81" t="s">
        <v>32</v>
      </c>
      <c r="AM81" t="s">
        <v>33</v>
      </c>
      <c r="AN81" t="s">
        <v>46</v>
      </c>
      <c r="AO81" t="s">
        <v>27</v>
      </c>
    </row>
    <row r="82" spans="1:41" x14ac:dyDescent="0.2">
      <c r="A82" t="s">
        <v>27</v>
      </c>
      <c r="B82">
        <v>1398573</v>
      </c>
      <c r="C82" t="s">
        <v>40</v>
      </c>
      <c r="D82" t="s">
        <v>76</v>
      </c>
      <c r="E82" t="s">
        <v>42</v>
      </c>
      <c r="F82">
        <v>53217</v>
      </c>
      <c r="G82" t="s">
        <v>29</v>
      </c>
      <c r="H82" t="s">
        <v>43</v>
      </c>
      <c r="I82">
        <v>81</v>
      </c>
      <c r="J82" t="s">
        <v>30</v>
      </c>
      <c r="K82" t="s">
        <v>45</v>
      </c>
      <c r="L82">
        <f>VLOOKUP($K82,Key!$A$1:$D$106,2,FALSE)</f>
        <v>43.03886</v>
      </c>
      <c r="M82">
        <f>VLOOKUP($K82,Key!$A$1:$D$106,3,FALSE)</f>
        <v>-87.902720000000002</v>
      </c>
      <c r="N82" t="str">
        <f>VLOOKUP($K82,Key!$A$1:$D$106,4,FALSE)</f>
        <v>Milwaukee</v>
      </c>
      <c r="O82" t="s">
        <v>44</v>
      </c>
      <c r="P82">
        <f>VLOOKUP($O82,Key!$A$1:$D$106,2,FALSE)</f>
        <v>43.03519</v>
      </c>
      <c r="Q82">
        <f>VLOOKUP($O82,Key!$A$1:$D$106,3,FALSE)</f>
        <v>-87.907390000000007</v>
      </c>
      <c r="R82" t="str">
        <f>VLOOKUP($O82,Key!$A$1:$D$106,4,FALSE)</f>
        <v>Milwaukee</v>
      </c>
      <c r="S82">
        <v>5</v>
      </c>
      <c r="T82">
        <v>0</v>
      </c>
      <c r="U82">
        <v>0</v>
      </c>
      <c r="V82" t="s">
        <v>32</v>
      </c>
      <c r="W82">
        <v>0</v>
      </c>
      <c r="X82">
        <v>0</v>
      </c>
      <c r="Y82">
        <v>0</v>
      </c>
      <c r="Z82" s="4">
        <v>-1</v>
      </c>
      <c r="AA82" s="1">
        <v>43511</v>
      </c>
      <c r="AB82" s="6">
        <f t="shared" si="6"/>
        <v>43497</v>
      </c>
      <c r="AC82" s="6">
        <f t="shared" si="7"/>
        <v>43511</v>
      </c>
      <c r="AD82" s="6" t="str">
        <f t="shared" si="8"/>
        <v>Friday</v>
      </c>
      <c r="AE82" s="2">
        <v>0.59484953703703702</v>
      </c>
      <c r="AF82" s="4">
        <v>1</v>
      </c>
      <c r="AG82" s="1">
        <v>43511</v>
      </c>
      <c r="AH82" s="6">
        <f t="shared" si="9"/>
        <v>43497</v>
      </c>
      <c r="AI82" s="6">
        <f t="shared" si="10"/>
        <v>43511</v>
      </c>
      <c r="AJ82" s="6" t="str">
        <f t="shared" si="11"/>
        <v>Friday</v>
      </c>
      <c r="AK82" s="2">
        <v>0.59829861111111116</v>
      </c>
      <c r="AL82" t="s">
        <v>32</v>
      </c>
      <c r="AM82" t="s">
        <v>33</v>
      </c>
      <c r="AN82" t="s">
        <v>46</v>
      </c>
      <c r="AO82" t="s">
        <v>27</v>
      </c>
    </row>
    <row r="83" spans="1:41" x14ac:dyDescent="0.2">
      <c r="A83" t="s">
        <v>27</v>
      </c>
      <c r="B83">
        <v>1477939</v>
      </c>
      <c r="C83" t="s">
        <v>40</v>
      </c>
      <c r="D83" t="s">
        <v>78</v>
      </c>
      <c r="E83" t="s">
        <v>42</v>
      </c>
      <c r="F83">
        <v>53010</v>
      </c>
      <c r="G83" t="s">
        <v>29</v>
      </c>
      <c r="H83" t="s">
        <v>43</v>
      </c>
      <c r="I83">
        <v>989</v>
      </c>
      <c r="J83" t="s">
        <v>30</v>
      </c>
      <c r="K83" t="s">
        <v>79</v>
      </c>
      <c r="L83">
        <f>VLOOKUP($K83,Key!$A$1:$D$106,2,FALSE)</f>
        <v>43.077359999999999</v>
      </c>
      <c r="M83">
        <f>VLOOKUP($K83,Key!$A$1:$D$106,3,FALSE)</f>
        <v>-87.880769999999998</v>
      </c>
      <c r="N83" t="str">
        <f>VLOOKUP($K83,Key!$A$1:$D$106,4,FALSE)</f>
        <v>Milwaukee</v>
      </c>
      <c r="O83" t="s">
        <v>80</v>
      </c>
      <c r="P83">
        <f>VLOOKUP($O83,Key!$A$1:$D$106,2,FALSE)</f>
        <v>43.060155999999999</v>
      </c>
      <c r="Q83">
        <f>VLOOKUP($O83,Key!$A$1:$D$106,3,FALSE)</f>
        <v>-87.881258000000003</v>
      </c>
      <c r="R83" t="str">
        <f>VLOOKUP($O83,Key!$A$1:$D$106,4,FALSE)</f>
        <v>Milwaukee</v>
      </c>
      <c r="S83">
        <v>12</v>
      </c>
      <c r="T83">
        <v>0</v>
      </c>
      <c r="U83">
        <v>0</v>
      </c>
      <c r="V83" t="s">
        <v>32</v>
      </c>
      <c r="W83">
        <v>1</v>
      </c>
      <c r="X83">
        <v>1</v>
      </c>
      <c r="Y83">
        <v>40</v>
      </c>
      <c r="Z83" s="4">
        <v>-1</v>
      </c>
      <c r="AA83" s="1">
        <v>43500</v>
      </c>
      <c r="AB83" s="6">
        <f t="shared" si="6"/>
        <v>43497</v>
      </c>
      <c r="AC83" s="6">
        <f t="shared" si="7"/>
        <v>43500</v>
      </c>
      <c r="AD83" s="6" t="str">
        <f t="shared" si="8"/>
        <v>Monday</v>
      </c>
      <c r="AE83" s="2">
        <v>0.29165509259259259</v>
      </c>
      <c r="AF83" s="4">
        <v>1</v>
      </c>
      <c r="AG83" s="1">
        <v>43500</v>
      </c>
      <c r="AH83" s="6">
        <f t="shared" si="9"/>
        <v>43497</v>
      </c>
      <c r="AI83" s="6">
        <f t="shared" si="10"/>
        <v>43500</v>
      </c>
      <c r="AJ83" s="6" t="str">
        <f t="shared" si="11"/>
        <v>Monday</v>
      </c>
      <c r="AK83" s="2">
        <v>0.29964120370370367</v>
      </c>
      <c r="AL83" t="s">
        <v>32</v>
      </c>
      <c r="AM83" t="s">
        <v>33</v>
      </c>
      <c r="AN83" t="s">
        <v>46</v>
      </c>
      <c r="AO83" t="s">
        <v>27</v>
      </c>
    </row>
    <row r="84" spans="1:41" x14ac:dyDescent="0.2">
      <c r="A84" t="s">
        <v>27</v>
      </c>
      <c r="B84">
        <v>1478009</v>
      </c>
      <c r="C84" t="s">
        <v>40</v>
      </c>
      <c r="D84" t="s">
        <v>47</v>
      </c>
      <c r="E84" t="s">
        <v>42</v>
      </c>
      <c r="F84">
        <v>53211</v>
      </c>
      <c r="G84" t="s">
        <v>29</v>
      </c>
      <c r="H84" t="s">
        <v>43</v>
      </c>
      <c r="I84">
        <v>5572</v>
      </c>
      <c r="J84" t="s">
        <v>30</v>
      </c>
      <c r="K84" t="s">
        <v>81</v>
      </c>
      <c r="L84">
        <f>VLOOKUP($K84,Key!$A$1:$D$106,2,FALSE)</f>
        <v>43.081940000000003</v>
      </c>
      <c r="M84">
        <f>VLOOKUP($K84,Key!$A$1:$D$106,3,FALSE)</f>
        <v>-87.888090000000005</v>
      </c>
      <c r="N84" t="str">
        <f>VLOOKUP($K84,Key!$A$1:$D$106,4,FALSE)</f>
        <v>Shorewood</v>
      </c>
      <c r="O84" t="s">
        <v>75</v>
      </c>
      <c r="P84">
        <f>VLOOKUP($O84,Key!$A$1:$D$106,2,FALSE)</f>
        <v>43.038600000000002</v>
      </c>
      <c r="Q84">
        <f>VLOOKUP($O84,Key!$A$1:$D$106,3,FALSE)</f>
        <v>-87.912099999999995</v>
      </c>
      <c r="R84" t="str">
        <f>VLOOKUP($O84,Key!$A$1:$D$106,4,FALSE)</f>
        <v>Milwaukee</v>
      </c>
      <c r="S84">
        <v>51</v>
      </c>
      <c r="T84">
        <v>0</v>
      </c>
      <c r="U84">
        <v>0</v>
      </c>
      <c r="V84" t="s">
        <v>32</v>
      </c>
      <c r="W84">
        <v>7</v>
      </c>
      <c r="X84">
        <v>6.7</v>
      </c>
      <c r="Y84">
        <v>280</v>
      </c>
      <c r="Z84" s="5">
        <v>-1</v>
      </c>
      <c r="AA84" s="1">
        <v>43517</v>
      </c>
      <c r="AB84" s="7">
        <f t="shared" si="6"/>
        <v>43497</v>
      </c>
      <c r="AC84" s="7">
        <f t="shared" si="7"/>
        <v>43517</v>
      </c>
      <c r="AD84" s="7" t="str">
        <f t="shared" si="8"/>
        <v>Thursday</v>
      </c>
      <c r="AE84" s="2">
        <v>0.31929398148148147</v>
      </c>
      <c r="AF84" s="5">
        <v>1</v>
      </c>
      <c r="AG84" s="1">
        <v>43517</v>
      </c>
      <c r="AH84" s="7">
        <f t="shared" si="9"/>
        <v>43497</v>
      </c>
      <c r="AI84" s="7">
        <f t="shared" si="10"/>
        <v>43517</v>
      </c>
      <c r="AJ84" s="7" t="str">
        <f t="shared" si="11"/>
        <v>Thursday</v>
      </c>
      <c r="AK84" s="2">
        <v>0.35432870370370373</v>
      </c>
      <c r="AL84" t="s">
        <v>33</v>
      </c>
      <c r="AM84" t="s">
        <v>33</v>
      </c>
      <c r="AN84" t="s">
        <v>46</v>
      </c>
      <c r="AO84" t="s">
        <v>27</v>
      </c>
    </row>
    <row r="85" spans="1:41" x14ac:dyDescent="0.2">
      <c r="A85" t="s">
        <v>27</v>
      </c>
      <c r="B85">
        <v>1558724</v>
      </c>
      <c r="C85" t="s">
        <v>40</v>
      </c>
      <c r="F85">
        <v>53201</v>
      </c>
      <c r="G85" t="s">
        <v>29</v>
      </c>
      <c r="H85" t="s">
        <v>82</v>
      </c>
      <c r="I85">
        <v>5466</v>
      </c>
      <c r="J85" t="s">
        <v>30</v>
      </c>
      <c r="K85" t="s">
        <v>83</v>
      </c>
      <c r="L85">
        <f>VLOOKUP($K85,Key!$A$1:$D$106,2,FALSE)</f>
        <v>43.074655999999997</v>
      </c>
      <c r="M85">
        <f>VLOOKUP($K85,Key!$A$1:$D$106,3,FALSE)</f>
        <v>-87.889011999999994</v>
      </c>
      <c r="N85" t="str">
        <f>VLOOKUP($K85,Key!$A$1:$D$106,4,FALSE)</f>
        <v>Milwaukee</v>
      </c>
      <c r="O85" t="s">
        <v>83</v>
      </c>
      <c r="P85">
        <f>VLOOKUP($O85,Key!$A$1:$D$106,2,FALSE)</f>
        <v>43.074655999999997</v>
      </c>
      <c r="Q85">
        <f>VLOOKUP($O85,Key!$A$1:$D$106,3,FALSE)</f>
        <v>-87.889011999999994</v>
      </c>
      <c r="R85" t="str">
        <f>VLOOKUP($O85,Key!$A$1:$D$106,4,FALSE)</f>
        <v>Milwaukee</v>
      </c>
      <c r="S85">
        <v>2</v>
      </c>
      <c r="T85">
        <v>0</v>
      </c>
      <c r="U85">
        <v>0</v>
      </c>
      <c r="V85" t="s">
        <v>32</v>
      </c>
      <c r="W85">
        <v>0</v>
      </c>
      <c r="X85">
        <v>0</v>
      </c>
      <c r="Y85">
        <v>0</v>
      </c>
      <c r="Z85" s="4">
        <v>-1</v>
      </c>
      <c r="AA85" s="1">
        <v>43498</v>
      </c>
      <c r="AB85" s="6">
        <f t="shared" si="6"/>
        <v>43497</v>
      </c>
      <c r="AC85" s="6">
        <f t="shared" si="7"/>
        <v>43498</v>
      </c>
      <c r="AD85" s="6" t="str">
        <f t="shared" si="8"/>
        <v>Saturday</v>
      </c>
      <c r="AE85" s="2">
        <v>0.38244212962962965</v>
      </c>
      <c r="AF85" s="4">
        <v>1</v>
      </c>
      <c r="AG85" s="1">
        <v>43498</v>
      </c>
      <c r="AH85" s="6">
        <f t="shared" si="9"/>
        <v>43497</v>
      </c>
      <c r="AI85" s="6">
        <f t="shared" si="10"/>
        <v>43498</v>
      </c>
      <c r="AJ85" s="6" t="str">
        <f t="shared" si="11"/>
        <v>Saturday</v>
      </c>
      <c r="AK85" s="2">
        <v>0.38361111111111112</v>
      </c>
      <c r="AL85" t="s">
        <v>32</v>
      </c>
      <c r="AM85" t="s">
        <v>33</v>
      </c>
      <c r="AN85" t="s">
        <v>34</v>
      </c>
      <c r="AO85" t="s">
        <v>27</v>
      </c>
    </row>
    <row r="86" spans="1:41" x14ac:dyDescent="0.2">
      <c r="A86" t="s">
        <v>27</v>
      </c>
      <c r="B86">
        <v>1558724</v>
      </c>
      <c r="C86" t="s">
        <v>40</v>
      </c>
      <c r="F86">
        <v>53201</v>
      </c>
      <c r="G86" t="s">
        <v>29</v>
      </c>
      <c r="H86" t="s">
        <v>82</v>
      </c>
      <c r="I86">
        <v>12645</v>
      </c>
      <c r="J86" t="s">
        <v>30</v>
      </c>
      <c r="K86" t="s">
        <v>83</v>
      </c>
      <c r="L86">
        <f>VLOOKUP($K86,Key!$A$1:$D$106,2,FALSE)</f>
        <v>43.074655999999997</v>
      </c>
      <c r="M86">
        <f>VLOOKUP($K86,Key!$A$1:$D$106,3,FALSE)</f>
        <v>-87.889011999999994</v>
      </c>
      <c r="N86" t="str">
        <f>VLOOKUP($K86,Key!$A$1:$D$106,4,FALSE)</f>
        <v>Milwaukee</v>
      </c>
      <c r="O86" t="s">
        <v>83</v>
      </c>
      <c r="P86">
        <f>VLOOKUP($O86,Key!$A$1:$D$106,2,FALSE)</f>
        <v>43.074655999999997</v>
      </c>
      <c r="Q86">
        <f>VLOOKUP($O86,Key!$A$1:$D$106,3,FALSE)</f>
        <v>-87.889011999999994</v>
      </c>
      <c r="R86" t="str">
        <f>VLOOKUP($O86,Key!$A$1:$D$106,4,FALSE)</f>
        <v>Milwaukee</v>
      </c>
      <c r="S86">
        <v>1</v>
      </c>
      <c r="T86">
        <v>0</v>
      </c>
      <c r="U86">
        <v>0</v>
      </c>
      <c r="V86" t="s">
        <v>32</v>
      </c>
      <c r="W86">
        <v>0</v>
      </c>
      <c r="X86">
        <v>0</v>
      </c>
      <c r="Y86">
        <v>0</v>
      </c>
      <c r="Z86" s="5">
        <v>-1</v>
      </c>
      <c r="AA86" s="1">
        <v>43498</v>
      </c>
      <c r="AB86" s="7">
        <f t="shared" si="6"/>
        <v>43497</v>
      </c>
      <c r="AC86" s="7">
        <f t="shared" si="7"/>
        <v>43498</v>
      </c>
      <c r="AD86" s="7" t="str">
        <f t="shared" si="8"/>
        <v>Saturday</v>
      </c>
      <c r="AE86" s="2">
        <v>0.38385416666666666</v>
      </c>
      <c r="AF86" s="5">
        <v>1</v>
      </c>
      <c r="AG86" s="1">
        <v>43498</v>
      </c>
      <c r="AH86" s="7">
        <f t="shared" si="9"/>
        <v>43497</v>
      </c>
      <c r="AI86" s="7">
        <f t="shared" si="10"/>
        <v>43498</v>
      </c>
      <c r="AJ86" s="7" t="str">
        <f t="shared" si="11"/>
        <v>Saturday</v>
      </c>
      <c r="AK86" s="2">
        <v>0.38443287037037038</v>
      </c>
      <c r="AL86" t="s">
        <v>32</v>
      </c>
      <c r="AM86" t="s">
        <v>33</v>
      </c>
      <c r="AN86" t="s">
        <v>34</v>
      </c>
      <c r="AO86" t="s">
        <v>27</v>
      </c>
    </row>
    <row r="87" spans="1:41" x14ac:dyDescent="0.2">
      <c r="A87" t="s">
        <v>27</v>
      </c>
      <c r="B87">
        <v>1558724</v>
      </c>
      <c r="C87" t="s">
        <v>40</v>
      </c>
      <c r="F87">
        <v>53201</v>
      </c>
      <c r="G87" t="s">
        <v>29</v>
      </c>
      <c r="H87" t="s">
        <v>82</v>
      </c>
      <c r="I87">
        <v>12538</v>
      </c>
      <c r="J87" t="s">
        <v>30</v>
      </c>
      <c r="K87" t="s">
        <v>83</v>
      </c>
      <c r="L87">
        <f>VLOOKUP($K87,Key!$A$1:$D$106,2,FALSE)</f>
        <v>43.074655999999997</v>
      </c>
      <c r="M87">
        <f>VLOOKUP($K87,Key!$A$1:$D$106,3,FALSE)</f>
        <v>-87.889011999999994</v>
      </c>
      <c r="N87" t="str">
        <f>VLOOKUP($K87,Key!$A$1:$D$106,4,FALSE)</f>
        <v>Milwaukee</v>
      </c>
      <c r="O87" t="s">
        <v>83</v>
      </c>
      <c r="P87">
        <f>VLOOKUP($O87,Key!$A$1:$D$106,2,FALSE)</f>
        <v>43.074655999999997</v>
      </c>
      <c r="Q87">
        <f>VLOOKUP($O87,Key!$A$1:$D$106,3,FALSE)</f>
        <v>-87.889011999999994</v>
      </c>
      <c r="R87" t="str">
        <f>VLOOKUP($O87,Key!$A$1:$D$106,4,FALSE)</f>
        <v>Milwaukee</v>
      </c>
      <c r="S87">
        <v>1</v>
      </c>
      <c r="T87">
        <v>0</v>
      </c>
      <c r="U87">
        <v>0</v>
      </c>
      <c r="V87" t="s">
        <v>32</v>
      </c>
      <c r="W87">
        <v>0</v>
      </c>
      <c r="X87">
        <v>0</v>
      </c>
      <c r="Y87">
        <v>0</v>
      </c>
      <c r="Z87" s="4">
        <v>-1</v>
      </c>
      <c r="AA87" s="1">
        <v>43498</v>
      </c>
      <c r="AB87" s="6">
        <f t="shared" si="6"/>
        <v>43497</v>
      </c>
      <c r="AC87" s="6">
        <f t="shared" si="7"/>
        <v>43498</v>
      </c>
      <c r="AD87" s="6" t="str">
        <f t="shared" si="8"/>
        <v>Saturday</v>
      </c>
      <c r="AE87" s="2">
        <v>0.38425925925925924</v>
      </c>
      <c r="AF87" s="4">
        <v>1</v>
      </c>
      <c r="AG87" s="1">
        <v>43498</v>
      </c>
      <c r="AH87" s="6">
        <f t="shared" si="9"/>
        <v>43497</v>
      </c>
      <c r="AI87" s="6">
        <f t="shared" si="10"/>
        <v>43498</v>
      </c>
      <c r="AJ87" s="6" t="str">
        <f t="shared" si="11"/>
        <v>Saturday</v>
      </c>
      <c r="AK87" s="2">
        <v>0.38526620370370374</v>
      </c>
      <c r="AL87" t="s">
        <v>32</v>
      </c>
      <c r="AM87" t="s">
        <v>33</v>
      </c>
      <c r="AN87" t="s">
        <v>34</v>
      </c>
      <c r="AO87" t="s">
        <v>27</v>
      </c>
    </row>
    <row r="88" spans="1:41" x14ac:dyDescent="0.2">
      <c r="A88" t="s">
        <v>27</v>
      </c>
      <c r="B88">
        <v>1558724</v>
      </c>
      <c r="C88" t="s">
        <v>40</v>
      </c>
      <c r="F88">
        <v>53201</v>
      </c>
      <c r="G88" t="s">
        <v>29</v>
      </c>
      <c r="H88" t="s">
        <v>82</v>
      </c>
      <c r="I88">
        <v>11114</v>
      </c>
      <c r="J88" t="s">
        <v>30</v>
      </c>
      <c r="K88" t="s">
        <v>83</v>
      </c>
      <c r="L88">
        <f>VLOOKUP($K88,Key!$A$1:$D$106,2,FALSE)</f>
        <v>43.074655999999997</v>
      </c>
      <c r="M88">
        <f>VLOOKUP($K88,Key!$A$1:$D$106,3,FALSE)</f>
        <v>-87.889011999999994</v>
      </c>
      <c r="N88" t="str">
        <f>VLOOKUP($K88,Key!$A$1:$D$106,4,FALSE)</f>
        <v>Milwaukee</v>
      </c>
      <c r="O88" t="s">
        <v>83</v>
      </c>
      <c r="P88">
        <f>VLOOKUP($O88,Key!$A$1:$D$106,2,FALSE)</f>
        <v>43.074655999999997</v>
      </c>
      <c r="Q88">
        <f>VLOOKUP($O88,Key!$A$1:$D$106,3,FALSE)</f>
        <v>-87.889011999999994</v>
      </c>
      <c r="R88" t="str">
        <f>VLOOKUP($O88,Key!$A$1:$D$106,4,FALSE)</f>
        <v>Milwaukee</v>
      </c>
      <c r="S88">
        <v>1</v>
      </c>
      <c r="T88">
        <v>0</v>
      </c>
      <c r="U88">
        <v>0</v>
      </c>
      <c r="V88" t="s">
        <v>32</v>
      </c>
      <c r="W88">
        <v>0</v>
      </c>
      <c r="X88">
        <v>0</v>
      </c>
      <c r="Y88">
        <v>0</v>
      </c>
      <c r="Z88" s="5">
        <v>-1</v>
      </c>
      <c r="AA88" s="1">
        <v>43498</v>
      </c>
      <c r="AB88" s="7">
        <f t="shared" si="6"/>
        <v>43497</v>
      </c>
      <c r="AC88" s="7">
        <f t="shared" si="7"/>
        <v>43498</v>
      </c>
      <c r="AD88" s="7" t="str">
        <f t="shared" si="8"/>
        <v>Saturday</v>
      </c>
      <c r="AE88" s="2">
        <v>0.39079861111111108</v>
      </c>
      <c r="AF88" s="5">
        <v>1</v>
      </c>
      <c r="AG88" s="1">
        <v>43498</v>
      </c>
      <c r="AH88" s="7">
        <f t="shared" si="9"/>
        <v>43497</v>
      </c>
      <c r="AI88" s="7">
        <f t="shared" si="10"/>
        <v>43498</v>
      </c>
      <c r="AJ88" s="7" t="str">
        <f t="shared" si="11"/>
        <v>Saturday</v>
      </c>
      <c r="AK88" s="2">
        <v>0.39127314814814818</v>
      </c>
      <c r="AL88" t="s">
        <v>32</v>
      </c>
      <c r="AM88" t="s">
        <v>33</v>
      </c>
      <c r="AN88" t="s">
        <v>34</v>
      </c>
      <c r="AO88" t="s">
        <v>27</v>
      </c>
    </row>
    <row r="89" spans="1:41" x14ac:dyDescent="0.2">
      <c r="A89" t="s">
        <v>27</v>
      </c>
      <c r="B89">
        <v>1558724</v>
      </c>
      <c r="C89" t="s">
        <v>40</v>
      </c>
      <c r="F89">
        <v>53201</v>
      </c>
      <c r="G89" t="s">
        <v>29</v>
      </c>
      <c r="H89" t="s">
        <v>82</v>
      </c>
      <c r="I89">
        <v>5551</v>
      </c>
      <c r="J89" t="s">
        <v>30</v>
      </c>
      <c r="K89" t="s">
        <v>83</v>
      </c>
      <c r="L89">
        <f>VLOOKUP($K89,Key!$A$1:$D$106,2,FALSE)</f>
        <v>43.074655999999997</v>
      </c>
      <c r="M89">
        <f>VLOOKUP($K89,Key!$A$1:$D$106,3,FALSE)</f>
        <v>-87.889011999999994</v>
      </c>
      <c r="N89" t="str">
        <f>VLOOKUP($K89,Key!$A$1:$D$106,4,FALSE)</f>
        <v>Milwaukee</v>
      </c>
      <c r="O89" t="s">
        <v>83</v>
      </c>
      <c r="P89">
        <f>VLOOKUP($O89,Key!$A$1:$D$106,2,FALSE)</f>
        <v>43.074655999999997</v>
      </c>
      <c r="Q89">
        <f>VLOOKUP($O89,Key!$A$1:$D$106,3,FALSE)</f>
        <v>-87.889011999999994</v>
      </c>
      <c r="R89" t="str">
        <f>VLOOKUP($O89,Key!$A$1:$D$106,4,FALSE)</f>
        <v>Milwaukee</v>
      </c>
      <c r="S89">
        <v>0</v>
      </c>
      <c r="T89">
        <v>0</v>
      </c>
      <c r="U89">
        <v>0</v>
      </c>
      <c r="V89" t="s">
        <v>32</v>
      </c>
      <c r="W89">
        <v>0</v>
      </c>
      <c r="X89">
        <v>0</v>
      </c>
      <c r="Y89">
        <v>0</v>
      </c>
      <c r="Z89" s="4">
        <v>-1</v>
      </c>
      <c r="AA89" s="1">
        <v>43498</v>
      </c>
      <c r="AB89" s="6">
        <f t="shared" si="6"/>
        <v>43497</v>
      </c>
      <c r="AC89" s="6">
        <f t="shared" si="7"/>
        <v>43498</v>
      </c>
      <c r="AD89" s="6" t="str">
        <f t="shared" si="8"/>
        <v>Saturday</v>
      </c>
      <c r="AE89" s="2">
        <v>0.39106481481481481</v>
      </c>
      <c r="AF89" s="4">
        <v>1</v>
      </c>
      <c r="AG89" s="1">
        <v>43498</v>
      </c>
      <c r="AH89" s="6">
        <f t="shared" si="9"/>
        <v>43497</v>
      </c>
      <c r="AI89" s="6">
        <f t="shared" si="10"/>
        <v>43498</v>
      </c>
      <c r="AJ89" s="6" t="str">
        <f t="shared" si="11"/>
        <v>Saturday</v>
      </c>
      <c r="AK89" s="2">
        <v>0.39155092592592594</v>
      </c>
      <c r="AL89" t="s">
        <v>32</v>
      </c>
      <c r="AM89" t="s">
        <v>33</v>
      </c>
      <c r="AN89" t="s">
        <v>34</v>
      </c>
      <c r="AO89" t="s">
        <v>27</v>
      </c>
    </row>
    <row r="90" spans="1:41" x14ac:dyDescent="0.2">
      <c r="A90" t="s">
        <v>27</v>
      </c>
      <c r="B90">
        <v>1558724</v>
      </c>
      <c r="C90" t="s">
        <v>40</v>
      </c>
      <c r="F90">
        <v>53201</v>
      </c>
      <c r="G90" t="s">
        <v>29</v>
      </c>
      <c r="H90" t="s">
        <v>82</v>
      </c>
      <c r="I90">
        <v>5484</v>
      </c>
      <c r="J90" t="s">
        <v>30</v>
      </c>
      <c r="K90" t="s">
        <v>84</v>
      </c>
      <c r="L90">
        <f>VLOOKUP($K90,Key!$A$1:$D$106,2,FALSE)</f>
        <v>43.074890000000003</v>
      </c>
      <c r="M90">
        <f>VLOOKUP($K90,Key!$A$1:$D$106,3,FALSE)</f>
        <v>-87.882810000000006</v>
      </c>
      <c r="N90" t="str">
        <f>VLOOKUP($K90,Key!$A$1:$D$106,4,FALSE)</f>
        <v>Milwaukee</v>
      </c>
      <c r="O90" t="s">
        <v>84</v>
      </c>
      <c r="P90">
        <f>VLOOKUP($O90,Key!$A$1:$D$106,2,FALSE)</f>
        <v>43.074890000000003</v>
      </c>
      <c r="Q90">
        <f>VLOOKUP($O90,Key!$A$1:$D$106,3,FALSE)</f>
        <v>-87.882810000000006</v>
      </c>
      <c r="R90" t="str">
        <f>VLOOKUP($O90,Key!$A$1:$D$106,4,FALSE)</f>
        <v>Milwaukee</v>
      </c>
      <c r="S90">
        <v>0</v>
      </c>
      <c r="T90">
        <v>0</v>
      </c>
      <c r="U90">
        <v>0</v>
      </c>
      <c r="V90" t="s">
        <v>32</v>
      </c>
      <c r="W90">
        <v>0</v>
      </c>
      <c r="X90">
        <v>0</v>
      </c>
      <c r="Y90">
        <v>0</v>
      </c>
      <c r="Z90" s="5">
        <v>-1</v>
      </c>
      <c r="AA90" s="1">
        <v>43498</v>
      </c>
      <c r="AB90" s="7">
        <f t="shared" si="6"/>
        <v>43497</v>
      </c>
      <c r="AC90" s="7">
        <f t="shared" si="7"/>
        <v>43498</v>
      </c>
      <c r="AD90" s="7" t="str">
        <f t="shared" si="8"/>
        <v>Saturday</v>
      </c>
      <c r="AE90" s="2">
        <v>0.40091435185185187</v>
      </c>
      <c r="AF90" s="5">
        <v>1</v>
      </c>
      <c r="AG90" s="1">
        <v>43498</v>
      </c>
      <c r="AH90" s="7">
        <f t="shared" si="9"/>
        <v>43497</v>
      </c>
      <c r="AI90" s="7">
        <f t="shared" si="10"/>
        <v>43498</v>
      </c>
      <c r="AJ90" s="7" t="str">
        <f t="shared" si="11"/>
        <v>Saturday</v>
      </c>
      <c r="AK90" s="2">
        <v>0.40109953703703699</v>
      </c>
      <c r="AL90" t="s">
        <v>32</v>
      </c>
      <c r="AM90" t="s">
        <v>33</v>
      </c>
      <c r="AN90" t="s">
        <v>34</v>
      </c>
      <c r="AO90" t="s">
        <v>27</v>
      </c>
    </row>
    <row r="91" spans="1:41" x14ac:dyDescent="0.2">
      <c r="A91" t="s">
        <v>27</v>
      </c>
      <c r="B91">
        <v>1558724</v>
      </c>
      <c r="C91" t="s">
        <v>40</v>
      </c>
      <c r="F91">
        <v>53201</v>
      </c>
      <c r="G91" t="s">
        <v>29</v>
      </c>
      <c r="H91" t="s">
        <v>82</v>
      </c>
      <c r="I91">
        <v>989</v>
      </c>
      <c r="J91" t="s">
        <v>30</v>
      </c>
      <c r="K91" t="s">
        <v>84</v>
      </c>
      <c r="L91">
        <f>VLOOKUP($K91,Key!$A$1:$D$106,2,FALSE)</f>
        <v>43.074890000000003</v>
      </c>
      <c r="M91">
        <f>VLOOKUP($K91,Key!$A$1:$D$106,3,FALSE)</f>
        <v>-87.882810000000006</v>
      </c>
      <c r="N91" t="str">
        <f>VLOOKUP($K91,Key!$A$1:$D$106,4,FALSE)</f>
        <v>Milwaukee</v>
      </c>
      <c r="O91" t="s">
        <v>84</v>
      </c>
      <c r="P91">
        <f>VLOOKUP($O91,Key!$A$1:$D$106,2,FALSE)</f>
        <v>43.074890000000003</v>
      </c>
      <c r="Q91">
        <f>VLOOKUP($O91,Key!$A$1:$D$106,3,FALSE)</f>
        <v>-87.882810000000006</v>
      </c>
      <c r="R91" t="str">
        <f>VLOOKUP($O91,Key!$A$1:$D$106,4,FALSE)</f>
        <v>Milwaukee</v>
      </c>
      <c r="S91">
        <v>0</v>
      </c>
      <c r="T91">
        <v>0</v>
      </c>
      <c r="U91">
        <v>0</v>
      </c>
      <c r="V91" t="s">
        <v>32</v>
      </c>
      <c r="W91">
        <v>0</v>
      </c>
      <c r="X91">
        <v>0</v>
      </c>
      <c r="Y91">
        <v>0</v>
      </c>
      <c r="Z91" s="4">
        <v>-1</v>
      </c>
      <c r="AA91" s="1">
        <v>43498</v>
      </c>
      <c r="AB91" s="6">
        <f t="shared" si="6"/>
        <v>43497</v>
      </c>
      <c r="AC91" s="6">
        <f t="shared" si="7"/>
        <v>43498</v>
      </c>
      <c r="AD91" s="6" t="str">
        <f t="shared" si="8"/>
        <v>Saturday</v>
      </c>
      <c r="AE91" s="2">
        <v>0.40252314814814816</v>
      </c>
      <c r="AF91" s="4">
        <v>1</v>
      </c>
      <c r="AG91" s="1">
        <v>43498</v>
      </c>
      <c r="AH91" s="6">
        <f t="shared" si="9"/>
        <v>43497</v>
      </c>
      <c r="AI91" s="6">
        <f t="shared" si="10"/>
        <v>43498</v>
      </c>
      <c r="AJ91" s="6" t="str">
        <f t="shared" si="11"/>
        <v>Saturday</v>
      </c>
      <c r="AK91" s="2">
        <v>0.40274305555555556</v>
      </c>
      <c r="AL91" t="s">
        <v>32</v>
      </c>
      <c r="AM91" t="s">
        <v>33</v>
      </c>
      <c r="AN91" t="s">
        <v>34</v>
      </c>
      <c r="AO91" t="s">
        <v>27</v>
      </c>
    </row>
    <row r="92" spans="1:41" x14ac:dyDescent="0.2">
      <c r="A92" t="s">
        <v>27</v>
      </c>
      <c r="B92">
        <v>1558724</v>
      </c>
      <c r="C92" t="s">
        <v>40</v>
      </c>
      <c r="F92">
        <v>53201</v>
      </c>
      <c r="G92" t="s">
        <v>29</v>
      </c>
      <c r="H92" t="s">
        <v>82</v>
      </c>
      <c r="I92">
        <v>12705</v>
      </c>
      <c r="J92" t="s">
        <v>30</v>
      </c>
      <c r="K92" t="s">
        <v>85</v>
      </c>
      <c r="L92">
        <f>VLOOKUP($K92,Key!$A$1:$D$106,2,FALSE)</f>
        <v>43.078530000000001</v>
      </c>
      <c r="M92">
        <f>VLOOKUP($K92,Key!$A$1:$D$106,3,FALSE)</f>
        <v>-87.882620000000003</v>
      </c>
      <c r="N92" t="str">
        <f>VLOOKUP($K92,Key!$A$1:$D$106,4,FALSE)</f>
        <v>Milwaukee</v>
      </c>
      <c r="O92" t="s">
        <v>85</v>
      </c>
      <c r="P92">
        <f>VLOOKUP($O92,Key!$A$1:$D$106,2,FALSE)</f>
        <v>43.078530000000001</v>
      </c>
      <c r="Q92">
        <f>VLOOKUP($O92,Key!$A$1:$D$106,3,FALSE)</f>
        <v>-87.882620000000003</v>
      </c>
      <c r="R92" t="str">
        <f>VLOOKUP($O92,Key!$A$1:$D$106,4,FALSE)</f>
        <v>Milwaukee</v>
      </c>
      <c r="S92">
        <v>1</v>
      </c>
      <c r="T92">
        <v>0</v>
      </c>
      <c r="U92">
        <v>0</v>
      </c>
      <c r="V92" t="s">
        <v>32</v>
      </c>
      <c r="W92">
        <v>0</v>
      </c>
      <c r="X92">
        <v>0</v>
      </c>
      <c r="Y92">
        <v>0</v>
      </c>
      <c r="Z92" s="5">
        <v>-1</v>
      </c>
      <c r="AA92" s="1">
        <v>43498</v>
      </c>
      <c r="AB92" s="7">
        <f t="shared" si="6"/>
        <v>43497</v>
      </c>
      <c r="AC92" s="7">
        <f t="shared" si="7"/>
        <v>43498</v>
      </c>
      <c r="AD92" s="7" t="str">
        <f t="shared" si="8"/>
        <v>Saturday</v>
      </c>
      <c r="AE92" s="2">
        <v>0.45969907407407407</v>
      </c>
      <c r="AF92" s="5">
        <v>1</v>
      </c>
      <c r="AG92" s="1">
        <v>43498</v>
      </c>
      <c r="AH92" s="7">
        <f t="shared" si="9"/>
        <v>43497</v>
      </c>
      <c r="AI92" s="7">
        <f t="shared" si="10"/>
        <v>43498</v>
      </c>
      <c r="AJ92" s="7" t="str">
        <f t="shared" si="11"/>
        <v>Saturday</v>
      </c>
      <c r="AK92" s="2">
        <v>0.4598842592592593</v>
      </c>
      <c r="AL92" t="s">
        <v>32</v>
      </c>
      <c r="AM92" t="s">
        <v>33</v>
      </c>
      <c r="AN92" t="s">
        <v>34</v>
      </c>
      <c r="AO92" t="s">
        <v>27</v>
      </c>
    </row>
    <row r="93" spans="1:41" x14ac:dyDescent="0.2">
      <c r="A93" t="s">
        <v>27</v>
      </c>
      <c r="B93">
        <v>1558724</v>
      </c>
      <c r="C93" t="s">
        <v>40</v>
      </c>
      <c r="F93">
        <v>53201</v>
      </c>
      <c r="G93" t="s">
        <v>29</v>
      </c>
      <c r="H93" t="s">
        <v>82</v>
      </c>
      <c r="I93">
        <v>12704</v>
      </c>
      <c r="J93" t="s">
        <v>30</v>
      </c>
      <c r="K93" t="s">
        <v>85</v>
      </c>
      <c r="L93">
        <f>VLOOKUP($K93,Key!$A$1:$D$106,2,FALSE)</f>
        <v>43.078530000000001</v>
      </c>
      <c r="M93">
        <f>VLOOKUP($K93,Key!$A$1:$D$106,3,FALSE)</f>
        <v>-87.882620000000003</v>
      </c>
      <c r="N93" t="str">
        <f>VLOOKUP($K93,Key!$A$1:$D$106,4,FALSE)</f>
        <v>Milwaukee</v>
      </c>
      <c r="O93" t="s">
        <v>85</v>
      </c>
      <c r="P93">
        <f>VLOOKUP($O93,Key!$A$1:$D$106,2,FALSE)</f>
        <v>43.078530000000001</v>
      </c>
      <c r="Q93">
        <f>VLOOKUP($O93,Key!$A$1:$D$106,3,FALSE)</f>
        <v>-87.882620000000003</v>
      </c>
      <c r="R93" t="str">
        <f>VLOOKUP($O93,Key!$A$1:$D$106,4,FALSE)</f>
        <v>Milwaukee</v>
      </c>
      <c r="S93">
        <v>0</v>
      </c>
      <c r="T93">
        <v>0</v>
      </c>
      <c r="U93">
        <v>0</v>
      </c>
      <c r="V93" t="s">
        <v>32</v>
      </c>
      <c r="W93">
        <v>0</v>
      </c>
      <c r="X93">
        <v>0</v>
      </c>
      <c r="Y93">
        <v>0</v>
      </c>
      <c r="Z93" s="4">
        <v>-1</v>
      </c>
      <c r="AA93" s="1">
        <v>43498</v>
      </c>
      <c r="AB93" s="6">
        <f t="shared" si="6"/>
        <v>43497</v>
      </c>
      <c r="AC93" s="6">
        <f t="shared" si="7"/>
        <v>43498</v>
      </c>
      <c r="AD93" s="6" t="str">
        <f t="shared" si="8"/>
        <v>Saturday</v>
      </c>
      <c r="AE93" s="2">
        <v>0.46009259259259255</v>
      </c>
      <c r="AF93" s="4">
        <v>1</v>
      </c>
      <c r="AG93" s="1">
        <v>43498</v>
      </c>
      <c r="AH93" s="6">
        <f t="shared" si="9"/>
        <v>43497</v>
      </c>
      <c r="AI93" s="6">
        <f t="shared" si="10"/>
        <v>43498</v>
      </c>
      <c r="AJ93" s="6" t="str">
        <f t="shared" si="11"/>
        <v>Saturday</v>
      </c>
      <c r="AK93" s="2">
        <v>0.46030092592592592</v>
      </c>
      <c r="AL93" t="s">
        <v>32</v>
      </c>
      <c r="AM93" t="s">
        <v>33</v>
      </c>
      <c r="AN93" t="s">
        <v>34</v>
      </c>
      <c r="AO93" t="s">
        <v>27</v>
      </c>
    </row>
    <row r="94" spans="1:41" x14ac:dyDescent="0.2">
      <c r="A94" t="s">
        <v>27</v>
      </c>
      <c r="B94">
        <v>1558724</v>
      </c>
      <c r="C94" t="s">
        <v>40</v>
      </c>
      <c r="F94">
        <v>53201</v>
      </c>
      <c r="G94" t="s">
        <v>29</v>
      </c>
      <c r="H94" t="s">
        <v>82</v>
      </c>
      <c r="I94">
        <v>959</v>
      </c>
      <c r="J94" t="s">
        <v>30</v>
      </c>
      <c r="K94" t="s">
        <v>85</v>
      </c>
      <c r="L94">
        <f>VLOOKUP($K94,Key!$A$1:$D$106,2,FALSE)</f>
        <v>43.078530000000001</v>
      </c>
      <c r="M94">
        <f>VLOOKUP($K94,Key!$A$1:$D$106,3,FALSE)</f>
        <v>-87.882620000000003</v>
      </c>
      <c r="N94" t="str">
        <f>VLOOKUP($K94,Key!$A$1:$D$106,4,FALSE)</f>
        <v>Milwaukee</v>
      </c>
      <c r="O94" t="s">
        <v>85</v>
      </c>
      <c r="P94">
        <f>VLOOKUP($O94,Key!$A$1:$D$106,2,FALSE)</f>
        <v>43.078530000000001</v>
      </c>
      <c r="Q94">
        <f>VLOOKUP($O94,Key!$A$1:$D$106,3,FALSE)</f>
        <v>-87.882620000000003</v>
      </c>
      <c r="R94" t="str">
        <f>VLOOKUP($O94,Key!$A$1:$D$106,4,FALSE)</f>
        <v>Milwaukee</v>
      </c>
      <c r="S94">
        <v>0</v>
      </c>
      <c r="T94">
        <v>0</v>
      </c>
      <c r="U94">
        <v>0</v>
      </c>
      <c r="V94" t="s">
        <v>32</v>
      </c>
      <c r="W94">
        <v>0</v>
      </c>
      <c r="X94">
        <v>0</v>
      </c>
      <c r="Y94">
        <v>0</v>
      </c>
      <c r="Z94" s="5">
        <v>-1</v>
      </c>
      <c r="AA94" s="1">
        <v>43498</v>
      </c>
      <c r="AB94" s="7">
        <f t="shared" si="6"/>
        <v>43497</v>
      </c>
      <c r="AC94" s="7">
        <f t="shared" si="7"/>
        <v>43498</v>
      </c>
      <c r="AD94" s="7" t="str">
        <f t="shared" si="8"/>
        <v>Saturday</v>
      </c>
      <c r="AE94" s="2">
        <v>0.46068287037037042</v>
      </c>
      <c r="AF94" s="5">
        <v>1</v>
      </c>
      <c r="AG94" s="1">
        <v>43498</v>
      </c>
      <c r="AH94" s="7">
        <f t="shared" si="9"/>
        <v>43497</v>
      </c>
      <c r="AI94" s="7">
        <f t="shared" si="10"/>
        <v>43498</v>
      </c>
      <c r="AJ94" s="7" t="str">
        <f t="shared" si="11"/>
        <v>Saturday</v>
      </c>
      <c r="AK94" s="2">
        <v>0.46090277777777783</v>
      </c>
      <c r="AL94" t="s">
        <v>32</v>
      </c>
      <c r="AM94" t="s">
        <v>33</v>
      </c>
      <c r="AN94" t="s">
        <v>34</v>
      </c>
      <c r="AO94" t="s">
        <v>27</v>
      </c>
    </row>
    <row r="95" spans="1:41" x14ac:dyDescent="0.2">
      <c r="A95" t="s">
        <v>27</v>
      </c>
      <c r="B95">
        <v>1558724</v>
      </c>
      <c r="C95" t="s">
        <v>40</v>
      </c>
      <c r="F95">
        <v>53201</v>
      </c>
      <c r="G95" t="s">
        <v>29</v>
      </c>
      <c r="H95" t="s">
        <v>82</v>
      </c>
      <c r="I95">
        <v>5547</v>
      </c>
      <c r="J95" t="s">
        <v>30</v>
      </c>
      <c r="K95" t="s">
        <v>85</v>
      </c>
      <c r="L95">
        <f>VLOOKUP($K95,Key!$A$1:$D$106,2,FALSE)</f>
        <v>43.078530000000001</v>
      </c>
      <c r="M95">
        <f>VLOOKUP($K95,Key!$A$1:$D$106,3,FALSE)</f>
        <v>-87.882620000000003</v>
      </c>
      <c r="N95" t="str">
        <f>VLOOKUP($K95,Key!$A$1:$D$106,4,FALSE)</f>
        <v>Milwaukee</v>
      </c>
      <c r="O95" t="s">
        <v>85</v>
      </c>
      <c r="P95">
        <f>VLOOKUP($O95,Key!$A$1:$D$106,2,FALSE)</f>
        <v>43.078530000000001</v>
      </c>
      <c r="Q95">
        <f>VLOOKUP($O95,Key!$A$1:$D$106,3,FALSE)</f>
        <v>-87.882620000000003</v>
      </c>
      <c r="R95" t="str">
        <f>VLOOKUP($O95,Key!$A$1:$D$106,4,FALSE)</f>
        <v>Milwaukee</v>
      </c>
      <c r="S95">
        <v>1</v>
      </c>
      <c r="T95">
        <v>0</v>
      </c>
      <c r="U95">
        <v>0</v>
      </c>
      <c r="V95" t="s">
        <v>32</v>
      </c>
      <c r="W95">
        <v>0</v>
      </c>
      <c r="X95">
        <v>0</v>
      </c>
      <c r="Y95">
        <v>0</v>
      </c>
      <c r="Z95" s="4">
        <v>-1</v>
      </c>
      <c r="AA95" s="1">
        <v>43498</v>
      </c>
      <c r="AB95" s="6">
        <f t="shared" si="6"/>
        <v>43497</v>
      </c>
      <c r="AC95" s="6">
        <f t="shared" si="7"/>
        <v>43498</v>
      </c>
      <c r="AD95" s="6" t="str">
        <f t="shared" si="8"/>
        <v>Saturday</v>
      </c>
      <c r="AE95" s="2">
        <v>0.46101851851851849</v>
      </c>
      <c r="AF95" s="4">
        <v>1</v>
      </c>
      <c r="AG95" s="1">
        <v>43498</v>
      </c>
      <c r="AH95" s="6">
        <f t="shared" si="9"/>
        <v>43497</v>
      </c>
      <c r="AI95" s="6">
        <f t="shared" si="10"/>
        <v>43498</v>
      </c>
      <c r="AJ95" s="6" t="str">
        <f t="shared" si="11"/>
        <v>Saturday</v>
      </c>
      <c r="AK95" s="2">
        <v>0.46127314814814818</v>
      </c>
      <c r="AL95" t="s">
        <v>32</v>
      </c>
      <c r="AM95" t="s">
        <v>33</v>
      </c>
      <c r="AN95" t="s">
        <v>34</v>
      </c>
      <c r="AO95" t="s">
        <v>27</v>
      </c>
    </row>
    <row r="96" spans="1:41" x14ac:dyDescent="0.2">
      <c r="A96" t="s">
        <v>27</v>
      </c>
      <c r="B96">
        <v>1558724</v>
      </c>
      <c r="C96" t="s">
        <v>40</v>
      </c>
      <c r="F96">
        <v>53201</v>
      </c>
      <c r="G96" t="s">
        <v>29</v>
      </c>
      <c r="H96" t="s">
        <v>82</v>
      </c>
      <c r="I96">
        <v>5518</v>
      </c>
      <c r="J96" t="s">
        <v>30</v>
      </c>
      <c r="K96" t="s">
        <v>31</v>
      </c>
      <c r="L96">
        <f>VLOOKUP($K96,Key!$A$1:$D$106,2,FALSE)</f>
        <v>43.034619999999997</v>
      </c>
      <c r="M96">
        <f>VLOOKUP($K96,Key!$A$1:$D$106,3,FALSE)</f>
        <v>-87.917500000000004</v>
      </c>
      <c r="N96" t="str">
        <f>VLOOKUP($K96,Key!$A$1:$D$106,4,FALSE)</f>
        <v>Milwaukee</v>
      </c>
      <c r="O96" t="s">
        <v>53</v>
      </c>
      <c r="P96">
        <f>VLOOKUP($O96,Key!$A$1:$D$106,2,FALSE)</f>
        <v>43.049909999999997</v>
      </c>
      <c r="Q96">
        <f>VLOOKUP($O96,Key!$A$1:$D$106,3,FALSE)</f>
        <v>-87.914237</v>
      </c>
      <c r="R96" t="str">
        <f>VLOOKUP($O96,Key!$A$1:$D$106,4,FALSE)</f>
        <v>Milwaukee</v>
      </c>
      <c r="S96">
        <v>133</v>
      </c>
      <c r="T96">
        <v>10</v>
      </c>
      <c r="U96">
        <v>0</v>
      </c>
      <c r="V96" t="s">
        <v>33</v>
      </c>
      <c r="W96">
        <v>18</v>
      </c>
      <c r="X96">
        <v>17.100000000000001</v>
      </c>
      <c r="Y96">
        <v>720</v>
      </c>
      <c r="Z96" s="5">
        <v>-1</v>
      </c>
      <c r="AA96" s="1">
        <v>43501</v>
      </c>
      <c r="AB96" s="7">
        <f t="shared" si="6"/>
        <v>43497</v>
      </c>
      <c r="AC96" s="7">
        <f t="shared" si="7"/>
        <v>43501</v>
      </c>
      <c r="AD96" s="7" t="str">
        <f t="shared" si="8"/>
        <v>Tuesday</v>
      </c>
      <c r="AE96" s="2">
        <v>0.33577546296296296</v>
      </c>
      <c r="AF96" s="5">
        <v>1</v>
      </c>
      <c r="AG96" s="1">
        <v>43501</v>
      </c>
      <c r="AH96" s="7">
        <f t="shared" si="9"/>
        <v>43497</v>
      </c>
      <c r="AI96" s="7">
        <f t="shared" si="10"/>
        <v>43501</v>
      </c>
      <c r="AJ96" s="7" t="str">
        <f t="shared" si="11"/>
        <v>Tuesday</v>
      </c>
      <c r="AK96" s="2">
        <v>0.42788194444444444</v>
      </c>
      <c r="AL96" t="s">
        <v>33</v>
      </c>
      <c r="AM96" t="s">
        <v>33</v>
      </c>
      <c r="AN96" t="s">
        <v>46</v>
      </c>
      <c r="AO96" t="s">
        <v>27</v>
      </c>
    </row>
    <row r="97" spans="1:41" x14ac:dyDescent="0.2">
      <c r="A97" t="s">
        <v>27</v>
      </c>
      <c r="B97">
        <v>1558724</v>
      </c>
      <c r="C97" t="s">
        <v>40</v>
      </c>
      <c r="F97">
        <v>53201</v>
      </c>
      <c r="G97" t="s">
        <v>29</v>
      </c>
      <c r="H97" t="s">
        <v>82</v>
      </c>
      <c r="I97">
        <v>11078</v>
      </c>
      <c r="J97" t="s">
        <v>30</v>
      </c>
      <c r="K97" t="s">
        <v>31</v>
      </c>
      <c r="L97">
        <f>VLOOKUP($K97,Key!$A$1:$D$106,2,FALSE)</f>
        <v>43.034619999999997</v>
      </c>
      <c r="M97">
        <f>VLOOKUP($K97,Key!$A$1:$D$106,3,FALSE)</f>
        <v>-87.917500000000004</v>
      </c>
      <c r="N97" t="str">
        <f>VLOOKUP($K97,Key!$A$1:$D$106,4,FALSE)</f>
        <v>Milwaukee</v>
      </c>
      <c r="O97" t="s">
        <v>60</v>
      </c>
      <c r="P97">
        <f>VLOOKUP($O97,Key!$A$1:$D$106,2,FALSE)</f>
        <v>43.037300000000002</v>
      </c>
      <c r="Q97">
        <f>VLOOKUP($O97,Key!$A$1:$D$106,3,FALSE)</f>
        <v>-87.915800000000004</v>
      </c>
      <c r="R97" t="str">
        <f>VLOOKUP($O97,Key!$A$1:$D$106,4,FALSE)</f>
        <v>Milwaukee</v>
      </c>
      <c r="S97">
        <v>3</v>
      </c>
      <c r="T97">
        <v>0</v>
      </c>
      <c r="U97">
        <v>0</v>
      </c>
      <c r="V97" t="s">
        <v>32</v>
      </c>
      <c r="W97">
        <v>0</v>
      </c>
      <c r="X97">
        <v>0</v>
      </c>
      <c r="Y97">
        <v>0</v>
      </c>
      <c r="Z97" s="4">
        <v>-1</v>
      </c>
      <c r="AA97" s="1">
        <v>43523</v>
      </c>
      <c r="AB97" s="6">
        <f t="shared" si="6"/>
        <v>43497</v>
      </c>
      <c r="AC97" s="6">
        <f t="shared" si="7"/>
        <v>43523</v>
      </c>
      <c r="AD97" s="6" t="str">
        <f t="shared" si="8"/>
        <v>Wednesday</v>
      </c>
      <c r="AE97" s="2">
        <v>0.3426967592592593</v>
      </c>
      <c r="AF97" s="4">
        <v>1</v>
      </c>
      <c r="AG97" s="1">
        <v>43523</v>
      </c>
      <c r="AH97" s="6">
        <f t="shared" si="9"/>
        <v>43497</v>
      </c>
      <c r="AI97" s="6">
        <f t="shared" si="10"/>
        <v>43523</v>
      </c>
      <c r="AJ97" s="6" t="str">
        <f t="shared" si="11"/>
        <v>Wednesday</v>
      </c>
      <c r="AK97" s="2">
        <v>0.34482638888888889</v>
      </c>
      <c r="AL97" t="s">
        <v>32</v>
      </c>
      <c r="AM97" t="s">
        <v>33</v>
      </c>
      <c r="AN97" t="s">
        <v>46</v>
      </c>
      <c r="AO97" t="s">
        <v>27</v>
      </c>
    </row>
    <row r="98" spans="1:41" x14ac:dyDescent="0.2">
      <c r="A98" t="s">
        <v>27</v>
      </c>
      <c r="B98">
        <v>1558724</v>
      </c>
      <c r="C98" t="s">
        <v>40</v>
      </c>
      <c r="F98">
        <v>53201</v>
      </c>
      <c r="G98" t="s">
        <v>29</v>
      </c>
      <c r="H98" t="s">
        <v>82</v>
      </c>
      <c r="I98">
        <v>12559</v>
      </c>
      <c r="J98" t="s">
        <v>30</v>
      </c>
      <c r="K98" t="s">
        <v>31</v>
      </c>
      <c r="L98">
        <f>VLOOKUP($K98,Key!$A$1:$D$106,2,FALSE)</f>
        <v>43.034619999999997</v>
      </c>
      <c r="M98">
        <f>VLOOKUP($K98,Key!$A$1:$D$106,3,FALSE)</f>
        <v>-87.917500000000004</v>
      </c>
      <c r="N98" t="str">
        <f>VLOOKUP($K98,Key!$A$1:$D$106,4,FALSE)</f>
        <v>Milwaukee</v>
      </c>
      <c r="O98" t="s">
        <v>53</v>
      </c>
      <c r="P98">
        <f>VLOOKUP($O98,Key!$A$1:$D$106,2,FALSE)</f>
        <v>43.049909999999997</v>
      </c>
      <c r="Q98">
        <f>VLOOKUP($O98,Key!$A$1:$D$106,3,FALSE)</f>
        <v>-87.914237</v>
      </c>
      <c r="R98" t="str">
        <f>VLOOKUP($O98,Key!$A$1:$D$106,4,FALSE)</f>
        <v>Milwaukee</v>
      </c>
      <c r="S98">
        <v>15</v>
      </c>
      <c r="T98">
        <v>0</v>
      </c>
      <c r="U98">
        <v>0</v>
      </c>
      <c r="V98" t="s">
        <v>32</v>
      </c>
      <c r="W98">
        <v>2</v>
      </c>
      <c r="X98">
        <v>1.9</v>
      </c>
      <c r="Y98">
        <v>80</v>
      </c>
      <c r="Z98" s="5">
        <v>-1</v>
      </c>
      <c r="AA98" s="1">
        <v>43517</v>
      </c>
      <c r="AB98" s="7">
        <f t="shared" si="6"/>
        <v>43497</v>
      </c>
      <c r="AC98" s="7">
        <f t="shared" si="7"/>
        <v>43517</v>
      </c>
      <c r="AD98" s="7" t="str">
        <f t="shared" si="8"/>
        <v>Thursday</v>
      </c>
      <c r="AE98" s="2">
        <v>0.3372337962962963</v>
      </c>
      <c r="AF98" s="5">
        <v>1</v>
      </c>
      <c r="AG98" s="1">
        <v>43517</v>
      </c>
      <c r="AH98" s="7">
        <f t="shared" si="9"/>
        <v>43497</v>
      </c>
      <c r="AI98" s="7">
        <f t="shared" si="10"/>
        <v>43517</v>
      </c>
      <c r="AJ98" s="7" t="str">
        <f t="shared" si="11"/>
        <v>Thursday</v>
      </c>
      <c r="AK98" s="2">
        <v>0.34765046296296293</v>
      </c>
      <c r="AL98" t="s">
        <v>32</v>
      </c>
      <c r="AM98" t="s">
        <v>33</v>
      </c>
      <c r="AN98" t="s">
        <v>46</v>
      </c>
      <c r="AO98" t="s">
        <v>27</v>
      </c>
    </row>
    <row r="99" spans="1:41" x14ac:dyDescent="0.2">
      <c r="A99" t="s">
        <v>27</v>
      </c>
      <c r="B99">
        <v>1716700</v>
      </c>
      <c r="C99" t="s">
        <v>40</v>
      </c>
      <c r="D99" t="s">
        <v>86</v>
      </c>
      <c r="E99" t="s">
        <v>42</v>
      </c>
      <c r="F99">
        <v>53211</v>
      </c>
      <c r="G99" t="s">
        <v>29</v>
      </c>
      <c r="H99" t="s">
        <v>43</v>
      </c>
      <c r="I99">
        <v>28</v>
      </c>
      <c r="J99" t="s">
        <v>30</v>
      </c>
      <c r="K99" t="s">
        <v>81</v>
      </c>
      <c r="L99">
        <f>VLOOKUP($K99,Key!$A$1:$D$106,2,FALSE)</f>
        <v>43.081940000000003</v>
      </c>
      <c r="M99">
        <f>VLOOKUP($K99,Key!$A$1:$D$106,3,FALSE)</f>
        <v>-87.888090000000005</v>
      </c>
      <c r="N99" t="str">
        <f>VLOOKUP($K99,Key!$A$1:$D$106,4,FALSE)</f>
        <v>Shorewood</v>
      </c>
      <c r="O99" t="s">
        <v>83</v>
      </c>
      <c r="P99">
        <f>VLOOKUP($O99,Key!$A$1:$D$106,2,FALSE)</f>
        <v>43.074655999999997</v>
      </c>
      <c r="Q99">
        <f>VLOOKUP($O99,Key!$A$1:$D$106,3,FALSE)</f>
        <v>-87.889011999999994</v>
      </c>
      <c r="R99" t="str">
        <f>VLOOKUP($O99,Key!$A$1:$D$106,4,FALSE)</f>
        <v>Milwaukee</v>
      </c>
      <c r="S99">
        <v>9</v>
      </c>
      <c r="T99">
        <v>0</v>
      </c>
      <c r="U99">
        <v>0</v>
      </c>
      <c r="V99" t="s">
        <v>32</v>
      </c>
      <c r="W99">
        <v>1</v>
      </c>
      <c r="X99">
        <v>1</v>
      </c>
      <c r="Y99">
        <v>40</v>
      </c>
      <c r="Z99" s="5">
        <v>-1</v>
      </c>
      <c r="AA99" s="1">
        <v>43522</v>
      </c>
      <c r="AB99" s="7">
        <f t="shared" si="6"/>
        <v>43497</v>
      </c>
      <c r="AC99" s="7">
        <f t="shared" si="7"/>
        <v>43522</v>
      </c>
      <c r="AD99" s="7" t="str">
        <f t="shared" si="8"/>
        <v>Tuesday</v>
      </c>
      <c r="AE99" s="2">
        <v>0.6661111111111111</v>
      </c>
      <c r="AF99" s="5">
        <v>1</v>
      </c>
      <c r="AG99" s="1">
        <v>43522</v>
      </c>
      <c r="AH99" s="7">
        <f t="shared" si="9"/>
        <v>43497</v>
      </c>
      <c r="AI99" s="7">
        <f t="shared" si="10"/>
        <v>43522</v>
      </c>
      <c r="AJ99" s="7" t="str">
        <f t="shared" si="11"/>
        <v>Tuesday</v>
      </c>
      <c r="AK99" s="2">
        <v>0.67289351851851853</v>
      </c>
      <c r="AL99" t="s">
        <v>32</v>
      </c>
      <c r="AM99" t="s">
        <v>33</v>
      </c>
      <c r="AN99" t="s">
        <v>46</v>
      </c>
      <c r="AO99" t="s">
        <v>27</v>
      </c>
    </row>
    <row r="100" spans="1:41" x14ac:dyDescent="0.2">
      <c r="A100" t="s">
        <v>27</v>
      </c>
      <c r="B100">
        <v>1728201</v>
      </c>
      <c r="C100" t="s">
        <v>40</v>
      </c>
      <c r="D100" t="s">
        <v>47</v>
      </c>
      <c r="E100" t="s">
        <v>42</v>
      </c>
      <c r="F100">
        <v>53202</v>
      </c>
      <c r="G100" t="s">
        <v>29</v>
      </c>
      <c r="H100" t="s">
        <v>43</v>
      </c>
      <c r="I100">
        <v>5427</v>
      </c>
      <c r="J100" t="s">
        <v>30</v>
      </c>
      <c r="K100" t="s">
        <v>61</v>
      </c>
      <c r="L100">
        <f>VLOOKUP($K100,Key!$A$1:$D$106,2,FALSE)</f>
        <v>43.058619999999998</v>
      </c>
      <c r="M100">
        <f>VLOOKUP($K100,Key!$A$1:$D$106,3,FALSE)</f>
        <v>-87.885319999999993</v>
      </c>
      <c r="N100" t="str">
        <f>VLOOKUP($K100,Key!$A$1:$D$106,4,FALSE)</f>
        <v>Milwaukee</v>
      </c>
      <c r="O100" t="s">
        <v>87</v>
      </c>
      <c r="P100">
        <f>VLOOKUP($O100,Key!$A$1:$D$106,2,FALSE)</f>
        <v>43.045712999999999</v>
      </c>
      <c r="Q100">
        <f>VLOOKUP($O100,Key!$A$1:$D$106,3,FALSE)</f>
        <v>-87.899756999999994</v>
      </c>
      <c r="R100" t="str">
        <f>VLOOKUP($O100,Key!$A$1:$D$106,4,FALSE)</f>
        <v>Milwaukee</v>
      </c>
      <c r="S100">
        <v>27</v>
      </c>
      <c r="T100">
        <v>0</v>
      </c>
      <c r="U100">
        <v>0</v>
      </c>
      <c r="V100" t="s">
        <v>32</v>
      </c>
      <c r="W100">
        <v>4</v>
      </c>
      <c r="X100">
        <v>3.8</v>
      </c>
      <c r="Y100">
        <v>160</v>
      </c>
      <c r="Z100" s="4">
        <v>-1</v>
      </c>
      <c r="AA100" s="1">
        <v>43506</v>
      </c>
      <c r="AB100" s="6">
        <f t="shared" si="6"/>
        <v>43497</v>
      </c>
      <c r="AC100" s="6">
        <f t="shared" si="7"/>
        <v>43506</v>
      </c>
      <c r="AD100" s="6" t="str">
        <f t="shared" si="8"/>
        <v>Sunday</v>
      </c>
      <c r="AE100" s="2">
        <v>0.56072916666666661</v>
      </c>
      <c r="AF100" s="4">
        <v>1</v>
      </c>
      <c r="AG100" s="1">
        <v>43506</v>
      </c>
      <c r="AH100" s="6">
        <f t="shared" si="9"/>
        <v>43497</v>
      </c>
      <c r="AI100" s="6">
        <f t="shared" si="10"/>
        <v>43506</v>
      </c>
      <c r="AJ100" s="6" t="str">
        <f t="shared" si="11"/>
        <v>Sunday</v>
      </c>
      <c r="AK100" s="2">
        <v>0.57916666666666672</v>
      </c>
      <c r="AL100" t="s">
        <v>32</v>
      </c>
      <c r="AM100" t="s">
        <v>33</v>
      </c>
      <c r="AN100" t="s">
        <v>46</v>
      </c>
      <c r="AO100" t="s">
        <v>27</v>
      </c>
    </row>
    <row r="101" spans="1:41" x14ac:dyDescent="0.2">
      <c r="A101" t="s">
        <v>27</v>
      </c>
      <c r="B101">
        <v>1736712</v>
      </c>
      <c r="C101" t="s">
        <v>40</v>
      </c>
      <c r="D101" t="s">
        <v>47</v>
      </c>
      <c r="E101" t="s">
        <v>42</v>
      </c>
      <c r="F101">
        <v>53202</v>
      </c>
      <c r="G101" t="s">
        <v>29</v>
      </c>
      <c r="H101" t="s">
        <v>43</v>
      </c>
      <c r="I101">
        <v>108</v>
      </c>
      <c r="J101" t="s">
        <v>30</v>
      </c>
      <c r="K101" t="s">
        <v>35</v>
      </c>
      <c r="L101">
        <f>VLOOKUP($K101,Key!$A$1:$D$106,2,FALSE)</f>
        <v>43.042490000000001</v>
      </c>
      <c r="M101">
        <f>VLOOKUP($K101,Key!$A$1:$D$106,3,FALSE)</f>
        <v>-87.909959999999998</v>
      </c>
      <c r="N101" t="str">
        <f>VLOOKUP($K101,Key!$A$1:$D$106,4,FALSE)</f>
        <v>Milwaukee</v>
      </c>
      <c r="O101" t="s">
        <v>54</v>
      </c>
      <c r="P101">
        <f>VLOOKUP($O101,Key!$A$1:$D$106,2,FALSE)</f>
        <v>43.028709999999997</v>
      </c>
      <c r="Q101">
        <f>VLOOKUP($O101,Key!$A$1:$D$106,3,FALSE)</f>
        <v>-87.9041</v>
      </c>
      <c r="R101" t="str">
        <f>VLOOKUP($O101,Key!$A$1:$D$106,4,FALSE)</f>
        <v>Milwaukee</v>
      </c>
      <c r="S101">
        <v>14</v>
      </c>
      <c r="T101">
        <v>0</v>
      </c>
      <c r="U101">
        <v>0</v>
      </c>
      <c r="V101" t="s">
        <v>32</v>
      </c>
      <c r="W101">
        <v>2</v>
      </c>
      <c r="X101">
        <v>1.9</v>
      </c>
      <c r="Y101">
        <v>80</v>
      </c>
      <c r="Z101" s="5">
        <v>-1</v>
      </c>
      <c r="AA101" s="1">
        <v>43516</v>
      </c>
      <c r="AB101" s="7">
        <f t="shared" si="6"/>
        <v>43497</v>
      </c>
      <c r="AC101" s="7">
        <f t="shared" si="7"/>
        <v>43516</v>
      </c>
      <c r="AD101" s="7" t="str">
        <f t="shared" si="8"/>
        <v>Wednesday</v>
      </c>
      <c r="AE101" s="2">
        <v>0.93672453703703706</v>
      </c>
      <c r="AF101" s="5">
        <v>1</v>
      </c>
      <c r="AG101" s="1">
        <v>43516</v>
      </c>
      <c r="AH101" s="7">
        <f t="shared" si="9"/>
        <v>43497</v>
      </c>
      <c r="AI101" s="7">
        <f t="shared" si="10"/>
        <v>43516</v>
      </c>
      <c r="AJ101" s="7" t="str">
        <f t="shared" si="11"/>
        <v>Wednesday</v>
      </c>
      <c r="AK101" s="2">
        <v>0.9462962962962963</v>
      </c>
      <c r="AL101" t="s">
        <v>32</v>
      </c>
      <c r="AM101" t="s">
        <v>33</v>
      </c>
      <c r="AN101" t="s">
        <v>46</v>
      </c>
      <c r="AO101" t="s">
        <v>27</v>
      </c>
    </row>
    <row r="102" spans="1:41" x14ac:dyDescent="0.2">
      <c r="A102" t="s">
        <v>27</v>
      </c>
      <c r="B102">
        <v>1737027</v>
      </c>
      <c r="C102" t="s">
        <v>40</v>
      </c>
      <c r="F102">
        <v>53202</v>
      </c>
      <c r="G102" t="s">
        <v>29</v>
      </c>
      <c r="H102" t="s">
        <v>43</v>
      </c>
      <c r="I102">
        <v>12619</v>
      </c>
      <c r="J102" t="s">
        <v>30</v>
      </c>
      <c r="K102" t="s">
        <v>88</v>
      </c>
      <c r="L102">
        <f>VLOOKUP($K102,Key!$A$1:$D$106,2,FALSE)</f>
        <v>43.031480000000002</v>
      </c>
      <c r="M102">
        <f>VLOOKUP($K102,Key!$A$1:$D$106,3,FALSE)</f>
        <v>-87.908169999999998</v>
      </c>
      <c r="N102" t="str">
        <f>VLOOKUP($K102,Key!$A$1:$D$106,4,FALSE)</f>
        <v>Milwaukee</v>
      </c>
      <c r="O102" t="s">
        <v>89</v>
      </c>
      <c r="P102">
        <f>VLOOKUP($O102,Key!$A$1:$D$106,2,FALSE)</f>
        <v>43.040349999999997</v>
      </c>
      <c r="Q102">
        <f>VLOOKUP($O102,Key!$A$1:$D$106,3,FALSE)</f>
        <v>-87.920760000000001</v>
      </c>
      <c r="R102" t="str">
        <f>VLOOKUP($O102,Key!$A$1:$D$106,4,FALSE)</f>
        <v>Milwaukee</v>
      </c>
      <c r="S102">
        <v>10</v>
      </c>
      <c r="T102">
        <v>0</v>
      </c>
      <c r="U102">
        <v>0</v>
      </c>
      <c r="V102" t="s">
        <v>32</v>
      </c>
      <c r="W102">
        <v>1</v>
      </c>
      <c r="X102">
        <v>1</v>
      </c>
      <c r="Y102">
        <v>40</v>
      </c>
      <c r="Z102" s="4">
        <v>-1</v>
      </c>
      <c r="AA102" s="1">
        <v>43501</v>
      </c>
      <c r="AB102" s="6">
        <f t="shared" si="6"/>
        <v>43497</v>
      </c>
      <c r="AC102" s="6">
        <f t="shared" si="7"/>
        <v>43501</v>
      </c>
      <c r="AD102" s="6" t="str">
        <f t="shared" si="8"/>
        <v>Tuesday</v>
      </c>
      <c r="AE102" s="2">
        <v>0.35068287037037038</v>
      </c>
      <c r="AF102" s="4">
        <v>1</v>
      </c>
      <c r="AG102" s="1">
        <v>43501</v>
      </c>
      <c r="AH102" s="6">
        <f t="shared" si="9"/>
        <v>43497</v>
      </c>
      <c r="AI102" s="6">
        <f t="shared" si="10"/>
        <v>43501</v>
      </c>
      <c r="AJ102" s="6" t="str">
        <f t="shared" si="11"/>
        <v>Tuesday</v>
      </c>
      <c r="AK102" s="2">
        <v>0.35761574074074076</v>
      </c>
      <c r="AL102" t="s">
        <v>32</v>
      </c>
      <c r="AM102" t="s">
        <v>33</v>
      </c>
      <c r="AN102" t="s">
        <v>46</v>
      </c>
      <c r="AO102" t="s">
        <v>27</v>
      </c>
    </row>
    <row r="103" spans="1:41" x14ac:dyDescent="0.2">
      <c r="A103" t="s">
        <v>27</v>
      </c>
      <c r="B103">
        <v>1815780</v>
      </c>
      <c r="C103" t="s">
        <v>40</v>
      </c>
      <c r="D103" t="s">
        <v>90</v>
      </c>
      <c r="E103" t="s">
        <v>42</v>
      </c>
      <c r="F103">
        <v>53132</v>
      </c>
      <c r="G103" t="s">
        <v>29</v>
      </c>
      <c r="H103" t="s">
        <v>43</v>
      </c>
      <c r="I103">
        <v>12535</v>
      </c>
      <c r="J103" t="s">
        <v>30</v>
      </c>
      <c r="K103" t="s">
        <v>85</v>
      </c>
      <c r="L103">
        <f>VLOOKUP($K103,Key!$A$1:$D$106,2,FALSE)</f>
        <v>43.078530000000001</v>
      </c>
      <c r="M103">
        <f>VLOOKUP($K103,Key!$A$1:$D$106,3,FALSE)</f>
        <v>-87.882620000000003</v>
      </c>
      <c r="N103" t="str">
        <f>VLOOKUP($K103,Key!$A$1:$D$106,4,FALSE)</f>
        <v>Milwaukee</v>
      </c>
      <c r="O103" t="s">
        <v>79</v>
      </c>
      <c r="P103">
        <f>VLOOKUP($O103,Key!$A$1:$D$106,2,FALSE)</f>
        <v>43.077359999999999</v>
      </c>
      <c r="Q103">
        <f>VLOOKUP($O103,Key!$A$1:$D$106,3,FALSE)</f>
        <v>-87.880769999999998</v>
      </c>
      <c r="R103" t="str">
        <f>VLOOKUP($O103,Key!$A$1:$D$106,4,FALSE)</f>
        <v>Milwaukee</v>
      </c>
      <c r="S103">
        <v>2</v>
      </c>
      <c r="T103">
        <v>0</v>
      </c>
      <c r="U103">
        <v>0</v>
      </c>
      <c r="V103" t="s">
        <v>32</v>
      </c>
      <c r="W103">
        <v>0</v>
      </c>
      <c r="X103">
        <v>0</v>
      </c>
      <c r="Y103">
        <v>0</v>
      </c>
      <c r="Z103" s="5">
        <v>-1</v>
      </c>
      <c r="AA103" s="1">
        <v>43503</v>
      </c>
      <c r="AB103" s="7">
        <f t="shared" si="6"/>
        <v>43497</v>
      </c>
      <c r="AC103" s="7">
        <f t="shared" si="7"/>
        <v>43503</v>
      </c>
      <c r="AD103" s="7" t="str">
        <f t="shared" si="8"/>
        <v>Thursday</v>
      </c>
      <c r="AE103" s="2">
        <v>0.83049768518518519</v>
      </c>
      <c r="AF103" s="5">
        <v>1</v>
      </c>
      <c r="AG103" s="1">
        <v>43503</v>
      </c>
      <c r="AH103" s="7">
        <f t="shared" si="9"/>
        <v>43497</v>
      </c>
      <c r="AI103" s="7">
        <f t="shared" si="10"/>
        <v>43503</v>
      </c>
      <c r="AJ103" s="7" t="str">
        <f t="shared" si="11"/>
        <v>Thursday</v>
      </c>
      <c r="AK103" s="2">
        <v>0.83134259259259258</v>
      </c>
      <c r="AL103" t="s">
        <v>32</v>
      </c>
      <c r="AM103" t="s">
        <v>33</v>
      </c>
      <c r="AN103" t="s">
        <v>46</v>
      </c>
      <c r="AO103" t="s">
        <v>27</v>
      </c>
    </row>
    <row r="104" spans="1:41" x14ac:dyDescent="0.2">
      <c r="A104" t="s">
        <v>27</v>
      </c>
      <c r="B104">
        <v>1815780</v>
      </c>
      <c r="C104" t="s">
        <v>40</v>
      </c>
      <c r="D104" t="s">
        <v>90</v>
      </c>
      <c r="E104" t="s">
        <v>42</v>
      </c>
      <c r="F104">
        <v>53132</v>
      </c>
      <c r="G104" t="s">
        <v>29</v>
      </c>
      <c r="H104" t="s">
        <v>43</v>
      </c>
      <c r="I104">
        <v>5446</v>
      </c>
      <c r="J104" t="s">
        <v>30</v>
      </c>
      <c r="K104" t="s">
        <v>81</v>
      </c>
      <c r="L104">
        <f>VLOOKUP($K104,Key!$A$1:$D$106,2,FALSE)</f>
        <v>43.081940000000003</v>
      </c>
      <c r="M104">
        <f>VLOOKUP($K104,Key!$A$1:$D$106,3,FALSE)</f>
        <v>-87.888090000000005</v>
      </c>
      <c r="N104" t="str">
        <f>VLOOKUP($K104,Key!$A$1:$D$106,4,FALSE)</f>
        <v>Shorewood</v>
      </c>
      <c r="O104" t="s">
        <v>85</v>
      </c>
      <c r="P104">
        <f>VLOOKUP($O104,Key!$A$1:$D$106,2,FALSE)</f>
        <v>43.078530000000001</v>
      </c>
      <c r="Q104">
        <f>VLOOKUP($O104,Key!$A$1:$D$106,3,FALSE)</f>
        <v>-87.882620000000003</v>
      </c>
      <c r="R104" t="str">
        <f>VLOOKUP($O104,Key!$A$1:$D$106,4,FALSE)</f>
        <v>Milwaukee</v>
      </c>
      <c r="S104">
        <v>4</v>
      </c>
      <c r="T104">
        <v>0</v>
      </c>
      <c r="U104">
        <v>0</v>
      </c>
      <c r="V104" t="s">
        <v>32</v>
      </c>
      <c r="W104">
        <v>0</v>
      </c>
      <c r="X104">
        <v>0</v>
      </c>
      <c r="Y104">
        <v>0</v>
      </c>
      <c r="Z104" s="4">
        <v>-1</v>
      </c>
      <c r="AA104" s="1">
        <v>43521</v>
      </c>
      <c r="AB104" s="6">
        <f t="shared" si="6"/>
        <v>43497</v>
      </c>
      <c r="AC104" s="6">
        <f t="shared" si="7"/>
        <v>43521</v>
      </c>
      <c r="AD104" s="6" t="str">
        <f t="shared" si="8"/>
        <v>Monday</v>
      </c>
      <c r="AE104" s="2">
        <v>0.79914351851851861</v>
      </c>
      <c r="AF104" s="4">
        <v>1</v>
      </c>
      <c r="AG104" s="1">
        <v>43521</v>
      </c>
      <c r="AH104" s="6">
        <f t="shared" si="9"/>
        <v>43497</v>
      </c>
      <c r="AI104" s="6">
        <f t="shared" si="10"/>
        <v>43521</v>
      </c>
      <c r="AJ104" s="6" t="str">
        <f t="shared" si="11"/>
        <v>Monday</v>
      </c>
      <c r="AK104" s="2">
        <v>0.80181712962962959</v>
      </c>
      <c r="AL104" t="s">
        <v>32</v>
      </c>
      <c r="AM104" t="s">
        <v>33</v>
      </c>
      <c r="AN104" t="s">
        <v>46</v>
      </c>
      <c r="AO104" t="s">
        <v>27</v>
      </c>
    </row>
    <row r="105" spans="1:41" x14ac:dyDescent="0.2">
      <c r="A105" t="s">
        <v>27</v>
      </c>
      <c r="B105">
        <v>1864105</v>
      </c>
      <c r="C105" t="s">
        <v>40</v>
      </c>
      <c r="D105" t="s">
        <v>86</v>
      </c>
      <c r="E105" t="s">
        <v>42</v>
      </c>
      <c r="F105">
        <v>53223</v>
      </c>
      <c r="G105" t="s">
        <v>29</v>
      </c>
      <c r="H105" t="s">
        <v>91</v>
      </c>
      <c r="I105">
        <v>12602</v>
      </c>
      <c r="J105" t="s">
        <v>30</v>
      </c>
      <c r="K105" t="s">
        <v>56</v>
      </c>
      <c r="L105">
        <f>VLOOKUP($K105,Key!$A$1:$D$106,2,FALSE)</f>
        <v>43.02948</v>
      </c>
      <c r="M105">
        <f>VLOOKUP($K105,Key!$A$1:$D$106,3,FALSE)</f>
        <v>-87.912819999999996</v>
      </c>
      <c r="N105" t="str">
        <f>VLOOKUP($K105,Key!$A$1:$D$106,4,FALSE)</f>
        <v>Milwaukee</v>
      </c>
      <c r="O105" t="s">
        <v>57</v>
      </c>
      <c r="P105">
        <f>VLOOKUP($O105,Key!$A$1:$D$106,2,FALSE)</f>
        <v>43.026229999999998</v>
      </c>
      <c r="Q105">
        <f>VLOOKUP($O105,Key!$A$1:$D$106,3,FALSE)</f>
        <v>-87.912809999999993</v>
      </c>
      <c r="R105" t="str">
        <f>VLOOKUP($O105,Key!$A$1:$D$106,4,FALSE)</f>
        <v>Milwaukee</v>
      </c>
      <c r="S105">
        <v>57</v>
      </c>
      <c r="T105">
        <v>0</v>
      </c>
      <c r="U105">
        <v>0</v>
      </c>
      <c r="V105" t="s">
        <v>32</v>
      </c>
      <c r="W105">
        <v>8</v>
      </c>
      <c r="X105">
        <v>7.6</v>
      </c>
      <c r="Y105">
        <v>320</v>
      </c>
      <c r="Z105" s="5">
        <v>-1</v>
      </c>
      <c r="AA105" s="1">
        <v>43501</v>
      </c>
      <c r="AB105" s="7">
        <f t="shared" si="6"/>
        <v>43497</v>
      </c>
      <c r="AC105" s="7">
        <f t="shared" si="7"/>
        <v>43501</v>
      </c>
      <c r="AD105" s="7" t="str">
        <f t="shared" si="8"/>
        <v>Tuesday</v>
      </c>
      <c r="AE105" s="2">
        <v>0.37795138888888885</v>
      </c>
      <c r="AF105" s="5">
        <v>1</v>
      </c>
      <c r="AG105" s="1">
        <v>43501</v>
      </c>
      <c r="AH105" s="7">
        <f t="shared" si="9"/>
        <v>43497</v>
      </c>
      <c r="AI105" s="7">
        <f t="shared" si="10"/>
        <v>43501</v>
      </c>
      <c r="AJ105" s="7" t="str">
        <f t="shared" si="11"/>
        <v>Tuesday</v>
      </c>
      <c r="AK105" s="2">
        <v>0.41798611111111111</v>
      </c>
      <c r="AL105" t="s">
        <v>33</v>
      </c>
      <c r="AM105" t="s">
        <v>33</v>
      </c>
      <c r="AN105" t="s">
        <v>46</v>
      </c>
      <c r="AO105" t="s">
        <v>27</v>
      </c>
    </row>
    <row r="106" spans="1:41" x14ac:dyDescent="0.2">
      <c r="A106" t="s">
        <v>27</v>
      </c>
      <c r="B106">
        <v>1958447</v>
      </c>
      <c r="C106" t="s">
        <v>40</v>
      </c>
      <c r="F106">
        <v>53203</v>
      </c>
      <c r="G106" t="s">
        <v>29</v>
      </c>
      <c r="H106" t="s">
        <v>91</v>
      </c>
      <c r="I106">
        <v>5424</v>
      </c>
      <c r="J106" t="s">
        <v>30</v>
      </c>
      <c r="K106" t="s">
        <v>75</v>
      </c>
      <c r="L106">
        <f>VLOOKUP($K106,Key!$A$1:$D$106,2,FALSE)</f>
        <v>43.038600000000002</v>
      </c>
      <c r="M106">
        <f>VLOOKUP($K106,Key!$A$1:$D$106,3,FALSE)</f>
        <v>-87.912099999999995</v>
      </c>
      <c r="N106" t="str">
        <f>VLOOKUP($K106,Key!$A$1:$D$106,4,FALSE)</f>
        <v>Milwaukee</v>
      </c>
      <c r="O106" t="s">
        <v>75</v>
      </c>
      <c r="P106">
        <f>VLOOKUP($O106,Key!$A$1:$D$106,2,FALSE)</f>
        <v>43.038600000000002</v>
      </c>
      <c r="Q106">
        <f>VLOOKUP($O106,Key!$A$1:$D$106,3,FALSE)</f>
        <v>-87.912099999999995</v>
      </c>
      <c r="R106" t="str">
        <f>VLOOKUP($O106,Key!$A$1:$D$106,4,FALSE)</f>
        <v>Milwaukee</v>
      </c>
      <c r="S106">
        <v>0</v>
      </c>
      <c r="T106">
        <v>0</v>
      </c>
      <c r="U106">
        <v>0</v>
      </c>
      <c r="V106" t="s">
        <v>32</v>
      </c>
      <c r="W106">
        <v>0</v>
      </c>
      <c r="X106">
        <v>0</v>
      </c>
      <c r="Y106">
        <v>0</v>
      </c>
      <c r="Z106" s="5">
        <v>-1</v>
      </c>
      <c r="AA106" s="1">
        <v>43501</v>
      </c>
      <c r="AB106" s="7">
        <f t="shared" si="6"/>
        <v>43497</v>
      </c>
      <c r="AC106" s="7">
        <f t="shared" si="7"/>
        <v>43501</v>
      </c>
      <c r="AD106" s="7" t="str">
        <f t="shared" si="8"/>
        <v>Tuesday</v>
      </c>
      <c r="AE106" s="2">
        <v>0.85114583333333327</v>
      </c>
      <c r="AF106" s="5">
        <v>1</v>
      </c>
      <c r="AG106" s="1">
        <v>43501</v>
      </c>
      <c r="AH106" s="7">
        <f t="shared" si="9"/>
        <v>43497</v>
      </c>
      <c r="AI106" s="7">
        <f t="shared" si="10"/>
        <v>43501</v>
      </c>
      <c r="AJ106" s="7" t="str">
        <f t="shared" si="11"/>
        <v>Tuesday</v>
      </c>
      <c r="AK106" s="2">
        <v>0.85131944444444441</v>
      </c>
      <c r="AL106" t="s">
        <v>32</v>
      </c>
      <c r="AM106" t="s">
        <v>33</v>
      </c>
      <c r="AN106" t="s">
        <v>34</v>
      </c>
      <c r="AO106" t="s">
        <v>27</v>
      </c>
    </row>
    <row r="107" spans="1:41" x14ac:dyDescent="0.2">
      <c r="A107" t="s">
        <v>27</v>
      </c>
      <c r="B107">
        <v>1958447</v>
      </c>
      <c r="C107" t="s">
        <v>40</v>
      </c>
      <c r="F107">
        <v>53203</v>
      </c>
      <c r="G107" t="s">
        <v>29</v>
      </c>
      <c r="H107" t="s">
        <v>91</v>
      </c>
      <c r="I107">
        <v>5533</v>
      </c>
      <c r="J107" t="s">
        <v>30</v>
      </c>
      <c r="K107" t="s">
        <v>72</v>
      </c>
      <c r="L107">
        <f>VLOOKUP($K107,Key!$A$1:$D$106,2,FALSE)</f>
        <v>43.05847</v>
      </c>
      <c r="M107">
        <f>VLOOKUP($K107,Key!$A$1:$D$106,3,FALSE)</f>
        <v>-87.898079999999993</v>
      </c>
      <c r="N107" t="str">
        <f>VLOOKUP($K107,Key!$A$1:$D$106,4,FALSE)</f>
        <v>Milwaukee</v>
      </c>
      <c r="O107" t="s">
        <v>72</v>
      </c>
      <c r="P107">
        <f>VLOOKUP($O107,Key!$A$1:$D$106,2,FALSE)</f>
        <v>43.05847</v>
      </c>
      <c r="Q107">
        <f>VLOOKUP($O107,Key!$A$1:$D$106,3,FALSE)</f>
        <v>-87.898079999999993</v>
      </c>
      <c r="R107" t="str">
        <f>VLOOKUP($O107,Key!$A$1:$D$106,4,FALSE)</f>
        <v>Milwaukee</v>
      </c>
      <c r="S107">
        <v>1</v>
      </c>
      <c r="T107">
        <v>0</v>
      </c>
      <c r="U107">
        <v>0</v>
      </c>
      <c r="V107" t="s">
        <v>32</v>
      </c>
      <c r="W107">
        <v>0</v>
      </c>
      <c r="X107">
        <v>0</v>
      </c>
      <c r="Y107">
        <v>0</v>
      </c>
      <c r="Z107" s="4">
        <v>-1</v>
      </c>
      <c r="AA107" s="1">
        <v>43499</v>
      </c>
      <c r="AB107" s="6">
        <f t="shared" si="6"/>
        <v>43497</v>
      </c>
      <c r="AC107" s="6">
        <f t="shared" si="7"/>
        <v>43499</v>
      </c>
      <c r="AD107" s="6" t="str">
        <f t="shared" si="8"/>
        <v>Sunday</v>
      </c>
      <c r="AE107" s="2">
        <v>0.81140046296296298</v>
      </c>
      <c r="AF107" s="4">
        <v>1</v>
      </c>
      <c r="AG107" s="1">
        <v>43499</v>
      </c>
      <c r="AH107" s="6">
        <f t="shared" si="9"/>
        <v>43497</v>
      </c>
      <c r="AI107" s="6">
        <f t="shared" si="10"/>
        <v>43499</v>
      </c>
      <c r="AJ107" s="6" t="str">
        <f t="shared" si="11"/>
        <v>Sunday</v>
      </c>
      <c r="AK107" s="2">
        <v>0.81188657407407405</v>
      </c>
      <c r="AL107" t="s">
        <v>32</v>
      </c>
      <c r="AM107" t="s">
        <v>33</v>
      </c>
      <c r="AN107" t="s">
        <v>34</v>
      </c>
      <c r="AO107" t="s">
        <v>27</v>
      </c>
    </row>
    <row r="108" spans="1:41" x14ac:dyDescent="0.2">
      <c r="A108" t="s">
        <v>27</v>
      </c>
      <c r="B108">
        <v>2030100</v>
      </c>
      <c r="C108" t="s">
        <v>40</v>
      </c>
      <c r="D108" t="s">
        <v>93</v>
      </c>
      <c r="E108" t="s">
        <v>42</v>
      </c>
      <c r="F108">
        <v>53211</v>
      </c>
      <c r="G108" t="s">
        <v>29</v>
      </c>
      <c r="H108" t="s">
        <v>43</v>
      </c>
      <c r="I108">
        <v>974</v>
      </c>
      <c r="J108" t="s">
        <v>30</v>
      </c>
      <c r="K108" t="s">
        <v>39</v>
      </c>
      <c r="L108">
        <f>VLOOKUP($K108,Key!$A$1:$D$106,2,FALSE)</f>
        <v>43.053040000000003</v>
      </c>
      <c r="M108">
        <f>VLOOKUP($K108,Key!$A$1:$D$106,3,FALSE)</f>
        <v>-87.897660000000002</v>
      </c>
      <c r="N108" t="str">
        <f>VLOOKUP($K108,Key!$A$1:$D$106,4,FALSE)</f>
        <v>Milwaukee</v>
      </c>
      <c r="O108" t="s">
        <v>58</v>
      </c>
      <c r="P108">
        <f>VLOOKUP($O108,Key!$A$1:$D$106,2,FALSE)</f>
        <v>43.004728999999998</v>
      </c>
      <c r="Q108">
        <f>VLOOKUP($O108,Key!$A$1:$D$106,3,FALSE)</f>
        <v>-87.905463999999995</v>
      </c>
      <c r="R108" t="str">
        <f>VLOOKUP($O108,Key!$A$1:$D$106,4,FALSE)</f>
        <v>Milwaukee</v>
      </c>
      <c r="S108">
        <v>45</v>
      </c>
      <c r="T108">
        <v>0</v>
      </c>
      <c r="U108">
        <v>0</v>
      </c>
      <c r="V108" t="s">
        <v>32</v>
      </c>
      <c r="W108">
        <v>6</v>
      </c>
      <c r="X108">
        <v>5.7</v>
      </c>
      <c r="Y108">
        <v>240</v>
      </c>
      <c r="Z108" s="5">
        <v>-1</v>
      </c>
      <c r="AA108" s="1">
        <v>43515</v>
      </c>
      <c r="AB108" s="7">
        <f t="shared" si="6"/>
        <v>43497</v>
      </c>
      <c r="AC108" s="7">
        <f t="shared" si="7"/>
        <v>43515</v>
      </c>
      <c r="AD108" s="7" t="str">
        <f t="shared" si="8"/>
        <v>Tuesday</v>
      </c>
      <c r="AE108" s="2">
        <v>0.36170138888888892</v>
      </c>
      <c r="AF108" s="5">
        <v>1</v>
      </c>
      <c r="AG108" s="1">
        <v>43515</v>
      </c>
      <c r="AH108" s="7">
        <f t="shared" si="9"/>
        <v>43497</v>
      </c>
      <c r="AI108" s="7">
        <f t="shared" si="10"/>
        <v>43515</v>
      </c>
      <c r="AJ108" s="7" t="str">
        <f t="shared" si="11"/>
        <v>Tuesday</v>
      </c>
      <c r="AK108" s="2">
        <v>0.39282407407407405</v>
      </c>
      <c r="AL108" t="s">
        <v>33</v>
      </c>
      <c r="AM108" t="s">
        <v>33</v>
      </c>
      <c r="AN108" t="s">
        <v>46</v>
      </c>
      <c r="AO108" t="s">
        <v>27</v>
      </c>
    </row>
    <row r="109" spans="1:41" x14ac:dyDescent="0.2">
      <c r="A109" t="s">
        <v>27</v>
      </c>
      <c r="B109">
        <v>2038256</v>
      </c>
      <c r="C109" t="s">
        <v>40</v>
      </c>
      <c r="D109" t="s">
        <v>93</v>
      </c>
      <c r="E109" t="s">
        <v>42</v>
      </c>
      <c r="F109">
        <v>53211</v>
      </c>
      <c r="G109" t="s">
        <v>29</v>
      </c>
      <c r="H109" t="s">
        <v>43</v>
      </c>
      <c r="I109">
        <v>989</v>
      </c>
      <c r="J109" t="s">
        <v>30</v>
      </c>
      <c r="K109" t="s">
        <v>84</v>
      </c>
      <c r="L109">
        <f>VLOOKUP($K109,Key!$A$1:$D$106,2,FALSE)</f>
        <v>43.074890000000003</v>
      </c>
      <c r="M109">
        <f>VLOOKUP($K109,Key!$A$1:$D$106,3,FALSE)</f>
        <v>-87.882810000000006</v>
      </c>
      <c r="N109" t="str">
        <f>VLOOKUP($K109,Key!$A$1:$D$106,4,FALSE)</f>
        <v>Milwaukee</v>
      </c>
      <c r="O109" t="s">
        <v>94</v>
      </c>
      <c r="P109">
        <f>VLOOKUP($O109,Key!$A$1:$D$106,2,FALSE)</f>
        <v>43.066893999999998</v>
      </c>
      <c r="Q109">
        <f>VLOOKUP($O109,Key!$A$1:$D$106,3,FALSE)</f>
        <v>-87.877936000000005</v>
      </c>
      <c r="R109" t="str">
        <f>VLOOKUP($O109,Key!$A$1:$D$106,4,FALSE)</f>
        <v>Milwaukee</v>
      </c>
      <c r="S109">
        <v>5</v>
      </c>
      <c r="T109">
        <v>0</v>
      </c>
      <c r="U109">
        <v>0</v>
      </c>
      <c r="V109" t="s">
        <v>32</v>
      </c>
      <c r="W109">
        <v>0</v>
      </c>
      <c r="X109">
        <v>0</v>
      </c>
      <c r="Y109">
        <v>0</v>
      </c>
      <c r="Z109" s="4">
        <v>-1</v>
      </c>
      <c r="AA109" s="1">
        <v>43499</v>
      </c>
      <c r="AB109" s="6">
        <f t="shared" si="6"/>
        <v>43497</v>
      </c>
      <c r="AC109" s="6">
        <f t="shared" si="7"/>
        <v>43499</v>
      </c>
      <c r="AD109" s="6" t="str">
        <f t="shared" si="8"/>
        <v>Sunday</v>
      </c>
      <c r="AE109" s="2">
        <v>0.59201388888888895</v>
      </c>
      <c r="AF109" s="4">
        <v>1</v>
      </c>
      <c r="AG109" s="1">
        <v>43499</v>
      </c>
      <c r="AH109" s="6">
        <f t="shared" si="9"/>
        <v>43497</v>
      </c>
      <c r="AI109" s="6">
        <f t="shared" si="10"/>
        <v>43499</v>
      </c>
      <c r="AJ109" s="6" t="str">
        <f t="shared" si="11"/>
        <v>Sunday</v>
      </c>
      <c r="AK109" s="2">
        <v>0.59559027777777784</v>
      </c>
      <c r="AL109" t="s">
        <v>32</v>
      </c>
      <c r="AM109" t="s">
        <v>33</v>
      </c>
      <c r="AN109" t="s">
        <v>46</v>
      </c>
      <c r="AO109" t="s">
        <v>27</v>
      </c>
    </row>
    <row r="110" spans="1:41" x14ac:dyDescent="0.2">
      <c r="A110" t="s">
        <v>27</v>
      </c>
      <c r="B110">
        <v>2144882</v>
      </c>
      <c r="C110" t="s">
        <v>40</v>
      </c>
      <c r="D110" t="s">
        <v>47</v>
      </c>
      <c r="E110" t="s">
        <v>42</v>
      </c>
      <c r="F110">
        <v>53215</v>
      </c>
      <c r="G110" t="s">
        <v>29</v>
      </c>
      <c r="H110" t="s">
        <v>91</v>
      </c>
      <c r="I110">
        <v>11145</v>
      </c>
      <c r="J110" t="s">
        <v>30</v>
      </c>
      <c r="K110" t="s">
        <v>59</v>
      </c>
      <c r="L110">
        <f>VLOOKUP($K110,Key!$A$1:$D$106,2,FALSE)</f>
        <v>43.056570000000001</v>
      </c>
      <c r="M110">
        <f>VLOOKUP($K110,Key!$A$1:$D$106,3,FALSE)</f>
        <v>-87.934060000000002</v>
      </c>
      <c r="N110" t="str">
        <f>VLOOKUP($K110,Key!$A$1:$D$106,4,FALSE)</f>
        <v>Milwaukee</v>
      </c>
      <c r="O110" t="s">
        <v>59</v>
      </c>
      <c r="P110">
        <f>VLOOKUP($O110,Key!$A$1:$D$106,2,FALSE)</f>
        <v>43.056570000000001</v>
      </c>
      <c r="Q110">
        <f>VLOOKUP($O110,Key!$A$1:$D$106,3,FALSE)</f>
        <v>-87.934060000000002</v>
      </c>
      <c r="R110" t="str">
        <f>VLOOKUP($O110,Key!$A$1:$D$106,4,FALSE)</f>
        <v>Milwaukee</v>
      </c>
      <c r="S110">
        <v>1</v>
      </c>
      <c r="T110">
        <v>0</v>
      </c>
      <c r="U110">
        <v>0</v>
      </c>
      <c r="V110" t="s">
        <v>32</v>
      </c>
      <c r="W110">
        <v>0</v>
      </c>
      <c r="X110">
        <v>0</v>
      </c>
      <c r="Y110">
        <v>0</v>
      </c>
      <c r="Z110" s="4">
        <v>-1</v>
      </c>
      <c r="AA110" s="1">
        <v>43501</v>
      </c>
      <c r="AB110" s="6">
        <f t="shared" si="6"/>
        <v>43497</v>
      </c>
      <c r="AC110" s="6">
        <f t="shared" si="7"/>
        <v>43501</v>
      </c>
      <c r="AD110" s="6" t="str">
        <f t="shared" si="8"/>
        <v>Tuesday</v>
      </c>
      <c r="AE110" s="2">
        <v>0.51231481481481478</v>
      </c>
      <c r="AF110" s="4">
        <v>1</v>
      </c>
      <c r="AG110" s="1">
        <v>43501</v>
      </c>
      <c r="AH110" s="6">
        <f t="shared" si="9"/>
        <v>43497</v>
      </c>
      <c r="AI110" s="6">
        <f t="shared" si="10"/>
        <v>43501</v>
      </c>
      <c r="AJ110" s="6" t="str">
        <f t="shared" si="11"/>
        <v>Tuesday</v>
      </c>
      <c r="AK110" s="2">
        <v>0.51266203703703705</v>
      </c>
      <c r="AL110" t="s">
        <v>32</v>
      </c>
      <c r="AM110" t="s">
        <v>33</v>
      </c>
      <c r="AN110" t="s">
        <v>34</v>
      </c>
      <c r="AO110" t="s">
        <v>27</v>
      </c>
    </row>
    <row r="111" spans="1:41" x14ac:dyDescent="0.2">
      <c r="A111" t="s">
        <v>27</v>
      </c>
      <c r="B111">
        <v>2198395</v>
      </c>
      <c r="C111" t="s">
        <v>40</v>
      </c>
      <c r="D111" t="s">
        <v>47</v>
      </c>
      <c r="E111" t="s">
        <v>42</v>
      </c>
      <c r="F111">
        <v>53211</v>
      </c>
      <c r="G111" t="s">
        <v>29</v>
      </c>
      <c r="H111" t="s">
        <v>43</v>
      </c>
      <c r="I111">
        <v>11066</v>
      </c>
      <c r="J111" t="s">
        <v>30</v>
      </c>
      <c r="K111" t="s">
        <v>83</v>
      </c>
      <c r="L111">
        <f>VLOOKUP($K111,Key!$A$1:$D$106,2,FALSE)</f>
        <v>43.074655999999997</v>
      </c>
      <c r="M111">
        <f>VLOOKUP($K111,Key!$A$1:$D$106,3,FALSE)</f>
        <v>-87.889011999999994</v>
      </c>
      <c r="N111" t="str">
        <f>VLOOKUP($K111,Key!$A$1:$D$106,4,FALSE)</f>
        <v>Milwaukee</v>
      </c>
      <c r="O111" t="s">
        <v>79</v>
      </c>
      <c r="P111">
        <f>VLOOKUP($O111,Key!$A$1:$D$106,2,FALSE)</f>
        <v>43.077359999999999</v>
      </c>
      <c r="Q111">
        <f>VLOOKUP($O111,Key!$A$1:$D$106,3,FALSE)</f>
        <v>-87.880769999999998</v>
      </c>
      <c r="R111" t="str">
        <f>VLOOKUP($O111,Key!$A$1:$D$106,4,FALSE)</f>
        <v>Milwaukee</v>
      </c>
      <c r="S111">
        <v>4</v>
      </c>
      <c r="T111">
        <v>0</v>
      </c>
      <c r="U111">
        <v>0</v>
      </c>
      <c r="V111" t="s">
        <v>32</v>
      </c>
      <c r="W111">
        <v>0</v>
      </c>
      <c r="X111">
        <v>0</v>
      </c>
      <c r="Y111">
        <v>0</v>
      </c>
      <c r="Z111" s="4">
        <v>-1</v>
      </c>
      <c r="AA111" s="1">
        <v>43504</v>
      </c>
      <c r="AB111" s="6">
        <f t="shared" si="6"/>
        <v>43497</v>
      </c>
      <c r="AC111" s="6">
        <f t="shared" si="7"/>
        <v>43504</v>
      </c>
      <c r="AD111" s="6" t="str">
        <f t="shared" si="8"/>
        <v>Friday</v>
      </c>
      <c r="AE111" s="2">
        <v>0.70070601851851855</v>
      </c>
      <c r="AF111" s="4">
        <v>1</v>
      </c>
      <c r="AG111" s="1">
        <v>43504</v>
      </c>
      <c r="AH111" s="6">
        <f t="shared" si="9"/>
        <v>43497</v>
      </c>
      <c r="AI111" s="6">
        <f t="shared" si="10"/>
        <v>43504</v>
      </c>
      <c r="AJ111" s="6" t="str">
        <f t="shared" si="11"/>
        <v>Friday</v>
      </c>
      <c r="AK111" s="2">
        <v>0.7041087962962963</v>
      </c>
      <c r="AL111" t="s">
        <v>32</v>
      </c>
      <c r="AM111" t="s">
        <v>33</v>
      </c>
      <c r="AN111" t="s">
        <v>46</v>
      </c>
      <c r="AO111" t="s">
        <v>27</v>
      </c>
    </row>
    <row r="112" spans="1:41" x14ac:dyDescent="0.2">
      <c r="A112" t="s">
        <v>27</v>
      </c>
      <c r="B112">
        <v>2230371</v>
      </c>
      <c r="C112" t="s">
        <v>40</v>
      </c>
      <c r="D112" t="s">
        <v>47</v>
      </c>
      <c r="E112" t="s">
        <v>42</v>
      </c>
      <c r="F112">
        <v>53203</v>
      </c>
      <c r="G112" t="s">
        <v>29</v>
      </c>
      <c r="H112" t="s">
        <v>43</v>
      </c>
      <c r="I112">
        <v>12522</v>
      </c>
      <c r="J112" t="s">
        <v>30</v>
      </c>
      <c r="K112" t="s">
        <v>60</v>
      </c>
      <c r="L112">
        <f>VLOOKUP($K112,Key!$A$1:$D$106,2,FALSE)</f>
        <v>43.037300000000002</v>
      </c>
      <c r="M112">
        <f>VLOOKUP($K112,Key!$A$1:$D$106,3,FALSE)</f>
        <v>-87.915800000000004</v>
      </c>
      <c r="N112" t="str">
        <f>VLOOKUP($K112,Key!$A$1:$D$106,4,FALSE)</f>
        <v>Milwaukee</v>
      </c>
      <c r="O112" t="s">
        <v>60</v>
      </c>
      <c r="P112">
        <f>VLOOKUP($O112,Key!$A$1:$D$106,2,FALSE)</f>
        <v>43.037300000000002</v>
      </c>
      <c r="Q112">
        <f>VLOOKUP($O112,Key!$A$1:$D$106,3,FALSE)</f>
        <v>-87.915800000000004</v>
      </c>
      <c r="R112" t="str">
        <f>VLOOKUP($O112,Key!$A$1:$D$106,4,FALSE)</f>
        <v>Milwaukee</v>
      </c>
      <c r="S112">
        <v>16</v>
      </c>
      <c r="T112">
        <v>0</v>
      </c>
      <c r="U112">
        <v>0</v>
      </c>
      <c r="V112" t="s">
        <v>32</v>
      </c>
      <c r="W112">
        <v>2</v>
      </c>
      <c r="X112">
        <v>1.9</v>
      </c>
      <c r="Y112">
        <v>80</v>
      </c>
      <c r="Z112" s="5">
        <v>-1</v>
      </c>
      <c r="AA112" s="1">
        <v>43524</v>
      </c>
      <c r="AB112" s="7">
        <f t="shared" si="6"/>
        <v>43497</v>
      </c>
      <c r="AC112" s="7">
        <f t="shared" si="7"/>
        <v>43524</v>
      </c>
      <c r="AD112" s="7" t="str">
        <f t="shared" si="8"/>
        <v>Thursday</v>
      </c>
      <c r="AE112" s="2">
        <v>5.5833333333333325E-2</v>
      </c>
      <c r="AF112" s="5">
        <v>1</v>
      </c>
      <c r="AG112" s="1">
        <v>43524</v>
      </c>
      <c r="AH112" s="7">
        <f t="shared" si="9"/>
        <v>43497</v>
      </c>
      <c r="AI112" s="7">
        <f t="shared" si="10"/>
        <v>43524</v>
      </c>
      <c r="AJ112" s="7" t="str">
        <f t="shared" si="11"/>
        <v>Thursday</v>
      </c>
      <c r="AK112" s="2">
        <v>6.7094907407407409E-2</v>
      </c>
      <c r="AL112" t="s">
        <v>32</v>
      </c>
      <c r="AM112" t="s">
        <v>33</v>
      </c>
      <c r="AN112" t="s">
        <v>34</v>
      </c>
      <c r="AO112" t="s">
        <v>27</v>
      </c>
    </row>
    <row r="113" spans="1:41" x14ac:dyDescent="0.2">
      <c r="A113" t="s">
        <v>27</v>
      </c>
      <c r="B113">
        <v>2237245</v>
      </c>
      <c r="C113" t="s">
        <v>40</v>
      </c>
      <c r="D113" t="s">
        <v>47</v>
      </c>
      <c r="E113" t="s">
        <v>42</v>
      </c>
      <c r="F113">
        <v>53211</v>
      </c>
      <c r="G113" t="s">
        <v>29</v>
      </c>
      <c r="H113" t="s">
        <v>43</v>
      </c>
      <c r="I113">
        <v>994</v>
      </c>
      <c r="J113" t="s">
        <v>30</v>
      </c>
      <c r="K113" t="s">
        <v>99</v>
      </c>
      <c r="L113">
        <f>VLOOKUP($K113,Key!$A$1:$D$106,2,FALSE)</f>
        <v>43.060786</v>
      </c>
      <c r="M113">
        <f>VLOOKUP($K113,Key!$A$1:$D$106,3,FALSE)</f>
        <v>-87.883825999999999</v>
      </c>
      <c r="N113" t="str">
        <f>VLOOKUP($K113,Key!$A$1:$D$106,4,FALSE)</f>
        <v>Milwaukee</v>
      </c>
      <c r="O113" t="s">
        <v>92</v>
      </c>
      <c r="P113">
        <f>VLOOKUP($O113,Key!$A$1:$D$106,2,FALSE)</f>
        <v>43.05536</v>
      </c>
      <c r="Q113">
        <f>VLOOKUP($O113,Key!$A$1:$D$106,3,FALSE)</f>
        <v>-87.90504</v>
      </c>
      <c r="R113" t="str">
        <f>VLOOKUP($O113,Key!$A$1:$D$106,4,FALSE)</f>
        <v>Milwaukee</v>
      </c>
      <c r="S113">
        <v>14</v>
      </c>
      <c r="T113">
        <v>0</v>
      </c>
      <c r="U113">
        <v>0</v>
      </c>
      <c r="V113" t="s">
        <v>32</v>
      </c>
      <c r="W113">
        <v>2</v>
      </c>
      <c r="X113">
        <v>1.9</v>
      </c>
      <c r="Y113">
        <v>80</v>
      </c>
      <c r="Z113" s="4">
        <v>-1</v>
      </c>
      <c r="AA113" s="1">
        <v>43497</v>
      </c>
      <c r="AB113" s="6">
        <f t="shared" si="6"/>
        <v>43497</v>
      </c>
      <c r="AC113" s="6">
        <f t="shared" si="7"/>
        <v>43497</v>
      </c>
      <c r="AD113" s="6" t="str">
        <f t="shared" si="8"/>
        <v>Friday</v>
      </c>
      <c r="AE113" s="2">
        <v>0.72238425925925931</v>
      </c>
      <c r="AF113" s="4">
        <v>1</v>
      </c>
      <c r="AG113" s="1">
        <v>43497</v>
      </c>
      <c r="AH113" s="6">
        <f t="shared" si="9"/>
        <v>43497</v>
      </c>
      <c r="AI113" s="6">
        <f t="shared" si="10"/>
        <v>43497</v>
      </c>
      <c r="AJ113" s="6" t="str">
        <f t="shared" si="11"/>
        <v>Friday</v>
      </c>
      <c r="AK113" s="2">
        <v>0.73209490740740746</v>
      </c>
      <c r="AL113" t="s">
        <v>32</v>
      </c>
      <c r="AM113" t="s">
        <v>33</v>
      </c>
      <c r="AN113" t="s">
        <v>46</v>
      </c>
      <c r="AO113" t="s">
        <v>27</v>
      </c>
    </row>
    <row r="114" spans="1:41" x14ac:dyDescent="0.2">
      <c r="A114" t="s">
        <v>27</v>
      </c>
      <c r="B114">
        <v>2248733</v>
      </c>
      <c r="C114" t="s">
        <v>40</v>
      </c>
      <c r="D114" t="s">
        <v>100</v>
      </c>
      <c r="E114" t="s">
        <v>42</v>
      </c>
      <c r="F114">
        <v>53211</v>
      </c>
      <c r="G114" t="s">
        <v>29</v>
      </c>
      <c r="H114" t="s">
        <v>43</v>
      </c>
      <c r="I114">
        <v>959</v>
      </c>
      <c r="J114" t="s">
        <v>30</v>
      </c>
      <c r="K114" t="s">
        <v>85</v>
      </c>
      <c r="L114">
        <f>VLOOKUP($K114,Key!$A$1:$D$106,2,FALSE)</f>
        <v>43.078530000000001</v>
      </c>
      <c r="M114">
        <f>VLOOKUP($K114,Key!$A$1:$D$106,3,FALSE)</f>
        <v>-87.882620000000003</v>
      </c>
      <c r="N114" t="str">
        <f>VLOOKUP($K114,Key!$A$1:$D$106,4,FALSE)</f>
        <v>Milwaukee</v>
      </c>
      <c r="O114" t="s">
        <v>94</v>
      </c>
      <c r="P114">
        <f>VLOOKUP($O114,Key!$A$1:$D$106,2,FALSE)</f>
        <v>43.066893999999998</v>
      </c>
      <c r="Q114">
        <f>VLOOKUP($O114,Key!$A$1:$D$106,3,FALSE)</f>
        <v>-87.877936000000005</v>
      </c>
      <c r="R114" t="str">
        <f>VLOOKUP($O114,Key!$A$1:$D$106,4,FALSE)</f>
        <v>Milwaukee</v>
      </c>
      <c r="S114">
        <v>6</v>
      </c>
      <c r="T114">
        <v>0</v>
      </c>
      <c r="U114">
        <v>0</v>
      </c>
      <c r="V114" t="s">
        <v>32</v>
      </c>
      <c r="W114">
        <v>0</v>
      </c>
      <c r="X114">
        <v>0</v>
      </c>
      <c r="Y114">
        <v>0</v>
      </c>
      <c r="Z114" s="4">
        <v>-1</v>
      </c>
      <c r="AA114" s="1">
        <v>43499</v>
      </c>
      <c r="AB114" s="6">
        <f t="shared" si="6"/>
        <v>43497</v>
      </c>
      <c r="AC114" s="6">
        <f t="shared" si="7"/>
        <v>43499</v>
      </c>
      <c r="AD114" s="6" t="str">
        <f t="shared" si="8"/>
        <v>Sunday</v>
      </c>
      <c r="AE114" s="2">
        <v>0.43350694444444443</v>
      </c>
      <c r="AF114" s="4">
        <v>1</v>
      </c>
      <c r="AG114" s="1">
        <v>43499</v>
      </c>
      <c r="AH114" s="6">
        <f t="shared" si="9"/>
        <v>43497</v>
      </c>
      <c r="AI114" s="6">
        <f t="shared" si="10"/>
        <v>43499</v>
      </c>
      <c r="AJ114" s="6" t="str">
        <f t="shared" si="11"/>
        <v>Sunday</v>
      </c>
      <c r="AK114" s="2">
        <v>0.43789351851851849</v>
      </c>
      <c r="AL114" t="s">
        <v>32</v>
      </c>
      <c r="AM114" t="s">
        <v>33</v>
      </c>
      <c r="AN114" t="s">
        <v>46</v>
      </c>
      <c r="AO114" t="s">
        <v>27</v>
      </c>
    </row>
    <row r="115" spans="1:41" x14ac:dyDescent="0.2">
      <c r="A115" t="s">
        <v>27</v>
      </c>
      <c r="B115">
        <v>2252995</v>
      </c>
      <c r="C115" t="s">
        <v>40</v>
      </c>
      <c r="D115" t="s">
        <v>47</v>
      </c>
      <c r="E115" t="s">
        <v>42</v>
      </c>
      <c r="F115">
        <v>53211</v>
      </c>
      <c r="G115" t="s">
        <v>29</v>
      </c>
      <c r="H115" t="s">
        <v>43</v>
      </c>
      <c r="I115">
        <v>12535</v>
      </c>
      <c r="J115" t="s">
        <v>30</v>
      </c>
      <c r="K115" t="s">
        <v>85</v>
      </c>
      <c r="L115">
        <f>VLOOKUP($K115,Key!$A$1:$D$106,2,FALSE)</f>
        <v>43.078530000000001</v>
      </c>
      <c r="M115">
        <f>VLOOKUP($K115,Key!$A$1:$D$106,3,FALSE)</f>
        <v>-87.882620000000003</v>
      </c>
      <c r="N115" t="str">
        <f>VLOOKUP($K115,Key!$A$1:$D$106,4,FALSE)</f>
        <v>Milwaukee</v>
      </c>
      <c r="O115" t="s">
        <v>84</v>
      </c>
      <c r="P115">
        <f>VLOOKUP($O115,Key!$A$1:$D$106,2,FALSE)</f>
        <v>43.074890000000003</v>
      </c>
      <c r="Q115">
        <f>VLOOKUP($O115,Key!$A$1:$D$106,3,FALSE)</f>
        <v>-87.882810000000006</v>
      </c>
      <c r="R115" t="str">
        <f>VLOOKUP($O115,Key!$A$1:$D$106,4,FALSE)</f>
        <v>Milwaukee</v>
      </c>
      <c r="S115">
        <v>2</v>
      </c>
      <c r="T115">
        <v>0</v>
      </c>
      <c r="U115">
        <v>0</v>
      </c>
      <c r="V115" t="s">
        <v>32</v>
      </c>
      <c r="W115">
        <v>0</v>
      </c>
      <c r="X115">
        <v>0</v>
      </c>
      <c r="Y115">
        <v>0</v>
      </c>
      <c r="Z115" s="5">
        <v>-1</v>
      </c>
      <c r="AA115" s="1">
        <v>43509</v>
      </c>
      <c r="AB115" s="7">
        <f t="shared" si="6"/>
        <v>43497</v>
      </c>
      <c r="AC115" s="7">
        <f t="shared" si="7"/>
        <v>43509</v>
      </c>
      <c r="AD115" s="7" t="str">
        <f t="shared" si="8"/>
        <v>Wednesday</v>
      </c>
      <c r="AE115" s="2">
        <v>0.67549768518518516</v>
      </c>
      <c r="AF115" s="5">
        <v>1</v>
      </c>
      <c r="AG115" s="1">
        <v>43509</v>
      </c>
      <c r="AH115" s="7">
        <f t="shared" si="9"/>
        <v>43497</v>
      </c>
      <c r="AI115" s="7">
        <f t="shared" si="10"/>
        <v>43509</v>
      </c>
      <c r="AJ115" s="7" t="str">
        <f t="shared" si="11"/>
        <v>Wednesday</v>
      </c>
      <c r="AK115" s="2">
        <v>0.67681712962962959</v>
      </c>
      <c r="AL115" t="s">
        <v>32</v>
      </c>
      <c r="AM115" t="s">
        <v>33</v>
      </c>
      <c r="AN115" t="s">
        <v>46</v>
      </c>
      <c r="AO115" t="s">
        <v>27</v>
      </c>
    </row>
    <row r="116" spans="1:41" x14ac:dyDescent="0.2">
      <c r="A116" t="s">
        <v>27</v>
      </c>
      <c r="B116">
        <v>2252995</v>
      </c>
      <c r="C116" t="s">
        <v>40</v>
      </c>
      <c r="D116" t="s">
        <v>47</v>
      </c>
      <c r="E116" t="s">
        <v>42</v>
      </c>
      <c r="F116">
        <v>53211</v>
      </c>
      <c r="G116" t="s">
        <v>29</v>
      </c>
      <c r="H116" t="s">
        <v>43</v>
      </c>
      <c r="I116">
        <v>11169</v>
      </c>
      <c r="J116" t="s">
        <v>30</v>
      </c>
      <c r="K116" t="s">
        <v>84</v>
      </c>
      <c r="L116">
        <f>VLOOKUP($K116,Key!$A$1:$D$106,2,FALSE)</f>
        <v>43.074890000000003</v>
      </c>
      <c r="M116">
        <f>VLOOKUP($K116,Key!$A$1:$D$106,3,FALSE)</f>
        <v>-87.882810000000006</v>
      </c>
      <c r="N116" t="str">
        <f>VLOOKUP($K116,Key!$A$1:$D$106,4,FALSE)</f>
        <v>Milwaukee</v>
      </c>
      <c r="O116" t="s">
        <v>85</v>
      </c>
      <c r="P116">
        <f>VLOOKUP($O116,Key!$A$1:$D$106,2,FALSE)</f>
        <v>43.078530000000001</v>
      </c>
      <c r="Q116">
        <f>VLOOKUP($O116,Key!$A$1:$D$106,3,FALSE)</f>
        <v>-87.882620000000003</v>
      </c>
      <c r="R116" t="str">
        <f>VLOOKUP($O116,Key!$A$1:$D$106,4,FALSE)</f>
        <v>Milwaukee</v>
      </c>
      <c r="S116">
        <v>2</v>
      </c>
      <c r="T116">
        <v>0</v>
      </c>
      <c r="U116">
        <v>0</v>
      </c>
      <c r="V116" t="s">
        <v>32</v>
      </c>
      <c r="W116">
        <v>0</v>
      </c>
      <c r="X116">
        <v>0</v>
      </c>
      <c r="Y116">
        <v>0</v>
      </c>
      <c r="Z116" s="4">
        <v>-1</v>
      </c>
      <c r="AA116" s="1">
        <v>43514</v>
      </c>
      <c r="AB116" s="6">
        <f t="shared" si="6"/>
        <v>43497</v>
      </c>
      <c r="AC116" s="6">
        <f t="shared" si="7"/>
        <v>43514</v>
      </c>
      <c r="AD116" s="6" t="str">
        <f t="shared" si="8"/>
        <v>Monday</v>
      </c>
      <c r="AE116" s="2">
        <v>0.2760185185185185</v>
      </c>
      <c r="AF116" s="4">
        <v>1</v>
      </c>
      <c r="AG116" s="1">
        <v>43514</v>
      </c>
      <c r="AH116" s="6">
        <f t="shared" si="9"/>
        <v>43497</v>
      </c>
      <c r="AI116" s="6">
        <f t="shared" si="10"/>
        <v>43514</v>
      </c>
      <c r="AJ116" s="6" t="str">
        <f t="shared" si="11"/>
        <v>Monday</v>
      </c>
      <c r="AK116" s="2">
        <v>0.27738425925925925</v>
      </c>
      <c r="AL116" t="s">
        <v>32</v>
      </c>
      <c r="AM116" t="s">
        <v>33</v>
      </c>
      <c r="AN116" t="s">
        <v>46</v>
      </c>
      <c r="AO116" t="s">
        <v>27</v>
      </c>
    </row>
    <row r="117" spans="1:41" x14ac:dyDescent="0.2">
      <c r="A117" t="s">
        <v>27</v>
      </c>
      <c r="B117">
        <v>2252995</v>
      </c>
      <c r="C117" t="s">
        <v>40</v>
      </c>
      <c r="D117" t="s">
        <v>47</v>
      </c>
      <c r="E117" t="s">
        <v>42</v>
      </c>
      <c r="F117">
        <v>53211</v>
      </c>
      <c r="G117" t="s">
        <v>29</v>
      </c>
      <c r="H117" t="s">
        <v>43</v>
      </c>
      <c r="I117">
        <v>12616</v>
      </c>
      <c r="J117" t="s">
        <v>30</v>
      </c>
      <c r="K117" t="s">
        <v>85</v>
      </c>
      <c r="L117">
        <f>VLOOKUP($K117,Key!$A$1:$D$106,2,FALSE)</f>
        <v>43.078530000000001</v>
      </c>
      <c r="M117">
        <f>VLOOKUP($K117,Key!$A$1:$D$106,3,FALSE)</f>
        <v>-87.882620000000003</v>
      </c>
      <c r="N117" t="str">
        <f>VLOOKUP($K117,Key!$A$1:$D$106,4,FALSE)</f>
        <v>Milwaukee</v>
      </c>
      <c r="O117" t="s">
        <v>84</v>
      </c>
      <c r="P117">
        <f>VLOOKUP($O117,Key!$A$1:$D$106,2,FALSE)</f>
        <v>43.074890000000003</v>
      </c>
      <c r="Q117">
        <f>VLOOKUP($O117,Key!$A$1:$D$106,3,FALSE)</f>
        <v>-87.882810000000006</v>
      </c>
      <c r="R117" t="str">
        <f>VLOOKUP($O117,Key!$A$1:$D$106,4,FALSE)</f>
        <v>Milwaukee</v>
      </c>
      <c r="S117">
        <v>1</v>
      </c>
      <c r="T117">
        <v>0</v>
      </c>
      <c r="U117">
        <v>0</v>
      </c>
      <c r="V117" t="s">
        <v>32</v>
      </c>
      <c r="W117">
        <v>0</v>
      </c>
      <c r="X117">
        <v>0</v>
      </c>
      <c r="Y117">
        <v>0</v>
      </c>
      <c r="Z117" s="5">
        <v>-1</v>
      </c>
      <c r="AA117" s="1">
        <v>43521</v>
      </c>
      <c r="AB117" s="7">
        <f t="shared" si="6"/>
        <v>43497</v>
      </c>
      <c r="AC117" s="7">
        <f t="shared" si="7"/>
        <v>43521</v>
      </c>
      <c r="AD117" s="7" t="str">
        <f t="shared" si="8"/>
        <v>Monday</v>
      </c>
      <c r="AE117" s="2">
        <v>0.91951388888888885</v>
      </c>
      <c r="AF117" s="5">
        <v>1</v>
      </c>
      <c r="AG117" s="1">
        <v>43521</v>
      </c>
      <c r="AH117" s="7">
        <f t="shared" si="9"/>
        <v>43497</v>
      </c>
      <c r="AI117" s="7">
        <f t="shared" si="10"/>
        <v>43521</v>
      </c>
      <c r="AJ117" s="7" t="str">
        <f t="shared" si="11"/>
        <v>Monday</v>
      </c>
      <c r="AK117" s="2">
        <v>0.92039351851851858</v>
      </c>
      <c r="AL117" t="s">
        <v>32</v>
      </c>
      <c r="AM117" t="s">
        <v>33</v>
      </c>
      <c r="AN117" t="s">
        <v>46</v>
      </c>
      <c r="AO117" t="s">
        <v>27</v>
      </c>
    </row>
    <row r="118" spans="1:41" x14ac:dyDescent="0.2">
      <c r="A118" t="s">
        <v>101</v>
      </c>
      <c r="B118">
        <v>2257274</v>
      </c>
      <c r="C118" t="s">
        <v>40</v>
      </c>
      <c r="D118" t="s">
        <v>47</v>
      </c>
      <c r="E118" t="s">
        <v>42</v>
      </c>
      <c r="F118">
        <v>53202</v>
      </c>
      <c r="G118" t="s">
        <v>29</v>
      </c>
      <c r="H118" t="s">
        <v>102</v>
      </c>
      <c r="I118">
        <v>12577</v>
      </c>
      <c r="J118" t="s">
        <v>30</v>
      </c>
      <c r="K118" t="s">
        <v>45</v>
      </c>
      <c r="L118">
        <f>VLOOKUP($K118,Key!$A$1:$D$106,2,FALSE)</f>
        <v>43.03886</v>
      </c>
      <c r="M118">
        <f>VLOOKUP($K118,Key!$A$1:$D$106,3,FALSE)</f>
        <v>-87.902720000000002</v>
      </c>
      <c r="N118" t="str">
        <f>VLOOKUP($K118,Key!$A$1:$D$106,4,FALSE)</f>
        <v>Milwaukee</v>
      </c>
      <c r="O118" t="s">
        <v>98</v>
      </c>
      <c r="P118">
        <f>VLOOKUP($O118,Key!$A$1:$D$106,2,FALSE)</f>
        <v>43.05097</v>
      </c>
      <c r="Q118">
        <f>VLOOKUP($O118,Key!$A$1:$D$106,3,FALSE)</f>
        <v>-87.906440000000003</v>
      </c>
      <c r="R118" t="str">
        <f>VLOOKUP($O118,Key!$A$1:$D$106,4,FALSE)</f>
        <v>Milwaukee</v>
      </c>
      <c r="S118">
        <v>7</v>
      </c>
      <c r="T118">
        <v>0</v>
      </c>
      <c r="U118">
        <v>0</v>
      </c>
      <c r="V118" t="s">
        <v>32</v>
      </c>
      <c r="W118">
        <v>1</v>
      </c>
      <c r="X118">
        <v>1</v>
      </c>
      <c r="Y118">
        <v>40</v>
      </c>
      <c r="Z118" s="4">
        <v>-1</v>
      </c>
      <c r="AA118" s="1">
        <v>43511</v>
      </c>
      <c r="AB118" s="6">
        <f t="shared" si="6"/>
        <v>43497</v>
      </c>
      <c r="AC118" s="6">
        <f t="shared" si="7"/>
        <v>43511</v>
      </c>
      <c r="AD118" s="6" t="str">
        <f t="shared" si="8"/>
        <v>Friday</v>
      </c>
      <c r="AE118" s="2">
        <v>0.69827546296296295</v>
      </c>
      <c r="AF118" s="4">
        <v>1</v>
      </c>
      <c r="AG118" s="1">
        <v>43511</v>
      </c>
      <c r="AH118" s="6">
        <f t="shared" si="9"/>
        <v>43497</v>
      </c>
      <c r="AI118" s="6">
        <f t="shared" si="10"/>
        <v>43511</v>
      </c>
      <c r="AJ118" s="6" t="str">
        <f t="shared" si="11"/>
        <v>Friday</v>
      </c>
      <c r="AK118" s="2">
        <v>0.70298611111111109</v>
      </c>
      <c r="AL118" t="s">
        <v>32</v>
      </c>
      <c r="AM118" t="s">
        <v>32</v>
      </c>
      <c r="AN118" t="s">
        <v>46</v>
      </c>
      <c r="AO118" t="s">
        <v>27</v>
      </c>
    </row>
    <row r="119" spans="1:41" x14ac:dyDescent="0.2">
      <c r="A119" t="s">
        <v>101</v>
      </c>
      <c r="B119">
        <v>2257274</v>
      </c>
      <c r="C119" t="s">
        <v>40</v>
      </c>
      <c r="D119" t="s">
        <v>47</v>
      </c>
      <c r="E119" t="s">
        <v>42</v>
      </c>
      <c r="F119">
        <v>53202</v>
      </c>
      <c r="G119" t="s">
        <v>29</v>
      </c>
      <c r="H119" t="s">
        <v>102</v>
      </c>
      <c r="I119">
        <v>5574</v>
      </c>
      <c r="J119" t="s">
        <v>30</v>
      </c>
      <c r="K119" t="s">
        <v>98</v>
      </c>
      <c r="L119">
        <f>VLOOKUP($K119,Key!$A$1:$D$106,2,FALSE)</f>
        <v>43.05097</v>
      </c>
      <c r="M119">
        <f>VLOOKUP($K119,Key!$A$1:$D$106,3,FALSE)</f>
        <v>-87.906440000000003</v>
      </c>
      <c r="N119" t="str">
        <f>VLOOKUP($K119,Key!$A$1:$D$106,4,FALSE)</f>
        <v>Milwaukee</v>
      </c>
      <c r="O119" t="s">
        <v>45</v>
      </c>
      <c r="P119">
        <f>VLOOKUP($O119,Key!$A$1:$D$106,2,FALSE)</f>
        <v>43.03886</v>
      </c>
      <c r="Q119">
        <f>VLOOKUP($O119,Key!$A$1:$D$106,3,FALSE)</f>
        <v>-87.902720000000002</v>
      </c>
      <c r="R119" t="str">
        <f>VLOOKUP($O119,Key!$A$1:$D$106,4,FALSE)</f>
        <v>Milwaukee</v>
      </c>
      <c r="S119">
        <v>9</v>
      </c>
      <c r="T119">
        <v>0</v>
      </c>
      <c r="U119">
        <v>0</v>
      </c>
      <c r="V119" t="s">
        <v>32</v>
      </c>
      <c r="W119">
        <v>1</v>
      </c>
      <c r="X119">
        <v>1</v>
      </c>
      <c r="Y119">
        <v>40</v>
      </c>
      <c r="Z119" s="5">
        <v>-1</v>
      </c>
      <c r="AA119" s="1">
        <v>43510</v>
      </c>
      <c r="AB119" s="7">
        <f t="shared" si="6"/>
        <v>43497</v>
      </c>
      <c r="AC119" s="7">
        <f t="shared" si="7"/>
        <v>43510</v>
      </c>
      <c r="AD119" s="7" t="str">
        <f t="shared" si="8"/>
        <v>Thursday</v>
      </c>
      <c r="AE119" s="2">
        <v>0.36658564814814815</v>
      </c>
      <c r="AF119" s="5">
        <v>1</v>
      </c>
      <c r="AG119" s="1">
        <v>43510</v>
      </c>
      <c r="AH119" s="7">
        <f t="shared" si="9"/>
        <v>43497</v>
      </c>
      <c r="AI119" s="7">
        <f t="shared" si="10"/>
        <v>43510</v>
      </c>
      <c r="AJ119" s="7" t="str">
        <f t="shared" si="11"/>
        <v>Thursday</v>
      </c>
      <c r="AK119" s="2">
        <v>0.37236111111111114</v>
      </c>
      <c r="AL119" t="s">
        <v>32</v>
      </c>
      <c r="AM119" t="s">
        <v>32</v>
      </c>
      <c r="AN119" t="s">
        <v>46</v>
      </c>
      <c r="AO119" t="s">
        <v>27</v>
      </c>
    </row>
    <row r="120" spans="1:41" x14ac:dyDescent="0.2">
      <c r="A120" t="s">
        <v>101</v>
      </c>
      <c r="B120">
        <v>2257274</v>
      </c>
      <c r="C120" t="s">
        <v>40</v>
      </c>
      <c r="D120" t="s">
        <v>47</v>
      </c>
      <c r="E120" t="s">
        <v>42</v>
      </c>
      <c r="F120">
        <v>53202</v>
      </c>
      <c r="G120" t="s">
        <v>29</v>
      </c>
      <c r="H120" t="s">
        <v>102</v>
      </c>
      <c r="I120">
        <v>12647</v>
      </c>
      <c r="J120" t="s">
        <v>30</v>
      </c>
      <c r="K120" t="s">
        <v>36</v>
      </c>
      <c r="L120">
        <f>VLOOKUP($K120,Key!$A$1:$D$106,2,FALSE)</f>
        <v>43.04824</v>
      </c>
      <c r="M120">
        <f>VLOOKUP($K120,Key!$A$1:$D$106,3,FALSE)</f>
        <v>-87.904970000000006</v>
      </c>
      <c r="N120" t="str">
        <f>VLOOKUP($K120,Key!$A$1:$D$106,4,FALSE)</f>
        <v>Milwaukee</v>
      </c>
      <c r="O120" t="s">
        <v>45</v>
      </c>
      <c r="P120">
        <f>VLOOKUP($O120,Key!$A$1:$D$106,2,FALSE)</f>
        <v>43.03886</v>
      </c>
      <c r="Q120">
        <f>VLOOKUP($O120,Key!$A$1:$D$106,3,FALSE)</f>
        <v>-87.902720000000002</v>
      </c>
      <c r="R120" t="str">
        <f>VLOOKUP($O120,Key!$A$1:$D$106,4,FALSE)</f>
        <v>Milwaukee</v>
      </c>
      <c r="S120">
        <v>4</v>
      </c>
      <c r="T120">
        <v>0</v>
      </c>
      <c r="U120">
        <v>0</v>
      </c>
      <c r="V120" t="s">
        <v>32</v>
      </c>
      <c r="W120">
        <v>0</v>
      </c>
      <c r="X120">
        <v>0</v>
      </c>
      <c r="Y120">
        <v>0</v>
      </c>
      <c r="Z120" s="4">
        <v>-1</v>
      </c>
      <c r="AA120" s="1">
        <v>43524</v>
      </c>
      <c r="AB120" s="6">
        <f t="shared" si="6"/>
        <v>43497</v>
      </c>
      <c r="AC120" s="6">
        <f t="shared" si="7"/>
        <v>43524</v>
      </c>
      <c r="AD120" s="6" t="str">
        <f t="shared" si="8"/>
        <v>Thursday</v>
      </c>
      <c r="AE120" s="2">
        <v>0.34874999999999995</v>
      </c>
      <c r="AF120" s="4">
        <v>1</v>
      </c>
      <c r="AG120" s="1">
        <v>43524</v>
      </c>
      <c r="AH120" s="6">
        <f t="shared" si="9"/>
        <v>43497</v>
      </c>
      <c r="AI120" s="6">
        <f t="shared" si="10"/>
        <v>43524</v>
      </c>
      <c r="AJ120" s="6" t="str">
        <f t="shared" si="11"/>
        <v>Thursday</v>
      </c>
      <c r="AK120" s="2">
        <v>0.35181712962962958</v>
      </c>
      <c r="AL120" t="s">
        <v>32</v>
      </c>
      <c r="AM120" t="s">
        <v>32</v>
      </c>
      <c r="AN120" t="s">
        <v>46</v>
      </c>
      <c r="AO120" t="s">
        <v>27</v>
      </c>
    </row>
    <row r="121" spans="1:41" x14ac:dyDescent="0.2">
      <c r="A121" t="s">
        <v>101</v>
      </c>
      <c r="B121">
        <v>2257274</v>
      </c>
      <c r="C121" t="s">
        <v>40</v>
      </c>
      <c r="D121" t="s">
        <v>47</v>
      </c>
      <c r="E121" t="s">
        <v>42</v>
      </c>
      <c r="F121">
        <v>53202</v>
      </c>
      <c r="G121" t="s">
        <v>29</v>
      </c>
      <c r="H121" t="s">
        <v>102</v>
      </c>
      <c r="I121">
        <v>12647</v>
      </c>
      <c r="J121" t="s">
        <v>30</v>
      </c>
      <c r="K121" t="s">
        <v>31</v>
      </c>
      <c r="L121">
        <f>VLOOKUP($K121,Key!$A$1:$D$106,2,FALSE)</f>
        <v>43.034619999999997</v>
      </c>
      <c r="M121">
        <f>VLOOKUP($K121,Key!$A$1:$D$106,3,FALSE)</f>
        <v>-87.917500000000004</v>
      </c>
      <c r="N121" t="str">
        <f>VLOOKUP($K121,Key!$A$1:$D$106,4,FALSE)</f>
        <v>Milwaukee</v>
      </c>
      <c r="O121" t="s">
        <v>98</v>
      </c>
      <c r="P121">
        <f>VLOOKUP($O121,Key!$A$1:$D$106,2,FALSE)</f>
        <v>43.05097</v>
      </c>
      <c r="Q121">
        <f>VLOOKUP($O121,Key!$A$1:$D$106,3,FALSE)</f>
        <v>-87.906440000000003</v>
      </c>
      <c r="R121" t="str">
        <f>VLOOKUP($O121,Key!$A$1:$D$106,4,FALSE)</f>
        <v>Milwaukee</v>
      </c>
      <c r="S121">
        <v>8</v>
      </c>
      <c r="T121">
        <v>0</v>
      </c>
      <c r="U121">
        <v>0</v>
      </c>
      <c r="V121" t="s">
        <v>32</v>
      </c>
      <c r="W121">
        <v>1</v>
      </c>
      <c r="X121">
        <v>1</v>
      </c>
      <c r="Y121">
        <v>40</v>
      </c>
      <c r="Z121" s="5">
        <v>-1</v>
      </c>
      <c r="AA121" s="1">
        <v>43524</v>
      </c>
      <c r="AB121" s="7">
        <f t="shared" si="6"/>
        <v>43497</v>
      </c>
      <c r="AC121" s="7">
        <f t="shared" si="7"/>
        <v>43524</v>
      </c>
      <c r="AD121" s="7" t="str">
        <f t="shared" si="8"/>
        <v>Thursday</v>
      </c>
      <c r="AE121" s="2">
        <v>0.93827546296296294</v>
      </c>
      <c r="AF121" s="5">
        <v>1</v>
      </c>
      <c r="AG121" s="1">
        <v>43524</v>
      </c>
      <c r="AH121" s="7">
        <f t="shared" si="9"/>
        <v>43497</v>
      </c>
      <c r="AI121" s="7">
        <f t="shared" si="10"/>
        <v>43524</v>
      </c>
      <c r="AJ121" s="7" t="str">
        <f t="shared" si="11"/>
        <v>Thursday</v>
      </c>
      <c r="AK121" s="2">
        <v>0.94418981481481479</v>
      </c>
      <c r="AL121" t="s">
        <v>32</v>
      </c>
      <c r="AM121" t="s">
        <v>32</v>
      </c>
      <c r="AN121" t="s">
        <v>46</v>
      </c>
      <c r="AO121" t="s">
        <v>27</v>
      </c>
    </row>
    <row r="122" spans="1:41" x14ac:dyDescent="0.2">
      <c r="A122" t="s">
        <v>101</v>
      </c>
      <c r="B122">
        <v>2257274</v>
      </c>
      <c r="C122" t="s">
        <v>40</v>
      </c>
      <c r="D122" t="s">
        <v>47</v>
      </c>
      <c r="E122" t="s">
        <v>42</v>
      </c>
      <c r="F122">
        <v>53202</v>
      </c>
      <c r="G122" t="s">
        <v>29</v>
      </c>
      <c r="H122" t="s">
        <v>102</v>
      </c>
      <c r="I122">
        <v>12560</v>
      </c>
      <c r="J122" t="s">
        <v>30</v>
      </c>
      <c r="K122" t="s">
        <v>45</v>
      </c>
      <c r="L122">
        <f>VLOOKUP($K122,Key!$A$1:$D$106,2,FALSE)</f>
        <v>43.03886</v>
      </c>
      <c r="M122">
        <f>VLOOKUP($K122,Key!$A$1:$D$106,3,FALSE)</f>
        <v>-87.902720000000002</v>
      </c>
      <c r="N122" t="str">
        <f>VLOOKUP($K122,Key!$A$1:$D$106,4,FALSE)</f>
        <v>Milwaukee</v>
      </c>
      <c r="O122" t="s">
        <v>98</v>
      </c>
      <c r="P122">
        <f>VLOOKUP($O122,Key!$A$1:$D$106,2,FALSE)</f>
        <v>43.05097</v>
      </c>
      <c r="Q122">
        <f>VLOOKUP($O122,Key!$A$1:$D$106,3,FALSE)</f>
        <v>-87.906440000000003</v>
      </c>
      <c r="R122" t="str">
        <f>VLOOKUP($O122,Key!$A$1:$D$106,4,FALSE)</f>
        <v>Milwaukee</v>
      </c>
      <c r="S122">
        <v>7</v>
      </c>
      <c r="T122">
        <v>0</v>
      </c>
      <c r="U122">
        <v>0</v>
      </c>
      <c r="V122" t="s">
        <v>32</v>
      </c>
      <c r="W122">
        <v>1</v>
      </c>
      <c r="X122">
        <v>1</v>
      </c>
      <c r="Y122">
        <v>40</v>
      </c>
      <c r="Z122" s="4">
        <v>-1</v>
      </c>
      <c r="AA122" s="1">
        <v>43504</v>
      </c>
      <c r="AB122" s="6">
        <f t="shared" si="6"/>
        <v>43497</v>
      </c>
      <c r="AC122" s="6">
        <f t="shared" si="7"/>
        <v>43504</v>
      </c>
      <c r="AD122" s="6" t="str">
        <f t="shared" si="8"/>
        <v>Friday</v>
      </c>
      <c r="AE122" s="2">
        <v>0.71054398148148146</v>
      </c>
      <c r="AF122" s="4">
        <v>1</v>
      </c>
      <c r="AG122" s="1">
        <v>43504</v>
      </c>
      <c r="AH122" s="6">
        <f t="shared" si="9"/>
        <v>43497</v>
      </c>
      <c r="AI122" s="6">
        <f t="shared" si="10"/>
        <v>43504</v>
      </c>
      <c r="AJ122" s="6" t="str">
        <f t="shared" si="11"/>
        <v>Friday</v>
      </c>
      <c r="AK122" s="2">
        <v>0.71531250000000002</v>
      </c>
      <c r="AL122" t="s">
        <v>32</v>
      </c>
      <c r="AM122" t="s">
        <v>32</v>
      </c>
      <c r="AN122" t="s">
        <v>46</v>
      </c>
      <c r="AO122" t="s">
        <v>27</v>
      </c>
    </row>
    <row r="123" spans="1:41" x14ac:dyDescent="0.2">
      <c r="A123" t="s">
        <v>27</v>
      </c>
      <c r="B123">
        <v>2262127</v>
      </c>
      <c r="C123" t="s">
        <v>40</v>
      </c>
      <c r="D123" t="s">
        <v>47</v>
      </c>
      <c r="E123" t="s">
        <v>42</v>
      </c>
      <c r="F123">
        <v>53211</v>
      </c>
      <c r="G123" t="s">
        <v>29</v>
      </c>
      <c r="H123" t="s">
        <v>43</v>
      </c>
      <c r="I123">
        <v>5547</v>
      </c>
      <c r="J123" t="s">
        <v>30</v>
      </c>
      <c r="K123" t="s">
        <v>84</v>
      </c>
      <c r="L123">
        <f>VLOOKUP($K123,Key!$A$1:$D$106,2,FALSE)</f>
        <v>43.074890000000003</v>
      </c>
      <c r="M123">
        <f>VLOOKUP($K123,Key!$A$1:$D$106,3,FALSE)</f>
        <v>-87.882810000000006</v>
      </c>
      <c r="N123" t="str">
        <f>VLOOKUP($K123,Key!$A$1:$D$106,4,FALSE)</f>
        <v>Milwaukee</v>
      </c>
      <c r="O123" t="s">
        <v>103</v>
      </c>
      <c r="P123">
        <f>VLOOKUP($O123,Key!$A$1:$D$106,2,FALSE)</f>
        <v>43.089309999999998</v>
      </c>
      <c r="Q123">
        <f>VLOOKUP($O123,Key!$A$1:$D$106,3,FALSE)</f>
        <v>-87.882720000000006</v>
      </c>
      <c r="R123" t="str">
        <f>VLOOKUP($O123,Key!$A$1:$D$106,4,FALSE)</f>
        <v>Shorewood</v>
      </c>
      <c r="S123">
        <v>12</v>
      </c>
      <c r="T123">
        <v>0</v>
      </c>
      <c r="U123">
        <v>0</v>
      </c>
      <c r="V123" t="s">
        <v>32</v>
      </c>
      <c r="W123">
        <v>1</v>
      </c>
      <c r="X123">
        <v>1</v>
      </c>
      <c r="Y123">
        <v>40</v>
      </c>
      <c r="Z123" s="5">
        <v>-1</v>
      </c>
      <c r="AA123" s="1">
        <v>43499</v>
      </c>
      <c r="AB123" s="7">
        <f t="shared" si="6"/>
        <v>43497</v>
      </c>
      <c r="AC123" s="7">
        <f t="shared" si="7"/>
        <v>43499</v>
      </c>
      <c r="AD123" s="7" t="str">
        <f t="shared" si="8"/>
        <v>Sunday</v>
      </c>
      <c r="AE123" s="2">
        <v>0.45043981481481482</v>
      </c>
      <c r="AF123" s="5">
        <v>1</v>
      </c>
      <c r="AG123" s="1">
        <v>43499</v>
      </c>
      <c r="AH123" s="7">
        <f t="shared" si="9"/>
        <v>43497</v>
      </c>
      <c r="AI123" s="7">
        <f t="shared" si="10"/>
        <v>43499</v>
      </c>
      <c r="AJ123" s="7" t="str">
        <f t="shared" si="11"/>
        <v>Sunday</v>
      </c>
      <c r="AK123" s="2">
        <v>0.45876157407407409</v>
      </c>
      <c r="AL123" t="s">
        <v>32</v>
      </c>
      <c r="AM123" t="s">
        <v>33</v>
      </c>
      <c r="AN123" t="s">
        <v>46</v>
      </c>
      <c r="AO123" t="s">
        <v>27</v>
      </c>
    </row>
    <row r="124" spans="1:41" x14ac:dyDescent="0.2">
      <c r="A124" t="s">
        <v>27</v>
      </c>
      <c r="B124">
        <v>2262182</v>
      </c>
      <c r="C124" t="s">
        <v>40</v>
      </c>
      <c r="D124" t="s">
        <v>47</v>
      </c>
      <c r="E124" t="s">
        <v>42</v>
      </c>
      <c r="F124">
        <v>53206</v>
      </c>
      <c r="G124" t="s">
        <v>29</v>
      </c>
      <c r="H124" t="s">
        <v>43</v>
      </c>
      <c r="I124">
        <v>5422</v>
      </c>
      <c r="J124" t="s">
        <v>30</v>
      </c>
      <c r="K124" t="s">
        <v>104</v>
      </c>
      <c r="L124">
        <f>VLOOKUP($K124,Key!$A$1:$D$106,2,FALSE)</f>
        <v>43.063749000000001</v>
      </c>
      <c r="M124">
        <f>VLOOKUP($K124,Key!$A$1:$D$106,3,FALSE)</f>
        <v>-87.887962999999999</v>
      </c>
      <c r="N124" t="str">
        <f>VLOOKUP($K124,Key!$A$1:$D$106,4,FALSE)</f>
        <v>Milwaukee</v>
      </c>
      <c r="O124" t="s">
        <v>31</v>
      </c>
      <c r="P124">
        <f>VLOOKUP($O124,Key!$A$1:$D$106,2,FALSE)</f>
        <v>43.034619999999997</v>
      </c>
      <c r="Q124">
        <f>VLOOKUP($O124,Key!$A$1:$D$106,3,FALSE)</f>
        <v>-87.917500000000004</v>
      </c>
      <c r="R124" t="str">
        <f>VLOOKUP($O124,Key!$A$1:$D$106,4,FALSE)</f>
        <v>Milwaukee</v>
      </c>
      <c r="S124">
        <v>19</v>
      </c>
      <c r="T124">
        <v>0</v>
      </c>
      <c r="U124">
        <v>0</v>
      </c>
      <c r="V124" t="s">
        <v>32</v>
      </c>
      <c r="W124">
        <v>2</v>
      </c>
      <c r="X124">
        <v>1.9</v>
      </c>
      <c r="Y124">
        <v>80</v>
      </c>
      <c r="Z124" s="4">
        <v>-1</v>
      </c>
      <c r="AA124" s="1">
        <v>43511</v>
      </c>
      <c r="AB124" s="6">
        <f t="shared" si="6"/>
        <v>43497</v>
      </c>
      <c r="AC124" s="6">
        <f t="shared" si="7"/>
        <v>43511</v>
      </c>
      <c r="AD124" s="6" t="str">
        <f t="shared" si="8"/>
        <v>Friday</v>
      </c>
      <c r="AE124" s="2">
        <v>0.81753472222222223</v>
      </c>
      <c r="AF124" s="4">
        <v>1</v>
      </c>
      <c r="AG124" s="1">
        <v>43511</v>
      </c>
      <c r="AH124" s="6">
        <f t="shared" si="9"/>
        <v>43497</v>
      </c>
      <c r="AI124" s="6">
        <f t="shared" si="10"/>
        <v>43511</v>
      </c>
      <c r="AJ124" s="6" t="str">
        <f t="shared" si="11"/>
        <v>Friday</v>
      </c>
      <c r="AK124" s="2">
        <v>0.83083333333333342</v>
      </c>
      <c r="AL124" t="s">
        <v>32</v>
      </c>
      <c r="AM124" t="s">
        <v>33</v>
      </c>
      <c r="AN124" t="s">
        <v>46</v>
      </c>
      <c r="AO124" t="s">
        <v>27</v>
      </c>
    </row>
    <row r="125" spans="1:41" x14ac:dyDescent="0.2">
      <c r="A125" t="s">
        <v>27</v>
      </c>
      <c r="B125">
        <v>2282677</v>
      </c>
      <c r="C125" t="s">
        <v>40</v>
      </c>
      <c r="D125" t="s">
        <v>47</v>
      </c>
      <c r="E125" t="s">
        <v>42</v>
      </c>
      <c r="F125">
        <v>53211</v>
      </c>
      <c r="G125" t="s">
        <v>29</v>
      </c>
      <c r="H125" t="s">
        <v>43</v>
      </c>
      <c r="I125">
        <v>237</v>
      </c>
      <c r="J125" t="s">
        <v>30</v>
      </c>
      <c r="K125" t="s">
        <v>84</v>
      </c>
      <c r="L125">
        <f>VLOOKUP($K125,Key!$A$1:$D$106,2,FALSE)</f>
        <v>43.074890000000003</v>
      </c>
      <c r="M125">
        <f>VLOOKUP($K125,Key!$A$1:$D$106,3,FALSE)</f>
        <v>-87.882810000000006</v>
      </c>
      <c r="N125" t="str">
        <f>VLOOKUP($K125,Key!$A$1:$D$106,4,FALSE)</f>
        <v>Milwaukee</v>
      </c>
      <c r="O125" t="s">
        <v>84</v>
      </c>
      <c r="P125">
        <f>VLOOKUP($O125,Key!$A$1:$D$106,2,FALSE)</f>
        <v>43.074890000000003</v>
      </c>
      <c r="Q125">
        <f>VLOOKUP($O125,Key!$A$1:$D$106,3,FALSE)</f>
        <v>-87.882810000000006</v>
      </c>
      <c r="R125" t="str">
        <f>VLOOKUP($O125,Key!$A$1:$D$106,4,FALSE)</f>
        <v>Milwaukee</v>
      </c>
      <c r="S125">
        <v>15</v>
      </c>
      <c r="T125">
        <v>0</v>
      </c>
      <c r="U125">
        <v>0</v>
      </c>
      <c r="V125" t="s">
        <v>32</v>
      </c>
      <c r="W125">
        <v>2</v>
      </c>
      <c r="X125">
        <v>1.9</v>
      </c>
      <c r="Y125">
        <v>80</v>
      </c>
      <c r="Z125" s="5">
        <v>-1</v>
      </c>
      <c r="AA125" s="1">
        <v>43511</v>
      </c>
      <c r="AB125" s="7">
        <f t="shared" si="6"/>
        <v>43497</v>
      </c>
      <c r="AC125" s="7">
        <f t="shared" si="7"/>
        <v>43511</v>
      </c>
      <c r="AD125" s="7" t="str">
        <f t="shared" si="8"/>
        <v>Friday</v>
      </c>
      <c r="AE125" s="2">
        <v>0.6011805555555555</v>
      </c>
      <c r="AF125" s="5">
        <v>1</v>
      </c>
      <c r="AG125" s="1">
        <v>43511</v>
      </c>
      <c r="AH125" s="7">
        <f t="shared" si="9"/>
        <v>43497</v>
      </c>
      <c r="AI125" s="7">
        <f t="shared" si="10"/>
        <v>43511</v>
      </c>
      <c r="AJ125" s="7" t="str">
        <f t="shared" si="11"/>
        <v>Friday</v>
      </c>
      <c r="AK125" s="2">
        <v>0.61163194444444446</v>
      </c>
      <c r="AL125" t="s">
        <v>32</v>
      </c>
      <c r="AM125" t="s">
        <v>33</v>
      </c>
      <c r="AN125" t="s">
        <v>34</v>
      </c>
      <c r="AO125" t="s">
        <v>27</v>
      </c>
    </row>
    <row r="126" spans="1:41" x14ac:dyDescent="0.2">
      <c r="A126" t="s">
        <v>27</v>
      </c>
      <c r="B126">
        <v>2288521</v>
      </c>
      <c r="C126" t="s">
        <v>40</v>
      </c>
      <c r="D126" t="s">
        <v>47</v>
      </c>
      <c r="E126" t="s">
        <v>42</v>
      </c>
      <c r="F126">
        <v>53211</v>
      </c>
      <c r="G126" t="s">
        <v>29</v>
      </c>
      <c r="H126" t="s">
        <v>43</v>
      </c>
      <c r="I126">
        <v>12616</v>
      </c>
      <c r="J126" t="s">
        <v>30</v>
      </c>
      <c r="K126" t="s">
        <v>85</v>
      </c>
      <c r="L126">
        <f>VLOOKUP($K126,Key!$A$1:$D$106,2,FALSE)</f>
        <v>43.078530000000001</v>
      </c>
      <c r="M126">
        <f>VLOOKUP($K126,Key!$A$1:$D$106,3,FALSE)</f>
        <v>-87.882620000000003</v>
      </c>
      <c r="N126" t="str">
        <f>VLOOKUP($K126,Key!$A$1:$D$106,4,FALSE)</f>
        <v>Milwaukee</v>
      </c>
      <c r="O126" t="s">
        <v>84</v>
      </c>
      <c r="P126">
        <f>VLOOKUP($O126,Key!$A$1:$D$106,2,FALSE)</f>
        <v>43.074890000000003</v>
      </c>
      <c r="Q126">
        <f>VLOOKUP($O126,Key!$A$1:$D$106,3,FALSE)</f>
        <v>-87.882810000000006</v>
      </c>
      <c r="R126" t="str">
        <f>VLOOKUP($O126,Key!$A$1:$D$106,4,FALSE)</f>
        <v>Milwaukee</v>
      </c>
      <c r="S126">
        <v>260</v>
      </c>
      <c r="T126">
        <v>20</v>
      </c>
      <c r="U126">
        <v>0</v>
      </c>
      <c r="V126" t="s">
        <v>33</v>
      </c>
      <c r="W126">
        <v>18</v>
      </c>
      <c r="X126">
        <v>17.100000000000001</v>
      </c>
      <c r="Y126">
        <v>720</v>
      </c>
      <c r="Z126" s="4">
        <v>-1</v>
      </c>
      <c r="AA126" s="1">
        <v>43518</v>
      </c>
      <c r="AB126" s="6">
        <f t="shared" si="6"/>
        <v>43497</v>
      </c>
      <c r="AC126" s="6">
        <f t="shared" si="7"/>
        <v>43518</v>
      </c>
      <c r="AD126" s="6" t="str">
        <f t="shared" si="8"/>
        <v>Friday</v>
      </c>
      <c r="AE126" s="2">
        <v>0.98981481481481481</v>
      </c>
      <c r="AF126" s="4">
        <v>1</v>
      </c>
      <c r="AG126" s="1">
        <v>43519</v>
      </c>
      <c r="AH126" s="6">
        <f t="shared" si="9"/>
        <v>43497</v>
      </c>
      <c r="AI126" s="6">
        <f t="shared" si="10"/>
        <v>43519</v>
      </c>
      <c r="AJ126" s="6" t="str">
        <f t="shared" si="11"/>
        <v>Saturday</v>
      </c>
      <c r="AK126" s="2">
        <v>0.17082175925925924</v>
      </c>
      <c r="AL126" t="s">
        <v>33</v>
      </c>
      <c r="AM126" t="s">
        <v>33</v>
      </c>
      <c r="AN126" t="s">
        <v>46</v>
      </c>
      <c r="AO126" t="s">
        <v>27</v>
      </c>
    </row>
    <row r="127" spans="1:41" x14ac:dyDescent="0.2">
      <c r="A127" t="s">
        <v>27</v>
      </c>
      <c r="B127">
        <v>2288521</v>
      </c>
      <c r="C127" t="s">
        <v>40</v>
      </c>
      <c r="D127" t="s">
        <v>47</v>
      </c>
      <c r="E127" t="s">
        <v>42</v>
      </c>
      <c r="F127">
        <v>53211</v>
      </c>
      <c r="G127" t="s">
        <v>29</v>
      </c>
      <c r="H127" t="s">
        <v>43</v>
      </c>
      <c r="I127">
        <v>12615</v>
      </c>
      <c r="J127" t="s">
        <v>30</v>
      </c>
      <c r="K127" t="s">
        <v>85</v>
      </c>
      <c r="L127">
        <f>VLOOKUP($K127,Key!$A$1:$D$106,2,FALSE)</f>
        <v>43.078530000000001</v>
      </c>
      <c r="M127">
        <f>VLOOKUP($K127,Key!$A$1:$D$106,3,FALSE)</f>
        <v>-87.882620000000003</v>
      </c>
      <c r="N127" t="str">
        <f>VLOOKUP($K127,Key!$A$1:$D$106,4,FALSE)</f>
        <v>Milwaukee</v>
      </c>
      <c r="O127" t="s">
        <v>83</v>
      </c>
      <c r="P127">
        <f>VLOOKUP($O127,Key!$A$1:$D$106,2,FALSE)</f>
        <v>43.074655999999997</v>
      </c>
      <c r="Q127">
        <f>VLOOKUP($O127,Key!$A$1:$D$106,3,FALSE)</f>
        <v>-87.889011999999994</v>
      </c>
      <c r="R127" t="str">
        <f>VLOOKUP($O127,Key!$A$1:$D$106,4,FALSE)</f>
        <v>Milwaukee</v>
      </c>
      <c r="S127">
        <v>5</v>
      </c>
      <c r="T127">
        <v>0</v>
      </c>
      <c r="U127">
        <v>0</v>
      </c>
      <c r="V127" t="s">
        <v>32</v>
      </c>
      <c r="W127">
        <v>0</v>
      </c>
      <c r="X127">
        <v>0</v>
      </c>
      <c r="Y127">
        <v>0</v>
      </c>
      <c r="Z127" s="5">
        <v>-1</v>
      </c>
      <c r="AA127" s="1">
        <v>43500</v>
      </c>
      <c r="AB127" s="7">
        <f t="shared" si="6"/>
        <v>43497</v>
      </c>
      <c r="AC127" s="7">
        <f t="shared" si="7"/>
        <v>43500</v>
      </c>
      <c r="AD127" s="7" t="str">
        <f t="shared" si="8"/>
        <v>Monday</v>
      </c>
      <c r="AE127" s="2">
        <v>0.91114583333333332</v>
      </c>
      <c r="AF127" s="5">
        <v>1</v>
      </c>
      <c r="AG127" s="1">
        <v>43500</v>
      </c>
      <c r="AH127" s="7">
        <f t="shared" si="9"/>
        <v>43497</v>
      </c>
      <c r="AI127" s="7">
        <f t="shared" si="10"/>
        <v>43500</v>
      </c>
      <c r="AJ127" s="7" t="str">
        <f t="shared" si="11"/>
        <v>Monday</v>
      </c>
      <c r="AK127" s="2">
        <v>0.91496527777777781</v>
      </c>
      <c r="AL127" t="s">
        <v>32</v>
      </c>
      <c r="AM127" t="s">
        <v>33</v>
      </c>
      <c r="AN127" t="s">
        <v>46</v>
      </c>
      <c r="AO127" t="s">
        <v>27</v>
      </c>
    </row>
    <row r="128" spans="1:41" x14ac:dyDescent="0.2">
      <c r="A128" t="s">
        <v>27</v>
      </c>
      <c r="B128">
        <v>2321196</v>
      </c>
      <c r="C128" t="s">
        <v>40</v>
      </c>
      <c r="D128" t="s">
        <v>47</v>
      </c>
      <c r="E128" t="s">
        <v>42</v>
      </c>
      <c r="F128">
        <v>53211</v>
      </c>
      <c r="G128" t="s">
        <v>29</v>
      </c>
      <c r="H128" t="s">
        <v>43</v>
      </c>
      <c r="I128">
        <v>216</v>
      </c>
      <c r="J128" t="s">
        <v>30</v>
      </c>
      <c r="K128" t="s">
        <v>107</v>
      </c>
      <c r="L128">
        <f>VLOOKUP($K128,Key!$A$1:$D$106,2,FALSE)</f>
        <v>43.06033</v>
      </c>
      <c r="M128">
        <f>VLOOKUP($K128,Key!$A$1:$D$106,3,FALSE)</f>
        <v>-87.89546</v>
      </c>
      <c r="N128" t="str">
        <f>VLOOKUP($K128,Key!$A$1:$D$106,4,FALSE)</f>
        <v>Milwaukee</v>
      </c>
      <c r="O128" t="s">
        <v>99</v>
      </c>
      <c r="P128">
        <f>VLOOKUP($O128,Key!$A$1:$D$106,2,FALSE)</f>
        <v>43.060786</v>
      </c>
      <c r="Q128">
        <f>VLOOKUP($O128,Key!$A$1:$D$106,3,FALSE)</f>
        <v>-87.883825999999999</v>
      </c>
      <c r="R128" t="str">
        <f>VLOOKUP($O128,Key!$A$1:$D$106,4,FALSE)</f>
        <v>Milwaukee</v>
      </c>
      <c r="S128">
        <v>7</v>
      </c>
      <c r="T128">
        <v>0</v>
      </c>
      <c r="U128">
        <v>0</v>
      </c>
      <c r="V128" t="s">
        <v>32</v>
      </c>
      <c r="W128">
        <v>1</v>
      </c>
      <c r="X128">
        <v>1</v>
      </c>
      <c r="Y128">
        <v>40</v>
      </c>
      <c r="Z128" s="5">
        <v>-1</v>
      </c>
      <c r="AA128" s="1">
        <v>43510</v>
      </c>
      <c r="AB128" s="7">
        <f t="shared" si="6"/>
        <v>43497</v>
      </c>
      <c r="AC128" s="7">
        <f t="shared" si="7"/>
        <v>43510</v>
      </c>
      <c r="AD128" s="7" t="str">
        <f t="shared" si="8"/>
        <v>Thursday</v>
      </c>
      <c r="AE128" s="2">
        <v>0.4840740740740741</v>
      </c>
      <c r="AF128" s="5">
        <v>1</v>
      </c>
      <c r="AG128" s="1">
        <v>43510</v>
      </c>
      <c r="AH128" s="7">
        <f t="shared" si="9"/>
        <v>43497</v>
      </c>
      <c r="AI128" s="7">
        <f t="shared" si="10"/>
        <v>43510</v>
      </c>
      <c r="AJ128" s="7" t="str">
        <f t="shared" si="11"/>
        <v>Thursday</v>
      </c>
      <c r="AK128" s="2">
        <v>0.48939814814814814</v>
      </c>
      <c r="AL128" t="s">
        <v>32</v>
      </c>
      <c r="AM128" t="s">
        <v>33</v>
      </c>
      <c r="AN128" t="s">
        <v>46</v>
      </c>
      <c r="AO128" t="s">
        <v>27</v>
      </c>
    </row>
    <row r="129" spans="1:41" x14ac:dyDescent="0.2">
      <c r="A129" t="s">
        <v>27</v>
      </c>
      <c r="B129">
        <v>2333375</v>
      </c>
      <c r="C129" t="s">
        <v>40</v>
      </c>
      <c r="D129" t="s">
        <v>100</v>
      </c>
      <c r="E129" t="s">
        <v>42</v>
      </c>
      <c r="F129">
        <v>54911</v>
      </c>
      <c r="G129" t="s">
        <v>29</v>
      </c>
      <c r="H129" t="s">
        <v>43</v>
      </c>
      <c r="I129">
        <v>5540</v>
      </c>
      <c r="J129" t="s">
        <v>30</v>
      </c>
      <c r="K129" t="s">
        <v>85</v>
      </c>
      <c r="L129">
        <f>VLOOKUP($K129,Key!$A$1:$D$106,2,FALSE)</f>
        <v>43.078530000000001</v>
      </c>
      <c r="M129">
        <f>VLOOKUP($K129,Key!$A$1:$D$106,3,FALSE)</f>
        <v>-87.882620000000003</v>
      </c>
      <c r="N129" t="str">
        <f>VLOOKUP($K129,Key!$A$1:$D$106,4,FALSE)</f>
        <v>Milwaukee</v>
      </c>
      <c r="O129" t="s">
        <v>84</v>
      </c>
      <c r="P129">
        <f>VLOOKUP($O129,Key!$A$1:$D$106,2,FALSE)</f>
        <v>43.074890000000003</v>
      </c>
      <c r="Q129">
        <f>VLOOKUP($O129,Key!$A$1:$D$106,3,FALSE)</f>
        <v>-87.882810000000006</v>
      </c>
      <c r="R129" t="str">
        <f>VLOOKUP($O129,Key!$A$1:$D$106,4,FALSE)</f>
        <v>Milwaukee</v>
      </c>
      <c r="S129">
        <v>1</v>
      </c>
      <c r="T129">
        <v>0</v>
      </c>
      <c r="U129">
        <v>0</v>
      </c>
      <c r="V129" t="s">
        <v>32</v>
      </c>
      <c r="W129">
        <v>0</v>
      </c>
      <c r="X129">
        <v>0</v>
      </c>
      <c r="Y129">
        <v>0</v>
      </c>
      <c r="Z129" s="4">
        <v>-1</v>
      </c>
      <c r="AA129" s="1">
        <v>43505</v>
      </c>
      <c r="AB129" s="6">
        <f t="shared" si="6"/>
        <v>43497</v>
      </c>
      <c r="AC129" s="6">
        <f t="shared" si="7"/>
        <v>43505</v>
      </c>
      <c r="AD129" s="6" t="str">
        <f t="shared" si="8"/>
        <v>Saturday</v>
      </c>
      <c r="AE129" s="2">
        <v>0.86332175925925936</v>
      </c>
      <c r="AF129" s="4">
        <v>1</v>
      </c>
      <c r="AG129" s="1">
        <v>43505</v>
      </c>
      <c r="AH129" s="6">
        <f t="shared" si="9"/>
        <v>43497</v>
      </c>
      <c r="AI129" s="6">
        <f t="shared" si="10"/>
        <v>43505</v>
      </c>
      <c r="AJ129" s="6" t="str">
        <f t="shared" si="11"/>
        <v>Saturday</v>
      </c>
      <c r="AK129" s="2">
        <v>0.86432870370370374</v>
      </c>
      <c r="AL129" t="s">
        <v>32</v>
      </c>
      <c r="AM129" t="s">
        <v>33</v>
      </c>
      <c r="AN129" t="s">
        <v>46</v>
      </c>
      <c r="AO129" t="s">
        <v>27</v>
      </c>
    </row>
    <row r="130" spans="1:41" x14ac:dyDescent="0.2">
      <c r="A130" t="s">
        <v>27</v>
      </c>
      <c r="B130">
        <v>2339331</v>
      </c>
      <c r="C130" t="s">
        <v>40</v>
      </c>
      <c r="D130" t="s">
        <v>47</v>
      </c>
      <c r="E130" t="s">
        <v>42</v>
      </c>
      <c r="F130">
        <v>53202</v>
      </c>
      <c r="G130" t="s">
        <v>29</v>
      </c>
      <c r="H130" t="s">
        <v>43</v>
      </c>
      <c r="I130">
        <v>982</v>
      </c>
      <c r="J130" t="s">
        <v>30</v>
      </c>
      <c r="K130" t="s">
        <v>55</v>
      </c>
      <c r="L130">
        <f>VLOOKUP($K130,Key!$A$1:$D$106,2,FALSE)</f>
        <v>43.048200000000001</v>
      </c>
      <c r="M130">
        <f>VLOOKUP($K130,Key!$A$1:$D$106,3,FALSE)</f>
        <v>-87.900859999999994</v>
      </c>
      <c r="N130" t="str">
        <f>VLOOKUP($K130,Key!$A$1:$D$106,4,FALSE)</f>
        <v>Milwaukee</v>
      </c>
      <c r="O130" t="s">
        <v>37</v>
      </c>
      <c r="P130">
        <f>VLOOKUP($O130,Key!$A$1:$D$106,2,FALSE)</f>
        <v>43.04804</v>
      </c>
      <c r="Q130">
        <f>VLOOKUP($O130,Key!$A$1:$D$106,3,FALSE)</f>
        <v>-87.896720000000002</v>
      </c>
      <c r="R130" t="str">
        <f>VLOOKUP($O130,Key!$A$1:$D$106,4,FALSE)</f>
        <v>Milwaukee</v>
      </c>
      <c r="S130">
        <v>5</v>
      </c>
      <c r="T130">
        <v>0</v>
      </c>
      <c r="U130">
        <v>0</v>
      </c>
      <c r="V130" t="s">
        <v>32</v>
      </c>
      <c r="W130">
        <v>0</v>
      </c>
      <c r="X130">
        <v>0</v>
      </c>
      <c r="Y130">
        <v>0</v>
      </c>
      <c r="Z130" s="5">
        <v>-1</v>
      </c>
      <c r="AA130" s="1">
        <v>43501</v>
      </c>
      <c r="AB130" s="7">
        <f t="shared" ref="AB130:AB193" si="12">DATE(YEAR(AA130), MONTH(AA130), 1)</f>
        <v>43497</v>
      </c>
      <c r="AC130" s="7">
        <f t="shared" ref="AC130:AC193" si="13">AA130</f>
        <v>43501</v>
      </c>
      <c r="AD130" s="7" t="str">
        <f t="shared" ref="AD130:AD193" si="14">TEXT(AC130,"dddd")</f>
        <v>Tuesday</v>
      </c>
      <c r="AE130" s="2">
        <v>0.33655092592592589</v>
      </c>
      <c r="AF130" s="5">
        <v>1</v>
      </c>
      <c r="AG130" s="1">
        <v>43501</v>
      </c>
      <c r="AH130" s="7">
        <f t="shared" ref="AH130:AH193" si="15">DATE(YEAR(AG130), MONTH(AG130), 1)</f>
        <v>43497</v>
      </c>
      <c r="AI130" s="7">
        <f t="shared" ref="AI130:AI193" si="16">AG130</f>
        <v>43501</v>
      </c>
      <c r="AJ130" s="7" t="str">
        <f t="shared" ref="AJ130:AJ193" si="17">TEXT(AI130,"dddd")</f>
        <v>Tuesday</v>
      </c>
      <c r="AK130" s="2">
        <v>0.33971064814814816</v>
      </c>
      <c r="AL130" t="s">
        <v>32</v>
      </c>
      <c r="AM130" t="s">
        <v>33</v>
      </c>
      <c r="AN130" t="s">
        <v>46</v>
      </c>
      <c r="AO130" t="s">
        <v>27</v>
      </c>
    </row>
    <row r="131" spans="1:41" x14ac:dyDescent="0.2">
      <c r="A131" t="s">
        <v>27</v>
      </c>
      <c r="B131">
        <v>2396903</v>
      </c>
      <c r="C131" t="s">
        <v>40</v>
      </c>
      <c r="D131" t="s">
        <v>47</v>
      </c>
      <c r="E131" t="s">
        <v>42</v>
      </c>
      <c r="F131">
        <v>53211</v>
      </c>
      <c r="G131" t="s">
        <v>29</v>
      </c>
      <c r="H131" t="s">
        <v>43</v>
      </c>
      <c r="I131">
        <v>12645</v>
      </c>
      <c r="J131" t="s">
        <v>30</v>
      </c>
      <c r="K131" t="s">
        <v>79</v>
      </c>
      <c r="L131">
        <f>VLOOKUP($K131,Key!$A$1:$D$106,2,FALSE)</f>
        <v>43.077359999999999</v>
      </c>
      <c r="M131">
        <f>VLOOKUP($K131,Key!$A$1:$D$106,3,FALSE)</f>
        <v>-87.880769999999998</v>
      </c>
      <c r="N131" t="str">
        <f>VLOOKUP($K131,Key!$A$1:$D$106,4,FALSE)</f>
        <v>Milwaukee</v>
      </c>
      <c r="O131" t="s">
        <v>83</v>
      </c>
      <c r="P131">
        <f>VLOOKUP($O131,Key!$A$1:$D$106,2,FALSE)</f>
        <v>43.074655999999997</v>
      </c>
      <c r="Q131">
        <f>VLOOKUP($O131,Key!$A$1:$D$106,3,FALSE)</f>
        <v>-87.889011999999994</v>
      </c>
      <c r="R131" t="str">
        <f>VLOOKUP($O131,Key!$A$1:$D$106,4,FALSE)</f>
        <v>Milwaukee</v>
      </c>
      <c r="S131">
        <v>9</v>
      </c>
      <c r="T131">
        <v>0</v>
      </c>
      <c r="U131">
        <v>0</v>
      </c>
      <c r="V131" t="s">
        <v>32</v>
      </c>
      <c r="W131">
        <v>1</v>
      </c>
      <c r="X131">
        <v>1</v>
      </c>
      <c r="Y131">
        <v>40</v>
      </c>
      <c r="Z131" s="4">
        <v>-1</v>
      </c>
      <c r="AA131" s="1">
        <v>43508</v>
      </c>
      <c r="AB131" s="6">
        <f t="shared" si="12"/>
        <v>43497</v>
      </c>
      <c r="AC131" s="6">
        <f t="shared" si="13"/>
        <v>43508</v>
      </c>
      <c r="AD131" s="6" t="str">
        <f t="shared" si="14"/>
        <v>Tuesday</v>
      </c>
      <c r="AE131" s="2">
        <v>0.88271990740740736</v>
      </c>
      <c r="AF131" s="4">
        <v>1</v>
      </c>
      <c r="AG131" s="1">
        <v>43508</v>
      </c>
      <c r="AH131" s="6">
        <f t="shared" si="15"/>
        <v>43497</v>
      </c>
      <c r="AI131" s="6">
        <f t="shared" si="16"/>
        <v>43508</v>
      </c>
      <c r="AJ131" s="6" t="str">
        <f t="shared" si="17"/>
        <v>Tuesday</v>
      </c>
      <c r="AK131" s="2">
        <v>0.88896990740740733</v>
      </c>
      <c r="AL131" t="s">
        <v>32</v>
      </c>
      <c r="AM131" t="s">
        <v>33</v>
      </c>
      <c r="AN131" t="s">
        <v>46</v>
      </c>
      <c r="AO131" t="s">
        <v>27</v>
      </c>
    </row>
    <row r="132" spans="1:41" x14ac:dyDescent="0.2">
      <c r="A132" t="s">
        <v>27</v>
      </c>
      <c r="B132">
        <v>2396903</v>
      </c>
      <c r="C132" t="s">
        <v>40</v>
      </c>
      <c r="D132" t="s">
        <v>47</v>
      </c>
      <c r="E132" t="s">
        <v>42</v>
      </c>
      <c r="F132">
        <v>53211</v>
      </c>
      <c r="G132" t="s">
        <v>29</v>
      </c>
      <c r="H132" t="s">
        <v>43</v>
      </c>
      <c r="I132">
        <v>12645</v>
      </c>
      <c r="J132" t="s">
        <v>30</v>
      </c>
      <c r="K132" t="s">
        <v>83</v>
      </c>
      <c r="L132">
        <f>VLOOKUP($K132,Key!$A$1:$D$106,2,FALSE)</f>
        <v>43.074655999999997</v>
      </c>
      <c r="M132">
        <f>VLOOKUP($K132,Key!$A$1:$D$106,3,FALSE)</f>
        <v>-87.889011999999994</v>
      </c>
      <c r="N132" t="str">
        <f>VLOOKUP($K132,Key!$A$1:$D$106,4,FALSE)</f>
        <v>Milwaukee</v>
      </c>
      <c r="O132" t="s">
        <v>85</v>
      </c>
      <c r="P132">
        <f>VLOOKUP($O132,Key!$A$1:$D$106,2,FALSE)</f>
        <v>43.078530000000001</v>
      </c>
      <c r="Q132">
        <f>VLOOKUP($O132,Key!$A$1:$D$106,3,FALSE)</f>
        <v>-87.882620000000003</v>
      </c>
      <c r="R132" t="str">
        <f>VLOOKUP($O132,Key!$A$1:$D$106,4,FALSE)</f>
        <v>Milwaukee</v>
      </c>
      <c r="S132">
        <v>8</v>
      </c>
      <c r="T132">
        <v>0</v>
      </c>
      <c r="U132">
        <v>0</v>
      </c>
      <c r="V132" t="s">
        <v>32</v>
      </c>
      <c r="W132">
        <v>1</v>
      </c>
      <c r="X132">
        <v>1</v>
      </c>
      <c r="Y132">
        <v>40</v>
      </c>
      <c r="Z132" s="5">
        <v>-1</v>
      </c>
      <c r="AA132" s="1">
        <v>43510</v>
      </c>
      <c r="AB132" s="7">
        <f t="shared" si="12"/>
        <v>43497</v>
      </c>
      <c r="AC132" s="7">
        <f t="shared" si="13"/>
        <v>43510</v>
      </c>
      <c r="AD132" s="7" t="str">
        <f t="shared" si="14"/>
        <v>Thursday</v>
      </c>
      <c r="AE132" s="2">
        <v>0.78120370370370373</v>
      </c>
      <c r="AF132" s="5">
        <v>1</v>
      </c>
      <c r="AG132" s="1">
        <v>43510</v>
      </c>
      <c r="AH132" s="7">
        <f t="shared" si="15"/>
        <v>43497</v>
      </c>
      <c r="AI132" s="7">
        <f t="shared" si="16"/>
        <v>43510</v>
      </c>
      <c r="AJ132" s="7" t="str">
        <f t="shared" si="17"/>
        <v>Thursday</v>
      </c>
      <c r="AK132" s="2">
        <v>0.78648148148148145</v>
      </c>
      <c r="AL132" t="s">
        <v>32</v>
      </c>
      <c r="AM132" t="s">
        <v>33</v>
      </c>
      <c r="AN132" t="s">
        <v>46</v>
      </c>
      <c r="AO132" t="s">
        <v>27</v>
      </c>
    </row>
    <row r="133" spans="1:41" x14ac:dyDescent="0.2">
      <c r="A133" t="s">
        <v>27</v>
      </c>
      <c r="B133">
        <v>2396903</v>
      </c>
      <c r="C133" t="s">
        <v>40</v>
      </c>
      <c r="D133" t="s">
        <v>47</v>
      </c>
      <c r="E133" t="s">
        <v>42</v>
      </c>
      <c r="F133">
        <v>53211</v>
      </c>
      <c r="G133" t="s">
        <v>29</v>
      </c>
      <c r="H133" t="s">
        <v>43</v>
      </c>
      <c r="I133">
        <v>12645</v>
      </c>
      <c r="J133" t="s">
        <v>30</v>
      </c>
      <c r="K133" t="s">
        <v>85</v>
      </c>
      <c r="L133">
        <f>VLOOKUP($K133,Key!$A$1:$D$106,2,FALSE)</f>
        <v>43.078530000000001</v>
      </c>
      <c r="M133">
        <f>VLOOKUP($K133,Key!$A$1:$D$106,3,FALSE)</f>
        <v>-87.882620000000003</v>
      </c>
      <c r="N133" t="str">
        <f>VLOOKUP($K133,Key!$A$1:$D$106,4,FALSE)</f>
        <v>Milwaukee</v>
      </c>
      <c r="O133" t="s">
        <v>83</v>
      </c>
      <c r="P133">
        <f>VLOOKUP($O133,Key!$A$1:$D$106,2,FALSE)</f>
        <v>43.074655999999997</v>
      </c>
      <c r="Q133">
        <f>VLOOKUP($O133,Key!$A$1:$D$106,3,FALSE)</f>
        <v>-87.889011999999994</v>
      </c>
      <c r="R133" t="str">
        <f>VLOOKUP($O133,Key!$A$1:$D$106,4,FALSE)</f>
        <v>Milwaukee</v>
      </c>
      <c r="S133">
        <v>6</v>
      </c>
      <c r="T133">
        <v>0</v>
      </c>
      <c r="U133">
        <v>0</v>
      </c>
      <c r="V133" t="s">
        <v>32</v>
      </c>
      <c r="W133">
        <v>0</v>
      </c>
      <c r="X133">
        <v>0</v>
      </c>
      <c r="Y133">
        <v>0</v>
      </c>
      <c r="Z133" s="4">
        <v>-1</v>
      </c>
      <c r="AA133" s="1">
        <v>43510</v>
      </c>
      <c r="AB133" s="6">
        <f t="shared" si="12"/>
        <v>43497</v>
      </c>
      <c r="AC133" s="6">
        <f t="shared" si="13"/>
        <v>43510</v>
      </c>
      <c r="AD133" s="6" t="str">
        <f t="shared" si="14"/>
        <v>Thursday</v>
      </c>
      <c r="AE133" s="2">
        <v>0.9164699074074073</v>
      </c>
      <c r="AF133" s="4">
        <v>1</v>
      </c>
      <c r="AG133" s="1">
        <v>43510</v>
      </c>
      <c r="AH133" s="6">
        <f t="shared" si="15"/>
        <v>43497</v>
      </c>
      <c r="AI133" s="6">
        <f t="shared" si="16"/>
        <v>43510</v>
      </c>
      <c r="AJ133" s="6" t="str">
        <f t="shared" si="17"/>
        <v>Thursday</v>
      </c>
      <c r="AK133" s="2">
        <v>0.92024305555555552</v>
      </c>
      <c r="AL133" t="s">
        <v>32</v>
      </c>
      <c r="AM133" t="s">
        <v>33</v>
      </c>
      <c r="AN133" t="s">
        <v>46</v>
      </c>
      <c r="AO133" t="s">
        <v>27</v>
      </c>
    </row>
    <row r="134" spans="1:41" x14ac:dyDescent="0.2">
      <c r="A134" t="s">
        <v>27</v>
      </c>
      <c r="B134">
        <v>2396903</v>
      </c>
      <c r="C134" t="s">
        <v>40</v>
      </c>
      <c r="D134" t="s">
        <v>47</v>
      </c>
      <c r="E134" t="s">
        <v>42</v>
      </c>
      <c r="F134">
        <v>53211</v>
      </c>
      <c r="G134" t="s">
        <v>29</v>
      </c>
      <c r="H134" t="s">
        <v>43</v>
      </c>
      <c r="I134">
        <v>12616</v>
      </c>
      <c r="J134" t="s">
        <v>30</v>
      </c>
      <c r="K134" t="s">
        <v>79</v>
      </c>
      <c r="L134">
        <f>VLOOKUP($K134,Key!$A$1:$D$106,2,FALSE)</f>
        <v>43.077359999999999</v>
      </c>
      <c r="M134">
        <f>VLOOKUP($K134,Key!$A$1:$D$106,3,FALSE)</f>
        <v>-87.880769999999998</v>
      </c>
      <c r="N134" t="str">
        <f>VLOOKUP($K134,Key!$A$1:$D$106,4,FALSE)</f>
        <v>Milwaukee</v>
      </c>
      <c r="O134" t="s">
        <v>83</v>
      </c>
      <c r="P134">
        <f>VLOOKUP($O134,Key!$A$1:$D$106,2,FALSE)</f>
        <v>43.074655999999997</v>
      </c>
      <c r="Q134">
        <f>VLOOKUP($O134,Key!$A$1:$D$106,3,FALSE)</f>
        <v>-87.889011999999994</v>
      </c>
      <c r="R134" t="str">
        <f>VLOOKUP($O134,Key!$A$1:$D$106,4,FALSE)</f>
        <v>Milwaukee</v>
      </c>
      <c r="S134">
        <v>5</v>
      </c>
      <c r="T134">
        <v>0</v>
      </c>
      <c r="U134">
        <v>0</v>
      </c>
      <c r="V134" t="s">
        <v>32</v>
      </c>
      <c r="W134">
        <v>0</v>
      </c>
      <c r="X134">
        <v>0</v>
      </c>
      <c r="Y134">
        <v>0</v>
      </c>
      <c r="Z134" s="5">
        <v>-1</v>
      </c>
      <c r="AA134" s="1">
        <v>43524</v>
      </c>
      <c r="AB134" s="7">
        <f t="shared" si="12"/>
        <v>43497</v>
      </c>
      <c r="AC134" s="7">
        <f t="shared" si="13"/>
        <v>43524</v>
      </c>
      <c r="AD134" s="7" t="str">
        <f t="shared" si="14"/>
        <v>Thursday</v>
      </c>
      <c r="AE134" s="2">
        <v>0.88592592592592589</v>
      </c>
      <c r="AF134" s="5">
        <v>1</v>
      </c>
      <c r="AG134" s="1">
        <v>43524</v>
      </c>
      <c r="AH134" s="7">
        <f t="shared" si="15"/>
        <v>43497</v>
      </c>
      <c r="AI134" s="7">
        <f t="shared" si="16"/>
        <v>43524</v>
      </c>
      <c r="AJ134" s="7" t="str">
        <f t="shared" si="17"/>
        <v>Thursday</v>
      </c>
      <c r="AK134" s="2">
        <v>0.88905092592592594</v>
      </c>
      <c r="AL134" t="s">
        <v>32</v>
      </c>
      <c r="AM134" t="s">
        <v>33</v>
      </c>
      <c r="AN134" t="s">
        <v>46</v>
      </c>
      <c r="AO134" t="s">
        <v>27</v>
      </c>
    </row>
    <row r="135" spans="1:41" x14ac:dyDescent="0.2">
      <c r="A135" t="s">
        <v>27</v>
      </c>
      <c r="B135">
        <v>2398738</v>
      </c>
      <c r="C135" t="s">
        <v>40</v>
      </c>
      <c r="F135">
        <v>53202</v>
      </c>
      <c r="G135" t="s">
        <v>29</v>
      </c>
      <c r="H135" t="s">
        <v>82</v>
      </c>
      <c r="I135">
        <v>11046</v>
      </c>
      <c r="J135" t="s">
        <v>30</v>
      </c>
      <c r="K135" t="s">
        <v>38</v>
      </c>
      <c r="L135">
        <f>VLOOKUP($K135,Key!$A$1:$D$106,2,FALSE)</f>
        <v>43.052460000000004</v>
      </c>
      <c r="M135">
        <f>VLOOKUP($K135,Key!$A$1:$D$106,3,FALSE)</f>
        <v>-87.891000000000005</v>
      </c>
      <c r="N135" t="str">
        <f>VLOOKUP($K135,Key!$A$1:$D$106,4,FALSE)</f>
        <v>Milwaukee</v>
      </c>
      <c r="O135" t="s">
        <v>38</v>
      </c>
      <c r="P135">
        <f>VLOOKUP($O135,Key!$A$1:$D$106,2,FALSE)</f>
        <v>43.052460000000004</v>
      </c>
      <c r="Q135">
        <f>VLOOKUP($O135,Key!$A$1:$D$106,3,FALSE)</f>
        <v>-87.891000000000005</v>
      </c>
      <c r="R135" t="str">
        <f>VLOOKUP($O135,Key!$A$1:$D$106,4,FALSE)</f>
        <v>Milwaukee</v>
      </c>
      <c r="S135">
        <v>43</v>
      </c>
      <c r="T135">
        <v>0</v>
      </c>
      <c r="U135">
        <v>0</v>
      </c>
      <c r="V135" t="s">
        <v>32</v>
      </c>
      <c r="W135">
        <v>6</v>
      </c>
      <c r="X135">
        <v>5.7</v>
      </c>
      <c r="Y135">
        <v>240</v>
      </c>
      <c r="Z135" s="4">
        <v>-1</v>
      </c>
      <c r="AA135" s="1">
        <v>43512</v>
      </c>
      <c r="AB135" s="6">
        <f t="shared" si="12"/>
        <v>43497</v>
      </c>
      <c r="AC135" s="6">
        <f t="shared" si="13"/>
        <v>43512</v>
      </c>
      <c r="AD135" s="6" t="str">
        <f t="shared" si="14"/>
        <v>Saturday</v>
      </c>
      <c r="AE135" s="2">
        <v>0.33791666666666664</v>
      </c>
      <c r="AF135" s="4">
        <v>1</v>
      </c>
      <c r="AG135" s="1">
        <v>43512</v>
      </c>
      <c r="AH135" s="6">
        <f t="shared" si="15"/>
        <v>43497</v>
      </c>
      <c r="AI135" s="6">
        <f t="shared" si="16"/>
        <v>43512</v>
      </c>
      <c r="AJ135" s="6" t="str">
        <f t="shared" si="17"/>
        <v>Saturday</v>
      </c>
      <c r="AK135" s="2">
        <v>0.3678819444444445</v>
      </c>
      <c r="AL135" t="s">
        <v>33</v>
      </c>
      <c r="AM135" t="s">
        <v>33</v>
      </c>
      <c r="AN135" t="s">
        <v>34</v>
      </c>
      <c r="AO135" t="s">
        <v>27</v>
      </c>
    </row>
    <row r="136" spans="1:41" x14ac:dyDescent="0.2">
      <c r="A136" t="s">
        <v>27</v>
      </c>
      <c r="B136">
        <v>2272533</v>
      </c>
      <c r="C136" t="s">
        <v>40</v>
      </c>
      <c r="D136" t="s">
        <v>109</v>
      </c>
      <c r="E136" t="s">
        <v>42</v>
      </c>
      <c r="F136">
        <v>53211</v>
      </c>
      <c r="G136" t="s">
        <v>29</v>
      </c>
      <c r="H136" t="s">
        <v>43</v>
      </c>
      <c r="I136">
        <v>12705</v>
      </c>
      <c r="J136" t="s">
        <v>30</v>
      </c>
      <c r="K136" t="s">
        <v>80</v>
      </c>
      <c r="L136">
        <f>VLOOKUP($K136,Key!$A$1:$D$106,2,FALSE)</f>
        <v>43.060155999999999</v>
      </c>
      <c r="M136">
        <f>VLOOKUP($K136,Key!$A$1:$D$106,3,FALSE)</f>
        <v>-87.881258000000003</v>
      </c>
      <c r="N136" t="str">
        <f>VLOOKUP($K136,Key!$A$1:$D$106,4,FALSE)</f>
        <v>Milwaukee</v>
      </c>
      <c r="O136" t="s">
        <v>79</v>
      </c>
      <c r="P136">
        <f>VLOOKUP($O136,Key!$A$1:$D$106,2,FALSE)</f>
        <v>43.077359999999999</v>
      </c>
      <c r="Q136">
        <f>VLOOKUP($O136,Key!$A$1:$D$106,3,FALSE)</f>
        <v>-87.880769999999998</v>
      </c>
      <c r="R136" t="str">
        <f>VLOOKUP($O136,Key!$A$1:$D$106,4,FALSE)</f>
        <v>Milwaukee</v>
      </c>
      <c r="S136">
        <v>12</v>
      </c>
      <c r="T136">
        <v>0</v>
      </c>
      <c r="U136">
        <v>0</v>
      </c>
      <c r="V136" t="s">
        <v>32</v>
      </c>
      <c r="W136">
        <v>1</v>
      </c>
      <c r="X136">
        <v>1</v>
      </c>
      <c r="Y136">
        <v>40</v>
      </c>
      <c r="Z136" s="5">
        <v>-1</v>
      </c>
      <c r="AA136" s="1">
        <v>43523</v>
      </c>
      <c r="AB136" s="7">
        <f t="shared" si="12"/>
        <v>43497</v>
      </c>
      <c r="AC136" s="7">
        <f t="shared" si="13"/>
        <v>43523</v>
      </c>
      <c r="AD136" s="7" t="str">
        <f t="shared" si="14"/>
        <v>Wednesday</v>
      </c>
      <c r="AE136" s="2">
        <v>0.42412037037037037</v>
      </c>
      <c r="AF136" s="5">
        <v>1</v>
      </c>
      <c r="AG136" s="1">
        <v>43523</v>
      </c>
      <c r="AH136" s="7">
        <f t="shared" si="15"/>
        <v>43497</v>
      </c>
      <c r="AI136" s="7">
        <f t="shared" si="16"/>
        <v>43523</v>
      </c>
      <c r="AJ136" s="7" t="str">
        <f t="shared" si="17"/>
        <v>Wednesday</v>
      </c>
      <c r="AK136" s="2">
        <v>0.43222222222222223</v>
      </c>
      <c r="AL136" t="s">
        <v>32</v>
      </c>
      <c r="AM136" t="s">
        <v>33</v>
      </c>
      <c r="AN136" t="s">
        <v>46</v>
      </c>
      <c r="AO136" t="s">
        <v>27</v>
      </c>
    </row>
    <row r="137" spans="1:41" x14ac:dyDescent="0.2">
      <c r="A137" t="s">
        <v>27</v>
      </c>
      <c r="B137">
        <v>2260981</v>
      </c>
      <c r="C137" t="s">
        <v>40</v>
      </c>
      <c r="D137" t="s">
        <v>47</v>
      </c>
      <c r="E137" t="s">
        <v>42</v>
      </c>
      <c r="F137">
        <v>53211</v>
      </c>
      <c r="G137" t="s">
        <v>29</v>
      </c>
      <c r="H137" t="s">
        <v>43</v>
      </c>
      <c r="I137">
        <v>12704</v>
      </c>
      <c r="J137" t="s">
        <v>30</v>
      </c>
      <c r="K137" t="s">
        <v>84</v>
      </c>
      <c r="L137">
        <f>VLOOKUP($K137,Key!$A$1:$D$106,2,FALSE)</f>
        <v>43.074890000000003</v>
      </c>
      <c r="M137">
        <f>VLOOKUP($K137,Key!$A$1:$D$106,3,FALSE)</f>
        <v>-87.882810000000006</v>
      </c>
      <c r="N137" t="str">
        <f>VLOOKUP($K137,Key!$A$1:$D$106,4,FALSE)</f>
        <v>Milwaukee</v>
      </c>
      <c r="O137" t="s">
        <v>85</v>
      </c>
      <c r="P137">
        <f>VLOOKUP($O137,Key!$A$1:$D$106,2,FALSE)</f>
        <v>43.078530000000001</v>
      </c>
      <c r="Q137">
        <f>VLOOKUP($O137,Key!$A$1:$D$106,3,FALSE)</f>
        <v>-87.882620000000003</v>
      </c>
      <c r="R137" t="str">
        <f>VLOOKUP($O137,Key!$A$1:$D$106,4,FALSE)</f>
        <v>Milwaukee</v>
      </c>
      <c r="S137">
        <v>398</v>
      </c>
      <c r="T137">
        <v>0</v>
      </c>
      <c r="U137">
        <v>36</v>
      </c>
      <c r="V137" t="s">
        <v>32</v>
      </c>
      <c r="W137">
        <v>18</v>
      </c>
      <c r="X137">
        <v>17.100000000000001</v>
      </c>
      <c r="Y137">
        <v>720</v>
      </c>
      <c r="Z137" s="4">
        <v>-1</v>
      </c>
      <c r="AA137" s="1">
        <v>43497</v>
      </c>
      <c r="AB137" s="6">
        <f t="shared" si="12"/>
        <v>43497</v>
      </c>
      <c r="AC137" s="6">
        <f t="shared" si="13"/>
        <v>43497</v>
      </c>
      <c r="AD137" s="6" t="str">
        <f t="shared" si="14"/>
        <v>Friday</v>
      </c>
      <c r="AE137" s="2">
        <v>9.0856481481481469E-2</v>
      </c>
      <c r="AF137" s="4">
        <v>1</v>
      </c>
      <c r="AG137" s="1">
        <v>43497</v>
      </c>
      <c r="AH137" s="6">
        <f t="shared" si="15"/>
        <v>43497</v>
      </c>
      <c r="AI137" s="6">
        <f t="shared" si="16"/>
        <v>43497</v>
      </c>
      <c r="AJ137" s="6" t="str">
        <f t="shared" si="17"/>
        <v>Friday</v>
      </c>
      <c r="AK137" s="2">
        <v>0.36702546296296296</v>
      </c>
      <c r="AL137" t="s">
        <v>33</v>
      </c>
      <c r="AM137" t="s">
        <v>33</v>
      </c>
      <c r="AN137" t="s">
        <v>46</v>
      </c>
      <c r="AO137" t="s">
        <v>27</v>
      </c>
    </row>
    <row r="138" spans="1:41" x14ac:dyDescent="0.2">
      <c r="A138" t="s">
        <v>27</v>
      </c>
      <c r="B138">
        <v>2384218</v>
      </c>
      <c r="C138" t="s">
        <v>40</v>
      </c>
      <c r="D138" t="s">
        <v>47</v>
      </c>
      <c r="E138" t="s">
        <v>42</v>
      </c>
      <c r="F138">
        <v>53202</v>
      </c>
      <c r="G138" t="s">
        <v>29</v>
      </c>
      <c r="H138" t="s">
        <v>43</v>
      </c>
      <c r="I138">
        <v>11076</v>
      </c>
      <c r="J138" t="s">
        <v>30</v>
      </c>
      <c r="K138" t="s">
        <v>87</v>
      </c>
      <c r="L138">
        <f>VLOOKUP($K138,Key!$A$1:$D$106,2,FALSE)</f>
        <v>43.045712999999999</v>
      </c>
      <c r="M138">
        <f>VLOOKUP($K138,Key!$A$1:$D$106,3,FALSE)</f>
        <v>-87.899756999999994</v>
      </c>
      <c r="N138" t="str">
        <f>VLOOKUP($K138,Key!$A$1:$D$106,4,FALSE)</f>
        <v>Milwaukee</v>
      </c>
      <c r="O138" t="s">
        <v>106</v>
      </c>
      <c r="P138">
        <f>VLOOKUP($O138,Key!$A$1:$D$106,2,FALSE)</f>
        <v>43.069021999999997</v>
      </c>
      <c r="Q138">
        <f>VLOOKUP($O138,Key!$A$1:$D$106,3,FALSE)</f>
        <v>-87.887940999999998</v>
      </c>
      <c r="R138" t="str">
        <f>VLOOKUP($O138,Key!$A$1:$D$106,4,FALSE)</f>
        <v>Milwaukee</v>
      </c>
      <c r="S138">
        <v>1208</v>
      </c>
      <c r="T138">
        <v>30</v>
      </c>
      <c r="U138">
        <v>0</v>
      </c>
      <c r="V138" t="s">
        <v>33</v>
      </c>
      <c r="W138">
        <v>18</v>
      </c>
      <c r="X138">
        <v>17.100000000000001</v>
      </c>
      <c r="Y138">
        <v>720</v>
      </c>
      <c r="Z138" s="5">
        <v>-1</v>
      </c>
      <c r="AA138" s="1">
        <v>43497</v>
      </c>
      <c r="AB138" s="7">
        <f t="shared" si="12"/>
        <v>43497</v>
      </c>
      <c r="AC138" s="7">
        <f t="shared" si="13"/>
        <v>43497</v>
      </c>
      <c r="AD138" s="7" t="str">
        <f t="shared" si="14"/>
        <v>Friday</v>
      </c>
      <c r="AE138" s="2">
        <v>0.23679398148148148</v>
      </c>
      <c r="AF138" s="5">
        <v>1</v>
      </c>
      <c r="AG138" s="1">
        <v>43498</v>
      </c>
      <c r="AH138" s="7">
        <f t="shared" si="15"/>
        <v>43497</v>
      </c>
      <c r="AI138" s="7">
        <f t="shared" si="16"/>
        <v>43498</v>
      </c>
      <c r="AJ138" s="7" t="str">
        <f t="shared" si="17"/>
        <v>Saturday</v>
      </c>
      <c r="AK138" s="2">
        <v>7.5312500000000004E-2</v>
      </c>
      <c r="AL138" t="s">
        <v>33</v>
      </c>
      <c r="AM138" t="s">
        <v>33</v>
      </c>
      <c r="AN138" t="s">
        <v>46</v>
      </c>
      <c r="AO138" t="s">
        <v>27</v>
      </c>
    </row>
    <row r="139" spans="1:41" x14ac:dyDescent="0.2">
      <c r="A139" t="s">
        <v>101</v>
      </c>
      <c r="B139">
        <v>2257274</v>
      </c>
      <c r="C139" t="s">
        <v>40</v>
      </c>
      <c r="D139" t="s">
        <v>47</v>
      </c>
      <c r="E139" t="s">
        <v>42</v>
      </c>
      <c r="F139">
        <v>53202</v>
      </c>
      <c r="G139" t="s">
        <v>29</v>
      </c>
      <c r="H139" t="s">
        <v>102</v>
      </c>
      <c r="I139">
        <v>5574</v>
      </c>
      <c r="J139" t="s">
        <v>30</v>
      </c>
      <c r="K139" t="s">
        <v>98</v>
      </c>
      <c r="L139">
        <f>VLOOKUP($K139,Key!$A$1:$D$106,2,FALSE)</f>
        <v>43.05097</v>
      </c>
      <c r="M139">
        <f>VLOOKUP($K139,Key!$A$1:$D$106,3,FALSE)</f>
        <v>-87.906440000000003</v>
      </c>
      <c r="N139" t="str">
        <f>VLOOKUP($K139,Key!$A$1:$D$106,4,FALSE)</f>
        <v>Milwaukee</v>
      </c>
      <c r="O139" t="s">
        <v>45</v>
      </c>
      <c r="P139">
        <f>VLOOKUP($O139,Key!$A$1:$D$106,2,FALSE)</f>
        <v>43.03886</v>
      </c>
      <c r="Q139">
        <f>VLOOKUP($O139,Key!$A$1:$D$106,3,FALSE)</f>
        <v>-87.902720000000002</v>
      </c>
      <c r="R139" t="str">
        <f>VLOOKUP($O139,Key!$A$1:$D$106,4,FALSE)</f>
        <v>Milwaukee</v>
      </c>
      <c r="S139">
        <v>12</v>
      </c>
      <c r="T139">
        <v>0</v>
      </c>
      <c r="U139">
        <v>0</v>
      </c>
      <c r="V139" t="s">
        <v>32</v>
      </c>
      <c r="W139">
        <v>1</v>
      </c>
      <c r="X139">
        <v>1</v>
      </c>
      <c r="Y139">
        <v>40</v>
      </c>
      <c r="Z139" s="4">
        <v>-1</v>
      </c>
      <c r="AA139" s="1">
        <v>43497</v>
      </c>
      <c r="AB139" s="6">
        <f t="shared" si="12"/>
        <v>43497</v>
      </c>
      <c r="AC139" s="6">
        <f t="shared" si="13"/>
        <v>43497</v>
      </c>
      <c r="AD139" s="6" t="str">
        <f t="shared" si="14"/>
        <v>Friday</v>
      </c>
      <c r="AE139" s="2">
        <v>0.37828703703703703</v>
      </c>
      <c r="AF139" s="4">
        <v>1</v>
      </c>
      <c r="AG139" s="1">
        <v>43497</v>
      </c>
      <c r="AH139" s="6">
        <f t="shared" si="15"/>
        <v>43497</v>
      </c>
      <c r="AI139" s="6">
        <f t="shared" si="16"/>
        <v>43497</v>
      </c>
      <c r="AJ139" s="6" t="str">
        <f t="shared" si="17"/>
        <v>Friday</v>
      </c>
      <c r="AK139" s="2">
        <v>0.38615740740740739</v>
      </c>
      <c r="AL139" t="s">
        <v>32</v>
      </c>
      <c r="AM139" t="s">
        <v>32</v>
      </c>
      <c r="AN139" t="s">
        <v>46</v>
      </c>
      <c r="AO139" t="s">
        <v>27</v>
      </c>
    </row>
    <row r="140" spans="1:41" x14ac:dyDescent="0.2">
      <c r="A140" t="s">
        <v>27</v>
      </c>
      <c r="B140">
        <v>825934</v>
      </c>
      <c r="C140" t="s">
        <v>40</v>
      </c>
      <c r="D140" t="s">
        <v>47</v>
      </c>
      <c r="E140" t="s">
        <v>42</v>
      </c>
      <c r="F140">
        <v>53208</v>
      </c>
      <c r="G140" t="s">
        <v>29</v>
      </c>
      <c r="H140" t="s">
        <v>43</v>
      </c>
      <c r="I140">
        <v>11152</v>
      </c>
      <c r="J140" t="s">
        <v>30</v>
      </c>
      <c r="K140" t="s">
        <v>48</v>
      </c>
      <c r="L140">
        <f>VLOOKUP($K140,Key!$A$1:$D$106,2,FALSE)</f>
        <v>43.038580000000003</v>
      </c>
      <c r="M140">
        <f>VLOOKUP($K140,Key!$A$1:$D$106,3,FALSE)</f>
        <v>-87.90934</v>
      </c>
      <c r="N140" t="str">
        <f>VLOOKUP($K140,Key!$A$1:$D$106,4,FALSE)</f>
        <v>Milwaukee</v>
      </c>
      <c r="O140" t="s">
        <v>60</v>
      </c>
      <c r="P140">
        <f>VLOOKUP($O140,Key!$A$1:$D$106,2,FALSE)</f>
        <v>43.037300000000002</v>
      </c>
      <c r="Q140">
        <f>VLOOKUP($O140,Key!$A$1:$D$106,3,FALSE)</f>
        <v>-87.915800000000004</v>
      </c>
      <c r="R140" t="str">
        <f>VLOOKUP($O140,Key!$A$1:$D$106,4,FALSE)</f>
        <v>Milwaukee</v>
      </c>
      <c r="S140">
        <v>28</v>
      </c>
      <c r="T140">
        <v>0</v>
      </c>
      <c r="U140">
        <v>0</v>
      </c>
      <c r="V140" t="s">
        <v>32</v>
      </c>
      <c r="W140">
        <v>4</v>
      </c>
      <c r="X140">
        <v>3.8</v>
      </c>
      <c r="Y140">
        <v>160</v>
      </c>
      <c r="Z140" s="5">
        <v>-1</v>
      </c>
      <c r="AA140" s="1">
        <v>43497</v>
      </c>
      <c r="AB140" s="7">
        <f t="shared" si="12"/>
        <v>43497</v>
      </c>
      <c r="AC140" s="7">
        <f t="shared" si="13"/>
        <v>43497</v>
      </c>
      <c r="AD140" s="7" t="str">
        <f t="shared" si="14"/>
        <v>Friday</v>
      </c>
      <c r="AE140" s="2">
        <v>0.728449074074074</v>
      </c>
      <c r="AF140" s="5">
        <v>1</v>
      </c>
      <c r="AG140" s="1">
        <v>43497</v>
      </c>
      <c r="AH140" s="7">
        <f t="shared" si="15"/>
        <v>43497</v>
      </c>
      <c r="AI140" s="7">
        <f t="shared" si="16"/>
        <v>43497</v>
      </c>
      <c r="AJ140" s="7" t="str">
        <f t="shared" si="17"/>
        <v>Friday</v>
      </c>
      <c r="AK140" s="2">
        <v>0.74754629629629632</v>
      </c>
      <c r="AL140" t="s">
        <v>32</v>
      </c>
      <c r="AM140" t="s">
        <v>33</v>
      </c>
      <c r="AN140" t="s">
        <v>46</v>
      </c>
      <c r="AO140" t="s">
        <v>27</v>
      </c>
    </row>
    <row r="141" spans="1:41" x14ac:dyDescent="0.2">
      <c r="A141" t="s">
        <v>27</v>
      </c>
      <c r="B141">
        <v>1224715</v>
      </c>
      <c r="C141" t="s">
        <v>40</v>
      </c>
      <c r="D141" t="s">
        <v>47</v>
      </c>
      <c r="E141" t="s">
        <v>42</v>
      </c>
      <c r="F141">
        <v>53212</v>
      </c>
      <c r="G141" t="s">
        <v>29</v>
      </c>
      <c r="H141" t="s">
        <v>43</v>
      </c>
      <c r="I141">
        <v>5533</v>
      </c>
      <c r="J141" t="s">
        <v>30</v>
      </c>
      <c r="K141" t="s">
        <v>71</v>
      </c>
      <c r="L141">
        <f>VLOOKUP($K141,Key!$A$1:$D$106,2,FALSE)</f>
        <v>43.038719999999998</v>
      </c>
      <c r="M141">
        <f>VLOOKUP($K141,Key!$A$1:$D$106,3,FALSE)</f>
        <v>-87.905339999999995</v>
      </c>
      <c r="N141" t="str">
        <f>VLOOKUP($K141,Key!$A$1:$D$106,4,FALSE)</f>
        <v>Milwaukee</v>
      </c>
      <c r="O141" t="s">
        <v>72</v>
      </c>
      <c r="P141">
        <f>VLOOKUP($O141,Key!$A$1:$D$106,2,FALSE)</f>
        <v>43.05847</v>
      </c>
      <c r="Q141">
        <f>VLOOKUP($O141,Key!$A$1:$D$106,3,FALSE)</f>
        <v>-87.898079999999993</v>
      </c>
      <c r="R141" t="str">
        <f>VLOOKUP($O141,Key!$A$1:$D$106,4,FALSE)</f>
        <v>Milwaukee</v>
      </c>
      <c r="S141">
        <v>11</v>
      </c>
      <c r="T141">
        <v>0</v>
      </c>
      <c r="U141">
        <v>0</v>
      </c>
      <c r="V141" t="s">
        <v>32</v>
      </c>
      <c r="W141">
        <v>1</v>
      </c>
      <c r="X141">
        <v>1</v>
      </c>
      <c r="Y141">
        <v>40</v>
      </c>
      <c r="Z141" s="4">
        <v>-1</v>
      </c>
      <c r="AA141" s="1">
        <v>43498</v>
      </c>
      <c r="AB141" s="6">
        <f t="shared" si="12"/>
        <v>43497</v>
      </c>
      <c r="AC141" s="6">
        <f t="shared" si="13"/>
        <v>43498</v>
      </c>
      <c r="AD141" s="6" t="str">
        <f t="shared" si="14"/>
        <v>Saturday</v>
      </c>
      <c r="AE141" s="2">
        <v>0.4073032407407407</v>
      </c>
      <c r="AF141" s="4">
        <v>1</v>
      </c>
      <c r="AG141" s="1">
        <v>43498</v>
      </c>
      <c r="AH141" s="6">
        <f t="shared" si="15"/>
        <v>43497</v>
      </c>
      <c r="AI141" s="6">
        <f t="shared" si="16"/>
        <v>43498</v>
      </c>
      <c r="AJ141" s="6" t="str">
        <f t="shared" si="17"/>
        <v>Saturday</v>
      </c>
      <c r="AK141" s="2">
        <v>0.4150578703703704</v>
      </c>
      <c r="AL141" t="s">
        <v>32</v>
      </c>
      <c r="AM141" t="s">
        <v>33</v>
      </c>
      <c r="AN141" t="s">
        <v>46</v>
      </c>
      <c r="AO141" t="s">
        <v>27</v>
      </c>
    </row>
    <row r="142" spans="1:41" x14ac:dyDescent="0.2">
      <c r="A142" t="s">
        <v>27</v>
      </c>
      <c r="B142">
        <v>1846506</v>
      </c>
      <c r="C142" t="s">
        <v>40</v>
      </c>
      <c r="D142" t="s">
        <v>47</v>
      </c>
      <c r="E142" t="s">
        <v>42</v>
      </c>
      <c r="F142">
        <v>53211</v>
      </c>
      <c r="G142" t="s">
        <v>29</v>
      </c>
      <c r="H142" t="s">
        <v>43</v>
      </c>
      <c r="I142">
        <v>5547</v>
      </c>
      <c r="J142" t="s">
        <v>30</v>
      </c>
      <c r="K142" t="s">
        <v>85</v>
      </c>
      <c r="L142">
        <f>VLOOKUP($K142,Key!$A$1:$D$106,2,FALSE)</f>
        <v>43.078530000000001</v>
      </c>
      <c r="M142">
        <f>VLOOKUP($K142,Key!$A$1:$D$106,3,FALSE)</f>
        <v>-87.882620000000003</v>
      </c>
      <c r="N142" t="str">
        <f>VLOOKUP($K142,Key!$A$1:$D$106,4,FALSE)</f>
        <v>Milwaukee</v>
      </c>
      <c r="O142" t="s">
        <v>84</v>
      </c>
      <c r="P142">
        <f>VLOOKUP($O142,Key!$A$1:$D$106,2,FALSE)</f>
        <v>43.074890000000003</v>
      </c>
      <c r="Q142">
        <f>VLOOKUP($O142,Key!$A$1:$D$106,3,FALSE)</f>
        <v>-87.882810000000006</v>
      </c>
      <c r="R142" t="str">
        <f>VLOOKUP($O142,Key!$A$1:$D$106,4,FALSE)</f>
        <v>Milwaukee</v>
      </c>
      <c r="S142">
        <v>2</v>
      </c>
      <c r="T142">
        <v>0</v>
      </c>
      <c r="U142">
        <v>0</v>
      </c>
      <c r="V142" t="s">
        <v>32</v>
      </c>
      <c r="W142">
        <v>0</v>
      </c>
      <c r="X142">
        <v>0</v>
      </c>
      <c r="Y142">
        <v>0</v>
      </c>
      <c r="Z142" s="5">
        <v>-1</v>
      </c>
      <c r="AA142" s="1">
        <v>43499</v>
      </c>
      <c r="AB142" s="7">
        <f t="shared" si="12"/>
        <v>43497</v>
      </c>
      <c r="AC142" s="7">
        <f t="shared" si="13"/>
        <v>43499</v>
      </c>
      <c r="AD142" s="7" t="str">
        <f t="shared" si="14"/>
        <v>Sunday</v>
      </c>
      <c r="AE142" s="2">
        <v>0.44261574074074073</v>
      </c>
      <c r="AF142" s="5">
        <v>1</v>
      </c>
      <c r="AG142" s="1">
        <v>43499</v>
      </c>
      <c r="AH142" s="7">
        <f t="shared" si="15"/>
        <v>43497</v>
      </c>
      <c r="AI142" s="7">
        <f t="shared" si="16"/>
        <v>43499</v>
      </c>
      <c r="AJ142" s="7" t="str">
        <f t="shared" si="17"/>
        <v>Sunday</v>
      </c>
      <c r="AK142" s="2">
        <v>0.44377314814814817</v>
      </c>
      <c r="AL142" t="s">
        <v>32</v>
      </c>
      <c r="AM142" t="s">
        <v>33</v>
      </c>
      <c r="AN142" t="s">
        <v>46</v>
      </c>
      <c r="AO142" t="s">
        <v>27</v>
      </c>
    </row>
    <row r="143" spans="1:41" x14ac:dyDescent="0.2">
      <c r="A143" t="s">
        <v>27</v>
      </c>
      <c r="B143">
        <v>2233311</v>
      </c>
      <c r="C143" t="s">
        <v>40</v>
      </c>
      <c r="D143" t="s">
        <v>47</v>
      </c>
      <c r="E143" t="s">
        <v>42</v>
      </c>
      <c r="F143">
        <v>53202</v>
      </c>
      <c r="G143" t="s">
        <v>29</v>
      </c>
      <c r="H143" t="s">
        <v>43</v>
      </c>
      <c r="I143">
        <v>12634</v>
      </c>
      <c r="J143" t="s">
        <v>30</v>
      </c>
      <c r="K143" t="s">
        <v>37</v>
      </c>
      <c r="L143">
        <f>VLOOKUP($K143,Key!$A$1:$D$106,2,FALSE)</f>
        <v>43.04804</v>
      </c>
      <c r="M143">
        <f>VLOOKUP($K143,Key!$A$1:$D$106,3,FALSE)</f>
        <v>-87.896720000000002</v>
      </c>
      <c r="N143" t="str">
        <f>VLOOKUP($K143,Key!$A$1:$D$106,4,FALSE)</f>
        <v>Milwaukee</v>
      </c>
      <c r="O143" t="s">
        <v>60</v>
      </c>
      <c r="P143">
        <f>VLOOKUP($O143,Key!$A$1:$D$106,2,FALSE)</f>
        <v>43.037300000000002</v>
      </c>
      <c r="Q143">
        <f>VLOOKUP($O143,Key!$A$1:$D$106,3,FALSE)</f>
        <v>-87.915800000000004</v>
      </c>
      <c r="R143" t="str">
        <f>VLOOKUP($O143,Key!$A$1:$D$106,4,FALSE)</f>
        <v>Milwaukee</v>
      </c>
      <c r="S143">
        <v>13</v>
      </c>
      <c r="T143">
        <v>0</v>
      </c>
      <c r="U143">
        <v>0</v>
      </c>
      <c r="V143" t="s">
        <v>32</v>
      </c>
      <c r="W143">
        <v>1</v>
      </c>
      <c r="X143">
        <v>1</v>
      </c>
      <c r="Y143">
        <v>40</v>
      </c>
      <c r="Z143" s="4">
        <v>-1</v>
      </c>
      <c r="AA143" s="1">
        <v>43500</v>
      </c>
      <c r="AB143" s="6">
        <f t="shared" si="12"/>
        <v>43497</v>
      </c>
      <c r="AC143" s="6">
        <f t="shared" si="13"/>
        <v>43500</v>
      </c>
      <c r="AD143" s="6" t="str">
        <f t="shared" si="14"/>
        <v>Monday</v>
      </c>
      <c r="AE143" s="2">
        <v>0.19601851851851851</v>
      </c>
      <c r="AF143" s="4">
        <v>1</v>
      </c>
      <c r="AG143" s="1">
        <v>43500</v>
      </c>
      <c r="AH143" s="6">
        <f t="shared" si="15"/>
        <v>43497</v>
      </c>
      <c r="AI143" s="6">
        <f t="shared" si="16"/>
        <v>43500</v>
      </c>
      <c r="AJ143" s="6" t="str">
        <f t="shared" si="17"/>
        <v>Monday</v>
      </c>
      <c r="AK143" s="2">
        <v>0.20528935185185185</v>
      </c>
      <c r="AL143" t="s">
        <v>32</v>
      </c>
      <c r="AM143" t="s">
        <v>33</v>
      </c>
      <c r="AN143" t="s">
        <v>46</v>
      </c>
      <c r="AO143" t="s">
        <v>27</v>
      </c>
    </row>
    <row r="144" spans="1:41" x14ac:dyDescent="0.2">
      <c r="A144" t="s">
        <v>27</v>
      </c>
      <c r="B144">
        <v>2252995</v>
      </c>
      <c r="C144" t="s">
        <v>40</v>
      </c>
      <c r="D144" t="s">
        <v>47</v>
      </c>
      <c r="E144" t="s">
        <v>42</v>
      </c>
      <c r="F144">
        <v>53211</v>
      </c>
      <c r="G144" t="s">
        <v>29</v>
      </c>
      <c r="H144" t="s">
        <v>43</v>
      </c>
      <c r="I144">
        <v>11168</v>
      </c>
      <c r="J144" t="s">
        <v>30</v>
      </c>
      <c r="K144" t="s">
        <v>85</v>
      </c>
      <c r="L144">
        <f>VLOOKUP($K144,Key!$A$1:$D$106,2,FALSE)</f>
        <v>43.078530000000001</v>
      </c>
      <c r="M144">
        <f>VLOOKUP($K144,Key!$A$1:$D$106,3,FALSE)</f>
        <v>-87.882620000000003</v>
      </c>
      <c r="N144" t="str">
        <f>VLOOKUP($K144,Key!$A$1:$D$106,4,FALSE)</f>
        <v>Milwaukee</v>
      </c>
      <c r="O144" t="s">
        <v>84</v>
      </c>
      <c r="P144">
        <f>VLOOKUP($O144,Key!$A$1:$D$106,2,FALSE)</f>
        <v>43.074890000000003</v>
      </c>
      <c r="Q144">
        <f>VLOOKUP($O144,Key!$A$1:$D$106,3,FALSE)</f>
        <v>-87.882810000000006</v>
      </c>
      <c r="R144" t="str">
        <f>VLOOKUP($O144,Key!$A$1:$D$106,4,FALSE)</f>
        <v>Milwaukee</v>
      </c>
      <c r="S144">
        <v>1</v>
      </c>
      <c r="T144">
        <v>0</v>
      </c>
      <c r="U144">
        <v>0</v>
      </c>
      <c r="V144" t="s">
        <v>32</v>
      </c>
      <c r="W144">
        <v>0</v>
      </c>
      <c r="X144">
        <v>0</v>
      </c>
      <c r="Y144">
        <v>0</v>
      </c>
      <c r="Z144" s="5">
        <v>-1</v>
      </c>
      <c r="AA144" s="1">
        <v>43500</v>
      </c>
      <c r="AB144" s="7">
        <f t="shared" si="12"/>
        <v>43497</v>
      </c>
      <c r="AC144" s="7">
        <f t="shared" si="13"/>
        <v>43500</v>
      </c>
      <c r="AD144" s="7" t="str">
        <f t="shared" si="14"/>
        <v>Monday</v>
      </c>
      <c r="AE144" s="2">
        <v>0.79620370370370364</v>
      </c>
      <c r="AF144" s="5">
        <v>1</v>
      </c>
      <c r="AG144" s="1">
        <v>43500</v>
      </c>
      <c r="AH144" s="7">
        <f t="shared" si="15"/>
        <v>43497</v>
      </c>
      <c r="AI144" s="7">
        <f t="shared" si="16"/>
        <v>43500</v>
      </c>
      <c r="AJ144" s="7" t="str">
        <f t="shared" si="17"/>
        <v>Monday</v>
      </c>
      <c r="AK144" s="2">
        <v>0.79712962962962963</v>
      </c>
      <c r="AL144" t="s">
        <v>32</v>
      </c>
      <c r="AM144" t="s">
        <v>33</v>
      </c>
      <c r="AN144" t="s">
        <v>46</v>
      </c>
      <c r="AO144" t="s">
        <v>27</v>
      </c>
    </row>
    <row r="145" spans="1:41" x14ac:dyDescent="0.2">
      <c r="A145" t="s">
        <v>27</v>
      </c>
      <c r="B145">
        <v>954133</v>
      </c>
      <c r="C145" t="s">
        <v>40</v>
      </c>
      <c r="D145" t="s">
        <v>47</v>
      </c>
      <c r="E145" t="s">
        <v>42</v>
      </c>
      <c r="F145">
        <v>53211</v>
      </c>
      <c r="G145" t="s">
        <v>29</v>
      </c>
      <c r="H145" t="s">
        <v>43</v>
      </c>
      <c r="I145">
        <v>12615</v>
      </c>
      <c r="J145" t="s">
        <v>30</v>
      </c>
      <c r="K145" t="s">
        <v>83</v>
      </c>
      <c r="L145">
        <f>VLOOKUP($K145,Key!$A$1:$D$106,2,FALSE)</f>
        <v>43.074655999999997</v>
      </c>
      <c r="M145">
        <f>VLOOKUP($K145,Key!$A$1:$D$106,3,FALSE)</f>
        <v>-87.889011999999994</v>
      </c>
      <c r="N145" t="str">
        <f>VLOOKUP($K145,Key!$A$1:$D$106,4,FALSE)</f>
        <v>Milwaukee</v>
      </c>
      <c r="O145" t="s">
        <v>84</v>
      </c>
      <c r="P145">
        <f>VLOOKUP($O145,Key!$A$1:$D$106,2,FALSE)</f>
        <v>43.074890000000003</v>
      </c>
      <c r="Q145">
        <f>VLOOKUP($O145,Key!$A$1:$D$106,3,FALSE)</f>
        <v>-87.882810000000006</v>
      </c>
      <c r="R145" t="str">
        <f>VLOOKUP($O145,Key!$A$1:$D$106,4,FALSE)</f>
        <v>Milwaukee</v>
      </c>
      <c r="S145">
        <v>4</v>
      </c>
      <c r="T145">
        <v>0</v>
      </c>
      <c r="U145">
        <v>0</v>
      </c>
      <c r="V145" t="s">
        <v>32</v>
      </c>
      <c r="W145">
        <v>0</v>
      </c>
      <c r="X145">
        <v>0</v>
      </c>
      <c r="Y145">
        <v>0</v>
      </c>
      <c r="Z145" s="4">
        <v>-1</v>
      </c>
      <c r="AA145" s="1">
        <v>43501</v>
      </c>
      <c r="AB145" s="6">
        <f t="shared" si="12"/>
        <v>43497</v>
      </c>
      <c r="AC145" s="6">
        <f t="shared" si="13"/>
        <v>43501</v>
      </c>
      <c r="AD145" s="6" t="str">
        <f t="shared" si="14"/>
        <v>Tuesday</v>
      </c>
      <c r="AE145" s="2">
        <v>0.29886574074074074</v>
      </c>
      <c r="AF145" s="4">
        <v>1</v>
      </c>
      <c r="AG145" s="1">
        <v>43501</v>
      </c>
      <c r="AH145" s="6">
        <f t="shared" si="15"/>
        <v>43497</v>
      </c>
      <c r="AI145" s="6">
        <f t="shared" si="16"/>
        <v>43501</v>
      </c>
      <c r="AJ145" s="6" t="str">
        <f t="shared" si="17"/>
        <v>Tuesday</v>
      </c>
      <c r="AK145" s="2">
        <v>0.30195601851851855</v>
      </c>
      <c r="AL145" t="s">
        <v>32</v>
      </c>
      <c r="AM145" t="s">
        <v>33</v>
      </c>
      <c r="AN145" t="s">
        <v>46</v>
      </c>
      <c r="AO145" t="s">
        <v>27</v>
      </c>
    </row>
    <row r="146" spans="1:41" x14ac:dyDescent="0.2">
      <c r="A146" t="s">
        <v>27</v>
      </c>
      <c r="B146">
        <v>783916</v>
      </c>
      <c r="C146" t="s">
        <v>40</v>
      </c>
      <c r="D146" t="s">
        <v>110</v>
      </c>
      <c r="E146" t="s">
        <v>111</v>
      </c>
      <c r="F146">
        <v>60618</v>
      </c>
      <c r="G146" t="s">
        <v>29</v>
      </c>
      <c r="H146" t="s">
        <v>43</v>
      </c>
      <c r="I146">
        <v>12542</v>
      </c>
      <c r="J146" t="s">
        <v>30</v>
      </c>
      <c r="K146" t="s">
        <v>31</v>
      </c>
      <c r="L146">
        <f>VLOOKUP($K146,Key!$A$1:$D$106,2,FALSE)</f>
        <v>43.034619999999997</v>
      </c>
      <c r="M146">
        <f>VLOOKUP($K146,Key!$A$1:$D$106,3,FALSE)</f>
        <v>-87.917500000000004</v>
      </c>
      <c r="N146" t="str">
        <f>VLOOKUP($K146,Key!$A$1:$D$106,4,FALSE)</f>
        <v>Milwaukee</v>
      </c>
      <c r="O146" t="s">
        <v>45</v>
      </c>
      <c r="P146">
        <f>VLOOKUP($O146,Key!$A$1:$D$106,2,FALSE)</f>
        <v>43.03886</v>
      </c>
      <c r="Q146">
        <f>VLOOKUP($O146,Key!$A$1:$D$106,3,FALSE)</f>
        <v>-87.902720000000002</v>
      </c>
      <c r="R146" t="str">
        <f>VLOOKUP($O146,Key!$A$1:$D$106,4,FALSE)</f>
        <v>Milwaukee</v>
      </c>
      <c r="S146">
        <v>12</v>
      </c>
      <c r="T146">
        <v>0</v>
      </c>
      <c r="U146">
        <v>0</v>
      </c>
      <c r="V146" t="s">
        <v>32</v>
      </c>
      <c r="W146">
        <v>1</v>
      </c>
      <c r="X146">
        <v>1</v>
      </c>
      <c r="Y146">
        <v>40</v>
      </c>
      <c r="Z146" s="5">
        <v>-1</v>
      </c>
      <c r="AA146" s="1">
        <v>43501</v>
      </c>
      <c r="AB146" s="7">
        <f t="shared" si="12"/>
        <v>43497</v>
      </c>
      <c r="AC146" s="7">
        <f t="shared" si="13"/>
        <v>43501</v>
      </c>
      <c r="AD146" s="7" t="str">
        <f t="shared" si="14"/>
        <v>Tuesday</v>
      </c>
      <c r="AE146" s="2">
        <v>0.31957175925925924</v>
      </c>
      <c r="AF146" s="5">
        <v>1</v>
      </c>
      <c r="AG146" s="1">
        <v>43501</v>
      </c>
      <c r="AH146" s="7">
        <f t="shared" si="15"/>
        <v>43497</v>
      </c>
      <c r="AI146" s="7">
        <f t="shared" si="16"/>
        <v>43501</v>
      </c>
      <c r="AJ146" s="7" t="str">
        <f t="shared" si="17"/>
        <v>Tuesday</v>
      </c>
      <c r="AK146" s="2">
        <v>0.32793981481481482</v>
      </c>
      <c r="AL146" t="s">
        <v>32</v>
      </c>
      <c r="AM146" t="s">
        <v>33</v>
      </c>
      <c r="AN146" t="s">
        <v>46</v>
      </c>
      <c r="AO146" t="s">
        <v>27</v>
      </c>
    </row>
    <row r="147" spans="1:41" x14ac:dyDescent="0.2">
      <c r="A147" t="s">
        <v>27</v>
      </c>
      <c r="B147">
        <v>1915786</v>
      </c>
      <c r="C147" t="s">
        <v>40</v>
      </c>
      <c r="D147" t="s">
        <v>47</v>
      </c>
      <c r="E147" t="s">
        <v>42</v>
      </c>
      <c r="F147">
        <v>53202</v>
      </c>
      <c r="G147" t="s">
        <v>29</v>
      </c>
      <c r="H147" t="s">
        <v>43</v>
      </c>
      <c r="I147">
        <v>5533</v>
      </c>
      <c r="J147" t="s">
        <v>30</v>
      </c>
      <c r="K147" t="s">
        <v>72</v>
      </c>
      <c r="L147">
        <f>VLOOKUP($K147,Key!$A$1:$D$106,2,FALSE)</f>
        <v>43.05847</v>
      </c>
      <c r="M147">
        <f>VLOOKUP($K147,Key!$A$1:$D$106,3,FALSE)</f>
        <v>-87.898079999999993</v>
      </c>
      <c r="N147" t="str">
        <f>VLOOKUP($K147,Key!$A$1:$D$106,4,FALSE)</f>
        <v>Milwaukee</v>
      </c>
      <c r="O147" t="s">
        <v>89</v>
      </c>
      <c r="P147">
        <f>VLOOKUP($O147,Key!$A$1:$D$106,2,FALSE)</f>
        <v>43.040349999999997</v>
      </c>
      <c r="Q147">
        <f>VLOOKUP($O147,Key!$A$1:$D$106,3,FALSE)</f>
        <v>-87.920760000000001</v>
      </c>
      <c r="R147" t="str">
        <f>VLOOKUP($O147,Key!$A$1:$D$106,4,FALSE)</f>
        <v>Milwaukee</v>
      </c>
      <c r="S147">
        <v>13</v>
      </c>
      <c r="T147">
        <v>0</v>
      </c>
      <c r="U147">
        <v>0</v>
      </c>
      <c r="V147" t="s">
        <v>32</v>
      </c>
      <c r="W147">
        <v>1</v>
      </c>
      <c r="X147">
        <v>1</v>
      </c>
      <c r="Y147">
        <v>40</v>
      </c>
      <c r="Z147" s="4">
        <v>-1</v>
      </c>
      <c r="AA147" s="1">
        <v>43501</v>
      </c>
      <c r="AB147" s="6">
        <f t="shared" si="12"/>
        <v>43497</v>
      </c>
      <c r="AC147" s="6">
        <f t="shared" si="13"/>
        <v>43501</v>
      </c>
      <c r="AD147" s="6" t="str">
        <f t="shared" si="14"/>
        <v>Tuesday</v>
      </c>
      <c r="AE147" s="2">
        <v>0.3664351851851852</v>
      </c>
      <c r="AF147" s="4">
        <v>1</v>
      </c>
      <c r="AG147" s="1">
        <v>43501</v>
      </c>
      <c r="AH147" s="6">
        <f t="shared" si="15"/>
        <v>43497</v>
      </c>
      <c r="AI147" s="6">
        <f t="shared" si="16"/>
        <v>43501</v>
      </c>
      <c r="AJ147" s="6" t="str">
        <f t="shared" si="17"/>
        <v>Tuesday</v>
      </c>
      <c r="AK147" s="2">
        <v>0.37549768518518517</v>
      </c>
      <c r="AL147" t="s">
        <v>32</v>
      </c>
      <c r="AM147" t="s">
        <v>33</v>
      </c>
      <c r="AN147" t="s">
        <v>46</v>
      </c>
      <c r="AO147" t="s">
        <v>27</v>
      </c>
    </row>
    <row r="148" spans="1:41" x14ac:dyDescent="0.2">
      <c r="A148" t="s">
        <v>27</v>
      </c>
      <c r="B148">
        <v>2272583</v>
      </c>
      <c r="C148" t="s">
        <v>40</v>
      </c>
      <c r="D148" t="s">
        <v>112</v>
      </c>
      <c r="E148" t="s">
        <v>111</v>
      </c>
      <c r="F148">
        <v>60047</v>
      </c>
      <c r="G148" t="s">
        <v>29</v>
      </c>
      <c r="H148" t="s">
        <v>43</v>
      </c>
      <c r="I148">
        <v>12511</v>
      </c>
      <c r="J148" t="s">
        <v>30</v>
      </c>
      <c r="K148" t="s">
        <v>113</v>
      </c>
      <c r="L148">
        <f>VLOOKUP($K148,Key!$A$1:$D$106,2,FALSE)</f>
        <v>43.09534</v>
      </c>
      <c r="M148">
        <f>VLOOKUP($K148,Key!$A$1:$D$106,3,FALSE)</f>
        <v>-87.887339999999995</v>
      </c>
      <c r="N148" t="str">
        <f>VLOOKUP($K148,Key!$A$1:$D$106,4,FALSE)</f>
        <v>Shorewood</v>
      </c>
      <c r="O148" t="s">
        <v>85</v>
      </c>
      <c r="P148">
        <f>VLOOKUP($O148,Key!$A$1:$D$106,2,FALSE)</f>
        <v>43.078530000000001</v>
      </c>
      <c r="Q148">
        <f>VLOOKUP($O148,Key!$A$1:$D$106,3,FALSE)</f>
        <v>-87.882620000000003</v>
      </c>
      <c r="R148" t="str">
        <f>VLOOKUP($O148,Key!$A$1:$D$106,4,FALSE)</f>
        <v>Milwaukee</v>
      </c>
      <c r="S148">
        <v>11</v>
      </c>
      <c r="T148">
        <v>0</v>
      </c>
      <c r="U148">
        <v>0</v>
      </c>
      <c r="V148" t="s">
        <v>32</v>
      </c>
      <c r="W148">
        <v>1</v>
      </c>
      <c r="X148">
        <v>1</v>
      </c>
      <c r="Y148">
        <v>40</v>
      </c>
      <c r="Z148" s="5">
        <v>-1</v>
      </c>
      <c r="AA148" s="1">
        <v>43501</v>
      </c>
      <c r="AB148" s="7">
        <f t="shared" si="12"/>
        <v>43497</v>
      </c>
      <c r="AC148" s="7">
        <f t="shared" si="13"/>
        <v>43501</v>
      </c>
      <c r="AD148" s="7" t="str">
        <f t="shared" si="14"/>
        <v>Tuesday</v>
      </c>
      <c r="AE148" s="2">
        <v>0.48194444444444445</v>
      </c>
      <c r="AF148" s="5">
        <v>1</v>
      </c>
      <c r="AG148" s="1">
        <v>43501</v>
      </c>
      <c r="AH148" s="7">
        <f t="shared" si="15"/>
        <v>43497</v>
      </c>
      <c r="AI148" s="7">
        <f t="shared" si="16"/>
        <v>43501</v>
      </c>
      <c r="AJ148" s="7" t="str">
        <f t="shared" si="17"/>
        <v>Tuesday</v>
      </c>
      <c r="AK148" s="2">
        <v>0.48964120370370368</v>
      </c>
      <c r="AL148" t="s">
        <v>32</v>
      </c>
      <c r="AM148" t="s">
        <v>33</v>
      </c>
      <c r="AN148" t="s">
        <v>46</v>
      </c>
      <c r="AO148" t="s">
        <v>27</v>
      </c>
    </row>
    <row r="149" spans="1:41" x14ac:dyDescent="0.2">
      <c r="A149" t="s">
        <v>27</v>
      </c>
      <c r="B149">
        <v>558783</v>
      </c>
      <c r="C149" t="s">
        <v>40</v>
      </c>
      <c r="D149" t="s">
        <v>41</v>
      </c>
      <c r="E149" t="s">
        <v>42</v>
      </c>
      <c r="F149">
        <v>53066</v>
      </c>
      <c r="G149" t="s">
        <v>29</v>
      </c>
      <c r="H149" t="s">
        <v>43</v>
      </c>
      <c r="I149">
        <v>5574</v>
      </c>
      <c r="J149" t="s">
        <v>30</v>
      </c>
      <c r="K149" t="s">
        <v>45</v>
      </c>
      <c r="L149">
        <f>VLOOKUP($K149,Key!$A$1:$D$106,2,FALSE)</f>
        <v>43.03886</v>
      </c>
      <c r="M149">
        <f>VLOOKUP($K149,Key!$A$1:$D$106,3,FALSE)</f>
        <v>-87.902720000000002</v>
      </c>
      <c r="N149" t="str">
        <f>VLOOKUP($K149,Key!$A$1:$D$106,4,FALSE)</f>
        <v>Milwaukee</v>
      </c>
      <c r="O149" t="s">
        <v>44</v>
      </c>
      <c r="P149">
        <f>VLOOKUP($O149,Key!$A$1:$D$106,2,FALSE)</f>
        <v>43.03519</v>
      </c>
      <c r="Q149">
        <f>VLOOKUP($O149,Key!$A$1:$D$106,3,FALSE)</f>
        <v>-87.907390000000007</v>
      </c>
      <c r="R149" t="str">
        <f>VLOOKUP($O149,Key!$A$1:$D$106,4,FALSE)</f>
        <v>Milwaukee</v>
      </c>
      <c r="S149">
        <v>2</v>
      </c>
      <c r="T149">
        <v>0</v>
      </c>
      <c r="U149">
        <v>0</v>
      </c>
      <c r="V149" t="s">
        <v>32</v>
      </c>
      <c r="W149">
        <v>0</v>
      </c>
      <c r="X149">
        <v>0</v>
      </c>
      <c r="Y149">
        <v>0</v>
      </c>
      <c r="Z149" s="4">
        <v>-1</v>
      </c>
      <c r="AA149" s="1">
        <v>43501</v>
      </c>
      <c r="AB149" s="6">
        <f t="shared" si="12"/>
        <v>43497</v>
      </c>
      <c r="AC149" s="6">
        <f t="shared" si="13"/>
        <v>43501</v>
      </c>
      <c r="AD149" s="6" t="str">
        <f t="shared" si="14"/>
        <v>Tuesday</v>
      </c>
      <c r="AE149" s="2">
        <v>0.5333796296296297</v>
      </c>
      <c r="AF149" s="4">
        <v>1</v>
      </c>
      <c r="AG149" s="1">
        <v>43501</v>
      </c>
      <c r="AH149" s="6">
        <f t="shared" si="15"/>
        <v>43497</v>
      </c>
      <c r="AI149" s="6">
        <f t="shared" si="16"/>
        <v>43501</v>
      </c>
      <c r="AJ149" s="6" t="str">
        <f t="shared" si="17"/>
        <v>Tuesday</v>
      </c>
      <c r="AK149" s="2">
        <v>0.53525462962962966</v>
      </c>
      <c r="AL149" t="s">
        <v>32</v>
      </c>
      <c r="AM149" t="s">
        <v>33</v>
      </c>
      <c r="AN149" t="s">
        <v>46</v>
      </c>
      <c r="AO149" t="s">
        <v>27</v>
      </c>
    </row>
    <row r="150" spans="1:41" x14ac:dyDescent="0.2">
      <c r="A150" t="s">
        <v>27</v>
      </c>
      <c r="B150">
        <v>531225</v>
      </c>
      <c r="C150" t="s">
        <v>40</v>
      </c>
      <c r="D150" t="s">
        <v>86</v>
      </c>
      <c r="E150" t="s">
        <v>42</v>
      </c>
      <c r="F150">
        <v>53202</v>
      </c>
      <c r="G150" t="s">
        <v>29</v>
      </c>
      <c r="H150" t="s">
        <v>43</v>
      </c>
      <c r="I150">
        <v>5497</v>
      </c>
      <c r="J150" t="s">
        <v>30</v>
      </c>
      <c r="K150" t="s">
        <v>114</v>
      </c>
      <c r="L150">
        <f>VLOOKUP($K150,Key!$A$1:$D$106,2,FALSE)</f>
        <v>43.042639999999999</v>
      </c>
      <c r="M150">
        <f>VLOOKUP($K150,Key!$A$1:$D$106,3,FALSE)</f>
        <v>-87.905680000000004</v>
      </c>
      <c r="N150" t="str">
        <f>VLOOKUP($K150,Key!$A$1:$D$106,4,FALSE)</f>
        <v>Milwaukee</v>
      </c>
      <c r="O150" t="s">
        <v>98</v>
      </c>
      <c r="P150">
        <f>VLOOKUP($O150,Key!$A$1:$D$106,2,FALSE)</f>
        <v>43.05097</v>
      </c>
      <c r="Q150">
        <f>VLOOKUP($O150,Key!$A$1:$D$106,3,FALSE)</f>
        <v>-87.906440000000003</v>
      </c>
      <c r="R150" t="str">
        <f>VLOOKUP($O150,Key!$A$1:$D$106,4,FALSE)</f>
        <v>Milwaukee</v>
      </c>
      <c r="S150">
        <v>7</v>
      </c>
      <c r="T150">
        <v>0</v>
      </c>
      <c r="U150">
        <v>0</v>
      </c>
      <c r="V150" t="s">
        <v>32</v>
      </c>
      <c r="W150">
        <v>1</v>
      </c>
      <c r="X150">
        <v>1</v>
      </c>
      <c r="Y150">
        <v>40</v>
      </c>
      <c r="Z150" s="5">
        <v>-1</v>
      </c>
      <c r="AA150" s="1">
        <v>43501</v>
      </c>
      <c r="AB150" s="7">
        <f t="shared" si="12"/>
        <v>43497</v>
      </c>
      <c r="AC150" s="7">
        <f t="shared" si="13"/>
        <v>43501</v>
      </c>
      <c r="AD150" s="7" t="str">
        <f t="shared" si="14"/>
        <v>Tuesday</v>
      </c>
      <c r="AE150" s="2">
        <v>0.60431712962962958</v>
      </c>
      <c r="AF150" s="5">
        <v>1</v>
      </c>
      <c r="AG150" s="1">
        <v>43501</v>
      </c>
      <c r="AH150" s="7">
        <f t="shared" si="15"/>
        <v>43497</v>
      </c>
      <c r="AI150" s="7">
        <f t="shared" si="16"/>
        <v>43501</v>
      </c>
      <c r="AJ150" s="7" t="str">
        <f t="shared" si="17"/>
        <v>Tuesday</v>
      </c>
      <c r="AK150" s="2">
        <v>0.60902777777777783</v>
      </c>
      <c r="AL150" t="s">
        <v>32</v>
      </c>
      <c r="AM150" t="s">
        <v>33</v>
      </c>
      <c r="AN150" t="s">
        <v>46</v>
      </c>
      <c r="AO150" t="s">
        <v>27</v>
      </c>
    </row>
    <row r="151" spans="1:41" x14ac:dyDescent="0.2">
      <c r="A151" t="s">
        <v>27</v>
      </c>
      <c r="B151">
        <v>1312561</v>
      </c>
      <c r="C151" t="s">
        <v>40</v>
      </c>
      <c r="D151" t="s">
        <v>47</v>
      </c>
      <c r="E151" t="s">
        <v>42</v>
      </c>
      <c r="F151">
        <v>53203</v>
      </c>
      <c r="G151" t="s">
        <v>29</v>
      </c>
      <c r="H151" t="s">
        <v>43</v>
      </c>
      <c r="I151">
        <v>5424</v>
      </c>
      <c r="J151" t="s">
        <v>30</v>
      </c>
      <c r="K151" t="s">
        <v>74</v>
      </c>
      <c r="L151">
        <f>VLOOKUP($K151,Key!$A$1:$D$106,2,FALSE)</f>
        <v>43.038649999999997</v>
      </c>
      <c r="M151">
        <f>VLOOKUP($K151,Key!$A$1:$D$106,3,FALSE)</f>
        <v>-87.921930000000003</v>
      </c>
      <c r="N151" t="str">
        <f>VLOOKUP($K151,Key!$A$1:$D$106,4,FALSE)</f>
        <v>Milwaukee</v>
      </c>
      <c r="O151" t="s">
        <v>75</v>
      </c>
      <c r="P151">
        <f>VLOOKUP($O151,Key!$A$1:$D$106,2,FALSE)</f>
        <v>43.038600000000002</v>
      </c>
      <c r="Q151">
        <f>VLOOKUP($O151,Key!$A$1:$D$106,3,FALSE)</f>
        <v>-87.912099999999995</v>
      </c>
      <c r="R151" t="str">
        <f>VLOOKUP($O151,Key!$A$1:$D$106,4,FALSE)</f>
        <v>Milwaukee</v>
      </c>
      <c r="S151">
        <v>3</v>
      </c>
      <c r="T151">
        <v>0</v>
      </c>
      <c r="U151">
        <v>0</v>
      </c>
      <c r="V151" t="s">
        <v>32</v>
      </c>
      <c r="W151">
        <v>0</v>
      </c>
      <c r="X151">
        <v>0</v>
      </c>
      <c r="Y151">
        <v>0</v>
      </c>
      <c r="Z151" s="4">
        <v>-1</v>
      </c>
      <c r="AA151" s="1">
        <v>43501</v>
      </c>
      <c r="AB151" s="6">
        <f t="shared" si="12"/>
        <v>43497</v>
      </c>
      <c r="AC151" s="6">
        <f t="shared" si="13"/>
        <v>43501</v>
      </c>
      <c r="AD151" s="6" t="str">
        <f t="shared" si="14"/>
        <v>Tuesday</v>
      </c>
      <c r="AE151" s="2">
        <v>0.66921296296296295</v>
      </c>
      <c r="AF151" s="4">
        <v>1</v>
      </c>
      <c r="AG151" s="1">
        <v>43501</v>
      </c>
      <c r="AH151" s="6">
        <f t="shared" si="15"/>
        <v>43497</v>
      </c>
      <c r="AI151" s="6">
        <f t="shared" si="16"/>
        <v>43501</v>
      </c>
      <c r="AJ151" s="6" t="str">
        <f t="shared" si="17"/>
        <v>Tuesday</v>
      </c>
      <c r="AK151" s="2">
        <v>0.67097222222222219</v>
      </c>
      <c r="AL151" t="s">
        <v>32</v>
      </c>
      <c r="AM151" t="s">
        <v>33</v>
      </c>
      <c r="AN151" t="s">
        <v>46</v>
      </c>
      <c r="AO151" t="s">
        <v>27</v>
      </c>
    </row>
    <row r="152" spans="1:41" x14ac:dyDescent="0.2">
      <c r="A152" t="s">
        <v>27</v>
      </c>
      <c r="B152">
        <v>1737027</v>
      </c>
      <c r="C152" t="s">
        <v>40</v>
      </c>
      <c r="F152">
        <v>53202</v>
      </c>
      <c r="G152" t="s">
        <v>29</v>
      </c>
      <c r="H152" t="s">
        <v>43</v>
      </c>
      <c r="I152">
        <v>12619</v>
      </c>
      <c r="J152" t="s">
        <v>30</v>
      </c>
      <c r="K152" t="s">
        <v>89</v>
      </c>
      <c r="L152">
        <f>VLOOKUP($K152,Key!$A$1:$D$106,2,FALSE)</f>
        <v>43.040349999999997</v>
      </c>
      <c r="M152">
        <f>VLOOKUP($K152,Key!$A$1:$D$106,3,FALSE)</f>
        <v>-87.920760000000001</v>
      </c>
      <c r="N152" t="str">
        <f>VLOOKUP($K152,Key!$A$1:$D$106,4,FALSE)</f>
        <v>Milwaukee</v>
      </c>
      <c r="O152" t="s">
        <v>88</v>
      </c>
      <c r="P152">
        <f>VLOOKUP($O152,Key!$A$1:$D$106,2,FALSE)</f>
        <v>43.031480000000002</v>
      </c>
      <c r="Q152">
        <f>VLOOKUP($O152,Key!$A$1:$D$106,3,FALSE)</f>
        <v>-87.908169999999998</v>
      </c>
      <c r="R152" t="str">
        <f>VLOOKUP($O152,Key!$A$1:$D$106,4,FALSE)</f>
        <v>Milwaukee</v>
      </c>
      <c r="S152">
        <v>12</v>
      </c>
      <c r="T152">
        <v>0</v>
      </c>
      <c r="U152">
        <v>0</v>
      </c>
      <c r="V152" t="s">
        <v>32</v>
      </c>
      <c r="W152">
        <v>1</v>
      </c>
      <c r="X152">
        <v>1</v>
      </c>
      <c r="Y152">
        <v>40</v>
      </c>
      <c r="Z152" s="5">
        <v>-1</v>
      </c>
      <c r="AA152" s="1">
        <v>43501</v>
      </c>
      <c r="AB152" s="7">
        <f t="shared" si="12"/>
        <v>43497</v>
      </c>
      <c r="AC152" s="7">
        <f t="shared" si="13"/>
        <v>43501</v>
      </c>
      <c r="AD152" s="7" t="str">
        <f t="shared" si="14"/>
        <v>Tuesday</v>
      </c>
      <c r="AE152" s="2">
        <v>0.71990740740740744</v>
      </c>
      <c r="AF152" s="5">
        <v>1</v>
      </c>
      <c r="AG152" s="1">
        <v>43501</v>
      </c>
      <c r="AH152" s="7">
        <f t="shared" si="15"/>
        <v>43497</v>
      </c>
      <c r="AI152" s="7">
        <f t="shared" si="16"/>
        <v>43501</v>
      </c>
      <c r="AJ152" s="7" t="str">
        <f t="shared" si="17"/>
        <v>Tuesday</v>
      </c>
      <c r="AK152" s="2">
        <v>0.72789351851851858</v>
      </c>
      <c r="AL152" t="s">
        <v>32</v>
      </c>
      <c r="AM152" t="s">
        <v>33</v>
      </c>
      <c r="AN152" t="s">
        <v>46</v>
      </c>
      <c r="AO152" t="s">
        <v>27</v>
      </c>
    </row>
    <row r="153" spans="1:41" x14ac:dyDescent="0.2">
      <c r="A153" t="s">
        <v>27</v>
      </c>
      <c r="B153">
        <v>1328721</v>
      </c>
      <c r="C153" t="s">
        <v>40</v>
      </c>
      <c r="D153" t="s">
        <v>47</v>
      </c>
      <c r="E153" t="s">
        <v>42</v>
      </c>
      <c r="F153">
        <v>53207</v>
      </c>
      <c r="G153" t="s">
        <v>29</v>
      </c>
      <c r="H153" t="s">
        <v>43</v>
      </c>
      <c r="I153">
        <v>12528</v>
      </c>
      <c r="J153" t="s">
        <v>30</v>
      </c>
      <c r="K153" t="s">
        <v>57</v>
      </c>
      <c r="L153">
        <f>VLOOKUP($K153,Key!$A$1:$D$106,2,FALSE)</f>
        <v>43.026229999999998</v>
      </c>
      <c r="M153">
        <f>VLOOKUP($K153,Key!$A$1:$D$106,3,FALSE)</f>
        <v>-87.912809999999993</v>
      </c>
      <c r="N153" t="str">
        <f>VLOOKUP($K153,Key!$A$1:$D$106,4,FALSE)</f>
        <v>Milwaukee</v>
      </c>
      <c r="O153" t="s">
        <v>48</v>
      </c>
      <c r="P153">
        <f>VLOOKUP($O153,Key!$A$1:$D$106,2,FALSE)</f>
        <v>43.038580000000003</v>
      </c>
      <c r="Q153">
        <f>VLOOKUP($O153,Key!$A$1:$D$106,3,FALSE)</f>
        <v>-87.90934</v>
      </c>
      <c r="R153" t="str">
        <f>VLOOKUP($O153,Key!$A$1:$D$106,4,FALSE)</f>
        <v>Milwaukee</v>
      </c>
      <c r="S153">
        <v>28</v>
      </c>
      <c r="T153">
        <v>0</v>
      </c>
      <c r="U153">
        <v>0</v>
      </c>
      <c r="V153" t="s">
        <v>32</v>
      </c>
      <c r="W153">
        <v>4</v>
      </c>
      <c r="X153">
        <v>3.8</v>
      </c>
      <c r="Y153">
        <v>160</v>
      </c>
      <c r="Z153" s="4">
        <v>-1</v>
      </c>
      <c r="AA153" s="1">
        <v>43502</v>
      </c>
      <c r="AB153" s="6">
        <f t="shared" si="12"/>
        <v>43497</v>
      </c>
      <c r="AC153" s="6">
        <f t="shared" si="13"/>
        <v>43502</v>
      </c>
      <c r="AD153" s="6" t="str">
        <f t="shared" si="14"/>
        <v>Wednesday</v>
      </c>
      <c r="AE153" s="2">
        <v>0.30459490740740741</v>
      </c>
      <c r="AF153" s="4">
        <v>1</v>
      </c>
      <c r="AG153" s="1">
        <v>43502</v>
      </c>
      <c r="AH153" s="6">
        <f t="shared" si="15"/>
        <v>43497</v>
      </c>
      <c r="AI153" s="6">
        <f t="shared" si="16"/>
        <v>43502</v>
      </c>
      <c r="AJ153" s="6" t="str">
        <f t="shared" si="17"/>
        <v>Wednesday</v>
      </c>
      <c r="AK153" s="2">
        <v>0.32424768518518515</v>
      </c>
      <c r="AL153" t="s">
        <v>32</v>
      </c>
      <c r="AM153" t="s">
        <v>33</v>
      </c>
      <c r="AN153" t="s">
        <v>46</v>
      </c>
      <c r="AO153" t="s">
        <v>27</v>
      </c>
    </row>
    <row r="154" spans="1:41" x14ac:dyDescent="0.2">
      <c r="A154" t="s">
        <v>27</v>
      </c>
      <c r="B154">
        <v>1803964</v>
      </c>
      <c r="C154" t="s">
        <v>40</v>
      </c>
      <c r="D154" t="s">
        <v>47</v>
      </c>
      <c r="E154" t="s">
        <v>42</v>
      </c>
      <c r="F154">
        <v>53211</v>
      </c>
      <c r="G154" t="s">
        <v>29</v>
      </c>
      <c r="H154" t="s">
        <v>43</v>
      </c>
      <c r="I154">
        <v>12704</v>
      </c>
      <c r="J154" t="s">
        <v>30</v>
      </c>
      <c r="K154" t="s">
        <v>84</v>
      </c>
      <c r="L154">
        <f>VLOOKUP($K154,Key!$A$1:$D$106,2,FALSE)</f>
        <v>43.074890000000003</v>
      </c>
      <c r="M154">
        <f>VLOOKUP($K154,Key!$A$1:$D$106,3,FALSE)</f>
        <v>-87.882810000000006</v>
      </c>
      <c r="N154" t="str">
        <f>VLOOKUP($K154,Key!$A$1:$D$106,4,FALSE)</f>
        <v>Milwaukee</v>
      </c>
      <c r="O154" t="s">
        <v>83</v>
      </c>
      <c r="P154">
        <f>VLOOKUP($O154,Key!$A$1:$D$106,2,FALSE)</f>
        <v>43.074655999999997</v>
      </c>
      <c r="Q154">
        <f>VLOOKUP($O154,Key!$A$1:$D$106,3,FALSE)</f>
        <v>-87.889011999999994</v>
      </c>
      <c r="R154" t="str">
        <f>VLOOKUP($O154,Key!$A$1:$D$106,4,FALSE)</f>
        <v>Milwaukee</v>
      </c>
      <c r="S154">
        <v>3</v>
      </c>
      <c r="T154">
        <v>0</v>
      </c>
      <c r="U154">
        <v>0</v>
      </c>
      <c r="V154" t="s">
        <v>32</v>
      </c>
      <c r="W154">
        <v>0</v>
      </c>
      <c r="X154">
        <v>0</v>
      </c>
      <c r="Y154">
        <v>0</v>
      </c>
      <c r="Z154" s="4">
        <v>-1</v>
      </c>
      <c r="AA154" s="1">
        <v>43502</v>
      </c>
      <c r="AB154" s="6">
        <f t="shared" si="12"/>
        <v>43497</v>
      </c>
      <c r="AC154" s="6">
        <f t="shared" si="13"/>
        <v>43502</v>
      </c>
      <c r="AD154" s="6" t="str">
        <f t="shared" si="14"/>
        <v>Wednesday</v>
      </c>
      <c r="AE154" s="2">
        <v>0.6893287037037038</v>
      </c>
      <c r="AF154" s="4">
        <v>1</v>
      </c>
      <c r="AG154" s="1">
        <v>43502</v>
      </c>
      <c r="AH154" s="6">
        <f t="shared" si="15"/>
        <v>43497</v>
      </c>
      <c r="AI154" s="6">
        <f t="shared" si="16"/>
        <v>43502</v>
      </c>
      <c r="AJ154" s="6" t="str">
        <f t="shared" si="17"/>
        <v>Wednesday</v>
      </c>
      <c r="AK154" s="2">
        <v>0.6915162037037037</v>
      </c>
      <c r="AL154" t="s">
        <v>32</v>
      </c>
      <c r="AM154" t="s">
        <v>33</v>
      </c>
      <c r="AN154" t="s">
        <v>46</v>
      </c>
      <c r="AO154" t="s">
        <v>27</v>
      </c>
    </row>
    <row r="155" spans="1:41" x14ac:dyDescent="0.2">
      <c r="A155" t="s">
        <v>27</v>
      </c>
      <c r="B155">
        <v>825934</v>
      </c>
      <c r="C155" t="s">
        <v>40</v>
      </c>
      <c r="D155" t="s">
        <v>47</v>
      </c>
      <c r="E155" t="s">
        <v>42</v>
      </c>
      <c r="F155">
        <v>53208</v>
      </c>
      <c r="G155" t="s">
        <v>29</v>
      </c>
      <c r="H155" t="s">
        <v>43</v>
      </c>
      <c r="I155">
        <v>11152</v>
      </c>
      <c r="J155" t="s">
        <v>30</v>
      </c>
      <c r="K155" t="s">
        <v>35</v>
      </c>
      <c r="L155">
        <f>VLOOKUP($K155,Key!$A$1:$D$106,2,FALSE)</f>
        <v>43.042490000000001</v>
      </c>
      <c r="M155">
        <f>VLOOKUP($K155,Key!$A$1:$D$106,3,FALSE)</f>
        <v>-87.909959999999998</v>
      </c>
      <c r="N155" t="str">
        <f>VLOOKUP($K155,Key!$A$1:$D$106,4,FALSE)</f>
        <v>Milwaukee</v>
      </c>
      <c r="O155" t="s">
        <v>49</v>
      </c>
      <c r="P155">
        <f>VLOOKUP($O155,Key!$A$1:$D$106,2,FALSE)</f>
        <v>43.03913</v>
      </c>
      <c r="Q155">
        <f>VLOOKUP($O155,Key!$A$1:$D$106,3,FALSE)</f>
        <v>-87.916150000000002</v>
      </c>
      <c r="R155" t="str">
        <f>VLOOKUP($O155,Key!$A$1:$D$106,4,FALSE)</f>
        <v>Milwaukee</v>
      </c>
      <c r="S155">
        <v>6</v>
      </c>
      <c r="T155">
        <v>0</v>
      </c>
      <c r="U155">
        <v>0</v>
      </c>
      <c r="V155" t="s">
        <v>32</v>
      </c>
      <c r="W155">
        <v>0</v>
      </c>
      <c r="X155">
        <v>0</v>
      </c>
      <c r="Y155">
        <v>0</v>
      </c>
      <c r="Z155" s="5">
        <v>-1</v>
      </c>
      <c r="AA155" s="1">
        <v>43502</v>
      </c>
      <c r="AB155" s="7">
        <f t="shared" si="12"/>
        <v>43497</v>
      </c>
      <c r="AC155" s="7">
        <f t="shared" si="13"/>
        <v>43502</v>
      </c>
      <c r="AD155" s="7" t="str">
        <f t="shared" si="14"/>
        <v>Wednesday</v>
      </c>
      <c r="AE155" s="2">
        <v>0.73871527777777779</v>
      </c>
      <c r="AF155" s="5">
        <v>1</v>
      </c>
      <c r="AG155" s="1">
        <v>43502</v>
      </c>
      <c r="AH155" s="7">
        <f t="shared" si="15"/>
        <v>43497</v>
      </c>
      <c r="AI155" s="7">
        <f t="shared" si="16"/>
        <v>43502</v>
      </c>
      <c r="AJ155" s="7" t="str">
        <f t="shared" si="17"/>
        <v>Wednesday</v>
      </c>
      <c r="AK155" s="2">
        <v>0.74293981481481486</v>
      </c>
      <c r="AL155" t="s">
        <v>32</v>
      </c>
      <c r="AM155" t="s">
        <v>33</v>
      </c>
      <c r="AN155" t="s">
        <v>46</v>
      </c>
      <c r="AO155" t="s">
        <v>27</v>
      </c>
    </row>
    <row r="156" spans="1:41" x14ac:dyDescent="0.2">
      <c r="A156" t="s">
        <v>27</v>
      </c>
      <c r="B156">
        <v>1328721</v>
      </c>
      <c r="C156" t="s">
        <v>40</v>
      </c>
      <c r="D156" t="s">
        <v>47</v>
      </c>
      <c r="E156" t="s">
        <v>42</v>
      </c>
      <c r="F156">
        <v>53207</v>
      </c>
      <c r="G156" t="s">
        <v>29</v>
      </c>
      <c r="H156" t="s">
        <v>43</v>
      </c>
      <c r="I156">
        <v>5441</v>
      </c>
      <c r="J156" t="s">
        <v>30</v>
      </c>
      <c r="K156" t="s">
        <v>57</v>
      </c>
      <c r="L156">
        <f>VLOOKUP($K156,Key!$A$1:$D$106,2,FALSE)</f>
        <v>43.026229999999998</v>
      </c>
      <c r="M156">
        <f>VLOOKUP($K156,Key!$A$1:$D$106,3,FALSE)</f>
        <v>-87.912809999999993</v>
      </c>
      <c r="N156" t="str">
        <f>VLOOKUP($K156,Key!$A$1:$D$106,4,FALSE)</f>
        <v>Milwaukee</v>
      </c>
      <c r="O156" t="s">
        <v>58</v>
      </c>
      <c r="P156">
        <f>VLOOKUP($O156,Key!$A$1:$D$106,2,FALSE)</f>
        <v>43.004728999999998</v>
      </c>
      <c r="Q156">
        <f>VLOOKUP($O156,Key!$A$1:$D$106,3,FALSE)</f>
        <v>-87.905463999999995</v>
      </c>
      <c r="R156" t="str">
        <f>VLOOKUP($O156,Key!$A$1:$D$106,4,FALSE)</f>
        <v>Milwaukee</v>
      </c>
      <c r="S156">
        <v>12</v>
      </c>
      <c r="T156">
        <v>0</v>
      </c>
      <c r="U156">
        <v>0</v>
      </c>
      <c r="V156" t="s">
        <v>32</v>
      </c>
      <c r="W156">
        <v>1</v>
      </c>
      <c r="X156">
        <v>1</v>
      </c>
      <c r="Y156">
        <v>40</v>
      </c>
      <c r="Z156" s="4">
        <v>-1</v>
      </c>
      <c r="AA156" s="1">
        <v>43502</v>
      </c>
      <c r="AB156" s="6">
        <f t="shared" si="12"/>
        <v>43497</v>
      </c>
      <c r="AC156" s="6">
        <f t="shared" si="13"/>
        <v>43502</v>
      </c>
      <c r="AD156" s="6" t="str">
        <f t="shared" si="14"/>
        <v>Wednesday</v>
      </c>
      <c r="AE156" s="2">
        <v>0.76929398148148154</v>
      </c>
      <c r="AF156" s="4">
        <v>1</v>
      </c>
      <c r="AG156" s="1">
        <v>43502</v>
      </c>
      <c r="AH156" s="6">
        <f t="shared" si="15"/>
        <v>43497</v>
      </c>
      <c r="AI156" s="6">
        <f t="shared" si="16"/>
        <v>43502</v>
      </c>
      <c r="AJ156" s="6" t="str">
        <f t="shared" si="17"/>
        <v>Wednesday</v>
      </c>
      <c r="AK156" s="2">
        <v>0.77734953703703702</v>
      </c>
      <c r="AL156" t="s">
        <v>32</v>
      </c>
      <c r="AM156" t="s">
        <v>33</v>
      </c>
      <c r="AN156" t="s">
        <v>46</v>
      </c>
      <c r="AO156" t="s">
        <v>27</v>
      </c>
    </row>
    <row r="157" spans="1:41" x14ac:dyDescent="0.2">
      <c r="A157" t="s">
        <v>27</v>
      </c>
      <c r="B157">
        <v>1477939</v>
      </c>
      <c r="C157" t="s">
        <v>40</v>
      </c>
      <c r="D157" t="s">
        <v>78</v>
      </c>
      <c r="E157" t="s">
        <v>42</v>
      </c>
      <c r="F157">
        <v>53010</v>
      </c>
      <c r="G157" t="s">
        <v>29</v>
      </c>
      <c r="H157" t="s">
        <v>43</v>
      </c>
      <c r="I157">
        <v>28</v>
      </c>
      <c r="J157" t="s">
        <v>30</v>
      </c>
      <c r="K157" t="s">
        <v>99</v>
      </c>
      <c r="L157">
        <f>VLOOKUP($K157,Key!$A$1:$D$106,2,FALSE)</f>
        <v>43.060786</v>
      </c>
      <c r="M157">
        <f>VLOOKUP($K157,Key!$A$1:$D$106,3,FALSE)</f>
        <v>-87.883825999999999</v>
      </c>
      <c r="N157" t="str">
        <f>VLOOKUP($K157,Key!$A$1:$D$106,4,FALSE)</f>
        <v>Milwaukee</v>
      </c>
      <c r="O157" t="s">
        <v>81</v>
      </c>
      <c r="P157">
        <f>VLOOKUP($O157,Key!$A$1:$D$106,2,FALSE)</f>
        <v>43.081940000000003</v>
      </c>
      <c r="Q157">
        <f>VLOOKUP($O157,Key!$A$1:$D$106,3,FALSE)</f>
        <v>-87.888090000000005</v>
      </c>
      <c r="R157" t="str">
        <f>VLOOKUP($O157,Key!$A$1:$D$106,4,FALSE)</f>
        <v>Shorewood</v>
      </c>
      <c r="S157">
        <v>15</v>
      </c>
      <c r="T157">
        <v>0</v>
      </c>
      <c r="U157">
        <v>0</v>
      </c>
      <c r="V157" t="s">
        <v>32</v>
      </c>
      <c r="W157">
        <v>2</v>
      </c>
      <c r="X157">
        <v>1.9</v>
      </c>
      <c r="Y157">
        <v>80</v>
      </c>
      <c r="Z157" s="5">
        <v>-1</v>
      </c>
      <c r="AA157" s="1">
        <v>43503</v>
      </c>
      <c r="AB157" s="7">
        <f t="shared" si="12"/>
        <v>43497</v>
      </c>
      <c r="AC157" s="7">
        <f t="shared" si="13"/>
        <v>43503</v>
      </c>
      <c r="AD157" s="7" t="str">
        <f t="shared" si="14"/>
        <v>Thursday</v>
      </c>
      <c r="AE157" s="2">
        <v>0.47891203703703705</v>
      </c>
      <c r="AF157" s="5">
        <v>1</v>
      </c>
      <c r="AG157" s="1">
        <v>43503</v>
      </c>
      <c r="AH157" s="7">
        <f t="shared" si="15"/>
        <v>43497</v>
      </c>
      <c r="AI157" s="7">
        <f t="shared" si="16"/>
        <v>43503</v>
      </c>
      <c r="AJ157" s="7" t="str">
        <f t="shared" si="17"/>
        <v>Thursday</v>
      </c>
      <c r="AK157" s="2">
        <v>0.48916666666666669</v>
      </c>
      <c r="AL157" t="s">
        <v>32</v>
      </c>
      <c r="AM157" t="s">
        <v>33</v>
      </c>
      <c r="AN157" t="s">
        <v>46</v>
      </c>
      <c r="AO157" t="s">
        <v>27</v>
      </c>
    </row>
    <row r="158" spans="1:41" x14ac:dyDescent="0.2">
      <c r="A158" t="s">
        <v>27</v>
      </c>
      <c r="B158">
        <v>825934</v>
      </c>
      <c r="C158" t="s">
        <v>40</v>
      </c>
      <c r="D158" t="s">
        <v>47</v>
      </c>
      <c r="E158" t="s">
        <v>42</v>
      </c>
      <c r="F158">
        <v>53208</v>
      </c>
      <c r="G158" t="s">
        <v>29</v>
      </c>
      <c r="H158" t="s">
        <v>43</v>
      </c>
      <c r="I158">
        <v>11152</v>
      </c>
      <c r="J158" t="s">
        <v>30</v>
      </c>
      <c r="K158" t="s">
        <v>35</v>
      </c>
      <c r="L158">
        <f>VLOOKUP($K158,Key!$A$1:$D$106,2,FALSE)</f>
        <v>43.042490000000001</v>
      </c>
      <c r="M158">
        <f>VLOOKUP($K158,Key!$A$1:$D$106,3,FALSE)</f>
        <v>-87.909959999999998</v>
      </c>
      <c r="N158" t="str">
        <f>VLOOKUP($K158,Key!$A$1:$D$106,4,FALSE)</f>
        <v>Milwaukee</v>
      </c>
      <c r="O158" t="s">
        <v>49</v>
      </c>
      <c r="P158">
        <f>VLOOKUP($O158,Key!$A$1:$D$106,2,FALSE)</f>
        <v>43.03913</v>
      </c>
      <c r="Q158">
        <f>VLOOKUP($O158,Key!$A$1:$D$106,3,FALSE)</f>
        <v>-87.916150000000002</v>
      </c>
      <c r="R158" t="str">
        <f>VLOOKUP($O158,Key!$A$1:$D$106,4,FALSE)</f>
        <v>Milwaukee</v>
      </c>
      <c r="S158">
        <v>4</v>
      </c>
      <c r="T158">
        <v>0</v>
      </c>
      <c r="U158">
        <v>0</v>
      </c>
      <c r="V158" t="s">
        <v>32</v>
      </c>
      <c r="W158">
        <v>0</v>
      </c>
      <c r="X158">
        <v>0</v>
      </c>
      <c r="Y158">
        <v>0</v>
      </c>
      <c r="Z158" s="4">
        <v>-1</v>
      </c>
      <c r="AA158" s="1">
        <v>43503</v>
      </c>
      <c r="AB158" s="6">
        <f t="shared" si="12"/>
        <v>43497</v>
      </c>
      <c r="AC158" s="6">
        <f t="shared" si="13"/>
        <v>43503</v>
      </c>
      <c r="AD158" s="6" t="str">
        <f t="shared" si="14"/>
        <v>Thursday</v>
      </c>
      <c r="AE158" s="2">
        <v>0.52491898148148153</v>
      </c>
      <c r="AF158" s="4">
        <v>1</v>
      </c>
      <c r="AG158" s="1">
        <v>43503</v>
      </c>
      <c r="AH158" s="6">
        <f t="shared" si="15"/>
        <v>43497</v>
      </c>
      <c r="AI158" s="6">
        <f t="shared" si="16"/>
        <v>43503</v>
      </c>
      <c r="AJ158" s="6" t="str">
        <f t="shared" si="17"/>
        <v>Thursday</v>
      </c>
      <c r="AK158" s="2">
        <v>0.5276157407407408</v>
      </c>
      <c r="AL158" t="s">
        <v>32</v>
      </c>
      <c r="AM158" t="s">
        <v>33</v>
      </c>
      <c r="AN158" t="s">
        <v>46</v>
      </c>
      <c r="AO158" t="s">
        <v>27</v>
      </c>
    </row>
    <row r="159" spans="1:41" x14ac:dyDescent="0.2">
      <c r="A159" t="s">
        <v>27</v>
      </c>
      <c r="B159">
        <v>954133</v>
      </c>
      <c r="C159" t="s">
        <v>40</v>
      </c>
      <c r="D159" t="s">
        <v>47</v>
      </c>
      <c r="E159" t="s">
        <v>42</v>
      </c>
      <c r="F159">
        <v>53211</v>
      </c>
      <c r="G159" t="s">
        <v>29</v>
      </c>
      <c r="H159" t="s">
        <v>43</v>
      </c>
      <c r="I159">
        <v>11135</v>
      </c>
      <c r="J159" t="s">
        <v>30</v>
      </c>
      <c r="K159" t="s">
        <v>85</v>
      </c>
      <c r="L159">
        <f>VLOOKUP($K159,Key!$A$1:$D$106,2,FALSE)</f>
        <v>43.078530000000001</v>
      </c>
      <c r="M159">
        <f>VLOOKUP($K159,Key!$A$1:$D$106,3,FALSE)</f>
        <v>-87.882620000000003</v>
      </c>
      <c r="N159" t="str">
        <f>VLOOKUP($K159,Key!$A$1:$D$106,4,FALSE)</f>
        <v>Milwaukee</v>
      </c>
      <c r="O159" t="s">
        <v>81</v>
      </c>
      <c r="P159">
        <f>VLOOKUP($O159,Key!$A$1:$D$106,2,FALSE)</f>
        <v>43.081940000000003</v>
      </c>
      <c r="Q159">
        <f>VLOOKUP($O159,Key!$A$1:$D$106,3,FALSE)</f>
        <v>-87.888090000000005</v>
      </c>
      <c r="R159" t="str">
        <f>VLOOKUP($O159,Key!$A$1:$D$106,4,FALSE)</f>
        <v>Shorewood</v>
      </c>
      <c r="S159">
        <v>5</v>
      </c>
      <c r="T159">
        <v>0</v>
      </c>
      <c r="U159">
        <v>0</v>
      </c>
      <c r="V159" t="s">
        <v>32</v>
      </c>
      <c r="W159">
        <v>0</v>
      </c>
      <c r="X159">
        <v>0</v>
      </c>
      <c r="Y159">
        <v>0</v>
      </c>
      <c r="Z159" s="5">
        <v>-1</v>
      </c>
      <c r="AA159" s="1">
        <v>43503</v>
      </c>
      <c r="AB159" s="7">
        <f t="shared" si="12"/>
        <v>43497</v>
      </c>
      <c r="AC159" s="7">
        <f t="shared" si="13"/>
        <v>43503</v>
      </c>
      <c r="AD159" s="7" t="str">
        <f t="shared" si="14"/>
        <v>Thursday</v>
      </c>
      <c r="AE159" s="2">
        <v>0.89121527777777787</v>
      </c>
      <c r="AF159" s="5">
        <v>1</v>
      </c>
      <c r="AG159" s="1">
        <v>43503</v>
      </c>
      <c r="AH159" s="7">
        <f t="shared" si="15"/>
        <v>43497</v>
      </c>
      <c r="AI159" s="7">
        <f t="shared" si="16"/>
        <v>43503</v>
      </c>
      <c r="AJ159" s="7" t="str">
        <f t="shared" si="17"/>
        <v>Thursday</v>
      </c>
      <c r="AK159" s="2">
        <v>0.89449074074074064</v>
      </c>
      <c r="AL159" t="s">
        <v>32</v>
      </c>
      <c r="AM159" t="s">
        <v>33</v>
      </c>
      <c r="AN159" t="s">
        <v>46</v>
      </c>
      <c r="AO159" t="s">
        <v>27</v>
      </c>
    </row>
    <row r="160" spans="1:41" x14ac:dyDescent="0.2">
      <c r="A160" t="s">
        <v>27</v>
      </c>
      <c r="B160">
        <v>1863430</v>
      </c>
      <c r="C160" t="s">
        <v>40</v>
      </c>
      <c r="D160" t="s">
        <v>47</v>
      </c>
      <c r="E160" t="s">
        <v>42</v>
      </c>
      <c r="F160">
        <v>53202</v>
      </c>
      <c r="G160" t="s">
        <v>29</v>
      </c>
      <c r="H160" t="s">
        <v>115</v>
      </c>
      <c r="I160">
        <v>318</v>
      </c>
      <c r="J160" t="s">
        <v>30</v>
      </c>
      <c r="K160" t="s">
        <v>116</v>
      </c>
      <c r="L160">
        <f>VLOOKUP($K160,Key!$A$1:$D$106,2,FALSE)</f>
        <v>43.04562</v>
      </c>
      <c r="M160">
        <f>VLOOKUP($K160,Key!$A$1:$D$106,3,FALSE)</f>
        <v>-87.923900000000003</v>
      </c>
      <c r="N160" t="str">
        <f>VLOOKUP($K160,Key!$A$1:$D$106,4,FALSE)</f>
        <v>Milwaukee</v>
      </c>
      <c r="O160" t="s">
        <v>31</v>
      </c>
      <c r="P160">
        <f>VLOOKUP($O160,Key!$A$1:$D$106,2,FALSE)</f>
        <v>43.034619999999997</v>
      </c>
      <c r="Q160">
        <f>VLOOKUP($O160,Key!$A$1:$D$106,3,FALSE)</f>
        <v>-87.917500000000004</v>
      </c>
      <c r="R160" t="str">
        <f>VLOOKUP($O160,Key!$A$1:$D$106,4,FALSE)</f>
        <v>Milwaukee</v>
      </c>
      <c r="S160">
        <v>11</v>
      </c>
      <c r="T160">
        <v>0</v>
      </c>
      <c r="U160">
        <v>2</v>
      </c>
      <c r="V160" t="s">
        <v>32</v>
      </c>
      <c r="W160">
        <v>1</v>
      </c>
      <c r="X160">
        <v>1</v>
      </c>
      <c r="Y160">
        <v>40</v>
      </c>
      <c r="Z160" s="4">
        <v>-1</v>
      </c>
      <c r="AA160" s="1">
        <v>43504</v>
      </c>
      <c r="AB160" s="6">
        <f t="shared" si="12"/>
        <v>43497</v>
      </c>
      <c r="AC160" s="6">
        <f t="shared" si="13"/>
        <v>43504</v>
      </c>
      <c r="AD160" s="6" t="str">
        <f t="shared" si="14"/>
        <v>Friday</v>
      </c>
      <c r="AE160" s="2">
        <v>0.73888888888888893</v>
      </c>
      <c r="AF160" s="4">
        <v>1</v>
      </c>
      <c r="AG160" s="1">
        <v>43504</v>
      </c>
      <c r="AH160" s="6">
        <f t="shared" si="15"/>
        <v>43497</v>
      </c>
      <c r="AI160" s="6">
        <f t="shared" si="16"/>
        <v>43504</v>
      </c>
      <c r="AJ160" s="6" t="str">
        <f t="shared" si="17"/>
        <v>Friday</v>
      </c>
      <c r="AK160" s="2">
        <v>0.74653935185185183</v>
      </c>
      <c r="AL160" t="s">
        <v>32</v>
      </c>
      <c r="AM160" t="s">
        <v>33</v>
      </c>
      <c r="AN160" t="s">
        <v>46</v>
      </c>
      <c r="AO160" t="s">
        <v>27</v>
      </c>
    </row>
    <row r="161" spans="1:41" x14ac:dyDescent="0.2">
      <c r="A161" t="s">
        <v>27</v>
      </c>
      <c r="B161">
        <v>1017964</v>
      </c>
      <c r="C161" t="s">
        <v>40</v>
      </c>
      <c r="D161" t="s">
        <v>47</v>
      </c>
      <c r="E161" t="s">
        <v>42</v>
      </c>
      <c r="F161">
        <v>53202</v>
      </c>
      <c r="G161" t="s">
        <v>29</v>
      </c>
      <c r="H161" t="s">
        <v>43</v>
      </c>
      <c r="I161">
        <v>12615</v>
      </c>
      <c r="J161" t="s">
        <v>30</v>
      </c>
      <c r="K161" t="s">
        <v>104</v>
      </c>
      <c r="L161">
        <f>VLOOKUP($K161,Key!$A$1:$D$106,2,FALSE)</f>
        <v>43.063749000000001</v>
      </c>
      <c r="M161">
        <f>VLOOKUP($K161,Key!$A$1:$D$106,3,FALSE)</f>
        <v>-87.887962999999999</v>
      </c>
      <c r="N161" t="str">
        <f>VLOOKUP($K161,Key!$A$1:$D$106,4,FALSE)</f>
        <v>Milwaukee</v>
      </c>
      <c r="O161" t="s">
        <v>81</v>
      </c>
      <c r="P161">
        <f>VLOOKUP($O161,Key!$A$1:$D$106,2,FALSE)</f>
        <v>43.081940000000003</v>
      </c>
      <c r="Q161">
        <f>VLOOKUP($O161,Key!$A$1:$D$106,3,FALSE)</f>
        <v>-87.888090000000005</v>
      </c>
      <c r="R161" t="str">
        <f>VLOOKUP($O161,Key!$A$1:$D$106,4,FALSE)</f>
        <v>Shorewood</v>
      </c>
      <c r="S161">
        <v>16</v>
      </c>
      <c r="T161">
        <v>0</v>
      </c>
      <c r="U161">
        <v>0</v>
      </c>
      <c r="V161" t="s">
        <v>32</v>
      </c>
      <c r="W161">
        <v>2</v>
      </c>
      <c r="X161">
        <v>1.9</v>
      </c>
      <c r="Y161">
        <v>80</v>
      </c>
      <c r="Z161" s="5">
        <v>-1</v>
      </c>
      <c r="AA161" s="1">
        <v>43505</v>
      </c>
      <c r="AB161" s="7">
        <f t="shared" si="12"/>
        <v>43497</v>
      </c>
      <c r="AC161" s="7">
        <f t="shared" si="13"/>
        <v>43505</v>
      </c>
      <c r="AD161" s="7" t="str">
        <f t="shared" si="14"/>
        <v>Saturday</v>
      </c>
      <c r="AE161" s="2">
        <v>0.49023148148148149</v>
      </c>
      <c r="AF161" s="5">
        <v>1</v>
      </c>
      <c r="AG161" s="1">
        <v>43505</v>
      </c>
      <c r="AH161" s="7">
        <f t="shared" si="15"/>
        <v>43497</v>
      </c>
      <c r="AI161" s="7">
        <f t="shared" si="16"/>
        <v>43505</v>
      </c>
      <c r="AJ161" s="7" t="str">
        <f t="shared" si="17"/>
        <v>Saturday</v>
      </c>
      <c r="AK161" s="2">
        <v>0.50094907407407407</v>
      </c>
      <c r="AL161" t="s">
        <v>32</v>
      </c>
      <c r="AM161" t="s">
        <v>33</v>
      </c>
      <c r="AN161" t="s">
        <v>46</v>
      </c>
      <c r="AO161" t="s">
        <v>27</v>
      </c>
    </row>
    <row r="162" spans="1:41" x14ac:dyDescent="0.2">
      <c r="A162" t="s">
        <v>27</v>
      </c>
      <c r="B162">
        <v>2198395</v>
      </c>
      <c r="C162" t="s">
        <v>40</v>
      </c>
      <c r="D162" t="s">
        <v>47</v>
      </c>
      <c r="E162" t="s">
        <v>42</v>
      </c>
      <c r="F162">
        <v>53211</v>
      </c>
      <c r="G162" t="s">
        <v>29</v>
      </c>
      <c r="H162" t="s">
        <v>43</v>
      </c>
      <c r="I162">
        <v>11066</v>
      </c>
      <c r="J162" t="s">
        <v>30</v>
      </c>
      <c r="K162" t="s">
        <v>79</v>
      </c>
      <c r="L162">
        <f>VLOOKUP($K162,Key!$A$1:$D$106,2,FALSE)</f>
        <v>43.077359999999999</v>
      </c>
      <c r="M162">
        <f>VLOOKUP($K162,Key!$A$1:$D$106,3,FALSE)</f>
        <v>-87.880769999999998</v>
      </c>
      <c r="N162" t="str">
        <f>VLOOKUP($K162,Key!$A$1:$D$106,4,FALSE)</f>
        <v>Milwaukee</v>
      </c>
      <c r="O162" t="s">
        <v>83</v>
      </c>
      <c r="P162">
        <f>VLOOKUP($O162,Key!$A$1:$D$106,2,FALSE)</f>
        <v>43.074655999999997</v>
      </c>
      <c r="Q162">
        <f>VLOOKUP($O162,Key!$A$1:$D$106,3,FALSE)</f>
        <v>-87.889011999999994</v>
      </c>
      <c r="R162" t="str">
        <f>VLOOKUP($O162,Key!$A$1:$D$106,4,FALSE)</f>
        <v>Milwaukee</v>
      </c>
      <c r="S162">
        <v>7</v>
      </c>
      <c r="T162">
        <v>0</v>
      </c>
      <c r="U162">
        <v>0</v>
      </c>
      <c r="V162" t="s">
        <v>32</v>
      </c>
      <c r="W162">
        <v>1</v>
      </c>
      <c r="X162">
        <v>1</v>
      </c>
      <c r="Y162">
        <v>40</v>
      </c>
      <c r="Z162" s="5">
        <v>-1</v>
      </c>
      <c r="AA162" s="1">
        <v>43505</v>
      </c>
      <c r="AB162" s="7">
        <f t="shared" si="12"/>
        <v>43497</v>
      </c>
      <c r="AC162" s="7">
        <f t="shared" si="13"/>
        <v>43505</v>
      </c>
      <c r="AD162" s="7" t="str">
        <f t="shared" si="14"/>
        <v>Saturday</v>
      </c>
      <c r="AE162" s="2">
        <v>0.73358796296296302</v>
      </c>
      <c r="AF162" s="5">
        <v>1</v>
      </c>
      <c r="AG162" s="1">
        <v>43505</v>
      </c>
      <c r="AH162" s="7">
        <f t="shared" si="15"/>
        <v>43497</v>
      </c>
      <c r="AI162" s="7">
        <f t="shared" si="16"/>
        <v>43505</v>
      </c>
      <c r="AJ162" s="7" t="str">
        <f t="shared" si="17"/>
        <v>Saturday</v>
      </c>
      <c r="AK162" s="2">
        <v>0.73826388888888894</v>
      </c>
      <c r="AL162" t="s">
        <v>32</v>
      </c>
      <c r="AM162" t="s">
        <v>33</v>
      </c>
      <c r="AN162" t="s">
        <v>46</v>
      </c>
      <c r="AO162" t="s">
        <v>27</v>
      </c>
    </row>
    <row r="163" spans="1:41" x14ac:dyDescent="0.2">
      <c r="A163" t="s">
        <v>27</v>
      </c>
      <c r="B163">
        <v>2333375</v>
      </c>
      <c r="C163" t="s">
        <v>40</v>
      </c>
      <c r="D163" t="s">
        <v>100</v>
      </c>
      <c r="E163" t="s">
        <v>42</v>
      </c>
      <c r="F163">
        <v>54911</v>
      </c>
      <c r="G163" t="s">
        <v>29</v>
      </c>
      <c r="H163" t="s">
        <v>43</v>
      </c>
      <c r="I163">
        <v>12629</v>
      </c>
      <c r="J163" t="s">
        <v>30</v>
      </c>
      <c r="K163" t="s">
        <v>84</v>
      </c>
      <c r="L163">
        <f>VLOOKUP($K163,Key!$A$1:$D$106,2,FALSE)</f>
        <v>43.074890000000003</v>
      </c>
      <c r="M163">
        <f>VLOOKUP($K163,Key!$A$1:$D$106,3,FALSE)</f>
        <v>-87.882810000000006</v>
      </c>
      <c r="N163" t="str">
        <f>VLOOKUP($K163,Key!$A$1:$D$106,4,FALSE)</f>
        <v>Milwaukee</v>
      </c>
      <c r="O163" t="s">
        <v>85</v>
      </c>
      <c r="P163">
        <f>VLOOKUP($O163,Key!$A$1:$D$106,2,FALSE)</f>
        <v>43.078530000000001</v>
      </c>
      <c r="Q163">
        <f>VLOOKUP($O163,Key!$A$1:$D$106,3,FALSE)</f>
        <v>-87.882620000000003</v>
      </c>
      <c r="R163" t="str">
        <f>VLOOKUP($O163,Key!$A$1:$D$106,4,FALSE)</f>
        <v>Milwaukee</v>
      </c>
      <c r="S163">
        <v>1</v>
      </c>
      <c r="T163">
        <v>0</v>
      </c>
      <c r="U163">
        <v>0</v>
      </c>
      <c r="V163" t="s">
        <v>32</v>
      </c>
      <c r="W163">
        <v>0</v>
      </c>
      <c r="X163">
        <v>0</v>
      </c>
      <c r="Y163">
        <v>0</v>
      </c>
      <c r="Z163" s="4">
        <v>-1</v>
      </c>
      <c r="AA163" s="1">
        <v>43505</v>
      </c>
      <c r="AB163" s="6">
        <f t="shared" si="12"/>
        <v>43497</v>
      </c>
      <c r="AC163" s="6">
        <f t="shared" si="13"/>
        <v>43505</v>
      </c>
      <c r="AD163" s="6" t="str">
        <f t="shared" si="14"/>
        <v>Saturday</v>
      </c>
      <c r="AE163" s="2">
        <v>0.92381944444444442</v>
      </c>
      <c r="AF163" s="4">
        <v>1</v>
      </c>
      <c r="AG163" s="1">
        <v>43505</v>
      </c>
      <c r="AH163" s="6">
        <f t="shared" si="15"/>
        <v>43497</v>
      </c>
      <c r="AI163" s="6">
        <f t="shared" si="16"/>
        <v>43505</v>
      </c>
      <c r="AJ163" s="6" t="str">
        <f t="shared" si="17"/>
        <v>Saturday</v>
      </c>
      <c r="AK163" s="2">
        <v>0.92498842592592589</v>
      </c>
      <c r="AL163" t="s">
        <v>32</v>
      </c>
      <c r="AM163" t="s">
        <v>33</v>
      </c>
      <c r="AN163" t="s">
        <v>46</v>
      </c>
      <c r="AO163" t="s">
        <v>27</v>
      </c>
    </row>
    <row r="164" spans="1:41" x14ac:dyDescent="0.2">
      <c r="A164" t="s">
        <v>27</v>
      </c>
      <c r="B164">
        <v>2260099</v>
      </c>
      <c r="C164" t="s">
        <v>40</v>
      </c>
      <c r="D164" t="s">
        <v>47</v>
      </c>
      <c r="E164" t="s">
        <v>42</v>
      </c>
      <c r="F164">
        <v>53211</v>
      </c>
      <c r="G164" t="s">
        <v>29</v>
      </c>
      <c r="H164" t="s">
        <v>43</v>
      </c>
      <c r="I164">
        <v>5549</v>
      </c>
      <c r="J164" t="s">
        <v>30</v>
      </c>
      <c r="K164" t="s">
        <v>85</v>
      </c>
      <c r="L164">
        <f>VLOOKUP($K164,Key!$A$1:$D$106,2,FALSE)</f>
        <v>43.078530000000001</v>
      </c>
      <c r="M164">
        <f>VLOOKUP($K164,Key!$A$1:$D$106,3,FALSE)</f>
        <v>-87.882620000000003</v>
      </c>
      <c r="N164" t="str">
        <f>VLOOKUP($K164,Key!$A$1:$D$106,4,FALSE)</f>
        <v>Milwaukee</v>
      </c>
      <c r="O164" t="s">
        <v>103</v>
      </c>
      <c r="P164">
        <f>VLOOKUP($O164,Key!$A$1:$D$106,2,FALSE)</f>
        <v>43.089309999999998</v>
      </c>
      <c r="Q164">
        <f>VLOOKUP($O164,Key!$A$1:$D$106,3,FALSE)</f>
        <v>-87.882720000000006</v>
      </c>
      <c r="R164" t="str">
        <f>VLOOKUP($O164,Key!$A$1:$D$106,4,FALSE)</f>
        <v>Shorewood</v>
      </c>
      <c r="S164">
        <v>142</v>
      </c>
      <c r="T164">
        <v>0</v>
      </c>
      <c r="U164">
        <v>0</v>
      </c>
      <c r="V164" t="s">
        <v>33</v>
      </c>
      <c r="W164">
        <v>18</v>
      </c>
      <c r="X164">
        <v>17.100000000000001</v>
      </c>
      <c r="Y164">
        <v>720</v>
      </c>
      <c r="Z164" s="5">
        <v>-1</v>
      </c>
      <c r="AA164" s="1">
        <v>43506</v>
      </c>
      <c r="AB164" s="7">
        <f t="shared" si="12"/>
        <v>43497</v>
      </c>
      <c r="AC164" s="7">
        <f t="shared" si="13"/>
        <v>43506</v>
      </c>
      <c r="AD164" s="7" t="str">
        <f t="shared" si="14"/>
        <v>Sunday</v>
      </c>
      <c r="AE164" s="2">
        <v>0.44741898148148151</v>
      </c>
      <c r="AF164" s="5">
        <v>1</v>
      </c>
      <c r="AG164" s="1">
        <v>43506</v>
      </c>
      <c r="AH164" s="7">
        <f t="shared" si="15"/>
        <v>43497</v>
      </c>
      <c r="AI164" s="7">
        <f t="shared" si="16"/>
        <v>43506</v>
      </c>
      <c r="AJ164" s="7" t="str">
        <f t="shared" si="17"/>
        <v>Sunday</v>
      </c>
      <c r="AK164" s="2">
        <v>0.54615740740740748</v>
      </c>
      <c r="AL164" t="s">
        <v>33</v>
      </c>
      <c r="AM164" t="s">
        <v>33</v>
      </c>
      <c r="AN164" t="s">
        <v>46</v>
      </c>
      <c r="AO164" t="s">
        <v>27</v>
      </c>
    </row>
    <row r="165" spans="1:41" x14ac:dyDescent="0.2">
      <c r="A165" t="s">
        <v>27</v>
      </c>
      <c r="B165">
        <v>1728201</v>
      </c>
      <c r="C165" t="s">
        <v>40</v>
      </c>
      <c r="D165" t="s">
        <v>47</v>
      </c>
      <c r="E165" t="s">
        <v>42</v>
      </c>
      <c r="F165">
        <v>53202</v>
      </c>
      <c r="G165" t="s">
        <v>29</v>
      </c>
      <c r="H165" t="s">
        <v>43</v>
      </c>
      <c r="I165">
        <v>5427</v>
      </c>
      <c r="J165" t="s">
        <v>30</v>
      </c>
      <c r="K165" t="s">
        <v>87</v>
      </c>
      <c r="L165">
        <f>VLOOKUP($K165,Key!$A$1:$D$106,2,FALSE)</f>
        <v>43.045712999999999</v>
      </c>
      <c r="M165">
        <f>VLOOKUP($K165,Key!$A$1:$D$106,3,FALSE)</f>
        <v>-87.899756999999994</v>
      </c>
      <c r="N165" t="str">
        <f>VLOOKUP($K165,Key!$A$1:$D$106,4,FALSE)</f>
        <v>Milwaukee</v>
      </c>
      <c r="O165" t="s">
        <v>61</v>
      </c>
      <c r="P165">
        <f>VLOOKUP($O165,Key!$A$1:$D$106,2,FALSE)</f>
        <v>43.058619999999998</v>
      </c>
      <c r="Q165">
        <f>VLOOKUP($O165,Key!$A$1:$D$106,3,FALSE)</f>
        <v>-87.885319999999993</v>
      </c>
      <c r="R165" t="str">
        <f>VLOOKUP($O165,Key!$A$1:$D$106,4,FALSE)</f>
        <v>Milwaukee</v>
      </c>
      <c r="S165">
        <v>14</v>
      </c>
      <c r="T165">
        <v>0</v>
      </c>
      <c r="U165">
        <v>0</v>
      </c>
      <c r="V165" t="s">
        <v>32</v>
      </c>
      <c r="W165">
        <v>2</v>
      </c>
      <c r="X165">
        <v>1.9</v>
      </c>
      <c r="Y165">
        <v>80</v>
      </c>
      <c r="Z165" s="4">
        <v>-1</v>
      </c>
      <c r="AA165" s="1">
        <v>43506</v>
      </c>
      <c r="AB165" s="6">
        <f t="shared" si="12"/>
        <v>43497</v>
      </c>
      <c r="AC165" s="6">
        <f t="shared" si="13"/>
        <v>43506</v>
      </c>
      <c r="AD165" s="6" t="str">
        <f t="shared" si="14"/>
        <v>Sunday</v>
      </c>
      <c r="AE165" s="2">
        <v>0.52574074074074073</v>
      </c>
      <c r="AF165" s="4">
        <v>1</v>
      </c>
      <c r="AG165" s="1">
        <v>43506</v>
      </c>
      <c r="AH165" s="6">
        <f t="shared" si="15"/>
        <v>43497</v>
      </c>
      <c r="AI165" s="6">
        <f t="shared" si="16"/>
        <v>43506</v>
      </c>
      <c r="AJ165" s="6" t="str">
        <f t="shared" si="17"/>
        <v>Sunday</v>
      </c>
      <c r="AK165" s="2">
        <v>0.53557870370370375</v>
      </c>
      <c r="AL165" t="s">
        <v>32</v>
      </c>
      <c r="AM165" t="s">
        <v>33</v>
      </c>
      <c r="AN165" t="s">
        <v>46</v>
      </c>
      <c r="AO165" t="s">
        <v>27</v>
      </c>
    </row>
    <row r="166" spans="1:41" x14ac:dyDescent="0.2">
      <c r="A166" t="s">
        <v>27</v>
      </c>
      <c r="B166">
        <v>1528751</v>
      </c>
      <c r="C166" t="s">
        <v>40</v>
      </c>
      <c r="D166" t="s">
        <v>47</v>
      </c>
      <c r="E166" t="s">
        <v>42</v>
      </c>
      <c r="F166">
        <v>53210</v>
      </c>
      <c r="G166" t="s">
        <v>29</v>
      </c>
      <c r="H166" t="s">
        <v>43</v>
      </c>
      <c r="I166">
        <v>12491</v>
      </c>
      <c r="J166" t="s">
        <v>30</v>
      </c>
      <c r="K166" t="s">
        <v>50</v>
      </c>
      <c r="L166">
        <f>VLOOKUP($K166,Key!$A$1:$D$106,2,FALSE)</f>
        <v>43.060600000000001</v>
      </c>
      <c r="M166">
        <f>VLOOKUP($K166,Key!$A$1:$D$106,3,FALSE)</f>
        <v>-87.982900000000001</v>
      </c>
      <c r="N166" t="str">
        <f>VLOOKUP($K166,Key!$A$1:$D$106,4,FALSE)</f>
        <v>Milwaukee</v>
      </c>
      <c r="O166" t="s">
        <v>50</v>
      </c>
      <c r="P166">
        <f>VLOOKUP($O166,Key!$A$1:$D$106,2,FALSE)</f>
        <v>43.060600000000001</v>
      </c>
      <c r="Q166">
        <f>VLOOKUP($O166,Key!$A$1:$D$106,3,FALSE)</f>
        <v>-87.982900000000001</v>
      </c>
      <c r="R166" t="str">
        <f>VLOOKUP($O166,Key!$A$1:$D$106,4,FALSE)</f>
        <v>Milwaukee</v>
      </c>
      <c r="S166">
        <v>8</v>
      </c>
      <c r="T166">
        <v>0</v>
      </c>
      <c r="U166">
        <v>0</v>
      </c>
      <c r="V166" t="s">
        <v>32</v>
      </c>
      <c r="W166">
        <v>1</v>
      </c>
      <c r="X166">
        <v>1</v>
      </c>
      <c r="Y166">
        <v>40</v>
      </c>
      <c r="Z166" s="5">
        <v>-1</v>
      </c>
      <c r="AA166" s="1">
        <v>43506</v>
      </c>
      <c r="AB166" s="7">
        <f t="shared" si="12"/>
        <v>43497</v>
      </c>
      <c r="AC166" s="7">
        <f t="shared" si="13"/>
        <v>43506</v>
      </c>
      <c r="AD166" s="7" t="str">
        <f t="shared" si="14"/>
        <v>Sunday</v>
      </c>
      <c r="AE166" s="2">
        <v>0.5738078703703704</v>
      </c>
      <c r="AF166" s="5">
        <v>1</v>
      </c>
      <c r="AG166" s="1">
        <v>43506</v>
      </c>
      <c r="AH166" s="7">
        <f t="shared" si="15"/>
        <v>43497</v>
      </c>
      <c r="AI166" s="7">
        <f t="shared" si="16"/>
        <v>43506</v>
      </c>
      <c r="AJ166" s="7" t="str">
        <f t="shared" si="17"/>
        <v>Sunday</v>
      </c>
      <c r="AK166" s="2">
        <v>0.57983796296296297</v>
      </c>
      <c r="AL166" t="s">
        <v>32</v>
      </c>
      <c r="AM166" t="s">
        <v>33</v>
      </c>
      <c r="AN166" t="s">
        <v>34</v>
      </c>
      <c r="AO166" t="s">
        <v>27</v>
      </c>
    </row>
    <row r="167" spans="1:41" x14ac:dyDescent="0.2">
      <c r="A167" t="s">
        <v>27</v>
      </c>
      <c r="B167">
        <v>2252995</v>
      </c>
      <c r="C167" t="s">
        <v>40</v>
      </c>
      <c r="D167" t="s">
        <v>47</v>
      </c>
      <c r="E167" t="s">
        <v>42</v>
      </c>
      <c r="F167">
        <v>53211</v>
      </c>
      <c r="G167" t="s">
        <v>29</v>
      </c>
      <c r="H167" t="s">
        <v>43</v>
      </c>
      <c r="I167">
        <v>11101</v>
      </c>
      <c r="J167" t="s">
        <v>30</v>
      </c>
      <c r="K167" t="s">
        <v>84</v>
      </c>
      <c r="L167">
        <f>VLOOKUP($K167,Key!$A$1:$D$106,2,FALSE)</f>
        <v>43.074890000000003</v>
      </c>
      <c r="M167">
        <f>VLOOKUP($K167,Key!$A$1:$D$106,3,FALSE)</f>
        <v>-87.882810000000006</v>
      </c>
      <c r="N167" t="str">
        <f>VLOOKUP($K167,Key!$A$1:$D$106,4,FALSE)</f>
        <v>Milwaukee</v>
      </c>
      <c r="O167" t="s">
        <v>79</v>
      </c>
      <c r="P167">
        <f>VLOOKUP($O167,Key!$A$1:$D$106,2,FALSE)</f>
        <v>43.077359999999999</v>
      </c>
      <c r="Q167">
        <f>VLOOKUP($O167,Key!$A$1:$D$106,3,FALSE)</f>
        <v>-87.880769999999998</v>
      </c>
      <c r="R167" t="str">
        <f>VLOOKUP($O167,Key!$A$1:$D$106,4,FALSE)</f>
        <v>Milwaukee</v>
      </c>
      <c r="S167">
        <v>2</v>
      </c>
      <c r="T167">
        <v>0</v>
      </c>
      <c r="U167">
        <v>0</v>
      </c>
      <c r="V167" t="s">
        <v>32</v>
      </c>
      <c r="W167">
        <v>0</v>
      </c>
      <c r="X167">
        <v>0</v>
      </c>
      <c r="Y167">
        <v>0</v>
      </c>
      <c r="Z167" s="4">
        <v>-1</v>
      </c>
      <c r="AA167" s="1">
        <v>43507</v>
      </c>
      <c r="AB167" s="6">
        <f t="shared" si="12"/>
        <v>43497</v>
      </c>
      <c r="AC167" s="6">
        <f t="shared" si="13"/>
        <v>43507</v>
      </c>
      <c r="AD167" s="6" t="str">
        <f t="shared" si="14"/>
        <v>Monday</v>
      </c>
      <c r="AE167" s="2">
        <v>0.27374999999999999</v>
      </c>
      <c r="AF167" s="4">
        <v>1</v>
      </c>
      <c r="AG167" s="1">
        <v>43507</v>
      </c>
      <c r="AH167" s="6">
        <f t="shared" si="15"/>
        <v>43497</v>
      </c>
      <c r="AI167" s="6">
        <f t="shared" si="16"/>
        <v>43507</v>
      </c>
      <c r="AJ167" s="6" t="str">
        <f t="shared" si="17"/>
        <v>Monday</v>
      </c>
      <c r="AK167" s="2">
        <v>0.27515046296296297</v>
      </c>
      <c r="AL167" t="s">
        <v>32</v>
      </c>
      <c r="AM167" t="s">
        <v>33</v>
      </c>
      <c r="AN167" t="s">
        <v>46</v>
      </c>
      <c r="AO167" t="s">
        <v>27</v>
      </c>
    </row>
    <row r="168" spans="1:41" x14ac:dyDescent="0.2">
      <c r="A168" t="s">
        <v>27</v>
      </c>
      <c r="B168">
        <v>2198395</v>
      </c>
      <c r="C168" t="s">
        <v>40</v>
      </c>
      <c r="D168" t="s">
        <v>47</v>
      </c>
      <c r="E168" t="s">
        <v>42</v>
      </c>
      <c r="F168">
        <v>53211</v>
      </c>
      <c r="G168" t="s">
        <v>29</v>
      </c>
      <c r="H168" t="s">
        <v>43</v>
      </c>
      <c r="I168">
        <v>11101</v>
      </c>
      <c r="J168" t="s">
        <v>30</v>
      </c>
      <c r="K168" t="s">
        <v>79</v>
      </c>
      <c r="L168">
        <f>VLOOKUP($K168,Key!$A$1:$D$106,2,FALSE)</f>
        <v>43.077359999999999</v>
      </c>
      <c r="M168">
        <f>VLOOKUP($K168,Key!$A$1:$D$106,3,FALSE)</f>
        <v>-87.880769999999998</v>
      </c>
      <c r="N168" t="str">
        <f>VLOOKUP($K168,Key!$A$1:$D$106,4,FALSE)</f>
        <v>Milwaukee</v>
      </c>
      <c r="O168" t="s">
        <v>83</v>
      </c>
      <c r="P168">
        <f>VLOOKUP($O168,Key!$A$1:$D$106,2,FALSE)</f>
        <v>43.074655999999997</v>
      </c>
      <c r="Q168">
        <f>VLOOKUP($O168,Key!$A$1:$D$106,3,FALSE)</f>
        <v>-87.889011999999994</v>
      </c>
      <c r="R168" t="str">
        <f>VLOOKUP($O168,Key!$A$1:$D$106,4,FALSE)</f>
        <v>Milwaukee</v>
      </c>
      <c r="S168">
        <v>5</v>
      </c>
      <c r="T168">
        <v>0</v>
      </c>
      <c r="U168">
        <v>0</v>
      </c>
      <c r="V168" t="s">
        <v>32</v>
      </c>
      <c r="W168">
        <v>0</v>
      </c>
      <c r="X168">
        <v>0</v>
      </c>
      <c r="Y168">
        <v>0</v>
      </c>
      <c r="Z168" s="5">
        <v>-1</v>
      </c>
      <c r="AA168" s="1">
        <v>43507</v>
      </c>
      <c r="AB168" s="7">
        <f t="shared" si="12"/>
        <v>43497</v>
      </c>
      <c r="AC168" s="7">
        <f t="shared" si="13"/>
        <v>43507</v>
      </c>
      <c r="AD168" s="7" t="str">
        <f t="shared" si="14"/>
        <v>Monday</v>
      </c>
      <c r="AE168" s="2">
        <v>0.44107638888888889</v>
      </c>
      <c r="AF168" s="5">
        <v>1</v>
      </c>
      <c r="AG168" s="1">
        <v>43507</v>
      </c>
      <c r="AH168" s="7">
        <f t="shared" si="15"/>
        <v>43497</v>
      </c>
      <c r="AI168" s="7">
        <f t="shared" si="16"/>
        <v>43507</v>
      </c>
      <c r="AJ168" s="7" t="str">
        <f t="shared" si="17"/>
        <v>Monday</v>
      </c>
      <c r="AK168" s="2">
        <v>0.44493055555555555</v>
      </c>
      <c r="AL168" t="s">
        <v>32</v>
      </c>
      <c r="AM168" t="s">
        <v>33</v>
      </c>
      <c r="AN168" t="s">
        <v>46</v>
      </c>
      <c r="AO168" t="s">
        <v>27</v>
      </c>
    </row>
    <row r="169" spans="1:41" x14ac:dyDescent="0.2">
      <c r="A169" t="s">
        <v>27</v>
      </c>
      <c r="B169">
        <v>1398573</v>
      </c>
      <c r="C169" t="s">
        <v>40</v>
      </c>
      <c r="D169" t="s">
        <v>76</v>
      </c>
      <c r="E169" t="s">
        <v>42</v>
      </c>
      <c r="F169">
        <v>53217</v>
      </c>
      <c r="G169" t="s">
        <v>29</v>
      </c>
      <c r="H169" t="s">
        <v>43</v>
      </c>
      <c r="I169">
        <v>5574</v>
      </c>
      <c r="J169" t="s">
        <v>30</v>
      </c>
      <c r="K169" t="s">
        <v>45</v>
      </c>
      <c r="L169">
        <f>VLOOKUP($K169,Key!$A$1:$D$106,2,FALSE)</f>
        <v>43.03886</v>
      </c>
      <c r="M169">
        <f>VLOOKUP($K169,Key!$A$1:$D$106,3,FALSE)</f>
        <v>-87.902720000000002</v>
      </c>
      <c r="N169" t="str">
        <f>VLOOKUP($K169,Key!$A$1:$D$106,4,FALSE)</f>
        <v>Milwaukee</v>
      </c>
      <c r="O169" t="s">
        <v>44</v>
      </c>
      <c r="P169">
        <f>VLOOKUP($O169,Key!$A$1:$D$106,2,FALSE)</f>
        <v>43.03519</v>
      </c>
      <c r="Q169">
        <f>VLOOKUP($O169,Key!$A$1:$D$106,3,FALSE)</f>
        <v>-87.907390000000007</v>
      </c>
      <c r="R169" t="str">
        <f>VLOOKUP($O169,Key!$A$1:$D$106,4,FALSE)</f>
        <v>Milwaukee</v>
      </c>
      <c r="S169">
        <v>5</v>
      </c>
      <c r="T169">
        <v>0</v>
      </c>
      <c r="U169">
        <v>0</v>
      </c>
      <c r="V169" t="s">
        <v>32</v>
      </c>
      <c r="W169">
        <v>0</v>
      </c>
      <c r="X169">
        <v>0</v>
      </c>
      <c r="Y169">
        <v>0</v>
      </c>
      <c r="Z169" s="4">
        <v>-1</v>
      </c>
      <c r="AA169" s="1">
        <v>43507</v>
      </c>
      <c r="AB169" s="6">
        <f t="shared" si="12"/>
        <v>43497</v>
      </c>
      <c r="AC169" s="6">
        <f t="shared" si="13"/>
        <v>43507</v>
      </c>
      <c r="AD169" s="6" t="str">
        <f t="shared" si="14"/>
        <v>Monday</v>
      </c>
      <c r="AE169" s="2">
        <v>0.48302083333333329</v>
      </c>
      <c r="AF169" s="4">
        <v>1</v>
      </c>
      <c r="AG169" s="1">
        <v>43507</v>
      </c>
      <c r="AH169" s="6">
        <f t="shared" si="15"/>
        <v>43497</v>
      </c>
      <c r="AI169" s="6">
        <f t="shared" si="16"/>
        <v>43507</v>
      </c>
      <c r="AJ169" s="6" t="str">
        <f t="shared" si="17"/>
        <v>Monday</v>
      </c>
      <c r="AK169" s="2">
        <v>0.48662037037037037</v>
      </c>
      <c r="AL169" t="s">
        <v>32</v>
      </c>
      <c r="AM169" t="s">
        <v>33</v>
      </c>
      <c r="AN169" t="s">
        <v>46</v>
      </c>
      <c r="AO169" t="s">
        <v>27</v>
      </c>
    </row>
    <row r="170" spans="1:41" x14ac:dyDescent="0.2">
      <c r="A170" t="s">
        <v>27</v>
      </c>
      <c r="B170">
        <v>1398573</v>
      </c>
      <c r="C170" t="s">
        <v>40</v>
      </c>
      <c r="D170" t="s">
        <v>76</v>
      </c>
      <c r="E170" t="s">
        <v>42</v>
      </c>
      <c r="F170">
        <v>53217</v>
      </c>
      <c r="G170" t="s">
        <v>29</v>
      </c>
      <c r="H170" t="s">
        <v>43</v>
      </c>
      <c r="I170">
        <v>5574</v>
      </c>
      <c r="J170" t="s">
        <v>30</v>
      </c>
      <c r="K170" t="s">
        <v>44</v>
      </c>
      <c r="L170">
        <f>VLOOKUP($K170,Key!$A$1:$D$106,2,FALSE)</f>
        <v>43.03519</v>
      </c>
      <c r="M170">
        <f>VLOOKUP($K170,Key!$A$1:$D$106,3,FALSE)</f>
        <v>-87.907390000000007</v>
      </c>
      <c r="N170" t="str">
        <f>VLOOKUP($K170,Key!$A$1:$D$106,4,FALSE)</f>
        <v>Milwaukee</v>
      </c>
      <c r="O170" t="s">
        <v>45</v>
      </c>
      <c r="P170">
        <f>VLOOKUP($O170,Key!$A$1:$D$106,2,FALSE)</f>
        <v>43.03886</v>
      </c>
      <c r="Q170">
        <f>VLOOKUP($O170,Key!$A$1:$D$106,3,FALSE)</f>
        <v>-87.902720000000002</v>
      </c>
      <c r="R170" t="str">
        <f>VLOOKUP($O170,Key!$A$1:$D$106,4,FALSE)</f>
        <v>Milwaukee</v>
      </c>
      <c r="S170">
        <v>4</v>
      </c>
      <c r="T170">
        <v>0</v>
      </c>
      <c r="U170">
        <v>0</v>
      </c>
      <c r="V170" t="s">
        <v>32</v>
      </c>
      <c r="W170">
        <v>0</v>
      </c>
      <c r="X170">
        <v>0</v>
      </c>
      <c r="Y170">
        <v>0</v>
      </c>
      <c r="Z170" s="5">
        <v>-1</v>
      </c>
      <c r="AA170" s="1">
        <v>43507</v>
      </c>
      <c r="AB170" s="7">
        <f t="shared" si="12"/>
        <v>43497</v>
      </c>
      <c r="AC170" s="7">
        <f t="shared" si="13"/>
        <v>43507</v>
      </c>
      <c r="AD170" s="7" t="str">
        <f t="shared" si="14"/>
        <v>Monday</v>
      </c>
      <c r="AE170" s="2">
        <v>0.7648611111111111</v>
      </c>
      <c r="AF170" s="5">
        <v>1</v>
      </c>
      <c r="AG170" s="1">
        <v>43507</v>
      </c>
      <c r="AH170" s="7">
        <f t="shared" si="15"/>
        <v>43497</v>
      </c>
      <c r="AI170" s="7">
        <f t="shared" si="16"/>
        <v>43507</v>
      </c>
      <c r="AJ170" s="7" t="str">
        <f t="shared" si="17"/>
        <v>Monday</v>
      </c>
      <c r="AK170" s="2">
        <v>0.76792824074074073</v>
      </c>
      <c r="AL170" t="s">
        <v>32</v>
      </c>
      <c r="AM170" t="s">
        <v>33</v>
      </c>
      <c r="AN170" t="s">
        <v>46</v>
      </c>
      <c r="AO170" t="s">
        <v>27</v>
      </c>
    </row>
    <row r="171" spans="1:41" x14ac:dyDescent="0.2">
      <c r="A171" t="s">
        <v>27</v>
      </c>
      <c r="B171">
        <v>2304308</v>
      </c>
      <c r="C171" t="s">
        <v>40</v>
      </c>
      <c r="D171" t="s">
        <v>117</v>
      </c>
      <c r="E171" t="s">
        <v>42</v>
      </c>
      <c r="F171">
        <v>53534</v>
      </c>
      <c r="G171" t="s">
        <v>29</v>
      </c>
      <c r="H171" t="s">
        <v>43</v>
      </c>
      <c r="I171">
        <v>5425</v>
      </c>
      <c r="J171" t="s">
        <v>30</v>
      </c>
      <c r="K171" t="s">
        <v>79</v>
      </c>
      <c r="L171">
        <f>VLOOKUP($K171,Key!$A$1:$D$106,2,FALSE)</f>
        <v>43.077359999999999</v>
      </c>
      <c r="M171">
        <f>VLOOKUP($K171,Key!$A$1:$D$106,3,FALSE)</f>
        <v>-87.880769999999998</v>
      </c>
      <c r="N171" t="str">
        <f>VLOOKUP($K171,Key!$A$1:$D$106,4,FALSE)</f>
        <v>Milwaukee</v>
      </c>
      <c r="O171" t="s">
        <v>79</v>
      </c>
      <c r="P171">
        <f>VLOOKUP($O171,Key!$A$1:$D$106,2,FALSE)</f>
        <v>43.077359999999999</v>
      </c>
      <c r="Q171">
        <f>VLOOKUP($O171,Key!$A$1:$D$106,3,FALSE)</f>
        <v>-87.880769999999998</v>
      </c>
      <c r="R171" t="str">
        <f>VLOOKUP($O171,Key!$A$1:$D$106,4,FALSE)</f>
        <v>Milwaukee</v>
      </c>
      <c r="S171">
        <v>0</v>
      </c>
      <c r="T171">
        <v>0</v>
      </c>
      <c r="U171">
        <v>0</v>
      </c>
      <c r="V171" t="s">
        <v>32</v>
      </c>
      <c r="W171">
        <v>0</v>
      </c>
      <c r="X171">
        <v>0</v>
      </c>
      <c r="Y171">
        <v>0</v>
      </c>
      <c r="Z171" s="4">
        <v>-1</v>
      </c>
      <c r="AA171" s="1">
        <v>43507</v>
      </c>
      <c r="AB171" s="6">
        <f t="shared" si="12"/>
        <v>43497</v>
      </c>
      <c r="AC171" s="6">
        <f t="shared" si="13"/>
        <v>43507</v>
      </c>
      <c r="AD171" s="6" t="str">
        <f t="shared" si="14"/>
        <v>Monday</v>
      </c>
      <c r="AE171" s="2">
        <v>0.91394675925925928</v>
      </c>
      <c r="AF171" s="4">
        <v>1</v>
      </c>
      <c r="AG171" s="1">
        <v>43507</v>
      </c>
      <c r="AH171" s="6">
        <f t="shared" si="15"/>
        <v>43497</v>
      </c>
      <c r="AI171" s="6">
        <f t="shared" si="16"/>
        <v>43507</v>
      </c>
      <c r="AJ171" s="6" t="str">
        <f t="shared" si="17"/>
        <v>Monday</v>
      </c>
      <c r="AK171" s="2">
        <v>0.91421296296296306</v>
      </c>
      <c r="AL171" t="s">
        <v>32</v>
      </c>
      <c r="AM171" t="s">
        <v>33</v>
      </c>
      <c r="AN171" t="s">
        <v>34</v>
      </c>
      <c r="AO171" t="s">
        <v>27</v>
      </c>
    </row>
    <row r="172" spans="1:41" x14ac:dyDescent="0.2">
      <c r="A172" t="s">
        <v>27</v>
      </c>
      <c r="B172">
        <v>2237245</v>
      </c>
      <c r="C172" t="s">
        <v>40</v>
      </c>
      <c r="D172" t="s">
        <v>47</v>
      </c>
      <c r="E172" t="s">
        <v>42</v>
      </c>
      <c r="F172">
        <v>53211</v>
      </c>
      <c r="G172" t="s">
        <v>29</v>
      </c>
      <c r="H172" t="s">
        <v>43</v>
      </c>
      <c r="I172">
        <v>5525</v>
      </c>
      <c r="J172" t="s">
        <v>30</v>
      </c>
      <c r="K172" t="s">
        <v>99</v>
      </c>
      <c r="L172">
        <f>VLOOKUP($K172,Key!$A$1:$D$106,2,FALSE)</f>
        <v>43.060786</v>
      </c>
      <c r="M172">
        <f>VLOOKUP($K172,Key!$A$1:$D$106,3,FALSE)</f>
        <v>-87.883825999999999</v>
      </c>
      <c r="N172" t="str">
        <f>VLOOKUP($K172,Key!$A$1:$D$106,4,FALSE)</f>
        <v>Milwaukee</v>
      </c>
      <c r="O172" t="s">
        <v>87</v>
      </c>
      <c r="P172">
        <f>VLOOKUP($O172,Key!$A$1:$D$106,2,FALSE)</f>
        <v>43.045712999999999</v>
      </c>
      <c r="Q172">
        <f>VLOOKUP($O172,Key!$A$1:$D$106,3,FALSE)</f>
        <v>-87.899756999999994</v>
      </c>
      <c r="R172" t="str">
        <f>VLOOKUP($O172,Key!$A$1:$D$106,4,FALSE)</f>
        <v>Milwaukee</v>
      </c>
      <c r="S172">
        <v>868</v>
      </c>
      <c r="T172">
        <v>30</v>
      </c>
      <c r="U172">
        <v>0</v>
      </c>
      <c r="V172" t="s">
        <v>33</v>
      </c>
      <c r="W172">
        <v>18</v>
      </c>
      <c r="X172">
        <v>17.100000000000001</v>
      </c>
      <c r="Y172">
        <v>720</v>
      </c>
      <c r="Z172" s="5">
        <v>-1</v>
      </c>
      <c r="AA172" s="1">
        <v>43508</v>
      </c>
      <c r="AB172" s="7">
        <f t="shared" si="12"/>
        <v>43497</v>
      </c>
      <c r="AC172" s="7">
        <f t="shared" si="13"/>
        <v>43508</v>
      </c>
      <c r="AD172" s="7" t="str">
        <f t="shared" si="14"/>
        <v>Tuesday</v>
      </c>
      <c r="AE172" s="2">
        <v>0.80421296296296296</v>
      </c>
      <c r="AF172" s="5">
        <v>1</v>
      </c>
      <c r="AG172" s="1">
        <v>43509</v>
      </c>
      <c r="AH172" s="7">
        <f t="shared" si="15"/>
        <v>43497</v>
      </c>
      <c r="AI172" s="7">
        <f t="shared" si="16"/>
        <v>43509</v>
      </c>
      <c r="AJ172" s="7" t="str">
        <f t="shared" si="17"/>
        <v>Wednesday</v>
      </c>
      <c r="AK172" s="2">
        <v>0.40725694444444444</v>
      </c>
      <c r="AL172" t="s">
        <v>33</v>
      </c>
      <c r="AM172" t="s">
        <v>33</v>
      </c>
      <c r="AN172" t="s">
        <v>46</v>
      </c>
      <c r="AO172" t="s">
        <v>27</v>
      </c>
    </row>
    <row r="173" spans="1:41" x14ac:dyDescent="0.2">
      <c r="A173" t="s">
        <v>27</v>
      </c>
      <c r="B173">
        <v>2261468</v>
      </c>
      <c r="C173" t="s">
        <v>40</v>
      </c>
      <c r="D173" t="s">
        <v>47</v>
      </c>
      <c r="E173" t="s">
        <v>42</v>
      </c>
      <c r="F173">
        <v>53211</v>
      </c>
      <c r="G173" t="s">
        <v>29</v>
      </c>
      <c r="H173" t="s">
        <v>43</v>
      </c>
      <c r="I173">
        <v>5540</v>
      </c>
      <c r="J173" t="s">
        <v>30</v>
      </c>
      <c r="K173" t="s">
        <v>84</v>
      </c>
      <c r="L173">
        <f>VLOOKUP($K173,Key!$A$1:$D$106,2,FALSE)</f>
        <v>43.074890000000003</v>
      </c>
      <c r="M173">
        <f>VLOOKUP($K173,Key!$A$1:$D$106,3,FALSE)</f>
        <v>-87.882810000000006</v>
      </c>
      <c r="N173" t="str">
        <f>VLOOKUP($K173,Key!$A$1:$D$106,4,FALSE)</f>
        <v>Milwaukee</v>
      </c>
      <c r="O173" t="s">
        <v>83</v>
      </c>
      <c r="P173">
        <f>VLOOKUP($O173,Key!$A$1:$D$106,2,FALSE)</f>
        <v>43.074655999999997</v>
      </c>
      <c r="Q173">
        <f>VLOOKUP($O173,Key!$A$1:$D$106,3,FALSE)</f>
        <v>-87.889011999999994</v>
      </c>
      <c r="R173" t="str">
        <f>VLOOKUP($O173,Key!$A$1:$D$106,4,FALSE)</f>
        <v>Milwaukee</v>
      </c>
      <c r="S173">
        <v>9</v>
      </c>
      <c r="T173">
        <v>0</v>
      </c>
      <c r="U173">
        <v>0</v>
      </c>
      <c r="V173" t="s">
        <v>32</v>
      </c>
      <c r="W173">
        <v>1</v>
      </c>
      <c r="X173">
        <v>1</v>
      </c>
      <c r="Y173">
        <v>40</v>
      </c>
      <c r="Z173" s="4">
        <v>-1</v>
      </c>
      <c r="AA173" s="1">
        <v>43508</v>
      </c>
      <c r="AB173" s="6">
        <f t="shared" si="12"/>
        <v>43497</v>
      </c>
      <c r="AC173" s="6">
        <f t="shared" si="13"/>
        <v>43508</v>
      </c>
      <c r="AD173" s="6" t="str">
        <f t="shared" si="14"/>
        <v>Tuesday</v>
      </c>
      <c r="AE173" s="2">
        <v>0.90565972222222213</v>
      </c>
      <c r="AF173" s="4">
        <v>1</v>
      </c>
      <c r="AG173" s="1">
        <v>43508</v>
      </c>
      <c r="AH173" s="6">
        <f t="shared" si="15"/>
        <v>43497</v>
      </c>
      <c r="AI173" s="6">
        <f t="shared" si="16"/>
        <v>43508</v>
      </c>
      <c r="AJ173" s="6" t="str">
        <f t="shared" si="17"/>
        <v>Tuesday</v>
      </c>
      <c r="AK173" s="2">
        <v>0.91233796296296299</v>
      </c>
      <c r="AL173" t="s">
        <v>32</v>
      </c>
      <c r="AM173" t="s">
        <v>33</v>
      </c>
      <c r="AN173" t="s">
        <v>46</v>
      </c>
      <c r="AO173" t="s">
        <v>27</v>
      </c>
    </row>
    <row r="174" spans="1:41" x14ac:dyDescent="0.2">
      <c r="A174" t="s">
        <v>101</v>
      </c>
      <c r="B174">
        <v>2257274</v>
      </c>
      <c r="C174" t="s">
        <v>40</v>
      </c>
      <c r="D174" t="s">
        <v>47</v>
      </c>
      <c r="E174" t="s">
        <v>42</v>
      </c>
      <c r="F174">
        <v>53202</v>
      </c>
      <c r="G174" t="s">
        <v>29</v>
      </c>
      <c r="H174" t="s">
        <v>102</v>
      </c>
      <c r="I174">
        <v>5574</v>
      </c>
      <c r="J174" t="s">
        <v>30</v>
      </c>
      <c r="K174" t="s">
        <v>45</v>
      </c>
      <c r="L174">
        <f>VLOOKUP($K174,Key!$A$1:$D$106,2,FALSE)</f>
        <v>43.03886</v>
      </c>
      <c r="M174">
        <f>VLOOKUP($K174,Key!$A$1:$D$106,3,FALSE)</f>
        <v>-87.902720000000002</v>
      </c>
      <c r="N174" t="str">
        <f>VLOOKUP($K174,Key!$A$1:$D$106,4,FALSE)</f>
        <v>Milwaukee</v>
      </c>
      <c r="O174" t="s">
        <v>98</v>
      </c>
      <c r="P174">
        <f>VLOOKUP($O174,Key!$A$1:$D$106,2,FALSE)</f>
        <v>43.05097</v>
      </c>
      <c r="Q174">
        <f>VLOOKUP($O174,Key!$A$1:$D$106,3,FALSE)</f>
        <v>-87.906440000000003</v>
      </c>
      <c r="R174" t="str">
        <f>VLOOKUP($O174,Key!$A$1:$D$106,4,FALSE)</f>
        <v>Milwaukee</v>
      </c>
      <c r="S174">
        <v>7</v>
      </c>
      <c r="T174">
        <v>0</v>
      </c>
      <c r="U174">
        <v>0</v>
      </c>
      <c r="V174" t="s">
        <v>32</v>
      </c>
      <c r="W174">
        <v>1</v>
      </c>
      <c r="X174">
        <v>1</v>
      </c>
      <c r="Y174">
        <v>40</v>
      </c>
      <c r="Z174" s="4">
        <v>-1</v>
      </c>
      <c r="AA174" s="1">
        <v>43509</v>
      </c>
      <c r="AB174" s="6">
        <f t="shared" si="12"/>
        <v>43497</v>
      </c>
      <c r="AC174" s="6">
        <f t="shared" si="13"/>
        <v>43509</v>
      </c>
      <c r="AD174" s="6" t="str">
        <f t="shared" si="14"/>
        <v>Wednesday</v>
      </c>
      <c r="AE174" s="2">
        <v>0.69133101851851853</v>
      </c>
      <c r="AF174" s="4">
        <v>1</v>
      </c>
      <c r="AG174" s="1">
        <v>43509</v>
      </c>
      <c r="AH174" s="6">
        <f t="shared" si="15"/>
        <v>43497</v>
      </c>
      <c r="AI174" s="6">
        <f t="shared" si="16"/>
        <v>43509</v>
      </c>
      <c r="AJ174" s="6" t="str">
        <f t="shared" si="17"/>
        <v>Wednesday</v>
      </c>
      <c r="AK174" s="2">
        <v>0.69601851851851848</v>
      </c>
      <c r="AL174" t="s">
        <v>32</v>
      </c>
      <c r="AM174" t="s">
        <v>32</v>
      </c>
      <c r="AN174" t="s">
        <v>46</v>
      </c>
      <c r="AO174" t="s">
        <v>27</v>
      </c>
    </row>
    <row r="175" spans="1:41" x14ac:dyDescent="0.2">
      <c r="A175" t="s">
        <v>27</v>
      </c>
      <c r="B175">
        <v>1312561</v>
      </c>
      <c r="C175" t="s">
        <v>40</v>
      </c>
      <c r="D175" t="s">
        <v>47</v>
      </c>
      <c r="E175" t="s">
        <v>42</v>
      </c>
      <c r="F175">
        <v>53203</v>
      </c>
      <c r="G175" t="s">
        <v>29</v>
      </c>
      <c r="H175" t="s">
        <v>43</v>
      </c>
      <c r="I175">
        <v>5474</v>
      </c>
      <c r="J175" t="s">
        <v>30</v>
      </c>
      <c r="K175" t="s">
        <v>74</v>
      </c>
      <c r="L175">
        <f>VLOOKUP($K175,Key!$A$1:$D$106,2,FALSE)</f>
        <v>43.038649999999997</v>
      </c>
      <c r="M175">
        <f>VLOOKUP($K175,Key!$A$1:$D$106,3,FALSE)</f>
        <v>-87.921930000000003</v>
      </c>
      <c r="N175" t="str">
        <f>VLOOKUP($K175,Key!$A$1:$D$106,4,FALSE)</f>
        <v>Milwaukee</v>
      </c>
      <c r="O175" t="s">
        <v>75</v>
      </c>
      <c r="P175">
        <f>VLOOKUP($O175,Key!$A$1:$D$106,2,FALSE)</f>
        <v>43.038600000000002</v>
      </c>
      <c r="Q175">
        <f>VLOOKUP($O175,Key!$A$1:$D$106,3,FALSE)</f>
        <v>-87.912099999999995</v>
      </c>
      <c r="R175" t="str">
        <f>VLOOKUP($O175,Key!$A$1:$D$106,4,FALSE)</f>
        <v>Milwaukee</v>
      </c>
      <c r="S175">
        <v>5</v>
      </c>
      <c r="T175">
        <v>0</v>
      </c>
      <c r="U175">
        <v>0</v>
      </c>
      <c r="V175" t="s">
        <v>32</v>
      </c>
      <c r="W175">
        <v>0</v>
      </c>
      <c r="X175">
        <v>0</v>
      </c>
      <c r="Y175">
        <v>0</v>
      </c>
      <c r="Z175" s="5">
        <v>-1</v>
      </c>
      <c r="AA175" s="1">
        <v>43509</v>
      </c>
      <c r="AB175" s="7">
        <f t="shared" si="12"/>
        <v>43497</v>
      </c>
      <c r="AC175" s="7">
        <f t="shared" si="13"/>
        <v>43509</v>
      </c>
      <c r="AD175" s="7" t="str">
        <f t="shared" si="14"/>
        <v>Wednesday</v>
      </c>
      <c r="AE175" s="2">
        <v>0.70056712962962964</v>
      </c>
      <c r="AF175" s="5">
        <v>1</v>
      </c>
      <c r="AG175" s="1">
        <v>43509</v>
      </c>
      <c r="AH175" s="7">
        <f t="shared" si="15"/>
        <v>43497</v>
      </c>
      <c r="AI175" s="7">
        <f t="shared" si="16"/>
        <v>43509</v>
      </c>
      <c r="AJ175" s="7" t="str">
        <f t="shared" si="17"/>
        <v>Wednesday</v>
      </c>
      <c r="AK175" s="2">
        <v>0.70391203703703698</v>
      </c>
      <c r="AL175" t="s">
        <v>32</v>
      </c>
      <c r="AM175" t="s">
        <v>33</v>
      </c>
      <c r="AN175" t="s">
        <v>46</v>
      </c>
      <c r="AO175" t="s">
        <v>27</v>
      </c>
    </row>
    <row r="176" spans="1:41" x14ac:dyDescent="0.2">
      <c r="A176" t="s">
        <v>27</v>
      </c>
      <c r="B176">
        <v>2248733</v>
      </c>
      <c r="C176" t="s">
        <v>40</v>
      </c>
      <c r="D176" t="s">
        <v>100</v>
      </c>
      <c r="E176" t="s">
        <v>42</v>
      </c>
      <c r="F176">
        <v>53211</v>
      </c>
      <c r="G176" t="s">
        <v>29</v>
      </c>
      <c r="H176" t="s">
        <v>43</v>
      </c>
      <c r="I176">
        <v>11071</v>
      </c>
      <c r="J176" t="s">
        <v>30</v>
      </c>
      <c r="K176" t="s">
        <v>69</v>
      </c>
      <c r="L176">
        <f>VLOOKUP($K176,Key!$A$1:$D$106,2,FALSE)</f>
        <v>43.092329999999997</v>
      </c>
      <c r="M176">
        <f>VLOOKUP($K176,Key!$A$1:$D$106,3,FALSE)</f>
        <v>-87.887550000000005</v>
      </c>
      <c r="N176" t="str">
        <f>VLOOKUP($K176,Key!$A$1:$D$106,4,FALSE)</f>
        <v>Shorewood</v>
      </c>
      <c r="O176" t="s">
        <v>85</v>
      </c>
      <c r="P176">
        <f>VLOOKUP($O176,Key!$A$1:$D$106,2,FALSE)</f>
        <v>43.078530000000001</v>
      </c>
      <c r="Q176">
        <f>VLOOKUP($O176,Key!$A$1:$D$106,3,FALSE)</f>
        <v>-87.882620000000003</v>
      </c>
      <c r="R176" t="str">
        <f>VLOOKUP($O176,Key!$A$1:$D$106,4,FALSE)</f>
        <v>Milwaukee</v>
      </c>
      <c r="S176">
        <v>16</v>
      </c>
      <c r="T176">
        <v>0</v>
      </c>
      <c r="U176">
        <v>0</v>
      </c>
      <c r="V176" t="s">
        <v>32</v>
      </c>
      <c r="W176">
        <v>2</v>
      </c>
      <c r="X176">
        <v>1.9</v>
      </c>
      <c r="Y176">
        <v>80</v>
      </c>
      <c r="Z176" s="4">
        <v>-1</v>
      </c>
      <c r="AA176" s="1">
        <v>43510</v>
      </c>
      <c r="AB176" s="6">
        <f t="shared" si="12"/>
        <v>43497</v>
      </c>
      <c r="AC176" s="6">
        <f t="shared" si="13"/>
        <v>43510</v>
      </c>
      <c r="AD176" s="6" t="str">
        <f t="shared" si="14"/>
        <v>Thursday</v>
      </c>
      <c r="AE176" s="2">
        <v>0.50738425925925923</v>
      </c>
      <c r="AF176" s="4">
        <v>1</v>
      </c>
      <c r="AG176" s="1">
        <v>43510</v>
      </c>
      <c r="AH176" s="6">
        <f t="shared" si="15"/>
        <v>43497</v>
      </c>
      <c r="AI176" s="6">
        <f t="shared" si="16"/>
        <v>43510</v>
      </c>
      <c r="AJ176" s="6" t="str">
        <f t="shared" si="17"/>
        <v>Thursday</v>
      </c>
      <c r="AK176" s="2">
        <v>0.51826388888888886</v>
      </c>
      <c r="AL176" t="s">
        <v>32</v>
      </c>
      <c r="AM176" t="s">
        <v>33</v>
      </c>
      <c r="AN176" t="s">
        <v>46</v>
      </c>
      <c r="AO176" t="s">
        <v>27</v>
      </c>
    </row>
    <row r="177" spans="1:41" x14ac:dyDescent="0.2">
      <c r="A177" t="s">
        <v>27</v>
      </c>
      <c r="B177">
        <v>2216407</v>
      </c>
      <c r="C177" t="s">
        <v>40</v>
      </c>
      <c r="D177" t="s">
        <v>47</v>
      </c>
      <c r="E177" t="s">
        <v>42</v>
      </c>
      <c r="F177">
        <v>53211</v>
      </c>
      <c r="G177" t="s">
        <v>29</v>
      </c>
      <c r="H177" t="s">
        <v>43</v>
      </c>
      <c r="I177">
        <v>12575</v>
      </c>
      <c r="J177" t="s">
        <v>30</v>
      </c>
      <c r="K177" t="s">
        <v>38</v>
      </c>
      <c r="L177">
        <f>VLOOKUP($K177,Key!$A$1:$D$106,2,FALSE)</f>
        <v>43.052460000000004</v>
      </c>
      <c r="M177">
        <f>VLOOKUP($K177,Key!$A$1:$D$106,3,FALSE)</f>
        <v>-87.891000000000005</v>
      </c>
      <c r="N177" t="str">
        <f>VLOOKUP($K177,Key!$A$1:$D$106,4,FALSE)</f>
        <v>Milwaukee</v>
      </c>
      <c r="O177" t="s">
        <v>118</v>
      </c>
      <c r="P177">
        <f>VLOOKUP($O177,Key!$A$1:$D$106,2,FALSE)</f>
        <v>43.037984999999999</v>
      </c>
      <c r="Q177">
        <f>VLOOKUP($O177,Key!$A$1:$D$106,3,FALSE)</f>
        <v>-87.915052000000003</v>
      </c>
      <c r="R177" t="str">
        <f>VLOOKUP($O177,Key!$A$1:$D$106,4,FALSE)</f>
        <v>Milwaukee</v>
      </c>
      <c r="S177">
        <v>151</v>
      </c>
      <c r="T177">
        <v>30</v>
      </c>
      <c r="U177">
        <v>0</v>
      </c>
      <c r="V177" t="s">
        <v>33</v>
      </c>
      <c r="W177">
        <v>18</v>
      </c>
      <c r="X177">
        <v>17.100000000000001</v>
      </c>
      <c r="Y177">
        <v>720</v>
      </c>
      <c r="Z177" s="5">
        <v>-1</v>
      </c>
      <c r="AA177" s="1">
        <v>43510</v>
      </c>
      <c r="AB177" s="7">
        <f t="shared" si="12"/>
        <v>43497</v>
      </c>
      <c r="AC177" s="7">
        <f t="shared" si="13"/>
        <v>43510</v>
      </c>
      <c r="AD177" s="7" t="str">
        <f t="shared" si="14"/>
        <v>Thursday</v>
      </c>
      <c r="AE177" s="2">
        <v>0.58218749999999997</v>
      </c>
      <c r="AF177" s="5">
        <v>1</v>
      </c>
      <c r="AG177" s="1">
        <v>43510</v>
      </c>
      <c r="AH177" s="7">
        <f t="shared" si="15"/>
        <v>43497</v>
      </c>
      <c r="AI177" s="7">
        <f t="shared" si="16"/>
        <v>43510</v>
      </c>
      <c r="AJ177" s="7" t="str">
        <f t="shared" si="17"/>
        <v>Thursday</v>
      </c>
      <c r="AK177" s="2">
        <v>0.6868171296296296</v>
      </c>
      <c r="AL177" t="s">
        <v>33</v>
      </c>
      <c r="AM177" t="s">
        <v>33</v>
      </c>
      <c r="AN177" t="s">
        <v>46</v>
      </c>
      <c r="AO177" t="s">
        <v>27</v>
      </c>
    </row>
    <row r="178" spans="1:41" x14ac:dyDescent="0.2">
      <c r="A178" t="s">
        <v>27</v>
      </c>
      <c r="B178">
        <v>1312561</v>
      </c>
      <c r="C178" t="s">
        <v>40</v>
      </c>
      <c r="D178" t="s">
        <v>47</v>
      </c>
      <c r="E178" t="s">
        <v>42</v>
      </c>
      <c r="F178">
        <v>53203</v>
      </c>
      <c r="G178" t="s">
        <v>29</v>
      </c>
      <c r="H178" t="s">
        <v>43</v>
      </c>
      <c r="I178">
        <v>5424</v>
      </c>
      <c r="J178" t="s">
        <v>30</v>
      </c>
      <c r="K178" t="s">
        <v>74</v>
      </c>
      <c r="L178">
        <f>VLOOKUP($K178,Key!$A$1:$D$106,2,FALSE)</f>
        <v>43.038649999999997</v>
      </c>
      <c r="M178">
        <f>VLOOKUP($K178,Key!$A$1:$D$106,3,FALSE)</f>
        <v>-87.921930000000003</v>
      </c>
      <c r="N178" t="str">
        <f>VLOOKUP($K178,Key!$A$1:$D$106,4,FALSE)</f>
        <v>Milwaukee</v>
      </c>
      <c r="O178" t="s">
        <v>49</v>
      </c>
      <c r="P178">
        <f>VLOOKUP($O178,Key!$A$1:$D$106,2,FALSE)</f>
        <v>43.03913</v>
      </c>
      <c r="Q178">
        <f>VLOOKUP($O178,Key!$A$1:$D$106,3,FALSE)</f>
        <v>-87.916150000000002</v>
      </c>
      <c r="R178" t="str">
        <f>VLOOKUP($O178,Key!$A$1:$D$106,4,FALSE)</f>
        <v>Milwaukee</v>
      </c>
      <c r="S178">
        <v>3</v>
      </c>
      <c r="T178">
        <v>0</v>
      </c>
      <c r="U178">
        <v>0</v>
      </c>
      <c r="V178" t="s">
        <v>32</v>
      </c>
      <c r="W178">
        <v>0</v>
      </c>
      <c r="X178">
        <v>0</v>
      </c>
      <c r="Y178">
        <v>0</v>
      </c>
      <c r="Z178" s="4">
        <v>-1</v>
      </c>
      <c r="AA178" s="1">
        <v>43510</v>
      </c>
      <c r="AB178" s="6">
        <f t="shared" si="12"/>
        <v>43497</v>
      </c>
      <c r="AC178" s="6">
        <f t="shared" si="13"/>
        <v>43510</v>
      </c>
      <c r="AD178" s="6" t="str">
        <f t="shared" si="14"/>
        <v>Thursday</v>
      </c>
      <c r="AE178" s="2">
        <v>0.70895833333333336</v>
      </c>
      <c r="AF178" s="4">
        <v>1</v>
      </c>
      <c r="AG178" s="1">
        <v>43510</v>
      </c>
      <c r="AH178" s="6">
        <f t="shared" si="15"/>
        <v>43497</v>
      </c>
      <c r="AI178" s="6">
        <f t="shared" si="16"/>
        <v>43510</v>
      </c>
      <c r="AJ178" s="6" t="str">
        <f t="shared" si="17"/>
        <v>Thursday</v>
      </c>
      <c r="AK178" s="2">
        <v>0.71106481481481476</v>
      </c>
      <c r="AL178" t="s">
        <v>32</v>
      </c>
      <c r="AM178" t="s">
        <v>33</v>
      </c>
      <c r="AN178" t="s">
        <v>46</v>
      </c>
      <c r="AO178" t="s">
        <v>27</v>
      </c>
    </row>
    <row r="179" spans="1:41" x14ac:dyDescent="0.2">
      <c r="A179" t="s">
        <v>27</v>
      </c>
      <c r="B179">
        <v>2284220</v>
      </c>
      <c r="C179" t="s">
        <v>40</v>
      </c>
      <c r="D179" t="s">
        <v>100</v>
      </c>
      <c r="E179" t="s">
        <v>42</v>
      </c>
      <c r="F179">
        <v>53202</v>
      </c>
      <c r="G179" t="s">
        <v>29</v>
      </c>
      <c r="H179" t="s">
        <v>43</v>
      </c>
      <c r="I179">
        <v>11086</v>
      </c>
      <c r="J179" t="s">
        <v>30</v>
      </c>
      <c r="K179" t="s">
        <v>61</v>
      </c>
      <c r="L179">
        <f>VLOOKUP($K179,Key!$A$1:$D$106,2,FALSE)</f>
        <v>43.058619999999998</v>
      </c>
      <c r="M179">
        <f>VLOOKUP($K179,Key!$A$1:$D$106,3,FALSE)</f>
        <v>-87.885319999999993</v>
      </c>
      <c r="N179" t="str">
        <f>VLOOKUP($K179,Key!$A$1:$D$106,4,FALSE)</f>
        <v>Milwaukee</v>
      </c>
      <c r="O179" t="s">
        <v>72</v>
      </c>
      <c r="P179">
        <f>VLOOKUP($O179,Key!$A$1:$D$106,2,FALSE)</f>
        <v>43.05847</v>
      </c>
      <c r="Q179">
        <f>VLOOKUP($O179,Key!$A$1:$D$106,3,FALSE)</f>
        <v>-87.898079999999993</v>
      </c>
      <c r="R179" t="str">
        <f>VLOOKUP($O179,Key!$A$1:$D$106,4,FALSE)</f>
        <v>Milwaukee</v>
      </c>
      <c r="S179">
        <v>7</v>
      </c>
      <c r="T179">
        <v>0</v>
      </c>
      <c r="U179">
        <v>0</v>
      </c>
      <c r="V179" t="s">
        <v>32</v>
      </c>
      <c r="W179">
        <v>1</v>
      </c>
      <c r="X179">
        <v>1</v>
      </c>
      <c r="Y179">
        <v>40</v>
      </c>
      <c r="Z179" s="5">
        <v>-1</v>
      </c>
      <c r="AA179" s="1">
        <v>43510</v>
      </c>
      <c r="AB179" s="7">
        <f t="shared" si="12"/>
        <v>43497</v>
      </c>
      <c r="AC179" s="7">
        <f t="shared" si="13"/>
        <v>43510</v>
      </c>
      <c r="AD179" s="7" t="str">
        <f t="shared" si="14"/>
        <v>Thursday</v>
      </c>
      <c r="AE179" s="2">
        <v>0.91289351851851863</v>
      </c>
      <c r="AF179" s="5">
        <v>1</v>
      </c>
      <c r="AG179" s="1">
        <v>43510</v>
      </c>
      <c r="AH179" s="7">
        <f t="shared" si="15"/>
        <v>43497</v>
      </c>
      <c r="AI179" s="7">
        <f t="shared" si="16"/>
        <v>43510</v>
      </c>
      <c r="AJ179" s="7" t="str">
        <f t="shared" si="17"/>
        <v>Thursday</v>
      </c>
      <c r="AK179" s="2">
        <v>0.91797453703703702</v>
      </c>
      <c r="AL179" t="s">
        <v>32</v>
      </c>
      <c r="AM179" t="s">
        <v>33</v>
      </c>
      <c r="AN179" t="s">
        <v>46</v>
      </c>
      <c r="AO179" t="s">
        <v>27</v>
      </c>
    </row>
    <row r="180" spans="1:41" x14ac:dyDescent="0.2">
      <c r="A180" t="s">
        <v>27</v>
      </c>
      <c r="B180">
        <v>2289882</v>
      </c>
      <c r="C180" t="s">
        <v>40</v>
      </c>
      <c r="D180" t="s">
        <v>119</v>
      </c>
      <c r="E180" t="s">
        <v>42</v>
      </c>
      <c r="F180">
        <v>53045</v>
      </c>
      <c r="G180" t="s">
        <v>29</v>
      </c>
      <c r="H180" t="s">
        <v>43</v>
      </c>
      <c r="I180">
        <v>11114</v>
      </c>
      <c r="J180" t="s">
        <v>30</v>
      </c>
      <c r="K180" t="s">
        <v>79</v>
      </c>
      <c r="L180">
        <f>VLOOKUP($K180,Key!$A$1:$D$106,2,FALSE)</f>
        <v>43.077359999999999</v>
      </c>
      <c r="M180">
        <f>VLOOKUP($K180,Key!$A$1:$D$106,3,FALSE)</f>
        <v>-87.880769999999998</v>
      </c>
      <c r="N180" t="str">
        <f>VLOOKUP($K180,Key!$A$1:$D$106,4,FALSE)</f>
        <v>Milwaukee</v>
      </c>
      <c r="O180" t="s">
        <v>83</v>
      </c>
      <c r="P180">
        <f>VLOOKUP($O180,Key!$A$1:$D$106,2,FALSE)</f>
        <v>43.074655999999997</v>
      </c>
      <c r="Q180">
        <f>VLOOKUP($O180,Key!$A$1:$D$106,3,FALSE)</f>
        <v>-87.889011999999994</v>
      </c>
      <c r="R180" t="str">
        <f>VLOOKUP($O180,Key!$A$1:$D$106,4,FALSE)</f>
        <v>Milwaukee</v>
      </c>
      <c r="S180">
        <v>7</v>
      </c>
      <c r="T180">
        <v>0</v>
      </c>
      <c r="U180">
        <v>0</v>
      </c>
      <c r="V180" t="s">
        <v>32</v>
      </c>
      <c r="W180">
        <v>1</v>
      </c>
      <c r="X180">
        <v>1</v>
      </c>
      <c r="Y180">
        <v>40</v>
      </c>
      <c r="Z180" s="4">
        <v>-1</v>
      </c>
      <c r="AA180" s="1">
        <v>43511</v>
      </c>
      <c r="AB180" s="6">
        <f t="shared" si="12"/>
        <v>43497</v>
      </c>
      <c r="AC180" s="6">
        <f t="shared" si="13"/>
        <v>43511</v>
      </c>
      <c r="AD180" s="6" t="str">
        <f t="shared" si="14"/>
        <v>Friday</v>
      </c>
      <c r="AE180" s="2">
        <v>0.75148148148148142</v>
      </c>
      <c r="AF180" s="4">
        <v>1</v>
      </c>
      <c r="AG180" s="1">
        <v>43511</v>
      </c>
      <c r="AH180" s="6">
        <f t="shared" si="15"/>
        <v>43497</v>
      </c>
      <c r="AI180" s="6">
        <f t="shared" si="16"/>
        <v>43511</v>
      </c>
      <c r="AJ180" s="6" t="str">
        <f t="shared" si="17"/>
        <v>Friday</v>
      </c>
      <c r="AK180" s="2">
        <v>0.75670138888888883</v>
      </c>
      <c r="AL180" t="s">
        <v>32</v>
      </c>
      <c r="AM180" t="s">
        <v>33</v>
      </c>
      <c r="AN180" t="s">
        <v>46</v>
      </c>
      <c r="AO180" t="s">
        <v>27</v>
      </c>
    </row>
    <row r="181" spans="1:41" x14ac:dyDescent="0.2">
      <c r="A181" t="s">
        <v>27</v>
      </c>
      <c r="B181">
        <v>2324439</v>
      </c>
      <c r="C181" t="s">
        <v>40</v>
      </c>
      <c r="D181" t="s">
        <v>47</v>
      </c>
      <c r="E181" t="s">
        <v>42</v>
      </c>
      <c r="F181">
        <v>53211</v>
      </c>
      <c r="G181" t="s">
        <v>29</v>
      </c>
      <c r="H181" t="s">
        <v>43</v>
      </c>
      <c r="I181">
        <v>11071</v>
      </c>
      <c r="J181" t="s">
        <v>30</v>
      </c>
      <c r="K181" t="s">
        <v>85</v>
      </c>
      <c r="L181">
        <f>VLOOKUP($K181,Key!$A$1:$D$106,2,FALSE)</f>
        <v>43.078530000000001</v>
      </c>
      <c r="M181">
        <f>VLOOKUP($K181,Key!$A$1:$D$106,3,FALSE)</f>
        <v>-87.882620000000003</v>
      </c>
      <c r="N181" t="str">
        <f>VLOOKUP($K181,Key!$A$1:$D$106,4,FALSE)</f>
        <v>Milwaukee</v>
      </c>
      <c r="O181" t="s">
        <v>85</v>
      </c>
      <c r="P181">
        <f>VLOOKUP($O181,Key!$A$1:$D$106,2,FALSE)</f>
        <v>43.078530000000001</v>
      </c>
      <c r="Q181">
        <f>VLOOKUP($O181,Key!$A$1:$D$106,3,FALSE)</f>
        <v>-87.882620000000003</v>
      </c>
      <c r="R181" t="str">
        <f>VLOOKUP($O181,Key!$A$1:$D$106,4,FALSE)</f>
        <v>Milwaukee</v>
      </c>
      <c r="S181">
        <v>0</v>
      </c>
      <c r="T181">
        <v>0</v>
      </c>
      <c r="U181">
        <v>0</v>
      </c>
      <c r="V181" t="s">
        <v>32</v>
      </c>
      <c r="W181">
        <v>0</v>
      </c>
      <c r="X181">
        <v>0</v>
      </c>
      <c r="Y181">
        <v>0</v>
      </c>
      <c r="Z181" s="4">
        <v>-1</v>
      </c>
      <c r="AA181" s="1">
        <v>43513</v>
      </c>
      <c r="AB181" s="6">
        <f t="shared" si="12"/>
        <v>43497</v>
      </c>
      <c r="AC181" s="6">
        <f t="shared" si="13"/>
        <v>43513</v>
      </c>
      <c r="AD181" s="6" t="str">
        <f t="shared" si="14"/>
        <v>Sunday</v>
      </c>
      <c r="AE181" s="2">
        <v>0.82226851851851857</v>
      </c>
      <c r="AF181" s="4">
        <v>1</v>
      </c>
      <c r="AG181" s="1">
        <v>43513</v>
      </c>
      <c r="AH181" s="6">
        <f t="shared" si="15"/>
        <v>43497</v>
      </c>
      <c r="AI181" s="6">
        <f t="shared" si="16"/>
        <v>43513</v>
      </c>
      <c r="AJ181" s="6" t="str">
        <f t="shared" si="17"/>
        <v>Sunday</v>
      </c>
      <c r="AK181" s="2">
        <v>0.82237268518518514</v>
      </c>
      <c r="AL181" t="s">
        <v>32</v>
      </c>
      <c r="AM181" t="s">
        <v>33</v>
      </c>
      <c r="AN181" t="s">
        <v>34</v>
      </c>
      <c r="AO181" t="s">
        <v>27</v>
      </c>
    </row>
    <row r="182" spans="1:41" x14ac:dyDescent="0.2">
      <c r="A182" t="s">
        <v>27</v>
      </c>
      <c r="B182">
        <v>2252995</v>
      </c>
      <c r="C182" t="s">
        <v>40</v>
      </c>
      <c r="D182" t="s">
        <v>47</v>
      </c>
      <c r="E182" t="s">
        <v>42</v>
      </c>
      <c r="F182">
        <v>53211</v>
      </c>
      <c r="G182" t="s">
        <v>29</v>
      </c>
      <c r="H182" t="s">
        <v>43</v>
      </c>
      <c r="I182">
        <v>11071</v>
      </c>
      <c r="J182" t="s">
        <v>30</v>
      </c>
      <c r="K182" t="s">
        <v>85</v>
      </c>
      <c r="L182">
        <f>VLOOKUP($K182,Key!$A$1:$D$106,2,FALSE)</f>
        <v>43.078530000000001</v>
      </c>
      <c r="M182">
        <f>VLOOKUP($K182,Key!$A$1:$D$106,3,FALSE)</f>
        <v>-87.882620000000003</v>
      </c>
      <c r="N182" t="str">
        <f>VLOOKUP($K182,Key!$A$1:$D$106,4,FALSE)</f>
        <v>Milwaukee</v>
      </c>
      <c r="O182" t="s">
        <v>84</v>
      </c>
      <c r="P182">
        <f>VLOOKUP($O182,Key!$A$1:$D$106,2,FALSE)</f>
        <v>43.074890000000003</v>
      </c>
      <c r="Q182">
        <f>VLOOKUP($O182,Key!$A$1:$D$106,3,FALSE)</f>
        <v>-87.882810000000006</v>
      </c>
      <c r="R182" t="str">
        <f>VLOOKUP($O182,Key!$A$1:$D$106,4,FALSE)</f>
        <v>Milwaukee</v>
      </c>
      <c r="S182">
        <v>3</v>
      </c>
      <c r="T182">
        <v>0</v>
      </c>
      <c r="U182">
        <v>0</v>
      </c>
      <c r="V182" t="s">
        <v>32</v>
      </c>
      <c r="W182">
        <v>0</v>
      </c>
      <c r="X182">
        <v>0</v>
      </c>
      <c r="Y182">
        <v>0</v>
      </c>
      <c r="Z182" s="5">
        <v>-1</v>
      </c>
      <c r="AA182" s="1">
        <v>43513</v>
      </c>
      <c r="AB182" s="7">
        <f t="shared" si="12"/>
        <v>43497</v>
      </c>
      <c r="AC182" s="7">
        <f t="shared" si="13"/>
        <v>43513</v>
      </c>
      <c r="AD182" s="7" t="str">
        <f t="shared" si="14"/>
        <v>Sunday</v>
      </c>
      <c r="AE182" s="2">
        <v>0.87415509259259261</v>
      </c>
      <c r="AF182" s="5">
        <v>1</v>
      </c>
      <c r="AG182" s="1">
        <v>43513</v>
      </c>
      <c r="AH182" s="7">
        <f t="shared" si="15"/>
        <v>43497</v>
      </c>
      <c r="AI182" s="7">
        <f t="shared" si="16"/>
        <v>43513</v>
      </c>
      <c r="AJ182" s="7" t="str">
        <f t="shared" si="17"/>
        <v>Sunday</v>
      </c>
      <c r="AK182" s="2">
        <v>0.87574074074074071</v>
      </c>
      <c r="AL182" t="s">
        <v>32</v>
      </c>
      <c r="AM182" t="s">
        <v>33</v>
      </c>
      <c r="AN182" t="s">
        <v>46</v>
      </c>
      <c r="AO182" t="s">
        <v>27</v>
      </c>
    </row>
    <row r="183" spans="1:41" x14ac:dyDescent="0.2">
      <c r="A183" t="s">
        <v>27</v>
      </c>
      <c r="B183">
        <v>1864105</v>
      </c>
      <c r="C183" t="s">
        <v>40</v>
      </c>
      <c r="D183" t="s">
        <v>86</v>
      </c>
      <c r="E183" t="s">
        <v>42</v>
      </c>
      <c r="F183">
        <v>53223</v>
      </c>
      <c r="G183" t="s">
        <v>29</v>
      </c>
      <c r="H183" t="s">
        <v>91</v>
      </c>
      <c r="I183">
        <v>11077</v>
      </c>
      <c r="J183" t="s">
        <v>30</v>
      </c>
      <c r="K183" t="s">
        <v>88</v>
      </c>
      <c r="L183">
        <f>VLOOKUP($K183,Key!$A$1:$D$106,2,FALSE)</f>
        <v>43.031480000000002</v>
      </c>
      <c r="M183">
        <f>VLOOKUP($K183,Key!$A$1:$D$106,3,FALSE)</f>
        <v>-87.908169999999998</v>
      </c>
      <c r="N183" t="str">
        <f>VLOOKUP($K183,Key!$A$1:$D$106,4,FALSE)</f>
        <v>Milwaukee</v>
      </c>
      <c r="O183" t="s">
        <v>57</v>
      </c>
      <c r="P183">
        <f>VLOOKUP($O183,Key!$A$1:$D$106,2,FALSE)</f>
        <v>43.026229999999998</v>
      </c>
      <c r="Q183">
        <f>VLOOKUP($O183,Key!$A$1:$D$106,3,FALSE)</f>
        <v>-87.912809999999993</v>
      </c>
      <c r="R183" t="str">
        <f>VLOOKUP($O183,Key!$A$1:$D$106,4,FALSE)</f>
        <v>Milwaukee</v>
      </c>
      <c r="S183">
        <v>60</v>
      </c>
      <c r="T183">
        <v>0</v>
      </c>
      <c r="U183">
        <v>0</v>
      </c>
      <c r="V183" t="s">
        <v>32</v>
      </c>
      <c r="W183">
        <v>9</v>
      </c>
      <c r="X183">
        <v>8.6</v>
      </c>
      <c r="Y183">
        <v>360</v>
      </c>
      <c r="Z183" s="4">
        <v>-1</v>
      </c>
      <c r="AA183" s="1">
        <v>43515</v>
      </c>
      <c r="AB183" s="6">
        <f t="shared" si="12"/>
        <v>43497</v>
      </c>
      <c r="AC183" s="6">
        <f t="shared" si="13"/>
        <v>43515</v>
      </c>
      <c r="AD183" s="6" t="str">
        <f t="shared" si="14"/>
        <v>Tuesday</v>
      </c>
      <c r="AE183" s="2">
        <v>0.38958333333333334</v>
      </c>
      <c r="AF183" s="4">
        <v>1</v>
      </c>
      <c r="AG183" s="1">
        <v>43515</v>
      </c>
      <c r="AH183" s="6">
        <f t="shared" si="15"/>
        <v>43497</v>
      </c>
      <c r="AI183" s="6">
        <f t="shared" si="16"/>
        <v>43515</v>
      </c>
      <c r="AJ183" s="6" t="str">
        <f t="shared" si="17"/>
        <v>Tuesday</v>
      </c>
      <c r="AK183" s="2">
        <v>0.43162037037037032</v>
      </c>
      <c r="AL183" t="s">
        <v>33</v>
      </c>
      <c r="AM183" t="s">
        <v>33</v>
      </c>
      <c r="AN183" t="s">
        <v>46</v>
      </c>
      <c r="AO183" t="s">
        <v>27</v>
      </c>
    </row>
    <row r="184" spans="1:41" x14ac:dyDescent="0.2">
      <c r="A184" t="s">
        <v>27</v>
      </c>
      <c r="B184">
        <v>671983</v>
      </c>
      <c r="C184" t="s">
        <v>40</v>
      </c>
      <c r="D184" t="s">
        <v>76</v>
      </c>
      <c r="E184" t="s">
        <v>42</v>
      </c>
      <c r="F184">
        <v>53217</v>
      </c>
      <c r="G184" t="s">
        <v>29</v>
      </c>
      <c r="H184" t="s">
        <v>43</v>
      </c>
      <c r="I184">
        <v>81</v>
      </c>
      <c r="J184" t="s">
        <v>30</v>
      </c>
      <c r="K184" t="s">
        <v>45</v>
      </c>
      <c r="L184">
        <f>VLOOKUP($K184,Key!$A$1:$D$106,2,FALSE)</f>
        <v>43.03886</v>
      </c>
      <c r="M184">
        <f>VLOOKUP($K184,Key!$A$1:$D$106,3,FALSE)</f>
        <v>-87.902720000000002</v>
      </c>
      <c r="N184" t="str">
        <f>VLOOKUP($K184,Key!$A$1:$D$106,4,FALSE)</f>
        <v>Milwaukee</v>
      </c>
      <c r="O184" t="s">
        <v>44</v>
      </c>
      <c r="P184">
        <f>VLOOKUP($O184,Key!$A$1:$D$106,2,FALSE)</f>
        <v>43.03519</v>
      </c>
      <c r="Q184">
        <f>VLOOKUP($O184,Key!$A$1:$D$106,3,FALSE)</f>
        <v>-87.907390000000007</v>
      </c>
      <c r="R184" t="str">
        <f>VLOOKUP($O184,Key!$A$1:$D$106,4,FALSE)</f>
        <v>Milwaukee</v>
      </c>
      <c r="S184">
        <v>5</v>
      </c>
      <c r="T184">
        <v>0</v>
      </c>
      <c r="U184">
        <v>0</v>
      </c>
      <c r="V184" t="s">
        <v>32</v>
      </c>
      <c r="W184">
        <v>0</v>
      </c>
      <c r="X184">
        <v>0</v>
      </c>
      <c r="Y184">
        <v>0</v>
      </c>
      <c r="Z184" s="5">
        <v>-1</v>
      </c>
      <c r="AA184" s="1">
        <v>43515</v>
      </c>
      <c r="AB184" s="7">
        <f t="shared" si="12"/>
        <v>43497</v>
      </c>
      <c r="AC184" s="7">
        <f t="shared" si="13"/>
        <v>43515</v>
      </c>
      <c r="AD184" s="7" t="str">
        <f t="shared" si="14"/>
        <v>Tuesday</v>
      </c>
      <c r="AE184" s="2">
        <v>0.54982638888888891</v>
      </c>
      <c r="AF184" s="5">
        <v>1</v>
      </c>
      <c r="AG184" s="1">
        <v>43515</v>
      </c>
      <c r="AH184" s="7">
        <f t="shared" si="15"/>
        <v>43497</v>
      </c>
      <c r="AI184" s="7">
        <f t="shared" si="16"/>
        <v>43515</v>
      </c>
      <c r="AJ184" s="7" t="str">
        <f t="shared" si="17"/>
        <v>Tuesday</v>
      </c>
      <c r="AK184" s="2">
        <v>0.55324074074074081</v>
      </c>
      <c r="AL184" t="s">
        <v>32</v>
      </c>
      <c r="AM184" t="s">
        <v>33</v>
      </c>
      <c r="AN184" t="s">
        <v>46</v>
      </c>
      <c r="AO184" t="s">
        <v>27</v>
      </c>
    </row>
    <row r="185" spans="1:41" x14ac:dyDescent="0.2">
      <c r="A185" t="s">
        <v>27</v>
      </c>
      <c r="B185">
        <v>558783</v>
      </c>
      <c r="C185" t="s">
        <v>40</v>
      </c>
      <c r="D185" t="s">
        <v>41</v>
      </c>
      <c r="E185" t="s">
        <v>42</v>
      </c>
      <c r="F185">
        <v>53066</v>
      </c>
      <c r="G185" t="s">
        <v>29</v>
      </c>
      <c r="H185" t="s">
        <v>43</v>
      </c>
      <c r="I185">
        <v>12542</v>
      </c>
      <c r="J185" t="s">
        <v>30</v>
      </c>
      <c r="K185" t="s">
        <v>44</v>
      </c>
      <c r="L185">
        <f>VLOOKUP($K185,Key!$A$1:$D$106,2,FALSE)</f>
        <v>43.03519</v>
      </c>
      <c r="M185">
        <f>VLOOKUP($K185,Key!$A$1:$D$106,3,FALSE)</f>
        <v>-87.907390000000007</v>
      </c>
      <c r="N185" t="str">
        <f>VLOOKUP($K185,Key!$A$1:$D$106,4,FALSE)</f>
        <v>Milwaukee</v>
      </c>
      <c r="O185" t="s">
        <v>118</v>
      </c>
      <c r="P185">
        <f>VLOOKUP($O185,Key!$A$1:$D$106,2,FALSE)</f>
        <v>43.037984999999999</v>
      </c>
      <c r="Q185">
        <f>VLOOKUP($O185,Key!$A$1:$D$106,3,FALSE)</f>
        <v>-87.915052000000003</v>
      </c>
      <c r="R185" t="str">
        <f>VLOOKUP($O185,Key!$A$1:$D$106,4,FALSE)</f>
        <v>Milwaukee</v>
      </c>
      <c r="S185">
        <v>30</v>
      </c>
      <c r="T185">
        <v>0</v>
      </c>
      <c r="U185">
        <v>0</v>
      </c>
      <c r="V185" t="s">
        <v>32</v>
      </c>
      <c r="W185">
        <v>4</v>
      </c>
      <c r="X185">
        <v>3.8</v>
      </c>
      <c r="Y185">
        <v>160</v>
      </c>
      <c r="Z185" s="4">
        <v>-1</v>
      </c>
      <c r="AA185" s="1">
        <v>43515</v>
      </c>
      <c r="AB185" s="6">
        <f t="shared" si="12"/>
        <v>43497</v>
      </c>
      <c r="AC185" s="6">
        <f t="shared" si="13"/>
        <v>43515</v>
      </c>
      <c r="AD185" s="6" t="str">
        <f t="shared" si="14"/>
        <v>Tuesday</v>
      </c>
      <c r="AE185" s="2">
        <v>0.56285879629629632</v>
      </c>
      <c r="AF185" s="4">
        <v>1</v>
      </c>
      <c r="AG185" s="1">
        <v>43515</v>
      </c>
      <c r="AH185" s="6">
        <f t="shared" si="15"/>
        <v>43497</v>
      </c>
      <c r="AI185" s="6">
        <f t="shared" si="16"/>
        <v>43515</v>
      </c>
      <c r="AJ185" s="6" t="str">
        <f t="shared" si="17"/>
        <v>Tuesday</v>
      </c>
      <c r="AK185" s="2">
        <v>0.58369212962962969</v>
      </c>
      <c r="AL185" t="s">
        <v>32</v>
      </c>
      <c r="AM185" t="s">
        <v>33</v>
      </c>
      <c r="AN185" t="s">
        <v>46</v>
      </c>
      <c r="AO185" t="s">
        <v>27</v>
      </c>
    </row>
    <row r="186" spans="1:41" x14ac:dyDescent="0.2">
      <c r="A186" t="s">
        <v>27</v>
      </c>
      <c r="B186">
        <v>1671328</v>
      </c>
      <c r="C186" t="s">
        <v>40</v>
      </c>
      <c r="D186" t="s">
        <v>76</v>
      </c>
      <c r="E186" t="s">
        <v>42</v>
      </c>
      <c r="F186">
        <v>53217</v>
      </c>
      <c r="G186" t="s">
        <v>29</v>
      </c>
      <c r="H186" t="s">
        <v>43</v>
      </c>
      <c r="I186">
        <v>5470</v>
      </c>
      <c r="J186" t="s">
        <v>30</v>
      </c>
      <c r="K186" t="s">
        <v>85</v>
      </c>
      <c r="L186">
        <f>VLOOKUP($K186,Key!$A$1:$D$106,2,FALSE)</f>
        <v>43.078530000000001</v>
      </c>
      <c r="M186">
        <f>VLOOKUP($K186,Key!$A$1:$D$106,3,FALSE)</f>
        <v>-87.882620000000003</v>
      </c>
      <c r="N186" t="str">
        <f>VLOOKUP($K186,Key!$A$1:$D$106,4,FALSE)</f>
        <v>Milwaukee</v>
      </c>
      <c r="O186" t="s">
        <v>85</v>
      </c>
      <c r="P186">
        <f>VLOOKUP($O186,Key!$A$1:$D$106,2,FALSE)</f>
        <v>43.078530000000001</v>
      </c>
      <c r="Q186">
        <f>VLOOKUP($O186,Key!$A$1:$D$106,3,FALSE)</f>
        <v>-87.882620000000003</v>
      </c>
      <c r="R186" t="str">
        <f>VLOOKUP($O186,Key!$A$1:$D$106,4,FALSE)</f>
        <v>Milwaukee</v>
      </c>
      <c r="S186">
        <v>0</v>
      </c>
      <c r="T186">
        <v>0</v>
      </c>
      <c r="U186">
        <v>0</v>
      </c>
      <c r="V186" t="s">
        <v>32</v>
      </c>
      <c r="W186">
        <v>0</v>
      </c>
      <c r="X186">
        <v>0</v>
      </c>
      <c r="Y186">
        <v>0</v>
      </c>
      <c r="Z186" s="5">
        <v>-1</v>
      </c>
      <c r="AA186" s="1">
        <v>43515</v>
      </c>
      <c r="AB186" s="7">
        <f t="shared" si="12"/>
        <v>43497</v>
      </c>
      <c r="AC186" s="7">
        <f t="shared" si="13"/>
        <v>43515</v>
      </c>
      <c r="AD186" s="7" t="str">
        <f t="shared" si="14"/>
        <v>Tuesday</v>
      </c>
      <c r="AE186" s="2">
        <v>0.63506944444444446</v>
      </c>
      <c r="AF186" s="5">
        <v>1</v>
      </c>
      <c r="AG186" s="1">
        <v>43515</v>
      </c>
      <c r="AH186" s="7">
        <f t="shared" si="15"/>
        <v>43497</v>
      </c>
      <c r="AI186" s="7">
        <f t="shared" si="16"/>
        <v>43515</v>
      </c>
      <c r="AJ186" s="7" t="str">
        <f t="shared" si="17"/>
        <v>Tuesday</v>
      </c>
      <c r="AK186" s="2">
        <v>0.63534722222222217</v>
      </c>
      <c r="AL186" t="s">
        <v>32</v>
      </c>
      <c r="AM186" t="s">
        <v>33</v>
      </c>
      <c r="AN186" t="s">
        <v>34</v>
      </c>
      <c r="AO186" t="s">
        <v>27</v>
      </c>
    </row>
    <row r="187" spans="1:41" x14ac:dyDescent="0.2">
      <c r="A187" t="s">
        <v>27</v>
      </c>
      <c r="B187">
        <v>2396903</v>
      </c>
      <c r="C187" t="s">
        <v>40</v>
      </c>
      <c r="D187" t="s">
        <v>47</v>
      </c>
      <c r="E187" t="s">
        <v>42</v>
      </c>
      <c r="F187">
        <v>53211</v>
      </c>
      <c r="G187" t="s">
        <v>29</v>
      </c>
      <c r="H187" t="s">
        <v>43</v>
      </c>
      <c r="I187">
        <v>5470</v>
      </c>
      <c r="J187" t="s">
        <v>30</v>
      </c>
      <c r="K187" t="s">
        <v>85</v>
      </c>
      <c r="L187">
        <f>VLOOKUP($K187,Key!$A$1:$D$106,2,FALSE)</f>
        <v>43.078530000000001</v>
      </c>
      <c r="M187">
        <f>VLOOKUP($K187,Key!$A$1:$D$106,3,FALSE)</f>
        <v>-87.882620000000003</v>
      </c>
      <c r="N187" t="str">
        <f>VLOOKUP($K187,Key!$A$1:$D$106,4,FALSE)</f>
        <v>Milwaukee</v>
      </c>
      <c r="O187" t="s">
        <v>85</v>
      </c>
      <c r="P187">
        <f>VLOOKUP($O187,Key!$A$1:$D$106,2,FALSE)</f>
        <v>43.078530000000001</v>
      </c>
      <c r="Q187">
        <f>VLOOKUP($O187,Key!$A$1:$D$106,3,FALSE)</f>
        <v>-87.882620000000003</v>
      </c>
      <c r="R187" t="str">
        <f>VLOOKUP($O187,Key!$A$1:$D$106,4,FALSE)</f>
        <v>Milwaukee</v>
      </c>
      <c r="S187">
        <v>0</v>
      </c>
      <c r="T187">
        <v>0</v>
      </c>
      <c r="U187">
        <v>0</v>
      </c>
      <c r="V187" t="s">
        <v>32</v>
      </c>
      <c r="W187">
        <v>0</v>
      </c>
      <c r="X187">
        <v>0</v>
      </c>
      <c r="Y187">
        <v>0</v>
      </c>
      <c r="Z187" s="4">
        <v>-1</v>
      </c>
      <c r="AA187" s="1">
        <v>43516</v>
      </c>
      <c r="AB187" s="6">
        <f t="shared" si="12"/>
        <v>43497</v>
      </c>
      <c r="AC187" s="6">
        <f t="shared" si="13"/>
        <v>43516</v>
      </c>
      <c r="AD187" s="6" t="str">
        <f t="shared" si="14"/>
        <v>Wednesday</v>
      </c>
      <c r="AE187" s="2">
        <v>0.64678240740740744</v>
      </c>
      <c r="AF187" s="4">
        <v>1</v>
      </c>
      <c r="AG187" s="1">
        <v>43516</v>
      </c>
      <c r="AH187" s="6">
        <f t="shared" si="15"/>
        <v>43497</v>
      </c>
      <c r="AI187" s="6">
        <f t="shared" si="16"/>
        <v>43516</v>
      </c>
      <c r="AJ187" s="6" t="str">
        <f t="shared" si="17"/>
        <v>Wednesday</v>
      </c>
      <c r="AK187" s="2">
        <v>0.64706018518518515</v>
      </c>
      <c r="AL187" t="s">
        <v>32</v>
      </c>
      <c r="AM187" t="s">
        <v>33</v>
      </c>
      <c r="AN187" t="s">
        <v>34</v>
      </c>
      <c r="AO187" t="s">
        <v>27</v>
      </c>
    </row>
    <row r="188" spans="1:41" x14ac:dyDescent="0.2">
      <c r="A188" t="s">
        <v>27</v>
      </c>
      <c r="B188">
        <v>2396903</v>
      </c>
      <c r="C188" t="s">
        <v>40</v>
      </c>
      <c r="D188" t="s">
        <v>47</v>
      </c>
      <c r="E188" t="s">
        <v>42</v>
      </c>
      <c r="F188">
        <v>53211</v>
      </c>
      <c r="G188" t="s">
        <v>29</v>
      </c>
      <c r="H188" t="s">
        <v>43</v>
      </c>
      <c r="I188">
        <v>12586</v>
      </c>
      <c r="J188" t="s">
        <v>30</v>
      </c>
      <c r="K188" t="s">
        <v>85</v>
      </c>
      <c r="L188">
        <f>VLOOKUP($K188,Key!$A$1:$D$106,2,FALSE)</f>
        <v>43.078530000000001</v>
      </c>
      <c r="M188">
        <f>VLOOKUP($K188,Key!$A$1:$D$106,3,FALSE)</f>
        <v>-87.882620000000003</v>
      </c>
      <c r="N188" t="str">
        <f>VLOOKUP($K188,Key!$A$1:$D$106,4,FALSE)</f>
        <v>Milwaukee</v>
      </c>
      <c r="O188" t="s">
        <v>118</v>
      </c>
      <c r="P188">
        <f>VLOOKUP($O188,Key!$A$1:$D$106,2,FALSE)</f>
        <v>43.037984999999999</v>
      </c>
      <c r="Q188">
        <f>VLOOKUP($O188,Key!$A$1:$D$106,3,FALSE)</f>
        <v>-87.915052000000003</v>
      </c>
      <c r="R188" t="str">
        <f>VLOOKUP($O188,Key!$A$1:$D$106,4,FALSE)</f>
        <v>Milwaukee</v>
      </c>
      <c r="S188">
        <v>9</v>
      </c>
      <c r="T188">
        <v>0</v>
      </c>
      <c r="U188">
        <v>0</v>
      </c>
      <c r="V188" t="s">
        <v>32</v>
      </c>
      <c r="W188">
        <v>1</v>
      </c>
      <c r="X188">
        <v>1</v>
      </c>
      <c r="Y188">
        <v>40</v>
      </c>
      <c r="Z188" s="5">
        <v>-1</v>
      </c>
      <c r="AA188" s="1">
        <v>43516</v>
      </c>
      <c r="AB188" s="7">
        <f t="shared" si="12"/>
        <v>43497</v>
      </c>
      <c r="AC188" s="7">
        <f t="shared" si="13"/>
        <v>43516</v>
      </c>
      <c r="AD188" s="7" t="str">
        <f t="shared" si="14"/>
        <v>Wednesday</v>
      </c>
      <c r="AE188" s="2">
        <v>0.64847222222222223</v>
      </c>
      <c r="AF188" s="5">
        <v>1</v>
      </c>
      <c r="AG188" s="1">
        <v>43516</v>
      </c>
      <c r="AH188" s="7">
        <f t="shared" si="15"/>
        <v>43497</v>
      </c>
      <c r="AI188" s="7">
        <f t="shared" si="16"/>
        <v>43516</v>
      </c>
      <c r="AJ188" s="7" t="str">
        <f t="shared" si="17"/>
        <v>Wednesday</v>
      </c>
      <c r="AK188" s="2">
        <v>0.65484953703703697</v>
      </c>
      <c r="AL188" t="s">
        <v>32</v>
      </c>
      <c r="AM188" t="s">
        <v>33</v>
      </c>
      <c r="AN188" t="s">
        <v>46</v>
      </c>
      <c r="AO188" t="s">
        <v>27</v>
      </c>
    </row>
    <row r="189" spans="1:41" x14ac:dyDescent="0.2">
      <c r="A189" t="s">
        <v>27</v>
      </c>
      <c r="B189">
        <v>1312561</v>
      </c>
      <c r="C189" t="s">
        <v>40</v>
      </c>
      <c r="D189" t="s">
        <v>47</v>
      </c>
      <c r="E189" t="s">
        <v>42</v>
      </c>
      <c r="F189">
        <v>53203</v>
      </c>
      <c r="G189" t="s">
        <v>29</v>
      </c>
      <c r="H189" t="s">
        <v>43</v>
      </c>
      <c r="I189">
        <v>12631</v>
      </c>
      <c r="J189" t="s">
        <v>30</v>
      </c>
      <c r="K189" t="s">
        <v>74</v>
      </c>
      <c r="L189">
        <f>VLOOKUP($K189,Key!$A$1:$D$106,2,FALSE)</f>
        <v>43.038649999999997</v>
      </c>
      <c r="M189">
        <f>VLOOKUP($K189,Key!$A$1:$D$106,3,FALSE)</f>
        <v>-87.921930000000003</v>
      </c>
      <c r="N189" t="str">
        <f>VLOOKUP($K189,Key!$A$1:$D$106,4,FALSE)</f>
        <v>Milwaukee</v>
      </c>
      <c r="O189" t="s">
        <v>75</v>
      </c>
      <c r="P189">
        <f>VLOOKUP($O189,Key!$A$1:$D$106,2,FALSE)</f>
        <v>43.038600000000002</v>
      </c>
      <c r="Q189">
        <f>VLOOKUP($O189,Key!$A$1:$D$106,3,FALSE)</f>
        <v>-87.912099999999995</v>
      </c>
      <c r="R189" t="str">
        <f>VLOOKUP($O189,Key!$A$1:$D$106,4,FALSE)</f>
        <v>Milwaukee</v>
      </c>
      <c r="S189">
        <v>3</v>
      </c>
      <c r="T189">
        <v>0</v>
      </c>
      <c r="U189">
        <v>0</v>
      </c>
      <c r="V189" t="s">
        <v>32</v>
      </c>
      <c r="W189">
        <v>0</v>
      </c>
      <c r="X189">
        <v>0</v>
      </c>
      <c r="Y189">
        <v>0</v>
      </c>
      <c r="Z189" s="4">
        <v>-1</v>
      </c>
      <c r="AA189" s="1">
        <v>43516</v>
      </c>
      <c r="AB189" s="6">
        <f t="shared" si="12"/>
        <v>43497</v>
      </c>
      <c r="AC189" s="6">
        <f t="shared" si="13"/>
        <v>43516</v>
      </c>
      <c r="AD189" s="6" t="str">
        <f t="shared" si="14"/>
        <v>Wednesday</v>
      </c>
      <c r="AE189" s="2">
        <v>0.70047453703703699</v>
      </c>
      <c r="AF189" s="4">
        <v>1</v>
      </c>
      <c r="AG189" s="1">
        <v>43516</v>
      </c>
      <c r="AH189" s="6">
        <f t="shared" si="15"/>
        <v>43497</v>
      </c>
      <c r="AI189" s="6">
        <f t="shared" si="16"/>
        <v>43516</v>
      </c>
      <c r="AJ189" s="6" t="str">
        <f t="shared" si="17"/>
        <v>Wednesday</v>
      </c>
      <c r="AK189" s="2">
        <v>0.70255787037037043</v>
      </c>
      <c r="AL189" t="s">
        <v>32</v>
      </c>
      <c r="AM189" t="s">
        <v>33</v>
      </c>
      <c r="AN189" t="s">
        <v>46</v>
      </c>
      <c r="AO189" t="s">
        <v>27</v>
      </c>
    </row>
    <row r="190" spans="1:41" x14ac:dyDescent="0.2">
      <c r="A190" t="s">
        <v>101</v>
      </c>
      <c r="B190">
        <v>2257274</v>
      </c>
      <c r="C190" t="s">
        <v>40</v>
      </c>
      <c r="D190" t="s">
        <v>47</v>
      </c>
      <c r="E190" t="s">
        <v>42</v>
      </c>
      <c r="F190">
        <v>53202</v>
      </c>
      <c r="G190" t="s">
        <v>29</v>
      </c>
      <c r="H190" t="s">
        <v>102</v>
      </c>
      <c r="I190">
        <v>346</v>
      </c>
      <c r="J190" t="s">
        <v>30</v>
      </c>
      <c r="K190" t="s">
        <v>98</v>
      </c>
      <c r="L190">
        <f>VLOOKUP($K190,Key!$A$1:$D$106,2,FALSE)</f>
        <v>43.05097</v>
      </c>
      <c r="M190">
        <f>VLOOKUP($K190,Key!$A$1:$D$106,3,FALSE)</f>
        <v>-87.906440000000003</v>
      </c>
      <c r="N190" t="str">
        <f>VLOOKUP($K190,Key!$A$1:$D$106,4,FALSE)</f>
        <v>Milwaukee</v>
      </c>
      <c r="O190" t="s">
        <v>45</v>
      </c>
      <c r="P190">
        <f>VLOOKUP($O190,Key!$A$1:$D$106,2,FALSE)</f>
        <v>43.03886</v>
      </c>
      <c r="Q190">
        <f>VLOOKUP($O190,Key!$A$1:$D$106,3,FALSE)</f>
        <v>-87.902720000000002</v>
      </c>
      <c r="R190" t="str">
        <f>VLOOKUP($O190,Key!$A$1:$D$106,4,FALSE)</f>
        <v>Milwaukee</v>
      </c>
      <c r="S190">
        <v>9</v>
      </c>
      <c r="T190">
        <v>0</v>
      </c>
      <c r="U190">
        <v>0</v>
      </c>
      <c r="V190" t="s">
        <v>32</v>
      </c>
      <c r="W190">
        <v>1</v>
      </c>
      <c r="X190">
        <v>1</v>
      </c>
      <c r="Y190">
        <v>40</v>
      </c>
      <c r="Z190" s="5">
        <v>-1</v>
      </c>
      <c r="AA190" s="1">
        <v>43517</v>
      </c>
      <c r="AB190" s="7">
        <f t="shared" si="12"/>
        <v>43497</v>
      </c>
      <c r="AC190" s="7">
        <f t="shared" si="13"/>
        <v>43517</v>
      </c>
      <c r="AD190" s="7" t="str">
        <f t="shared" si="14"/>
        <v>Thursday</v>
      </c>
      <c r="AE190" s="2">
        <v>0.37097222222222226</v>
      </c>
      <c r="AF190" s="5">
        <v>1</v>
      </c>
      <c r="AG190" s="1">
        <v>43517</v>
      </c>
      <c r="AH190" s="7">
        <f t="shared" si="15"/>
        <v>43497</v>
      </c>
      <c r="AI190" s="7">
        <f t="shared" si="16"/>
        <v>43517</v>
      </c>
      <c r="AJ190" s="7" t="str">
        <f t="shared" si="17"/>
        <v>Thursday</v>
      </c>
      <c r="AK190" s="2">
        <v>0.37732638888888892</v>
      </c>
      <c r="AL190" t="s">
        <v>32</v>
      </c>
      <c r="AM190" t="s">
        <v>32</v>
      </c>
      <c r="AN190" t="s">
        <v>46</v>
      </c>
      <c r="AO190" t="s">
        <v>27</v>
      </c>
    </row>
    <row r="191" spans="1:41" x14ac:dyDescent="0.2">
      <c r="A191" t="s">
        <v>27</v>
      </c>
      <c r="B191">
        <v>671983</v>
      </c>
      <c r="C191" t="s">
        <v>40</v>
      </c>
      <c r="D191" t="s">
        <v>76</v>
      </c>
      <c r="E191" t="s">
        <v>42</v>
      </c>
      <c r="F191">
        <v>53217</v>
      </c>
      <c r="G191" t="s">
        <v>29</v>
      </c>
      <c r="H191" t="s">
        <v>43</v>
      </c>
      <c r="I191">
        <v>994</v>
      </c>
      <c r="J191" t="s">
        <v>30</v>
      </c>
      <c r="K191" t="s">
        <v>35</v>
      </c>
      <c r="L191">
        <f>VLOOKUP($K191,Key!$A$1:$D$106,2,FALSE)</f>
        <v>43.042490000000001</v>
      </c>
      <c r="M191">
        <f>VLOOKUP($K191,Key!$A$1:$D$106,3,FALSE)</f>
        <v>-87.909959999999998</v>
      </c>
      <c r="N191" t="str">
        <f>VLOOKUP($K191,Key!$A$1:$D$106,4,FALSE)</f>
        <v>Milwaukee</v>
      </c>
      <c r="O191" t="s">
        <v>45</v>
      </c>
      <c r="P191">
        <f>VLOOKUP($O191,Key!$A$1:$D$106,2,FALSE)</f>
        <v>43.03886</v>
      </c>
      <c r="Q191">
        <f>VLOOKUP($O191,Key!$A$1:$D$106,3,FALSE)</f>
        <v>-87.902720000000002</v>
      </c>
      <c r="R191" t="str">
        <f>VLOOKUP($O191,Key!$A$1:$D$106,4,FALSE)</f>
        <v>Milwaukee</v>
      </c>
      <c r="S191">
        <v>6</v>
      </c>
      <c r="T191">
        <v>0</v>
      </c>
      <c r="U191">
        <v>0</v>
      </c>
      <c r="V191" t="s">
        <v>32</v>
      </c>
      <c r="W191">
        <v>0</v>
      </c>
      <c r="X191">
        <v>0</v>
      </c>
      <c r="Y191">
        <v>0</v>
      </c>
      <c r="Z191" s="4">
        <v>-1</v>
      </c>
      <c r="AA191" s="1">
        <v>43517</v>
      </c>
      <c r="AB191" s="6">
        <f t="shared" si="12"/>
        <v>43497</v>
      </c>
      <c r="AC191" s="6">
        <f t="shared" si="13"/>
        <v>43517</v>
      </c>
      <c r="AD191" s="6" t="str">
        <f t="shared" si="14"/>
        <v>Thursday</v>
      </c>
      <c r="AE191" s="2">
        <v>0.54692129629629627</v>
      </c>
      <c r="AF191" s="4">
        <v>1</v>
      </c>
      <c r="AG191" s="1">
        <v>43517</v>
      </c>
      <c r="AH191" s="6">
        <f t="shared" si="15"/>
        <v>43497</v>
      </c>
      <c r="AI191" s="6">
        <f t="shared" si="16"/>
        <v>43517</v>
      </c>
      <c r="AJ191" s="6" t="str">
        <f t="shared" si="17"/>
        <v>Thursday</v>
      </c>
      <c r="AK191" s="2">
        <v>0.55126157407407406</v>
      </c>
      <c r="AL191" t="s">
        <v>32</v>
      </c>
      <c r="AM191" t="s">
        <v>33</v>
      </c>
      <c r="AN191" t="s">
        <v>46</v>
      </c>
      <c r="AO191" t="s">
        <v>27</v>
      </c>
    </row>
    <row r="192" spans="1:41" x14ac:dyDescent="0.2">
      <c r="A192" t="s">
        <v>27</v>
      </c>
      <c r="B192">
        <v>2396903</v>
      </c>
      <c r="C192" t="s">
        <v>40</v>
      </c>
      <c r="D192" t="s">
        <v>47</v>
      </c>
      <c r="E192" t="s">
        <v>42</v>
      </c>
      <c r="F192">
        <v>53211</v>
      </c>
      <c r="G192" t="s">
        <v>29</v>
      </c>
      <c r="H192" t="s">
        <v>43</v>
      </c>
      <c r="I192">
        <v>5458</v>
      </c>
      <c r="J192" t="s">
        <v>30</v>
      </c>
      <c r="K192" t="s">
        <v>79</v>
      </c>
      <c r="L192">
        <f>VLOOKUP($K192,Key!$A$1:$D$106,2,FALSE)</f>
        <v>43.077359999999999</v>
      </c>
      <c r="M192">
        <f>VLOOKUP($K192,Key!$A$1:$D$106,3,FALSE)</f>
        <v>-87.880769999999998</v>
      </c>
      <c r="N192" t="str">
        <f>VLOOKUP($K192,Key!$A$1:$D$106,4,FALSE)</f>
        <v>Milwaukee</v>
      </c>
      <c r="O192" t="s">
        <v>83</v>
      </c>
      <c r="P192">
        <f>VLOOKUP($O192,Key!$A$1:$D$106,2,FALSE)</f>
        <v>43.074655999999997</v>
      </c>
      <c r="Q192">
        <f>VLOOKUP($O192,Key!$A$1:$D$106,3,FALSE)</f>
        <v>-87.889011999999994</v>
      </c>
      <c r="R192" t="str">
        <f>VLOOKUP($O192,Key!$A$1:$D$106,4,FALSE)</f>
        <v>Milwaukee</v>
      </c>
      <c r="S192">
        <v>5</v>
      </c>
      <c r="T192">
        <v>0</v>
      </c>
      <c r="U192">
        <v>0</v>
      </c>
      <c r="V192" t="s">
        <v>32</v>
      </c>
      <c r="W192">
        <v>0</v>
      </c>
      <c r="X192">
        <v>0</v>
      </c>
      <c r="Y192">
        <v>0</v>
      </c>
      <c r="Z192" s="5">
        <v>-1</v>
      </c>
      <c r="AA192" s="1">
        <v>43517</v>
      </c>
      <c r="AB192" s="7">
        <f t="shared" si="12"/>
        <v>43497</v>
      </c>
      <c r="AC192" s="7">
        <f t="shared" si="13"/>
        <v>43517</v>
      </c>
      <c r="AD192" s="7" t="str">
        <f t="shared" si="14"/>
        <v>Thursday</v>
      </c>
      <c r="AE192" s="2">
        <v>0.88422453703703707</v>
      </c>
      <c r="AF192" s="5">
        <v>1</v>
      </c>
      <c r="AG192" s="1">
        <v>43517</v>
      </c>
      <c r="AH192" s="7">
        <f t="shared" si="15"/>
        <v>43497</v>
      </c>
      <c r="AI192" s="7">
        <f t="shared" si="16"/>
        <v>43517</v>
      </c>
      <c r="AJ192" s="7" t="str">
        <f t="shared" si="17"/>
        <v>Thursday</v>
      </c>
      <c r="AK192" s="2">
        <v>0.88751157407407411</v>
      </c>
      <c r="AL192" t="s">
        <v>32</v>
      </c>
      <c r="AM192" t="s">
        <v>33</v>
      </c>
      <c r="AN192" t="s">
        <v>46</v>
      </c>
      <c r="AO192" t="s">
        <v>27</v>
      </c>
    </row>
    <row r="193" spans="1:41" x14ac:dyDescent="0.2">
      <c r="A193" t="s">
        <v>27</v>
      </c>
      <c r="B193">
        <v>1164700</v>
      </c>
      <c r="C193" t="s">
        <v>40</v>
      </c>
      <c r="D193" t="s">
        <v>47</v>
      </c>
      <c r="E193" t="s">
        <v>42</v>
      </c>
      <c r="F193">
        <v>53202</v>
      </c>
      <c r="G193" t="s">
        <v>29</v>
      </c>
      <c r="H193" t="s">
        <v>43</v>
      </c>
      <c r="I193">
        <v>12647</v>
      </c>
      <c r="J193" t="s">
        <v>30</v>
      </c>
      <c r="K193" t="s">
        <v>36</v>
      </c>
      <c r="L193">
        <f>VLOOKUP($K193,Key!$A$1:$D$106,2,FALSE)</f>
        <v>43.04824</v>
      </c>
      <c r="M193">
        <f>VLOOKUP($K193,Key!$A$1:$D$106,3,FALSE)</f>
        <v>-87.904970000000006</v>
      </c>
      <c r="N193" t="str">
        <f>VLOOKUP($K193,Key!$A$1:$D$106,4,FALSE)</f>
        <v>Milwaukee</v>
      </c>
      <c r="O193" t="s">
        <v>61</v>
      </c>
      <c r="P193">
        <f>VLOOKUP($O193,Key!$A$1:$D$106,2,FALSE)</f>
        <v>43.058619999999998</v>
      </c>
      <c r="Q193">
        <f>VLOOKUP($O193,Key!$A$1:$D$106,3,FALSE)</f>
        <v>-87.885319999999993</v>
      </c>
      <c r="R193" t="str">
        <f>VLOOKUP($O193,Key!$A$1:$D$106,4,FALSE)</f>
        <v>Milwaukee</v>
      </c>
      <c r="S193">
        <v>12</v>
      </c>
      <c r="T193">
        <v>0</v>
      </c>
      <c r="U193">
        <v>0</v>
      </c>
      <c r="V193" t="s">
        <v>32</v>
      </c>
      <c r="W193">
        <v>1</v>
      </c>
      <c r="X193">
        <v>1</v>
      </c>
      <c r="Y193">
        <v>40</v>
      </c>
      <c r="Z193" s="4">
        <v>-1</v>
      </c>
      <c r="AA193" s="1">
        <v>43517</v>
      </c>
      <c r="AB193" s="6">
        <f t="shared" si="12"/>
        <v>43497</v>
      </c>
      <c r="AC193" s="6">
        <f t="shared" si="13"/>
        <v>43517</v>
      </c>
      <c r="AD193" s="6" t="str">
        <f t="shared" si="14"/>
        <v>Thursday</v>
      </c>
      <c r="AE193" s="2">
        <v>0.91841435185185183</v>
      </c>
      <c r="AF193" s="4">
        <v>1</v>
      </c>
      <c r="AG193" s="1">
        <v>43517</v>
      </c>
      <c r="AH193" s="6">
        <f t="shared" si="15"/>
        <v>43497</v>
      </c>
      <c r="AI193" s="6">
        <f t="shared" si="16"/>
        <v>43517</v>
      </c>
      <c r="AJ193" s="6" t="str">
        <f t="shared" si="17"/>
        <v>Thursday</v>
      </c>
      <c r="AK193" s="2">
        <v>0.92652777777777784</v>
      </c>
      <c r="AL193" t="s">
        <v>32</v>
      </c>
      <c r="AM193" t="s">
        <v>33</v>
      </c>
      <c r="AN193" t="s">
        <v>46</v>
      </c>
      <c r="AO193" t="s">
        <v>27</v>
      </c>
    </row>
    <row r="194" spans="1:41" x14ac:dyDescent="0.2">
      <c r="A194" t="s">
        <v>27</v>
      </c>
      <c r="B194">
        <v>1328721</v>
      </c>
      <c r="C194" t="s">
        <v>40</v>
      </c>
      <c r="D194" t="s">
        <v>47</v>
      </c>
      <c r="E194" t="s">
        <v>42</v>
      </c>
      <c r="F194">
        <v>53207</v>
      </c>
      <c r="G194" t="s">
        <v>29</v>
      </c>
      <c r="H194" t="s">
        <v>43</v>
      </c>
      <c r="I194">
        <v>5573</v>
      </c>
      <c r="J194" t="s">
        <v>30</v>
      </c>
      <c r="K194" t="s">
        <v>120</v>
      </c>
      <c r="L194">
        <f>VLOOKUP($K194,Key!$A$1:$D$106,2,FALSE)</f>
        <v>43.054830000000003</v>
      </c>
      <c r="M194">
        <f>VLOOKUP($K194,Key!$A$1:$D$106,3,FALSE)</f>
        <v>-87.91874</v>
      </c>
      <c r="N194" t="str">
        <f>VLOOKUP($K194,Key!$A$1:$D$106,4,FALSE)</f>
        <v>Milwaukee</v>
      </c>
      <c r="O194" t="s">
        <v>120</v>
      </c>
      <c r="P194">
        <f>VLOOKUP($O194,Key!$A$1:$D$106,2,FALSE)</f>
        <v>43.054830000000003</v>
      </c>
      <c r="Q194">
        <f>VLOOKUP($O194,Key!$A$1:$D$106,3,FALSE)</f>
        <v>-87.91874</v>
      </c>
      <c r="R194" t="str">
        <f>VLOOKUP($O194,Key!$A$1:$D$106,4,FALSE)</f>
        <v>Milwaukee</v>
      </c>
      <c r="S194">
        <v>130</v>
      </c>
      <c r="T194">
        <v>30</v>
      </c>
      <c r="U194">
        <v>0</v>
      </c>
      <c r="V194" t="s">
        <v>33</v>
      </c>
      <c r="W194">
        <v>18</v>
      </c>
      <c r="X194">
        <v>17.100000000000001</v>
      </c>
      <c r="Y194">
        <v>720</v>
      </c>
      <c r="Z194" s="5">
        <v>-1</v>
      </c>
      <c r="AA194" s="1">
        <v>43518</v>
      </c>
      <c r="AB194" s="7">
        <f t="shared" ref="AB194:AB257" si="18">DATE(YEAR(AA194), MONTH(AA194), 1)</f>
        <v>43497</v>
      </c>
      <c r="AC194" s="7">
        <f t="shared" ref="AC194:AC257" si="19">AA194</f>
        <v>43518</v>
      </c>
      <c r="AD194" s="7" t="str">
        <f t="shared" ref="AD194:AD257" si="20">TEXT(AC194,"dddd")</f>
        <v>Friday</v>
      </c>
      <c r="AE194" s="2">
        <v>0.51465277777777774</v>
      </c>
      <c r="AF194" s="5">
        <v>1</v>
      </c>
      <c r="AG194" s="1">
        <v>43518</v>
      </c>
      <c r="AH194" s="7">
        <f t="shared" ref="AH194:AH257" si="21">DATE(YEAR(AG194), MONTH(AG194), 1)</f>
        <v>43497</v>
      </c>
      <c r="AI194" s="7">
        <f t="shared" ref="AI194:AI257" si="22">AG194</f>
        <v>43518</v>
      </c>
      <c r="AJ194" s="7" t="str">
        <f t="shared" ref="AJ194:AJ257" si="23">TEXT(AI194,"dddd")</f>
        <v>Friday</v>
      </c>
      <c r="AK194" s="2">
        <v>0.60523148148148154</v>
      </c>
      <c r="AL194" t="s">
        <v>33</v>
      </c>
      <c r="AM194" t="s">
        <v>33</v>
      </c>
      <c r="AN194" t="s">
        <v>34</v>
      </c>
      <c r="AO194" t="s">
        <v>27</v>
      </c>
    </row>
    <row r="195" spans="1:41" x14ac:dyDescent="0.2">
      <c r="A195" t="s">
        <v>27</v>
      </c>
      <c r="B195">
        <v>1312561</v>
      </c>
      <c r="C195" t="s">
        <v>40</v>
      </c>
      <c r="D195" t="s">
        <v>47</v>
      </c>
      <c r="E195" t="s">
        <v>42</v>
      </c>
      <c r="F195">
        <v>53203</v>
      </c>
      <c r="G195" t="s">
        <v>29</v>
      </c>
      <c r="H195" t="s">
        <v>43</v>
      </c>
      <c r="I195">
        <v>11160</v>
      </c>
      <c r="J195" t="s">
        <v>30</v>
      </c>
      <c r="K195" t="s">
        <v>74</v>
      </c>
      <c r="L195">
        <f>VLOOKUP($K195,Key!$A$1:$D$106,2,FALSE)</f>
        <v>43.038649999999997</v>
      </c>
      <c r="M195">
        <f>VLOOKUP($K195,Key!$A$1:$D$106,3,FALSE)</f>
        <v>-87.921930000000003</v>
      </c>
      <c r="N195" t="str">
        <f>VLOOKUP($K195,Key!$A$1:$D$106,4,FALSE)</f>
        <v>Milwaukee</v>
      </c>
      <c r="O195" t="s">
        <v>48</v>
      </c>
      <c r="P195">
        <f>VLOOKUP($O195,Key!$A$1:$D$106,2,FALSE)</f>
        <v>43.038580000000003</v>
      </c>
      <c r="Q195">
        <f>VLOOKUP($O195,Key!$A$1:$D$106,3,FALSE)</f>
        <v>-87.90934</v>
      </c>
      <c r="R195" t="str">
        <f>VLOOKUP($O195,Key!$A$1:$D$106,4,FALSE)</f>
        <v>Milwaukee</v>
      </c>
      <c r="S195">
        <v>5</v>
      </c>
      <c r="T195">
        <v>0</v>
      </c>
      <c r="U195">
        <v>0</v>
      </c>
      <c r="V195" t="s">
        <v>32</v>
      </c>
      <c r="W195">
        <v>0</v>
      </c>
      <c r="X195">
        <v>0</v>
      </c>
      <c r="Y195">
        <v>0</v>
      </c>
      <c r="Z195" s="4">
        <v>-1</v>
      </c>
      <c r="AA195" s="1">
        <v>43518</v>
      </c>
      <c r="AB195" s="6">
        <f t="shared" si="18"/>
        <v>43497</v>
      </c>
      <c r="AC195" s="6">
        <f t="shared" si="19"/>
        <v>43518</v>
      </c>
      <c r="AD195" s="6" t="str">
        <f t="shared" si="20"/>
        <v>Friday</v>
      </c>
      <c r="AE195" s="2">
        <v>0.67181712962962958</v>
      </c>
      <c r="AF195" s="4">
        <v>1</v>
      </c>
      <c r="AG195" s="1">
        <v>43518</v>
      </c>
      <c r="AH195" s="6">
        <f t="shared" si="21"/>
        <v>43497</v>
      </c>
      <c r="AI195" s="6">
        <f t="shared" si="22"/>
        <v>43518</v>
      </c>
      <c r="AJ195" s="6" t="str">
        <f t="shared" si="23"/>
        <v>Friday</v>
      </c>
      <c r="AK195" s="2">
        <v>0.67556712962962961</v>
      </c>
      <c r="AL195" t="s">
        <v>32</v>
      </c>
      <c r="AM195" t="s">
        <v>33</v>
      </c>
      <c r="AN195" t="s">
        <v>46</v>
      </c>
      <c r="AO195" t="s">
        <v>27</v>
      </c>
    </row>
    <row r="196" spans="1:41" x14ac:dyDescent="0.2">
      <c r="A196" t="s">
        <v>27</v>
      </c>
      <c r="B196">
        <v>1004775</v>
      </c>
      <c r="C196" t="s">
        <v>40</v>
      </c>
      <c r="D196" t="s">
        <v>47</v>
      </c>
      <c r="E196" t="s">
        <v>42</v>
      </c>
      <c r="F196">
        <v>53202</v>
      </c>
      <c r="G196" t="s">
        <v>29</v>
      </c>
      <c r="H196" t="s">
        <v>43</v>
      </c>
      <c r="I196">
        <v>12647</v>
      </c>
      <c r="J196" t="s">
        <v>30</v>
      </c>
      <c r="K196" t="s">
        <v>61</v>
      </c>
      <c r="L196">
        <f>VLOOKUP($K196,Key!$A$1:$D$106,2,FALSE)</f>
        <v>43.058619999999998</v>
      </c>
      <c r="M196">
        <f>VLOOKUP($K196,Key!$A$1:$D$106,3,FALSE)</f>
        <v>-87.885319999999993</v>
      </c>
      <c r="N196" t="str">
        <f>VLOOKUP($K196,Key!$A$1:$D$106,4,FALSE)</f>
        <v>Milwaukee</v>
      </c>
      <c r="O196" t="s">
        <v>36</v>
      </c>
      <c r="P196">
        <f>VLOOKUP($O196,Key!$A$1:$D$106,2,FALSE)</f>
        <v>43.04824</v>
      </c>
      <c r="Q196">
        <f>VLOOKUP($O196,Key!$A$1:$D$106,3,FALSE)</f>
        <v>-87.904970000000006</v>
      </c>
      <c r="R196" t="str">
        <f>VLOOKUP($O196,Key!$A$1:$D$106,4,FALSE)</f>
        <v>Milwaukee</v>
      </c>
      <c r="S196">
        <v>19</v>
      </c>
      <c r="T196">
        <v>0</v>
      </c>
      <c r="U196">
        <v>0</v>
      </c>
      <c r="V196" t="s">
        <v>32</v>
      </c>
      <c r="W196">
        <v>2</v>
      </c>
      <c r="X196">
        <v>1.9</v>
      </c>
      <c r="Y196">
        <v>80</v>
      </c>
      <c r="Z196" s="4">
        <v>-1</v>
      </c>
      <c r="AA196" s="1">
        <v>43518</v>
      </c>
      <c r="AB196" s="6">
        <f t="shared" si="18"/>
        <v>43497</v>
      </c>
      <c r="AC196" s="6">
        <f t="shared" si="19"/>
        <v>43518</v>
      </c>
      <c r="AD196" s="6" t="str">
        <f t="shared" si="20"/>
        <v>Friday</v>
      </c>
      <c r="AE196" s="2">
        <v>0.93604166666666666</v>
      </c>
      <c r="AF196" s="4">
        <v>1</v>
      </c>
      <c r="AG196" s="1">
        <v>43518</v>
      </c>
      <c r="AH196" s="6">
        <f t="shared" si="21"/>
        <v>43497</v>
      </c>
      <c r="AI196" s="6">
        <f t="shared" si="22"/>
        <v>43518</v>
      </c>
      <c r="AJ196" s="6" t="str">
        <f t="shared" si="23"/>
        <v>Friday</v>
      </c>
      <c r="AK196" s="2">
        <v>0.94862268518518522</v>
      </c>
      <c r="AL196" t="s">
        <v>32</v>
      </c>
      <c r="AM196" t="s">
        <v>33</v>
      </c>
      <c r="AN196" t="s">
        <v>46</v>
      </c>
      <c r="AO196" t="s">
        <v>27</v>
      </c>
    </row>
    <row r="197" spans="1:41" x14ac:dyDescent="0.2">
      <c r="A197" t="s">
        <v>27</v>
      </c>
      <c r="B197">
        <v>2324439</v>
      </c>
      <c r="C197" t="s">
        <v>40</v>
      </c>
      <c r="D197" t="s">
        <v>47</v>
      </c>
      <c r="E197" t="s">
        <v>42</v>
      </c>
      <c r="F197">
        <v>53211</v>
      </c>
      <c r="G197" t="s">
        <v>29</v>
      </c>
      <c r="H197" t="s">
        <v>43</v>
      </c>
      <c r="I197">
        <v>5470</v>
      </c>
      <c r="J197" t="s">
        <v>30</v>
      </c>
      <c r="K197" t="s">
        <v>85</v>
      </c>
      <c r="L197">
        <f>VLOOKUP($K197,Key!$A$1:$D$106,2,FALSE)</f>
        <v>43.078530000000001</v>
      </c>
      <c r="M197">
        <f>VLOOKUP($K197,Key!$A$1:$D$106,3,FALSE)</f>
        <v>-87.882620000000003</v>
      </c>
      <c r="N197" t="str">
        <f>VLOOKUP($K197,Key!$A$1:$D$106,4,FALSE)</f>
        <v>Milwaukee</v>
      </c>
      <c r="O197" t="s">
        <v>85</v>
      </c>
      <c r="P197">
        <f>VLOOKUP($O197,Key!$A$1:$D$106,2,FALSE)</f>
        <v>43.078530000000001</v>
      </c>
      <c r="Q197">
        <f>VLOOKUP($O197,Key!$A$1:$D$106,3,FALSE)</f>
        <v>-87.882620000000003</v>
      </c>
      <c r="R197" t="str">
        <f>VLOOKUP($O197,Key!$A$1:$D$106,4,FALSE)</f>
        <v>Milwaukee</v>
      </c>
      <c r="S197">
        <v>0</v>
      </c>
      <c r="T197">
        <v>0</v>
      </c>
      <c r="U197">
        <v>0</v>
      </c>
      <c r="V197" t="s">
        <v>32</v>
      </c>
      <c r="W197">
        <v>0</v>
      </c>
      <c r="X197">
        <v>0</v>
      </c>
      <c r="Y197">
        <v>0</v>
      </c>
      <c r="Z197" s="5">
        <v>-1</v>
      </c>
      <c r="AA197" s="1">
        <v>43519</v>
      </c>
      <c r="AB197" s="7">
        <f t="shared" si="18"/>
        <v>43497</v>
      </c>
      <c r="AC197" s="7">
        <f t="shared" si="19"/>
        <v>43519</v>
      </c>
      <c r="AD197" s="7" t="str">
        <f t="shared" si="20"/>
        <v>Saturday</v>
      </c>
      <c r="AE197" s="2">
        <v>0.10295138888888888</v>
      </c>
      <c r="AF197" s="5">
        <v>1</v>
      </c>
      <c r="AG197" s="1">
        <v>43519</v>
      </c>
      <c r="AH197" s="7">
        <f t="shared" si="21"/>
        <v>43497</v>
      </c>
      <c r="AI197" s="7">
        <f t="shared" si="22"/>
        <v>43519</v>
      </c>
      <c r="AJ197" s="7" t="str">
        <f t="shared" si="23"/>
        <v>Saturday</v>
      </c>
      <c r="AK197" s="2">
        <v>0.10295138888888888</v>
      </c>
      <c r="AL197" t="s">
        <v>32</v>
      </c>
      <c r="AM197" t="s">
        <v>33</v>
      </c>
      <c r="AN197" t="s">
        <v>34</v>
      </c>
      <c r="AO197" t="s">
        <v>27</v>
      </c>
    </row>
    <row r="198" spans="1:41" x14ac:dyDescent="0.2">
      <c r="A198" t="s">
        <v>101</v>
      </c>
      <c r="B198">
        <v>2257274</v>
      </c>
      <c r="C198" t="s">
        <v>40</v>
      </c>
      <c r="D198" t="s">
        <v>47</v>
      </c>
      <c r="E198" t="s">
        <v>42</v>
      </c>
      <c r="F198">
        <v>53202</v>
      </c>
      <c r="G198" t="s">
        <v>29</v>
      </c>
      <c r="H198" t="s">
        <v>102</v>
      </c>
      <c r="I198">
        <v>28</v>
      </c>
      <c r="J198" t="s">
        <v>30</v>
      </c>
      <c r="K198" t="s">
        <v>45</v>
      </c>
      <c r="L198">
        <f>VLOOKUP($K198,Key!$A$1:$D$106,2,FALSE)</f>
        <v>43.03886</v>
      </c>
      <c r="M198">
        <f>VLOOKUP($K198,Key!$A$1:$D$106,3,FALSE)</f>
        <v>-87.902720000000002</v>
      </c>
      <c r="N198" t="str">
        <f>VLOOKUP($K198,Key!$A$1:$D$106,4,FALSE)</f>
        <v>Milwaukee</v>
      </c>
      <c r="O198" t="s">
        <v>45</v>
      </c>
      <c r="P198">
        <f>VLOOKUP($O198,Key!$A$1:$D$106,2,FALSE)</f>
        <v>43.03886</v>
      </c>
      <c r="Q198">
        <f>VLOOKUP($O198,Key!$A$1:$D$106,3,FALSE)</f>
        <v>-87.902720000000002</v>
      </c>
      <c r="R198" t="str">
        <f>VLOOKUP($O198,Key!$A$1:$D$106,4,FALSE)</f>
        <v>Milwaukee</v>
      </c>
      <c r="S198">
        <v>0</v>
      </c>
      <c r="T198">
        <v>0</v>
      </c>
      <c r="U198">
        <v>0</v>
      </c>
      <c r="V198" t="s">
        <v>32</v>
      </c>
      <c r="W198">
        <v>0</v>
      </c>
      <c r="X198">
        <v>0</v>
      </c>
      <c r="Y198">
        <v>0</v>
      </c>
      <c r="Z198" s="4">
        <v>-1</v>
      </c>
      <c r="AA198" s="1">
        <v>43521</v>
      </c>
      <c r="AB198" s="6">
        <f t="shared" si="18"/>
        <v>43497</v>
      </c>
      <c r="AC198" s="6">
        <f t="shared" si="19"/>
        <v>43521</v>
      </c>
      <c r="AD198" s="6" t="str">
        <f t="shared" si="20"/>
        <v>Monday</v>
      </c>
      <c r="AE198" s="2">
        <v>0.65109953703703705</v>
      </c>
      <c r="AF198" s="4">
        <v>1</v>
      </c>
      <c r="AG198" s="1">
        <v>43521</v>
      </c>
      <c r="AH198" s="6">
        <f t="shared" si="21"/>
        <v>43497</v>
      </c>
      <c r="AI198" s="6">
        <f t="shared" si="22"/>
        <v>43521</v>
      </c>
      <c r="AJ198" s="6" t="str">
        <f t="shared" si="23"/>
        <v>Monday</v>
      </c>
      <c r="AK198" s="2">
        <v>0.65125</v>
      </c>
      <c r="AL198" t="s">
        <v>32</v>
      </c>
      <c r="AM198" t="s">
        <v>32</v>
      </c>
      <c r="AN198" t="s">
        <v>34</v>
      </c>
      <c r="AO198" t="s">
        <v>27</v>
      </c>
    </row>
    <row r="199" spans="1:41" x14ac:dyDescent="0.2">
      <c r="A199" t="s">
        <v>27</v>
      </c>
      <c r="B199">
        <v>531225</v>
      </c>
      <c r="C199" t="s">
        <v>40</v>
      </c>
      <c r="D199" t="s">
        <v>86</v>
      </c>
      <c r="E199" t="s">
        <v>42</v>
      </c>
      <c r="F199">
        <v>53202</v>
      </c>
      <c r="G199" t="s">
        <v>29</v>
      </c>
      <c r="H199" t="s">
        <v>43</v>
      </c>
      <c r="I199">
        <v>11162</v>
      </c>
      <c r="J199" t="s">
        <v>30</v>
      </c>
      <c r="K199" t="s">
        <v>114</v>
      </c>
      <c r="L199">
        <f>VLOOKUP($K199,Key!$A$1:$D$106,2,FALSE)</f>
        <v>43.042639999999999</v>
      </c>
      <c r="M199">
        <f>VLOOKUP($K199,Key!$A$1:$D$106,3,FALSE)</f>
        <v>-87.905680000000004</v>
      </c>
      <c r="N199" t="str">
        <f>VLOOKUP($K199,Key!$A$1:$D$106,4,FALSE)</f>
        <v>Milwaukee</v>
      </c>
      <c r="O199" t="s">
        <v>48</v>
      </c>
      <c r="P199">
        <f>VLOOKUP($O199,Key!$A$1:$D$106,2,FALSE)</f>
        <v>43.038580000000003</v>
      </c>
      <c r="Q199">
        <f>VLOOKUP($O199,Key!$A$1:$D$106,3,FALSE)</f>
        <v>-87.90934</v>
      </c>
      <c r="R199" t="str">
        <f>VLOOKUP($O199,Key!$A$1:$D$106,4,FALSE)</f>
        <v>Milwaukee</v>
      </c>
      <c r="S199">
        <v>4</v>
      </c>
      <c r="T199">
        <v>0</v>
      </c>
      <c r="U199">
        <v>0</v>
      </c>
      <c r="V199" t="s">
        <v>32</v>
      </c>
      <c r="W199">
        <v>0</v>
      </c>
      <c r="X199">
        <v>0</v>
      </c>
      <c r="Y199">
        <v>0</v>
      </c>
      <c r="Z199" s="5">
        <v>-1</v>
      </c>
      <c r="AA199" s="1">
        <v>43521</v>
      </c>
      <c r="AB199" s="7">
        <f t="shared" si="18"/>
        <v>43497</v>
      </c>
      <c r="AC199" s="7">
        <f t="shared" si="19"/>
        <v>43521</v>
      </c>
      <c r="AD199" s="7" t="str">
        <f t="shared" si="20"/>
        <v>Monday</v>
      </c>
      <c r="AE199" s="2">
        <v>0.77925925925925921</v>
      </c>
      <c r="AF199" s="5">
        <v>1</v>
      </c>
      <c r="AG199" s="1">
        <v>43521</v>
      </c>
      <c r="AH199" s="7">
        <f t="shared" si="21"/>
        <v>43497</v>
      </c>
      <c r="AI199" s="7">
        <f t="shared" si="22"/>
        <v>43521</v>
      </c>
      <c r="AJ199" s="7" t="str">
        <f t="shared" si="23"/>
        <v>Monday</v>
      </c>
      <c r="AK199" s="2">
        <v>0.78197916666666656</v>
      </c>
      <c r="AL199" t="s">
        <v>32</v>
      </c>
      <c r="AM199" t="s">
        <v>33</v>
      </c>
      <c r="AN199" t="s">
        <v>46</v>
      </c>
      <c r="AO199" t="s">
        <v>27</v>
      </c>
    </row>
    <row r="200" spans="1:41" x14ac:dyDescent="0.2">
      <c r="A200" t="s">
        <v>27</v>
      </c>
      <c r="B200">
        <v>1558724</v>
      </c>
      <c r="C200" t="s">
        <v>40</v>
      </c>
      <c r="F200">
        <v>53201</v>
      </c>
      <c r="G200" t="s">
        <v>29</v>
      </c>
      <c r="H200" t="s">
        <v>82</v>
      </c>
      <c r="I200">
        <v>5588</v>
      </c>
      <c r="J200" t="s">
        <v>30</v>
      </c>
      <c r="K200" t="s">
        <v>84</v>
      </c>
      <c r="L200">
        <f>VLOOKUP($K200,Key!$A$1:$D$106,2,FALSE)</f>
        <v>43.074890000000003</v>
      </c>
      <c r="M200">
        <f>VLOOKUP($K200,Key!$A$1:$D$106,3,FALSE)</f>
        <v>-87.882810000000006</v>
      </c>
      <c r="N200" t="str">
        <f>VLOOKUP($K200,Key!$A$1:$D$106,4,FALSE)</f>
        <v>Milwaukee</v>
      </c>
      <c r="O200" t="s">
        <v>84</v>
      </c>
      <c r="P200">
        <f>VLOOKUP($O200,Key!$A$1:$D$106,2,FALSE)</f>
        <v>43.074890000000003</v>
      </c>
      <c r="Q200">
        <f>VLOOKUP($O200,Key!$A$1:$D$106,3,FALSE)</f>
        <v>-87.882810000000006</v>
      </c>
      <c r="R200" t="str">
        <f>VLOOKUP($O200,Key!$A$1:$D$106,4,FALSE)</f>
        <v>Milwaukee</v>
      </c>
      <c r="S200">
        <v>1</v>
      </c>
      <c r="T200">
        <v>0</v>
      </c>
      <c r="U200">
        <v>0</v>
      </c>
      <c r="V200" t="s">
        <v>32</v>
      </c>
      <c r="W200">
        <v>0</v>
      </c>
      <c r="X200">
        <v>0</v>
      </c>
      <c r="Y200">
        <v>0</v>
      </c>
      <c r="Z200" s="5">
        <v>-1</v>
      </c>
      <c r="AA200" s="1">
        <v>43498</v>
      </c>
      <c r="AB200" s="7">
        <f t="shared" si="18"/>
        <v>43497</v>
      </c>
      <c r="AC200" s="7">
        <f t="shared" si="19"/>
        <v>43498</v>
      </c>
      <c r="AD200" s="7" t="str">
        <f t="shared" si="20"/>
        <v>Saturday</v>
      </c>
      <c r="AE200" s="2">
        <v>0.4012384259259259</v>
      </c>
      <c r="AF200" s="5">
        <v>1</v>
      </c>
      <c r="AG200" s="1">
        <v>43498</v>
      </c>
      <c r="AH200" s="7">
        <f t="shared" si="21"/>
        <v>43497</v>
      </c>
      <c r="AI200" s="7">
        <f t="shared" si="22"/>
        <v>43498</v>
      </c>
      <c r="AJ200" s="7" t="str">
        <f t="shared" si="23"/>
        <v>Saturday</v>
      </c>
      <c r="AK200" s="2">
        <v>0.40142361111111113</v>
      </c>
      <c r="AL200" t="s">
        <v>32</v>
      </c>
      <c r="AM200" t="s">
        <v>33</v>
      </c>
      <c r="AN200" t="s">
        <v>34</v>
      </c>
      <c r="AO200" t="s">
        <v>27</v>
      </c>
    </row>
    <row r="201" spans="1:41" x14ac:dyDescent="0.2">
      <c r="A201" t="s">
        <v>27</v>
      </c>
      <c r="B201">
        <v>1915786</v>
      </c>
      <c r="C201" t="s">
        <v>40</v>
      </c>
      <c r="D201" t="s">
        <v>47</v>
      </c>
      <c r="E201" t="s">
        <v>42</v>
      </c>
      <c r="F201">
        <v>53202</v>
      </c>
      <c r="G201" t="s">
        <v>29</v>
      </c>
      <c r="H201" t="s">
        <v>43</v>
      </c>
      <c r="I201">
        <v>19</v>
      </c>
      <c r="J201" t="s">
        <v>30</v>
      </c>
      <c r="K201" t="s">
        <v>35</v>
      </c>
      <c r="L201">
        <f>VLOOKUP($K201,Key!$A$1:$D$106,2,FALSE)</f>
        <v>43.042490000000001</v>
      </c>
      <c r="M201">
        <f>VLOOKUP($K201,Key!$A$1:$D$106,3,FALSE)</f>
        <v>-87.909959999999998</v>
      </c>
      <c r="N201" t="str">
        <f>VLOOKUP($K201,Key!$A$1:$D$106,4,FALSE)</f>
        <v>Milwaukee</v>
      </c>
      <c r="O201" t="s">
        <v>49</v>
      </c>
      <c r="P201">
        <f>VLOOKUP($O201,Key!$A$1:$D$106,2,FALSE)</f>
        <v>43.03913</v>
      </c>
      <c r="Q201">
        <f>VLOOKUP($O201,Key!$A$1:$D$106,3,FALSE)</f>
        <v>-87.916150000000002</v>
      </c>
      <c r="R201" t="str">
        <f>VLOOKUP($O201,Key!$A$1:$D$106,4,FALSE)</f>
        <v>Milwaukee</v>
      </c>
      <c r="S201">
        <v>4</v>
      </c>
      <c r="T201">
        <v>0</v>
      </c>
      <c r="U201">
        <v>0</v>
      </c>
      <c r="V201" t="s">
        <v>32</v>
      </c>
      <c r="W201">
        <v>0</v>
      </c>
      <c r="X201">
        <v>0</v>
      </c>
      <c r="Y201">
        <v>0</v>
      </c>
      <c r="Z201" s="5">
        <v>-1</v>
      </c>
      <c r="AA201" s="1">
        <v>43497</v>
      </c>
      <c r="AB201" s="7">
        <f t="shared" si="18"/>
        <v>43497</v>
      </c>
      <c r="AC201" s="7">
        <f t="shared" si="19"/>
        <v>43497</v>
      </c>
      <c r="AD201" s="7" t="str">
        <f t="shared" si="20"/>
        <v>Friday</v>
      </c>
      <c r="AE201" s="2">
        <v>0.37238425925925928</v>
      </c>
      <c r="AF201" s="5">
        <v>1</v>
      </c>
      <c r="AG201" s="1">
        <v>43497</v>
      </c>
      <c r="AH201" s="7">
        <f t="shared" si="21"/>
        <v>43497</v>
      </c>
      <c r="AI201" s="7">
        <f t="shared" si="22"/>
        <v>43497</v>
      </c>
      <c r="AJ201" s="7" t="str">
        <f t="shared" si="23"/>
        <v>Friday</v>
      </c>
      <c r="AK201" s="2">
        <v>0.37526620370370373</v>
      </c>
      <c r="AL201" t="s">
        <v>32</v>
      </c>
      <c r="AM201" t="s">
        <v>33</v>
      </c>
      <c r="AN201" t="s">
        <v>46</v>
      </c>
      <c r="AO201" t="s">
        <v>27</v>
      </c>
    </row>
    <row r="202" spans="1:41" x14ac:dyDescent="0.2">
      <c r="A202" t="s">
        <v>27</v>
      </c>
      <c r="B202">
        <v>2305266</v>
      </c>
      <c r="C202" t="s">
        <v>40</v>
      </c>
      <c r="D202" t="s">
        <v>47</v>
      </c>
      <c r="E202" t="s">
        <v>42</v>
      </c>
      <c r="F202">
        <v>53203</v>
      </c>
      <c r="G202" t="s">
        <v>29</v>
      </c>
      <c r="H202" t="s">
        <v>43</v>
      </c>
      <c r="I202">
        <v>13</v>
      </c>
      <c r="J202" t="s">
        <v>30</v>
      </c>
      <c r="K202" t="s">
        <v>89</v>
      </c>
      <c r="L202">
        <f>VLOOKUP($K202,Key!$A$1:$D$106,2,FALSE)</f>
        <v>43.040349999999997</v>
      </c>
      <c r="M202">
        <f>VLOOKUP($K202,Key!$A$1:$D$106,3,FALSE)</f>
        <v>-87.920760000000001</v>
      </c>
      <c r="N202" t="str">
        <f>VLOOKUP($K202,Key!$A$1:$D$106,4,FALSE)</f>
        <v>Milwaukee</v>
      </c>
      <c r="O202" t="s">
        <v>75</v>
      </c>
      <c r="P202">
        <f>VLOOKUP($O202,Key!$A$1:$D$106,2,FALSE)</f>
        <v>43.038600000000002</v>
      </c>
      <c r="Q202">
        <f>VLOOKUP($O202,Key!$A$1:$D$106,3,FALSE)</f>
        <v>-87.912099999999995</v>
      </c>
      <c r="R202" t="str">
        <f>VLOOKUP($O202,Key!$A$1:$D$106,4,FALSE)</f>
        <v>Milwaukee</v>
      </c>
      <c r="S202">
        <v>4</v>
      </c>
      <c r="T202">
        <v>0</v>
      </c>
      <c r="U202">
        <v>0</v>
      </c>
      <c r="V202" t="s">
        <v>32</v>
      </c>
      <c r="W202">
        <v>0</v>
      </c>
      <c r="X202">
        <v>0</v>
      </c>
      <c r="Y202">
        <v>0</v>
      </c>
      <c r="Z202" s="5">
        <v>-1</v>
      </c>
      <c r="AA202" s="1">
        <v>43500</v>
      </c>
      <c r="AB202" s="7">
        <f t="shared" si="18"/>
        <v>43497</v>
      </c>
      <c r="AC202" s="7">
        <f t="shared" si="19"/>
        <v>43500</v>
      </c>
      <c r="AD202" s="7" t="str">
        <f t="shared" si="20"/>
        <v>Monday</v>
      </c>
      <c r="AE202" s="2">
        <v>0.62261574074074078</v>
      </c>
      <c r="AF202" s="5">
        <v>1</v>
      </c>
      <c r="AG202" s="1">
        <v>43500</v>
      </c>
      <c r="AH202" s="7">
        <f t="shared" si="21"/>
        <v>43497</v>
      </c>
      <c r="AI202" s="7">
        <f t="shared" si="22"/>
        <v>43500</v>
      </c>
      <c r="AJ202" s="7" t="str">
        <f t="shared" si="23"/>
        <v>Monday</v>
      </c>
      <c r="AK202" s="2">
        <v>0.62527777777777771</v>
      </c>
      <c r="AL202" t="s">
        <v>32</v>
      </c>
      <c r="AM202" t="s">
        <v>33</v>
      </c>
      <c r="AN202" t="s">
        <v>46</v>
      </c>
      <c r="AO202" t="s">
        <v>27</v>
      </c>
    </row>
    <row r="203" spans="1:41" x14ac:dyDescent="0.2">
      <c r="A203" t="s">
        <v>27</v>
      </c>
      <c r="B203">
        <v>1312561</v>
      </c>
      <c r="C203" t="s">
        <v>40</v>
      </c>
      <c r="D203" t="s">
        <v>47</v>
      </c>
      <c r="E203" t="s">
        <v>42</v>
      </c>
      <c r="F203">
        <v>53203</v>
      </c>
      <c r="G203" t="s">
        <v>29</v>
      </c>
      <c r="H203" t="s">
        <v>43</v>
      </c>
      <c r="I203">
        <v>5424</v>
      </c>
      <c r="J203" t="s">
        <v>30</v>
      </c>
      <c r="K203" t="s">
        <v>74</v>
      </c>
      <c r="L203">
        <f>VLOOKUP($K203,Key!$A$1:$D$106,2,FALSE)</f>
        <v>43.038649999999997</v>
      </c>
      <c r="M203">
        <f>VLOOKUP($K203,Key!$A$1:$D$106,3,FALSE)</f>
        <v>-87.921930000000003</v>
      </c>
      <c r="N203" t="str">
        <f>VLOOKUP($K203,Key!$A$1:$D$106,4,FALSE)</f>
        <v>Milwaukee</v>
      </c>
      <c r="O203" t="s">
        <v>75</v>
      </c>
      <c r="P203">
        <f>VLOOKUP($O203,Key!$A$1:$D$106,2,FALSE)</f>
        <v>43.038600000000002</v>
      </c>
      <c r="Q203">
        <f>VLOOKUP($O203,Key!$A$1:$D$106,3,FALSE)</f>
        <v>-87.912099999999995</v>
      </c>
      <c r="R203" t="str">
        <f>VLOOKUP($O203,Key!$A$1:$D$106,4,FALSE)</f>
        <v>Milwaukee</v>
      </c>
      <c r="S203">
        <v>3</v>
      </c>
      <c r="T203">
        <v>0</v>
      </c>
      <c r="U203">
        <v>0</v>
      </c>
      <c r="V203" t="s">
        <v>32</v>
      </c>
      <c r="W203">
        <v>0</v>
      </c>
      <c r="X203">
        <v>0</v>
      </c>
      <c r="Y203">
        <v>0</v>
      </c>
      <c r="Z203" s="4">
        <v>-1</v>
      </c>
      <c r="AA203" s="1">
        <v>43500</v>
      </c>
      <c r="AB203" s="6">
        <f t="shared" si="18"/>
        <v>43497</v>
      </c>
      <c r="AC203" s="6">
        <f t="shared" si="19"/>
        <v>43500</v>
      </c>
      <c r="AD203" s="6" t="str">
        <f t="shared" si="20"/>
        <v>Monday</v>
      </c>
      <c r="AE203" s="2">
        <v>0.69035879629629626</v>
      </c>
      <c r="AF203" s="4">
        <v>1</v>
      </c>
      <c r="AG203" s="1">
        <v>43500</v>
      </c>
      <c r="AH203" s="6">
        <f t="shared" si="21"/>
        <v>43497</v>
      </c>
      <c r="AI203" s="6">
        <f t="shared" si="22"/>
        <v>43500</v>
      </c>
      <c r="AJ203" s="6" t="str">
        <f t="shared" si="23"/>
        <v>Monday</v>
      </c>
      <c r="AK203" s="2">
        <v>0.69248842592592597</v>
      </c>
      <c r="AL203" t="s">
        <v>32</v>
      </c>
      <c r="AM203" t="s">
        <v>33</v>
      </c>
      <c r="AN203" t="s">
        <v>46</v>
      </c>
      <c r="AO203" t="s">
        <v>27</v>
      </c>
    </row>
    <row r="204" spans="1:41" x14ac:dyDescent="0.2">
      <c r="A204" t="s">
        <v>27</v>
      </c>
      <c r="B204">
        <v>1737027</v>
      </c>
      <c r="C204" t="s">
        <v>40</v>
      </c>
      <c r="F204">
        <v>53202</v>
      </c>
      <c r="G204" t="s">
        <v>29</v>
      </c>
      <c r="H204" t="s">
        <v>43</v>
      </c>
      <c r="I204">
        <v>12614</v>
      </c>
      <c r="J204" t="s">
        <v>30</v>
      </c>
      <c r="K204" t="s">
        <v>89</v>
      </c>
      <c r="L204">
        <f>VLOOKUP($K204,Key!$A$1:$D$106,2,FALSE)</f>
        <v>43.040349999999997</v>
      </c>
      <c r="M204">
        <f>VLOOKUP($K204,Key!$A$1:$D$106,3,FALSE)</f>
        <v>-87.920760000000001</v>
      </c>
      <c r="N204" t="str">
        <f>VLOOKUP($K204,Key!$A$1:$D$106,4,FALSE)</f>
        <v>Milwaukee</v>
      </c>
      <c r="O204" t="s">
        <v>54</v>
      </c>
      <c r="P204">
        <f>VLOOKUP($O204,Key!$A$1:$D$106,2,FALSE)</f>
        <v>43.028709999999997</v>
      </c>
      <c r="Q204">
        <f>VLOOKUP($O204,Key!$A$1:$D$106,3,FALSE)</f>
        <v>-87.9041</v>
      </c>
      <c r="R204" t="str">
        <f>VLOOKUP($O204,Key!$A$1:$D$106,4,FALSE)</f>
        <v>Milwaukee</v>
      </c>
      <c r="S204">
        <v>13</v>
      </c>
      <c r="T204">
        <v>0</v>
      </c>
      <c r="U204">
        <v>0</v>
      </c>
      <c r="V204" t="s">
        <v>32</v>
      </c>
      <c r="W204">
        <v>1</v>
      </c>
      <c r="X204">
        <v>1</v>
      </c>
      <c r="Y204">
        <v>40</v>
      </c>
      <c r="Z204" s="5">
        <v>-1</v>
      </c>
      <c r="AA204" s="1">
        <v>43500</v>
      </c>
      <c r="AB204" s="7">
        <f t="shared" si="18"/>
        <v>43497</v>
      </c>
      <c r="AC204" s="7">
        <f t="shared" si="19"/>
        <v>43500</v>
      </c>
      <c r="AD204" s="7" t="str">
        <f t="shared" si="20"/>
        <v>Monday</v>
      </c>
      <c r="AE204" s="2">
        <v>0.7059375</v>
      </c>
      <c r="AF204" s="5">
        <v>1</v>
      </c>
      <c r="AG204" s="1">
        <v>43500</v>
      </c>
      <c r="AH204" s="7">
        <f t="shared" si="21"/>
        <v>43497</v>
      </c>
      <c r="AI204" s="7">
        <f t="shared" si="22"/>
        <v>43500</v>
      </c>
      <c r="AJ204" s="7" t="str">
        <f t="shared" si="23"/>
        <v>Monday</v>
      </c>
      <c r="AK204" s="2">
        <v>0.71520833333333333</v>
      </c>
      <c r="AL204" t="s">
        <v>32</v>
      </c>
      <c r="AM204" t="s">
        <v>33</v>
      </c>
      <c r="AN204" t="s">
        <v>46</v>
      </c>
      <c r="AO204" t="s">
        <v>27</v>
      </c>
    </row>
    <row r="205" spans="1:41" x14ac:dyDescent="0.2">
      <c r="A205" t="s">
        <v>27</v>
      </c>
      <c r="B205">
        <v>531225</v>
      </c>
      <c r="C205" t="s">
        <v>40</v>
      </c>
      <c r="D205" t="s">
        <v>86</v>
      </c>
      <c r="E205" t="s">
        <v>42</v>
      </c>
      <c r="F205">
        <v>53202</v>
      </c>
      <c r="G205" t="s">
        <v>29</v>
      </c>
      <c r="H205" t="s">
        <v>43</v>
      </c>
      <c r="I205">
        <v>12620</v>
      </c>
      <c r="J205" t="s">
        <v>30</v>
      </c>
      <c r="K205" t="s">
        <v>114</v>
      </c>
      <c r="L205">
        <f>VLOOKUP($K205,Key!$A$1:$D$106,2,FALSE)</f>
        <v>43.042639999999999</v>
      </c>
      <c r="M205">
        <f>VLOOKUP($K205,Key!$A$1:$D$106,3,FALSE)</f>
        <v>-87.905680000000004</v>
      </c>
      <c r="N205" t="str">
        <f>VLOOKUP($K205,Key!$A$1:$D$106,4,FALSE)</f>
        <v>Milwaukee</v>
      </c>
      <c r="O205" t="s">
        <v>48</v>
      </c>
      <c r="P205">
        <f>VLOOKUP($O205,Key!$A$1:$D$106,2,FALSE)</f>
        <v>43.038580000000003</v>
      </c>
      <c r="Q205">
        <f>VLOOKUP($O205,Key!$A$1:$D$106,3,FALSE)</f>
        <v>-87.90934</v>
      </c>
      <c r="R205" t="str">
        <f>VLOOKUP($O205,Key!$A$1:$D$106,4,FALSE)</f>
        <v>Milwaukee</v>
      </c>
      <c r="S205">
        <v>563</v>
      </c>
      <c r="T205">
        <v>0</v>
      </c>
      <c r="U205">
        <v>51</v>
      </c>
      <c r="V205" t="s">
        <v>32</v>
      </c>
      <c r="W205">
        <v>18</v>
      </c>
      <c r="X205">
        <v>17.100000000000001</v>
      </c>
      <c r="Y205">
        <v>720</v>
      </c>
      <c r="Z205" s="4">
        <v>-1</v>
      </c>
      <c r="AA205" s="1">
        <v>43500</v>
      </c>
      <c r="AB205" s="6">
        <f t="shared" si="18"/>
        <v>43497</v>
      </c>
      <c r="AC205" s="6">
        <f t="shared" si="19"/>
        <v>43500</v>
      </c>
      <c r="AD205" s="6" t="str">
        <f t="shared" si="20"/>
        <v>Monday</v>
      </c>
      <c r="AE205" s="2">
        <v>0.78035879629629623</v>
      </c>
      <c r="AF205" s="4">
        <v>1</v>
      </c>
      <c r="AG205" s="1">
        <v>43501</v>
      </c>
      <c r="AH205" s="6">
        <f t="shared" si="21"/>
        <v>43497</v>
      </c>
      <c r="AI205" s="6">
        <f t="shared" si="22"/>
        <v>43501</v>
      </c>
      <c r="AJ205" s="6" t="str">
        <f t="shared" si="23"/>
        <v>Tuesday</v>
      </c>
      <c r="AK205" s="2">
        <v>0.17087962962962963</v>
      </c>
      <c r="AL205" t="s">
        <v>33</v>
      </c>
      <c r="AM205" t="s">
        <v>33</v>
      </c>
      <c r="AN205" t="s">
        <v>46</v>
      </c>
      <c r="AO205" t="s">
        <v>27</v>
      </c>
    </row>
    <row r="206" spans="1:41" x14ac:dyDescent="0.2">
      <c r="A206" t="s">
        <v>27</v>
      </c>
      <c r="B206">
        <v>2261468</v>
      </c>
      <c r="C206" t="s">
        <v>40</v>
      </c>
      <c r="D206" t="s">
        <v>47</v>
      </c>
      <c r="E206" t="s">
        <v>42</v>
      </c>
      <c r="F206">
        <v>53211</v>
      </c>
      <c r="G206" t="s">
        <v>29</v>
      </c>
      <c r="H206" t="s">
        <v>43</v>
      </c>
      <c r="I206">
        <v>5588</v>
      </c>
      <c r="J206" t="s">
        <v>30</v>
      </c>
      <c r="K206" t="s">
        <v>85</v>
      </c>
      <c r="L206">
        <f>VLOOKUP($K206,Key!$A$1:$D$106,2,FALSE)</f>
        <v>43.078530000000001</v>
      </c>
      <c r="M206">
        <f>VLOOKUP($K206,Key!$A$1:$D$106,3,FALSE)</f>
        <v>-87.882620000000003</v>
      </c>
      <c r="N206" t="str">
        <f>VLOOKUP($K206,Key!$A$1:$D$106,4,FALSE)</f>
        <v>Milwaukee</v>
      </c>
      <c r="O206" t="s">
        <v>108</v>
      </c>
      <c r="P206">
        <f>VLOOKUP($O206,Key!$A$1:$D$106,2,FALSE)</f>
        <v>43.060250000000003</v>
      </c>
      <c r="Q206">
        <f>VLOOKUP($O206,Key!$A$1:$D$106,3,FALSE)</f>
        <v>-87.892169999999993</v>
      </c>
      <c r="R206" t="str">
        <f>VLOOKUP($O206,Key!$A$1:$D$106,4,FALSE)</f>
        <v>Milwaukee</v>
      </c>
      <c r="S206">
        <v>7</v>
      </c>
      <c r="T206">
        <v>0</v>
      </c>
      <c r="U206">
        <v>0</v>
      </c>
      <c r="V206" t="s">
        <v>32</v>
      </c>
      <c r="W206">
        <v>1</v>
      </c>
      <c r="X206">
        <v>1</v>
      </c>
      <c r="Y206">
        <v>40</v>
      </c>
      <c r="Z206" s="5">
        <v>-1</v>
      </c>
      <c r="AA206" s="1">
        <v>43501</v>
      </c>
      <c r="AB206" s="7">
        <f t="shared" si="18"/>
        <v>43497</v>
      </c>
      <c r="AC206" s="7">
        <f t="shared" si="19"/>
        <v>43501</v>
      </c>
      <c r="AD206" s="7" t="str">
        <f t="shared" si="20"/>
        <v>Tuesday</v>
      </c>
      <c r="AE206" s="2">
        <v>0.10302083333333334</v>
      </c>
      <c r="AF206" s="5">
        <v>1</v>
      </c>
      <c r="AG206" s="1">
        <v>43501</v>
      </c>
      <c r="AH206" s="7">
        <f t="shared" si="21"/>
        <v>43497</v>
      </c>
      <c r="AI206" s="7">
        <f t="shared" si="22"/>
        <v>43501</v>
      </c>
      <c r="AJ206" s="7" t="str">
        <f t="shared" si="23"/>
        <v>Tuesday</v>
      </c>
      <c r="AK206" s="2">
        <v>0.10824074074074075</v>
      </c>
      <c r="AL206" t="s">
        <v>32</v>
      </c>
      <c r="AM206" t="s">
        <v>33</v>
      </c>
      <c r="AN206" t="s">
        <v>46</v>
      </c>
      <c r="AO206" t="s">
        <v>27</v>
      </c>
    </row>
    <row r="207" spans="1:41" x14ac:dyDescent="0.2">
      <c r="A207" t="s">
        <v>27</v>
      </c>
      <c r="B207">
        <v>2394385</v>
      </c>
      <c r="C207" t="s">
        <v>40</v>
      </c>
      <c r="D207" t="s">
        <v>47</v>
      </c>
      <c r="E207" t="s">
        <v>42</v>
      </c>
      <c r="F207">
        <v>53211</v>
      </c>
      <c r="G207" t="s">
        <v>29</v>
      </c>
      <c r="H207" t="s">
        <v>91</v>
      </c>
      <c r="I207">
        <v>959</v>
      </c>
      <c r="J207" t="s">
        <v>30</v>
      </c>
      <c r="K207" t="s">
        <v>94</v>
      </c>
      <c r="L207">
        <f>VLOOKUP($K207,Key!$A$1:$D$106,2,FALSE)</f>
        <v>43.066893999999998</v>
      </c>
      <c r="M207">
        <f>VLOOKUP($K207,Key!$A$1:$D$106,3,FALSE)</f>
        <v>-87.877936000000005</v>
      </c>
      <c r="N207" t="str">
        <f>VLOOKUP($K207,Key!$A$1:$D$106,4,FALSE)</f>
        <v>Milwaukee</v>
      </c>
      <c r="O207" t="s">
        <v>106</v>
      </c>
      <c r="P207">
        <f>VLOOKUP($O207,Key!$A$1:$D$106,2,FALSE)</f>
        <v>43.069021999999997</v>
      </c>
      <c r="Q207">
        <f>VLOOKUP($O207,Key!$A$1:$D$106,3,FALSE)</f>
        <v>-87.887940999999998</v>
      </c>
      <c r="R207" t="str">
        <f>VLOOKUP($O207,Key!$A$1:$D$106,4,FALSE)</f>
        <v>Milwaukee</v>
      </c>
      <c r="S207">
        <v>8</v>
      </c>
      <c r="T207">
        <v>0</v>
      </c>
      <c r="U207">
        <v>0</v>
      </c>
      <c r="V207" t="s">
        <v>32</v>
      </c>
      <c r="W207">
        <v>1</v>
      </c>
      <c r="X207">
        <v>1</v>
      </c>
      <c r="Y207">
        <v>40</v>
      </c>
      <c r="Z207" s="4">
        <v>-1</v>
      </c>
      <c r="AA207" s="1">
        <v>43501</v>
      </c>
      <c r="AB207" s="6">
        <f t="shared" si="18"/>
        <v>43497</v>
      </c>
      <c r="AC207" s="6">
        <f t="shared" si="19"/>
        <v>43501</v>
      </c>
      <c r="AD207" s="6" t="str">
        <f t="shared" si="20"/>
        <v>Tuesday</v>
      </c>
      <c r="AE207" s="2">
        <v>0.40643518518518523</v>
      </c>
      <c r="AF207" s="4">
        <v>1</v>
      </c>
      <c r="AG207" s="1">
        <v>43501</v>
      </c>
      <c r="AH207" s="6">
        <f t="shared" si="21"/>
        <v>43497</v>
      </c>
      <c r="AI207" s="6">
        <f t="shared" si="22"/>
        <v>43501</v>
      </c>
      <c r="AJ207" s="6" t="str">
        <f t="shared" si="23"/>
        <v>Tuesday</v>
      </c>
      <c r="AK207" s="2">
        <v>0.41184027777777782</v>
      </c>
      <c r="AL207" t="s">
        <v>32</v>
      </c>
      <c r="AM207" t="s">
        <v>33</v>
      </c>
      <c r="AN207" t="s">
        <v>46</v>
      </c>
      <c r="AO207" t="s">
        <v>27</v>
      </c>
    </row>
    <row r="208" spans="1:41" x14ac:dyDescent="0.2">
      <c r="A208" t="s">
        <v>27</v>
      </c>
      <c r="B208">
        <v>2272583</v>
      </c>
      <c r="C208" t="s">
        <v>40</v>
      </c>
      <c r="D208" t="s">
        <v>112</v>
      </c>
      <c r="E208" t="s">
        <v>111</v>
      </c>
      <c r="F208">
        <v>60047</v>
      </c>
      <c r="G208" t="s">
        <v>29</v>
      </c>
      <c r="H208" t="s">
        <v>43</v>
      </c>
      <c r="I208">
        <v>11111</v>
      </c>
      <c r="J208" t="s">
        <v>30</v>
      </c>
      <c r="K208" t="s">
        <v>85</v>
      </c>
      <c r="L208">
        <f>VLOOKUP($K208,Key!$A$1:$D$106,2,FALSE)</f>
        <v>43.078530000000001</v>
      </c>
      <c r="M208">
        <f>VLOOKUP($K208,Key!$A$1:$D$106,3,FALSE)</f>
        <v>-87.882620000000003</v>
      </c>
      <c r="N208" t="str">
        <f>VLOOKUP($K208,Key!$A$1:$D$106,4,FALSE)</f>
        <v>Milwaukee</v>
      </c>
      <c r="O208" t="s">
        <v>113</v>
      </c>
      <c r="P208">
        <f>VLOOKUP($O208,Key!$A$1:$D$106,2,FALSE)</f>
        <v>43.09534</v>
      </c>
      <c r="Q208">
        <f>VLOOKUP($O208,Key!$A$1:$D$106,3,FALSE)</f>
        <v>-87.887339999999995</v>
      </c>
      <c r="R208" t="str">
        <f>VLOOKUP($O208,Key!$A$1:$D$106,4,FALSE)</f>
        <v>Shorewood</v>
      </c>
      <c r="S208">
        <v>14</v>
      </c>
      <c r="T208">
        <v>0</v>
      </c>
      <c r="U208">
        <v>0</v>
      </c>
      <c r="V208" t="s">
        <v>32</v>
      </c>
      <c r="W208">
        <v>2</v>
      </c>
      <c r="X208">
        <v>1.9</v>
      </c>
      <c r="Y208">
        <v>80</v>
      </c>
      <c r="Z208" s="5">
        <v>-1</v>
      </c>
      <c r="AA208" s="1">
        <v>43501</v>
      </c>
      <c r="AB208" s="7">
        <f t="shared" si="18"/>
        <v>43497</v>
      </c>
      <c r="AC208" s="7">
        <f t="shared" si="19"/>
        <v>43501</v>
      </c>
      <c r="AD208" s="7" t="str">
        <f t="shared" si="20"/>
        <v>Tuesday</v>
      </c>
      <c r="AE208" s="2">
        <v>0.4624537037037037</v>
      </c>
      <c r="AF208" s="5">
        <v>1</v>
      </c>
      <c r="AG208" s="1">
        <v>43501</v>
      </c>
      <c r="AH208" s="7">
        <f t="shared" si="21"/>
        <v>43497</v>
      </c>
      <c r="AI208" s="7">
        <f t="shared" si="22"/>
        <v>43501</v>
      </c>
      <c r="AJ208" s="7" t="str">
        <f t="shared" si="23"/>
        <v>Tuesday</v>
      </c>
      <c r="AK208" s="2">
        <v>0.47181712962962963</v>
      </c>
      <c r="AL208" t="s">
        <v>32</v>
      </c>
      <c r="AM208" t="s">
        <v>33</v>
      </c>
      <c r="AN208" t="s">
        <v>46</v>
      </c>
      <c r="AO208" t="s">
        <v>27</v>
      </c>
    </row>
    <row r="209" spans="1:41" x14ac:dyDescent="0.2">
      <c r="A209" t="s">
        <v>27</v>
      </c>
      <c r="B209">
        <v>2198395</v>
      </c>
      <c r="C209" t="s">
        <v>40</v>
      </c>
      <c r="D209" t="s">
        <v>47</v>
      </c>
      <c r="E209" t="s">
        <v>42</v>
      </c>
      <c r="F209">
        <v>53211</v>
      </c>
      <c r="G209" t="s">
        <v>29</v>
      </c>
      <c r="H209" t="s">
        <v>43</v>
      </c>
      <c r="I209">
        <v>11066</v>
      </c>
      <c r="J209" t="s">
        <v>30</v>
      </c>
      <c r="K209" t="s">
        <v>79</v>
      </c>
      <c r="L209">
        <f>VLOOKUP($K209,Key!$A$1:$D$106,2,FALSE)</f>
        <v>43.077359999999999</v>
      </c>
      <c r="M209">
        <f>VLOOKUP($K209,Key!$A$1:$D$106,3,FALSE)</f>
        <v>-87.880769999999998</v>
      </c>
      <c r="N209" t="str">
        <f>VLOOKUP($K209,Key!$A$1:$D$106,4,FALSE)</f>
        <v>Milwaukee</v>
      </c>
      <c r="O209" t="s">
        <v>83</v>
      </c>
      <c r="P209">
        <f>VLOOKUP($O209,Key!$A$1:$D$106,2,FALSE)</f>
        <v>43.074655999999997</v>
      </c>
      <c r="Q209">
        <f>VLOOKUP($O209,Key!$A$1:$D$106,3,FALSE)</f>
        <v>-87.889011999999994</v>
      </c>
      <c r="R209" t="str">
        <f>VLOOKUP($O209,Key!$A$1:$D$106,4,FALSE)</f>
        <v>Milwaukee</v>
      </c>
      <c r="S209">
        <v>7</v>
      </c>
      <c r="T209">
        <v>0</v>
      </c>
      <c r="U209">
        <v>0</v>
      </c>
      <c r="V209" t="s">
        <v>32</v>
      </c>
      <c r="W209">
        <v>1</v>
      </c>
      <c r="X209">
        <v>1</v>
      </c>
      <c r="Y209">
        <v>40</v>
      </c>
      <c r="Z209" s="4">
        <v>-1</v>
      </c>
      <c r="AA209" s="1">
        <v>43502</v>
      </c>
      <c r="AB209" s="6">
        <f t="shared" si="18"/>
        <v>43497</v>
      </c>
      <c r="AC209" s="6">
        <f t="shared" si="19"/>
        <v>43502</v>
      </c>
      <c r="AD209" s="6" t="str">
        <f t="shared" si="20"/>
        <v>Wednesday</v>
      </c>
      <c r="AE209" s="2">
        <v>0.51437500000000003</v>
      </c>
      <c r="AF209" s="4">
        <v>1</v>
      </c>
      <c r="AG209" s="1">
        <v>43502</v>
      </c>
      <c r="AH209" s="6">
        <f t="shared" si="21"/>
        <v>43497</v>
      </c>
      <c r="AI209" s="6">
        <f t="shared" si="22"/>
        <v>43502</v>
      </c>
      <c r="AJ209" s="6" t="str">
        <f t="shared" si="23"/>
        <v>Wednesday</v>
      </c>
      <c r="AK209" s="2">
        <v>0.51883101851851854</v>
      </c>
      <c r="AL209" t="s">
        <v>32</v>
      </c>
      <c r="AM209" t="s">
        <v>33</v>
      </c>
      <c r="AN209" t="s">
        <v>46</v>
      </c>
      <c r="AO209" t="s">
        <v>27</v>
      </c>
    </row>
    <row r="210" spans="1:41" x14ac:dyDescent="0.2">
      <c r="A210" t="s">
        <v>27</v>
      </c>
      <c r="B210">
        <v>1328721</v>
      </c>
      <c r="C210" t="s">
        <v>40</v>
      </c>
      <c r="D210" t="s">
        <v>47</v>
      </c>
      <c r="E210" t="s">
        <v>42</v>
      </c>
      <c r="F210">
        <v>53207</v>
      </c>
      <c r="G210" t="s">
        <v>29</v>
      </c>
      <c r="H210" t="s">
        <v>43</v>
      </c>
      <c r="I210">
        <v>12473</v>
      </c>
      <c r="J210" t="s">
        <v>30</v>
      </c>
      <c r="K210" t="s">
        <v>57</v>
      </c>
      <c r="L210">
        <f>VLOOKUP($K210,Key!$A$1:$D$106,2,FALSE)</f>
        <v>43.026229999999998</v>
      </c>
      <c r="M210">
        <f>VLOOKUP($K210,Key!$A$1:$D$106,3,FALSE)</f>
        <v>-87.912809999999993</v>
      </c>
      <c r="N210" t="str">
        <f>VLOOKUP($K210,Key!$A$1:$D$106,4,FALSE)</f>
        <v>Milwaukee</v>
      </c>
      <c r="O210" t="s">
        <v>62</v>
      </c>
      <c r="P210">
        <f>VLOOKUP($O210,Key!$A$1:$D$106,2,FALSE)</f>
        <v>43.041646999999998</v>
      </c>
      <c r="Q210">
        <f>VLOOKUP($O210,Key!$A$1:$D$106,3,FALSE)</f>
        <v>-87.927257999999995</v>
      </c>
      <c r="R210" t="str">
        <f>VLOOKUP($O210,Key!$A$1:$D$106,4,FALSE)</f>
        <v>Milwaukee</v>
      </c>
      <c r="S210">
        <v>11</v>
      </c>
      <c r="T210">
        <v>0</v>
      </c>
      <c r="U210">
        <v>0</v>
      </c>
      <c r="V210" t="s">
        <v>32</v>
      </c>
      <c r="W210">
        <v>1</v>
      </c>
      <c r="X210">
        <v>1</v>
      </c>
      <c r="Y210">
        <v>40</v>
      </c>
      <c r="Z210" s="5">
        <v>-1</v>
      </c>
      <c r="AA210" s="1">
        <v>43502</v>
      </c>
      <c r="AB210" s="7">
        <f t="shared" si="18"/>
        <v>43497</v>
      </c>
      <c r="AC210" s="7">
        <f t="shared" si="19"/>
        <v>43502</v>
      </c>
      <c r="AD210" s="7" t="str">
        <f t="shared" si="20"/>
        <v>Wednesday</v>
      </c>
      <c r="AE210" s="2">
        <v>0.56482638888888892</v>
      </c>
      <c r="AF210" s="5">
        <v>1</v>
      </c>
      <c r="AG210" s="1">
        <v>43502</v>
      </c>
      <c r="AH210" s="7">
        <f t="shared" si="21"/>
        <v>43497</v>
      </c>
      <c r="AI210" s="7">
        <f t="shared" si="22"/>
        <v>43502</v>
      </c>
      <c r="AJ210" s="7" t="str">
        <f t="shared" si="23"/>
        <v>Wednesday</v>
      </c>
      <c r="AK210" s="2">
        <v>0.57237268518518525</v>
      </c>
      <c r="AL210" t="s">
        <v>32</v>
      </c>
      <c r="AM210" t="s">
        <v>33</v>
      </c>
      <c r="AN210" t="s">
        <v>46</v>
      </c>
      <c r="AO210" t="s">
        <v>27</v>
      </c>
    </row>
    <row r="211" spans="1:41" x14ac:dyDescent="0.2">
      <c r="A211" t="s">
        <v>27</v>
      </c>
      <c r="B211">
        <v>1760239</v>
      </c>
      <c r="C211" t="s">
        <v>40</v>
      </c>
      <c r="D211" t="s">
        <v>47</v>
      </c>
      <c r="E211" t="s">
        <v>42</v>
      </c>
      <c r="F211">
        <v>53202</v>
      </c>
      <c r="G211" t="s">
        <v>29</v>
      </c>
      <c r="H211" t="s">
        <v>43</v>
      </c>
      <c r="I211">
        <v>12559</v>
      </c>
      <c r="J211" t="s">
        <v>30</v>
      </c>
      <c r="K211" t="s">
        <v>87</v>
      </c>
      <c r="L211">
        <f>VLOOKUP($K211,Key!$A$1:$D$106,2,FALSE)</f>
        <v>43.045712999999999</v>
      </c>
      <c r="M211">
        <f>VLOOKUP($K211,Key!$A$1:$D$106,3,FALSE)</f>
        <v>-87.899756999999994</v>
      </c>
      <c r="N211" t="str">
        <f>VLOOKUP($K211,Key!$A$1:$D$106,4,FALSE)</f>
        <v>Milwaukee</v>
      </c>
      <c r="O211" t="s">
        <v>98</v>
      </c>
      <c r="P211">
        <f>VLOOKUP($O211,Key!$A$1:$D$106,2,FALSE)</f>
        <v>43.05097</v>
      </c>
      <c r="Q211">
        <f>VLOOKUP($O211,Key!$A$1:$D$106,3,FALSE)</f>
        <v>-87.906440000000003</v>
      </c>
      <c r="R211" t="str">
        <f>VLOOKUP($O211,Key!$A$1:$D$106,4,FALSE)</f>
        <v>Milwaukee</v>
      </c>
      <c r="S211">
        <v>5</v>
      </c>
      <c r="T211">
        <v>0</v>
      </c>
      <c r="U211">
        <v>0</v>
      </c>
      <c r="V211" t="s">
        <v>32</v>
      </c>
      <c r="W211">
        <v>0</v>
      </c>
      <c r="X211">
        <v>0</v>
      </c>
      <c r="Y211">
        <v>0</v>
      </c>
      <c r="Z211" s="4">
        <v>-1</v>
      </c>
      <c r="AA211" s="1">
        <v>43502</v>
      </c>
      <c r="AB211" s="6">
        <f t="shared" si="18"/>
        <v>43497</v>
      </c>
      <c r="AC211" s="6">
        <f t="shared" si="19"/>
        <v>43502</v>
      </c>
      <c r="AD211" s="6" t="str">
        <f t="shared" si="20"/>
        <v>Wednesday</v>
      </c>
      <c r="AE211" s="2">
        <v>0.73375000000000001</v>
      </c>
      <c r="AF211" s="4">
        <v>1</v>
      </c>
      <c r="AG211" s="1">
        <v>43502</v>
      </c>
      <c r="AH211" s="6">
        <f t="shared" si="21"/>
        <v>43497</v>
      </c>
      <c r="AI211" s="6">
        <f t="shared" si="22"/>
        <v>43502</v>
      </c>
      <c r="AJ211" s="6" t="str">
        <f t="shared" si="23"/>
        <v>Wednesday</v>
      </c>
      <c r="AK211" s="2">
        <v>0.73747685185185186</v>
      </c>
      <c r="AL211" t="s">
        <v>32</v>
      </c>
      <c r="AM211" t="s">
        <v>33</v>
      </c>
      <c r="AN211" t="s">
        <v>46</v>
      </c>
      <c r="AO211" t="s">
        <v>27</v>
      </c>
    </row>
    <row r="212" spans="1:41" x14ac:dyDescent="0.2">
      <c r="A212" t="s">
        <v>27</v>
      </c>
      <c r="B212">
        <v>1737027</v>
      </c>
      <c r="C212" t="s">
        <v>40</v>
      </c>
      <c r="F212">
        <v>53202</v>
      </c>
      <c r="G212" t="s">
        <v>29</v>
      </c>
      <c r="H212" t="s">
        <v>43</v>
      </c>
      <c r="I212">
        <v>12619</v>
      </c>
      <c r="J212" t="s">
        <v>30</v>
      </c>
      <c r="K212" t="s">
        <v>88</v>
      </c>
      <c r="L212">
        <f>VLOOKUP($K212,Key!$A$1:$D$106,2,FALSE)</f>
        <v>43.031480000000002</v>
      </c>
      <c r="M212">
        <f>VLOOKUP($K212,Key!$A$1:$D$106,3,FALSE)</f>
        <v>-87.908169999999998</v>
      </c>
      <c r="N212" t="str">
        <f>VLOOKUP($K212,Key!$A$1:$D$106,4,FALSE)</f>
        <v>Milwaukee</v>
      </c>
      <c r="O212" t="s">
        <v>49</v>
      </c>
      <c r="P212">
        <f>VLOOKUP($O212,Key!$A$1:$D$106,2,FALSE)</f>
        <v>43.03913</v>
      </c>
      <c r="Q212">
        <f>VLOOKUP($O212,Key!$A$1:$D$106,3,FALSE)</f>
        <v>-87.916150000000002</v>
      </c>
      <c r="R212" t="str">
        <f>VLOOKUP($O212,Key!$A$1:$D$106,4,FALSE)</f>
        <v>Milwaukee</v>
      </c>
      <c r="S212">
        <v>10</v>
      </c>
      <c r="T212">
        <v>0</v>
      </c>
      <c r="U212">
        <v>0</v>
      </c>
      <c r="V212" t="s">
        <v>32</v>
      </c>
      <c r="W212">
        <v>1</v>
      </c>
      <c r="X212">
        <v>1</v>
      </c>
      <c r="Y212">
        <v>40</v>
      </c>
      <c r="Z212" s="5">
        <v>-1</v>
      </c>
      <c r="AA212" s="1">
        <v>43502</v>
      </c>
      <c r="AB212" s="7">
        <f t="shared" si="18"/>
        <v>43497</v>
      </c>
      <c r="AC212" s="7">
        <f t="shared" si="19"/>
        <v>43502</v>
      </c>
      <c r="AD212" s="7" t="str">
        <f t="shared" si="20"/>
        <v>Wednesday</v>
      </c>
      <c r="AE212" s="2">
        <v>0.77978009259259251</v>
      </c>
      <c r="AF212" s="5">
        <v>1</v>
      </c>
      <c r="AG212" s="1">
        <v>43502</v>
      </c>
      <c r="AH212" s="7">
        <f t="shared" si="21"/>
        <v>43497</v>
      </c>
      <c r="AI212" s="7">
        <f t="shared" si="22"/>
        <v>43502</v>
      </c>
      <c r="AJ212" s="7" t="str">
        <f t="shared" si="23"/>
        <v>Wednesday</v>
      </c>
      <c r="AK212" s="2">
        <v>0.78651620370370379</v>
      </c>
      <c r="AL212" t="s">
        <v>32</v>
      </c>
      <c r="AM212" t="s">
        <v>33</v>
      </c>
      <c r="AN212" t="s">
        <v>46</v>
      </c>
      <c r="AO212" t="s">
        <v>27</v>
      </c>
    </row>
    <row r="213" spans="1:41" x14ac:dyDescent="0.2">
      <c r="A213" t="s">
        <v>27</v>
      </c>
      <c r="B213">
        <v>2252995</v>
      </c>
      <c r="C213" t="s">
        <v>40</v>
      </c>
      <c r="D213" t="s">
        <v>47</v>
      </c>
      <c r="E213" t="s">
        <v>42</v>
      </c>
      <c r="F213">
        <v>53211</v>
      </c>
      <c r="G213" t="s">
        <v>29</v>
      </c>
      <c r="H213" t="s">
        <v>43</v>
      </c>
      <c r="I213">
        <v>12511</v>
      </c>
      <c r="J213" t="s">
        <v>30</v>
      </c>
      <c r="K213" t="s">
        <v>84</v>
      </c>
      <c r="L213">
        <f>VLOOKUP($K213,Key!$A$1:$D$106,2,FALSE)</f>
        <v>43.074890000000003</v>
      </c>
      <c r="M213">
        <f>VLOOKUP($K213,Key!$A$1:$D$106,3,FALSE)</f>
        <v>-87.882810000000006</v>
      </c>
      <c r="N213" t="str">
        <f>VLOOKUP($K213,Key!$A$1:$D$106,4,FALSE)</f>
        <v>Milwaukee</v>
      </c>
      <c r="O213" t="s">
        <v>85</v>
      </c>
      <c r="P213">
        <f>VLOOKUP($O213,Key!$A$1:$D$106,2,FALSE)</f>
        <v>43.078530000000001</v>
      </c>
      <c r="Q213">
        <f>VLOOKUP($O213,Key!$A$1:$D$106,3,FALSE)</f>
        <v>-87.882620000000003</v>
      </c>
      <c r="R213" t="str">
        <f>VLOOKUP($O213,Key!$A$1:$D$106,4,FALSE)</f>
        <v>Milwaukee</v>
      </c>
      <c r="S213">
        <v>2</v>
      </c>
      <c r="T213">
        <v>0</v>
      </c>
      <c r="U213">
        <v>0</v>
      </c>
      <c r="V213" t="s">
        <v>32</v>
      </c>
      <c r="W213">
        <v>0</v>
      </c>
      <c r="X213">
        <v>0</v>
      </c>
      <c r="Y213">
        <v>0</v>
      </c>
      <c r="Z213" s="4">
        <v>-1</v>
      </c>
      <c r="AA213" s="1">
        <v>43503</v>
      </c>
      <c r="AB213" s="6">
        <f t="shared" si="18"/>
        <v>43497</v>
      </c>
      <c r="AC213" s="6">
        <f t="shared" si="19"/>
        <v>43503</v>
      </c>
      <c r="AD213" s="6" t="str">
        <f t="shared" si="20"/>
        <v>Thursday</v>
      </c>
      <c r="AE213" s="2">
        <v>0.22626157407407407</v>
      </c>
      <c r="AF213" s="4">
        <v>1</v>
      </c>
      <c r="AG213" s="1">
        <v>43503</v>
      </c>
      <c r="AH213" s="6">
        <f t="shared" si="21"/>
        <v>43497</v>
      </c>
      <c r="AI213" s="6">
        <f t="shared" si="22"/>
        <v>43503</v>
      </c>
      <c r="AJ213" s="6" t="str">
        <f t="shared" si="23"/>
        <v>Thursday</v>
      </c>
      <c r="AK213" s="2">
        <v>0.22760416666666669</v>
      </c>
      <c r="AL213" t="s">
        <v>32</v>
      </c>
      <c r="AM213" t="s">
        <v>33</v>
      </c>
      <c r="AN213" t="s">
        <v>46</v>
      </c>
      <c r="AO213" t="s">
        <v>27</v>
      </c>
    </row>
    <row r="214" spans="1:41" x14ac:dyDescent="0.2">
      <c r="A214" t="s">
        <v>27</v>
      </c>
      <c r="B214">
        <v>1478009</v>
      </c>
      <c r="C214" t="s">
        <v>40</v>
      </c>
      <c r="D214" t="s">
        <v>47</v>
      </c>
      <c r="E214" t="s">
        <v>42</v>
      </c>
      <c r="F214">
        <v>53211</v>
      </c>
      <c r="G214" t="s">
        <v>29</v>
      </c>
      <c r="H214" t="s">
        <v>43</v>
      </c>
      <c r="I214">
        <v>11147</v>
      </c>
      <c r="J214" t="s">
        <v>30</v>
      </c>
      <c r="K214" t="s">
        <v>81</v>
      </c>
      <c r="L214">
        <f>VLOOKUP($K214,Key!$A$1:$D$106,2,FALSE)</f>
        <v>43.081940000000003</v>
      </c>
      <c r="M214">
        <f>VLOOKUP($K214,Key!$A$1:$D$106,3,FALSE)</f>
        <v>-87.888090000000005</v>
      </c>
      <c r="N214" t="str">
        <f>VLOOKUP($K214,Key!$A$1:$D$106,4,FALSE)</f>
        <v>Shorewood</v>
      </c>
      <c r="O214" t="s">
        <v>75</v>
      </c>
      <c r="P214">
        <f>VLOOKUP($O214,Key!$A$1:$D$106,2,FALSE)</f>
        <v>43.038600000000002</v>
      </c>
      <c r="Q214">
        <f>VLOOKUP($O214,Key!$A$1:$D$106,3,FALSE)</f>
        <v>-87.912099999999995</v>
      </c>
      <c r="R214" t="str">
        <f>VLOOKUP($O214,Key!$A$1:$D$106,4,FALSE)</f>
        <v>Milwaukee</v>
      </c>
      <c r="S214">
        <v>38</v>
      </c>
      <c r="T214">
        <v>0</v>
      </c>
      <c r="U214">
        <v>0</v>
      </c>
      <c r="V214" t="s">
        <v>32</v>
      </c>
      <c r="W214">
        <v>5</v>
      </c>
      <c r="X214">
        <v>4.8</v>
      </c>
      <c r="Y214">
        <v>200</v>
      </c>
      <c r="Z214" s="5">
        <v>-1</v>
      </c>
      <c r="AA214" s="1">
        <v>43503</v>
      </c>
      <c r="AB214" s="7">
        <f t="shared" si="18"/>
        <v>43497</v>
      </c>
      <c r="AC214" s="7">
        <f t="shared" si="19"/>
        <v>43503</v>
      </c>
      <c r="AD214" s="7" t="str">
        <f t="shared" si="20"/>
        <v>Thursday</v>
      </c>
      <c r="AE214" s="2">
        <v>0.33810185185185188</v>
      </c>
      <c r="AF214" s="5">
        <v>1</v>
      </c>
      <c r="AG214" s="1">
        <v>43503</v>
      </c>
      <c r="AH214" s="7">
        <f t="shared" si="21"/>
        <v>43497</v>
      </c>
      <c r="AI214" s="7">
        <f t="shared" si="22"/>
        <v>43503</v>
      </c>
      <c r="AJ214" s="7" t="str">
        <f t="shared" si="23"/>
        <v>Thursday</v>
      </c>
      <c r="AK214" s="2">
        <v>0.36395833333333333</v>
      </c>
      <c r="AL214" t="s">
        <v>33</v>
      </c>
      <c r="AM214" t="s">
        <v>33</v>
      </c>
      <c r="AN214" t="s">
        <v>46</v>
      </c>
      <c r="AO214" t="s">
        <v>27</v>
      </c>
    </row>
    <row r="215" spans="1:41" x14ac:dyDescent="0.2">
      <c r="A215" t="s">
        <v>101</v>
      </c>
      <c r="B215">
        <v>2257274</v>
      </c>
      <c r="C215" t="s">
        <v>40</v>
      </c>
      <c r="D215" t="s">
        <v>47</v>
      </c>
      <c r="E215" t="s">
        <v>42</v>
      </c>
      <c r="F215">
        <v>53202</v>
      </c>
      <c r="G215" t="s">
        <v>29</v>
      </c>
      <c r="H215" t="s">
        <v>102</v>
      </c>
      <c r="I215">
        <v>12518</v>
      </c>
      <c r="J215" t="s">
        <v>30</v>
      </c>
      <c r="K215" t="s">
        <v>98</v>
      </c>
      <c r="L215">
        <f>VLOOKUP($K215,Key!$A$1:$D$106,2,FALSE)</f>
        <v>43.05097</v>
      </c>
      <c r="M215">
        <f>VLOOKUP($K215,Key!$A$1:$D$106,3,FALSE)</f>
        <v>-87.906440000000003</v>
      </c>
      <c r="N215" t="str">
        <f>VLOOKUP($K215,Key!$A$1:$D$106,4,FALSE)</f>
        <v>Milwaukee</v>
      </c>
      <c r="O215" t="s">
        <v>45</v>
      </c>
      <c r="P215">
        <f>VLOOKUP($O215,Key!$A$1:$D$106,2,FALSE)</f>
        <v>43.03886</v>
      </c>
      <c r="Q215">
        <f>VLOOKUP($O215,Key!$A$1:$D$106,3,FALSE)</f>
        <v>-87.902720000000002</v>
      </c>
      <c r="R215" t="str">
        <f>VLOOKUP($O215,Key!$A$1:$D$106,4,FALSE)</f>
        <v>Milwaukee</v>
      </c>
      <c r="S215">
        <v>166</v>
      </c>
      <c r="T215">
        <v>30</v>
      </c>
      <c r="U215">
        <v>0</v>
      </c>
      <c r="V215" t="s">
        <v>33</v>
      </c>
      <c r="W215">
        <v>18</v>
      </c>
      <c r="X215">
        <v>17.100000000000001</v>
      </c>
      <c r="Y215">
        <v>720</v>
      </c>
      <c r="Z215" s="4">
        <v>-1</v>
      </c>
      <c r="AA215" s="1">
        <v>43503</v>
      </c>
      <c r="AB215" s="6">
        <f t="shared" si="18"/>
        <v>43497</v>
      </c>
      <c r="AC215" s="6">
        <f t="shared" si="19"/>
        <v>43503</v>
      </c>
      <c r="AD215" s="6" t="str">
        <f t="shared" si="20"/>
        <v>Thursday</v>
      </c>
      <c r="AE215" s="2">
        <v>0.36109953703703707</v>
      </c>
      <c r="AF215" s="4">
        <v>1</v>
      </c>
      <c r="AG215" s="1">
        <v>43503</v>
      </c>
      <c r="AH215" s="6">
        <f t="shared" si="21"/>
        <v>43497</v>
      </c>
      <c r="AI215" s="6">
        <f t="shared" si="22"/>
        <v>43503</v>
      </c>
      <c r="AJ215" s="6" t="str">
        <f t="shared" si="23"/>
        <v>Thursday</v>
      </c>
      <c r="AK215" s="2">
        <v>0.47627314814814814</v>
      </c>
      <c r="AL215" t="s">
        <v>33</v>
      </c>
      <c r="AM215" t="s">
        <v>32</v>
      </c>
      <c r="AN215" t="s">
        <v>46</v>
      </c>
      <c r="AO215" t="s">
        <v>27</v>
      </c>
    </row>
    <row r="216" spans="1:41" x14ac:dyDescent="0.2">
      <c r="A216" t="s">
        <v>27</v>
      </c>
      <c r="B216">
        <v>1730248</v>
      </c>
      <c r="C216" t="s">
        <v>40</v>
      </c>
      <c r="D216" t="s">
        <v>86</v>
      </c>
      <c r="E216" t="s">
        <v>42</v>
      </c>
      <c r="F216">
        <v>53207</v>
      </c>
      <c r="G216" t="s">
        <v>29</v>
      </c>
      <c r="H216" t="s">
        <v>43</v>
      </c>
      <c r="I216">
        <v>12631</v>
      </c>
      <c r="J216" t="s">
        <v>30</v>
      </c>
      <c r="K216" t="s">
        <v>36</v>
      </c>
      <c r="L216">
        <f>VLOOKUP($K216,Key!$A$1:$D$106,2,FALSE)</f>
        <v>43.04824</v>
      </c>
      <c r="M216">
        <f>VLOOKUP($K216,Key!$A$1:$D$106,3,FALSE)</f>
        <v>-87.904970000000006</v>
      </c>
      <c r="N216" t="str">
        <f>VLOOKUP($K216,Key!$A$1:$D$106,4,FALSE)</f>
        <v>Milwaukee</v>
      </c>
      <c r="O216" t="s">
        <v>35</v>
      </c>
      <c r="P216">
        <f>VLOOKUP($O216,Key!$A$1:$D$106,2,FALSE)</f>
        <v>43.042490000000001</v>
      </c>
      <c r="Q216">
        <f>VLOOKUP($O216,Key!$A$1:$D$106,3,FALSE)</f>
        <v>-87.909959999999998</v>
      </c>
      <c r="R216" t="str">
        <f>VLOOKUP($O216,Key!$A$1:$D$106,4,FALSE)</f>
        <v>Milwaukee</v>
      </c>
      <c r="S216">
        <v>4</v>
      </c>
      <c r="T216">
        <v>0</v>
      </c>
      <c r="U216">
        <v>0</v>
      </c>
      <c r="V216" t="s">
        <v>32</v>
      </c>
      <c r="W216">
        <v>0</v>
      </c>
      <c r="X216">
        <v>0</v>
      </c>
      <c r="Y216">
        <v>0</v>
      </c>
      <c r="Z216" s="5">
        <v>-1</v>
      </c>
      <c r="AA216" s="1">
        <v>43503</v>
      </c>
      <c r="AB216" s="7">
        <f t="shared" si="18"/>
        <v>43497</v>
      </c>
      <c r="AC216" s="7">
        <f t="shared" si="19"/>
        <v>43503</v>
      </c>
      <c r="AD216" s="7" t="str">
        <f t="shared" si="20"/>
        <v>Thursday</v>
      </c>
      <c r="AE216" s="2">
        <v>0.45104166666666662</v>
      </c>
      <c r="AF216" s="5">
        <v>1</v>
      </c>
      <c r="AG216" s="1">
        <v>43503</v>
      </c>
      <c r="AH216" s="7">
        <f t="shared" si="21"/>
        <v>43497</v>
      </c>
      <c r="AI216" s="7">
        <f t="shared" si="22"/>
        <v>43503</v>
      </c>
      <c r="AJ216" s="7" t="str">
        <f t="shared" si="23"/>
        <v>Thursday</v>
      </c>
      <c r="AK216" s="2">
        <v>0.45378472222222221</v>
      </c>
      <c r="AL216" t="s">
        <v>32</v>
      </c>
      <c r="AM216" t="s">
        <v>33</v>
      </c>
      <c r="AN216" t="s">
        <v>46</v>
      </c>
      <c r="AO216" t="s">
        <v>27</v>
      </c>
    </row>
    <row r="217" spans="1:41" x14ac:dyDescent="0.2">
      <c r="A217" t="s">
        <v>27</v>
      </c>
      <c r="B217">
        <v>1815780</v>
      </c>
      <c r="C217" t="s">
        <v>40</v>
      </c>
      <c r="D217" t="s">
        <v>90</v>
      </c>
      <c r="E217" t="s">
        <v>42</v>
      </c>
      <c r="F217">
        <v>53132</v>
      </c>
      <c r="G217" t="s">
        <v>29</v>
      </c>
      <c r="H217" t="s">
        <v>43</v>
      </c>
      <c r="I217">
        <v>12535</v>
      </c>
      <c r="J217" t="s">
        <v>30</v>
      </c>
      <c r="K217" t="s">
        <v>85</v>
      </c>
      <c r="L217">
        <f>VLOOKUP($K217,Key!$A$1:$D$106,2,FALSE)</f>
        <v>43.078530000000001</v>
      </c>
      <c r="M217">
        <f>VLOOKUP($K217,Key!$A$1:$D$106,3,FALSE)</f>
        <v>-87.882620000000003</v>
      </c>
      <c r="N217" t="str">
        <f>VLOOKUP($K217,Key!$A$1:$D$106,4,FALSE)</f>
        <v>Milwaukee</v>
      </c>
      <c r="O217" t="s">
        <v>85</v>
      </c>
      <c r="P217">
        <f>VLOOKUP($O217,Key!$A$1:$D$106,2,FALSE)</f>
        <v>43.078530000000001</v>
      </c>
      <c r="Q217">
        <f>VLOOKUP($O217,Key!$A$1:$D$106,3,FALSE)</f>
        <v>-87.882620000000003</v>
      </c>
      <c r="R217" t="str">
        <f>VLOOKUP($O217,Key!$A$1:$D$106,4,FALSE)</f>
        <v>Milwaukee</v>
      </c>
      <c r="S217">
        <v>31</v>
      </c>
      <c r="T217">
        <v>0</v>
      </c>
      <c r="U217">
        <v>0</v>
      </c>
      <c r="V217" t="s">
        <v>32</v>
      </c>
      <c r="W217">
        <v>4</v>
      </c>
      <c r="X217">
        <v>3.8</v>
      </c>
      <c r="Y217">
        <v>160</v>
      </c>
      <c r="Z217" s="4">
        <v>-1</v>
      </c>
      <c r="AA217" s="1">
        <v>43503</v>
      </c>
      <c r="AB217" s="6">
        <f t="shared" si="18"/>
        <v>43497</v>
      </c>
      <c r="AC217" s="6">
        <f t="shared" si="19"/>
        <v>43503</v>
      </c>
      <c r="AD217" s="6" t="str">
        <f t="shared" si="20"/>
        <v>Thursday</v>
      </c>
      <c r="AE217" s="2">
        <v>0.71741898148148142</v>
      </c>
      <c r="AF217" s="4">
        <v>1</v>
      </c>
      <c r="AG217" s="1">
        <v>43503</v>
      </c>
      <c r="AH217" s="6">
        <f t="shared" si="21"/>
        <v>43497</v>
      </c>
      <c r="AI217" s="6">
        <f t="shared" si="22"/>
        <v>43503</v>
      </c>
      <c r="AJ217" s="6" t="str">
        <f t="shared" si="23"/>
        <v>Thursday</v>
      </c>
      <c r="AK217" s="2">
        <v>0.73898148148148157</v>
      </c>
      <c r="AL217" t="s">
        <v>33</v>
      </c>
      <c r="AM217" t="s">
        <v>33</v>
      </c>
      <c r="AN217" t="s">
        <v>34</v>
      </c>
      <c r="AO217" t="s">
        <v>27</v>
      </c>
    </row>
    <row r="218" spans="1:41" x14ac:dyDescent="0.2">
      <c r="A218" t="s">
        <v>27</v>
      </c>
      <c r="B218">
        <v>2305266</v>
      </c>
      <c r="C218" t="s">
        <v>40</v>
      </c>
      <c r="D218" t="s">
        <v>47</v>
      </c>
      <c r="E218" t="s">
        <v>42</v>
      </c>
      <c r="F218">
        <v>53203</v>
      </c>
      <c r="G218" t="s">
        <v>29</v>
      </c>
      <c r="H218" t="s">
        <v>43</v>
      </c>
      <c r="I218">
        <v>5441</v>
      </c>
      <c r="J218" t="s">
        <v>30</v>
      </c>
      <c r="K218" t="s">
        <v>44</v>
      </c>
      <c r="L218">
        <f>VLOOKUP($K218,Key!$A$1:$D$106,2,FALSE)</f>
        <v>43.03519</v>
      </c>
      <c r="M218">
        <f>VLOOKUP($K218,Key!$A$1:$D$106,3,FALSE)</f>
        <v>-87.907390000000007</v>
      </c>
      <c r="N218" t="str">
        <f>VLOOKUP($K218,Key!$A$1:$D$106,4,FALSE)</f>
        <v>Milwaukee</v>
      </c>
      <c r="O218" t="s">
        <v>75</v>
      </c>
      <c r="P218">
        <f>VLOOKUP($O218,Key!$A$1:$D$106,2,FALSE)</f>
        <v>43.038600000000002</v>
      </c>
      <c r="Q218">
        <f>VLOOKUP($O218,Key!$A$1:$D$106,3,FALSE)</f>
        <v>-87.912099999999995</v>
      </c>
      <c r="R218" t="str">
        <f>VLOOKUP($O218,Key!$A$1:$D$106,4,FALSE)</f>
        <v>Milwaukee</v>
      </c>
      <c r="S218">
        <v>3</v>
      </c>
      <c r="T218">
        <v>0</v>
      </c>
      <c r="U218">
        <v>0</v>
      </c>
      <c r="V218" t="s">
        <v>32</v>
      </c>
      <c r="W218">
        <v>0</v>
      </c>
      <c r="X218">
        <v>0</v>
      </c>
      <c r="Y218">
        <v>0</v>
      </c>
      <c r="Z218" s="5">
        <v>-1</v>
      </c>
      <c r="AA218" s="1">
        <v>43505</v>
      </c>
      <c r="AB218" s="7">
        <f t="shared" si="18"/>
        <v>43497</v>
      </c>
      <c r="AC218" s="7">
        <f t="shared" si="19"/>
        <v>43505</v>
      </c>
      <c r="AD218" s="7" t="str">
        <f t="shared" si="20"/>
        <v>Saturday</v>
      </c>
      <c r="AE218" s="2">
        <v>0.62550925925925926</v>
      </c>
      <c r="AF218" s="5">
        <v>1</v>
      </c>
      <c r="AG218" s="1">
        <v>43505</v>
      </c>
      <c r="AH218" s="7">
        <f t="shared" si="21"/>
        <v>43497</v>
      </c>
      <c r="AI218" s="7">
        <f t="shared" si="22"/>
        <v>43505</v>
      </c>
      <c r="AJ218" s="7" t="str">
        <f t="shared" si="23"/>
        <v>Saturday</v>
      </c>
      <c r="AK218" s="2">
        <v>0.62770833333333331</v>
      </c>
      <c r="AL218" t="s">
        <v>32</v>
      </c>
      <c r="AM218" t="s">
        <v>33</v>
      </c>
      <c r="AN218" t="s">
        <v>46</v>
      </c>
      <c r="AO218" t="s">
        <v>27</v>
      </c>
    </row>
    <row r="219" spans="1:41" x14ac:dyDescent="0.2">
      <c r="A219" t="s">
        <v>27</v>
      </c>
      <c r="B219">
        <v>2289882</v>
      </c>
      <c r="C219" t="s">
        <v>40</v>
      </c>
      <c r="D219" t="s">
        <v>119</v>
      </c>
      <c r="E219" t="s">
        <v>42</v>
      </c>
      <c r="F219">
        <v>53045</v>
      </c>
      <c r="G219" t="s">
        <v>29</v>
      </c>
      <c r="H219" t="s">
        <v>43</v>
      </c>
      <c r="I219">
        <v>76</v>
      </c>
      <c r="J219" t="s">
        <v>30</v>
      </c>
      <c r="K219" t="s">
        <v>79</v>
      </c>
      <c r="L219">
        <f>VLOOKUP($K219,Key!$A$1:$D$106,2,FALSE)</f>
        <v>43.077359999999999</v>
      </c>
      <c r="M219">
        <f>VLOOKUP($K219,Key!$A$1:$D$106,3,FALSE)</f>
        <v>-87.880769999999998</v>
      </c>
      <c r="N219" t="str">
        <f>VLOOKUP($K219,Key!$A$1:$D$106,4,FALSE)</f>
        <v>Milwaukee</v>
      </c>
      <c r="O219" t="s">
        <v>83</v>
      </c>
      <c r="P219">
        <f>VLOOKUP($O219,Key!$A$1:$D$106,2,FALSE)</f>
        <v>43.074655999999997</v>
      </c>
      <c r="Q219">
        <f>VLOOKUP($O219,Key!$A$1:$D$106,3,FALSE)</f>
        <v>-87.889011999999994</v>
      </c>
      <c r="R219" t="str">
        <f>VLOOKUP($O219,Key!$A$1:$D$106,4,FALSE)</f>
        <v>Milwaukee</v>
      </c>
      <c r="S219">
        <v>6</v>
      </c>
      <c r="T219">
        <v>0</v>
      </c>
      <c r="U219">
        <v>0</v>
      </c>
      <c r="V219" t="s">
        <v>32</v>
      </c>
      <c r="W219">
        <v>0</v>
      </c>
      <c r="X219">
        <v>0</v>
      </c>
      <c r="Y219">
        <v>0</v>
      </c>
      <c r="Z219" s="5">
        <v>-1</v>
      </c>
      <c r="AA219" s="1">
        <v>43505</v>
      </c>
      <c r="AB219" s="7">
        <f t="shared" si="18"/>
        <v>43497</v>
      </c>
      <c r="AC219" s="7">
        <f t="shared" si="19"/>
        <v>43505</v>
      </c>
      <c r="AD219" s="7" t="str">
        <f t="shared" si="20"/>
        <v>Saturday</v>
      </c>
      <c r="AE219" s="2">
        <v>0.73403935185185187</v>
      </c>
      <c r="AF219" s="5">
        <v>1</v>
      </c>
      <c r="AG219" s="1">
        <v>43505</v>
      </c>
      <c r="AH219" s="7">
        <f t="shared" si="21"/>
        <v>43497</v>
      </c>
      <c r="AI219" s="7">
        <f t="shared" si="22"/>
        <v>43505</v>
      </c>
      <c r="AJ219" s="7" t="str">
        <f t="shared" si="23"/>
        <v>Saturday</v>
      </c>
      <c r="AK219" s="2">
        <v>0.73822916666666671</v>
      </c>
      <c r="AL219" t="s">
        <v>32</v>
      </c>
      <c r="AM219" t="s">
        <v>33</v>
      </c>
      <c r="AN219" t="s">
        <v>46</v>
      </c>
      <c r="AO219" t="s">
        <v>27</v>
      </c>
    </row>
    <row r="220" spans="1:41" x14ac:dyDescent="0.2">
      <c r="A220" t="s">
        <v>27</v>
      </c>
      <c r="B220">
        <v>2198395</v>
      </c>
      <c r="C220" t="s">
        <v>40</v>
      </c>
      <c r="D220" t="s">
        <v>47</v>
      </c>
      <c r="E220" t="s">
        <v>42</v>
      </c>
      <c r="F220">
        <v>53211</v>
      </c>
      <c r="G220" t="s">
        <v>29</v>
      </c>
      <c r="H220" t="s">
        <v>43</v>
      </c>
      <c r="I220">
        <v>76</v>
      </c>
      <c r="J220" t="s">
        <v>30</v>
      </c>
      <c r="K220" t="s">
        <v>83</v>
      </c>
      <c r="L220">
        <f>VLOOKUP($K220,Key!$A$1:$D$106,2,FALSE)</f>
        <v>43.074655999999997</v>
      </c>
      <c r="M220">
        <f>VLOOKUP($K220,Key!$A$1:$D$106,3,FALSE)</f>
        <v>-87.889011999999994</v>
      </c>
      <c r="N220" t="str">
        <f>VLOOKUP($K220,Key!$A$1:$D$106,4,FALSE)</f>
        <v>Milwaukee</v>
      </c>
      <c r="O220" t="s">
        <v>79</v>
      </c>
      <c r="P220">
        <f>VLOOKUP($O220,Key!$A$1:$D$106,2,FALSE)</f>
        <v>43.077359999999999</v>
      </c>
      <c r="Q220">
        <f>VLOOKUP($O220,Key!$A$1:$D$106,3,FALSE)</f>
        <v>-87.880769999999998</v>
      </c>
      <c r="R220" t="str">
        <f>VLOOKUP($O220,Key!$A$1:$D$106,4,FALSE)</f>
        <v>Milwaukee</v>
      </c>
      <c r="S220">
        <v>7</v>
      </c>
      <c r="T220">
        <v>0</v>
      </c>
      <c r="U220">
        <v>0</v>
      </c>
      <c r="V220" t="s">
        <v>32</v>
      </c>
      <c r="W220">
        <v>1</v>
      </c>
      <c r="X220">
        <v>1</v>
      </c>
      <c r="Y220">
        <v>40</v>
      </c>
      <c r="Z220" s="4">
        <v>-1</v>
      </c>
      <c r="AA220" s="1">
        <v>43507</v>
      </c>
      <c r="AB220" s="6">
        <f t="shared" si="18"/>
        <v>43497</v>
      </c>
      <c r="AC220" s="6">
        <f t="shared" si="19"/>
        <v>43507</v>
      </c>
      <c r="AD220" s="6" t="str">
        <f t="shared" si="20"/>
        <v>Monday</v>
      </c>
      <c r="AE220" s="2">
        <v>0.3862962962962963</v>
      </c>
      <c r="AF220" s="4">
        <v>1</v>
      </c>
      <c r="AG220" s="1">
        <v>43507</v>
      </c>
      <c r="AH220" s="6">
        <f t="shared" si="21"/>
        <v>43497</v>
      </c>
      <c r="AI220" s="6">
        <f t="shared" si="22"/>
        <v>43507</v>
      </c>
      <c r="AJ220" s="6" t="str">
        <f t="shared" si="23"/>
        <v>Monday</v>
      </c>
      <c r="AK220" s="2">
        <v>0.39136574074074071</v>
      </c>
      <c r="AL220" t="s">
        <v>32</v>
      </c>
      <c r="AM220" t="s">
        <v>33</v>
      </c>
      <c r="AN220" t="s">
        <v>46</v>
      </c>
      <c r="AO220" t="s">
        <v>27</v>
      </c>
    </row>
    <row r="221" spans="1:41" x14ac:dyDescent="0.2">
      <c r="A221" t="s">
        <v>27</v>
      </c>
      <c r="B221">
        <v>825934</v>
      </c>
      <c r="C221" t="s">
        <v>40</v>
      </c>
      <c r="D221" t="s">
        <v>47</v>
      </c>
      <c r="E221" t="s">
        <v>42</v>
      </c>
      <c r="F221">
        <v>53208</v>
      </c>
      <c r="G221" t="s">
        <v>29</v>
      </c>
      <c r="H221" t="s">
        <v>43</v>
      </c>
      <c r="I221">
        <v>12631</v>
      </c>
      <c r="J221" t="s">
        <v>30</v>
      </c>
      <c r="K221" t="s">
        <v>35</v>
      </c>
      <c r="L221">
        <f>VLOOKUP($K221,Key!$A$1:$D$106,2,FALSE)</f>
        <v>43.042490000000001</v>
      </c>
      <c r="M221">
        <f>VLOOKUP($K221,Key!$A$1:$D$106,3,FALSE)</f>
        <v>-87.909959999999998</v>
      </c>
      <c r="N221" t="str">
        <f>VLOOKUP($K221,Key!$A$1:$D$106,4,FALSE)</f>
        <v>Milwaukee</v>
      </c>
      <c r="O221" t="s">
        <v>49</v>
      </c>
      <c r="P221">
        <f>VLOOKUP($O221,Key!$A$1:$D$106,2,FALSE)</f>
        <v>43.03913</v>
      </c>
      <c r="Q221">
        <f>VLOOKUP($O221,Key!$A$1:$D$106,3,FALSE)</f>
        <v>-87.916150000000002</v>
      </c>
      <c r="R221" t="str">
        <f>VLOOKUP($O221,Key!$A$1:$D$106,4,FALSE)</f>
        <v>Milwaukee</v>
      </c>
      <c r="S221">
        <v>6</v>
      </c>
      <c r="T221">
        <v>0</v>
      </c>
      <c r="U221">
        <v>0</v>
      </c>
      <c r="V221" t="s">
        <v>32</v>
      </c>
      <c r="W221">
        <v>0</v>
      </c>
      <c r="X221">
        <v>0</v>
      </c>
      <c r="Y221">
        <v>0</v>
      </c>
      <c r="Z221" s="5">
        <v>-1</v>
      </c>
      <c r="AA221" s="1">
        <v>43507</v>
      </c>
      <c r="AB221" s="7">
        <f t="shared" si="18"/>
        <v>43497</v>
      </c>
      <c r="AC221" s="7">
        <f t="shared" si="19"/>
        <v>43507</v>
      </c>
      <c r="AD221" s="7" t="str">
        <f t="shared" si="20"/>
        <v>Monday</v>
      </c>
      <c r="AE221" s="2">
        <v>0.71300925925925929</v>
      </c>
      <c r="AF221" s="5">
        <v>1</v>
      </c>
      <c r="AG221" s="1">
        <v>43507</v>
      </c>
      <c r="AH221" s="7">
        <f t="shared" si="21"/>
        <v>43497</v>
      </c>
      <c r="AI221" s="7">
        <f t="shared" si="22"/>
        <v>43507</v>
      </c>
      <c r="AJ221" s="7" t="str">
        <f t="shared" si="23"/>
        <v>Monday</v>
      </c>
      <c r="AK221" s="2">
        <v>0.71711805555555552</v>
      </c>
      <c r="AL221" t="s">
        <v>32</v>
      </c>
      <c r="AM221" t="s">
        <v>33</v>
      </c>
      <c r="AN221" t="s">
        <v>46</v>
      </c>
      <c r="AO221" t="s">
        <v>27</v>
      </c>
    </row>
    <row r="222" spans="1:41" x14ac:dyDescent="0.2">
      <c r="A222" t="s">
        <v>27</v>
      </c>
      <c r="B222">
        <v>2252995</v>
      </c>
      <c r="C222" t="s">
        <v>40</v>
      </c>
      <c r="D222" t="s">
        <v>47</v>
      </c>
      <c r="E222" t="s">
        <v>42</v>
      </c>
      <c r="F222">
        <v>53211</v>
      </c>
      <c r="G222" t="s">
        <v>29</v>
      </c>
      <c r="H222" t="s">
        <v>43</v>
      </c>
      <c r="I222">
        <v>12535</v>
      </c>
      <c r="J222" t="s">
        <v>30</v>
      </c>
      <c r="K222" t="s">
        <v>84</v>
      </c>
      <c r="L222">
        <f>VLOOKUP($K222,Key!$A$1:$D$106,2,FALSE)</f>
        <v>43.074890000000003</v>
      </c>
      <c r="M222">
        <f>VLOOKUP($K222,Key!$A$1:$D$106,3,FALSE)</f>
        <v>-87.882810000000006</v>
      </c>
      <c r="N222" t="str">
        <f>VLOOKUP($K222,Key!$A$1:$D$106,4,FALSE)</f>
        <v>Milwaukee</v>
      </c>
      <c r="O222" t="s">
        <v>85</v>
      </c>
      <c r="P222">
        <f>VLOOKUP($O222,Key!$A$1:$D$106,2,FALSE)</f>
        <v>43.078530000000001</v>
      </c>
      <c r="Q222">
        <f>VLOOKUP($O222,Key!$A$1:$D$106,3,FALSE)</f>
        <v>-87.882620000000003</v>
      </c>
      <c r="R222" t="str">
        <f>VLOOKUP($O222,Key!$A$1:$D$106,4,FALSE)</f>
        <v>Milwaukee</v>
      </c>
      <c r="S222">
        <v>968</v>
      </c>
      <c r="T222">
        <v>30</v>
      </c>
      <c r="U222">
        <v>0</v>
      </c>
      <c r="V222" t="s">
        <v>33</v>
      </c>
      <c r="W222">
        <v>18</v>
      </c>
      <c r="X222">
        <v>17.100000000000001</v>
      </c>
      <c r="Y222">
        <v>720</v>
      </c>
      <c r="Z222" s="4">
        <v>-1</v>
      </c>
      <c r="AA222" s="1">
        <v>43507</v>
      </c>
      <c r="AB222" s="6">
        <f t="shared" si="18"/>
        <v>43497</v>
      </c>
      <c r="AC222" s="6">
        <f t="shared" si="19"/>
        <v>43507</v>
      </c>
      <c r="AD222" s="6" t="str">
        <f t="shared" si="20"/>
        <v>Monday</v>
      </c>
      <c r="AE222" s="2">
        <v>0.80726851851851855</v>
      </c>
      <c r="AF222" s="4">
        <v>1</v>
      </c>
      <c r="AG222" s="1">
        <v>43508</v>
      </c>
      <c r="AH222" s="6">
        <f t="shared" si="21"/>
        <v>43497</v>
      </c>
      <c r="AI222" s="6">
        <f t="shared" si="22"/>
        <v>43508</v>
      </c>
      <c r="AJ222" s="6" t="str">
        <f t="shared" si="23"/>
        <v>Tuesday</v>
      </c>
      <c r="AK222" s="2">
        <v>0.47946759259259258</v>
      </c>
      <c r="AL222" t="s">
        <v>33</v>
      </c>
      <c r="AM222" t="s">
        <v>33</v>
      </c>
      <c r="AN222" t="s">
        <v>46</v>
      </c>
      <c r="AO222" t="s">
        <v>27</v>
      </c>
    </row>
    <row r="223" spans="1:41" x14ac:dyDescent="0.2">
      <c r="A223" t="s">
        <v>27</v>
      </c>
      <c r="B223">
        <v>1312561</v>
      </c>
      <c r="C223" t="s">
        <v>40</v>
      </c>
      <c r="D223" t="s">
        <v>47</v>
      </c>
      <c r="E223" t="s">
        <v>42</v>
      </c>
      <c r="F223">
        <v>53203</v>
      </c>
      <c r="G223" t="s">
        <v>29</v>
      </c>
      <c r="H223" t="s">
        <v>43</v>
      </c>
      <c r="I223">
        <v>5424</v>
      </c>
      <c r="J223" t="s">
        <v>30</v>
      </c>
      <c r="K223" t="s">
        <v>75</v>
      </c>
      <c r="L223">
        <f>VLOOKUP($K223,Key!$A$1:$D$106,2,FALSE)</f>
        <v>43.038600000000002</v>
      </c>
      <c r="M223">
        <f>VLOOKUP($K223,Key!$A$1:$D$106,3,FALSE)</f>
        <v>-87.912099999999995</v>
      </c>
      <c r="N223" t="str">
        <f>VLOOKUP($K223,Key!$A$1:$D$106,4,FALSE)</f>
        <v>Milwaukee</v>
      </c>
      <c r="O223" t="s">
        <v>74</v>
      </c>
      <c r="P223">
        <f>VLOOKUP($O223,Key!$A$1:$D$106,2,FALSE)</f>
        <v>43.038649999999997</v>
      </c>
      <c r="Q223">
        <f>VLOOKUP($O223,Key!$A$1:$D$106,3,FALSE)</f>
        <v>-87.921930000000003</v>
      </c>
      <c r="R223" t="str">
        <f>VLOOKUP($O223,Key!$A$1:$D$106,4,FALSE)</f>
        <v>Milwaukee</v>
      </c>
      <c r="S223">
        <v>5</v>
      </c>
      <c r="T223">
        <v>0</v>
      </c>
      <c r="U223">
        <v>0</v>
      </c>
      <c r="V223" t="s">
        <v>32</v>
      </c>
      <c r="W223">
        <v>0</v>
      </c>
      <c r="X223">
        <v>0</v>
      </c>
      <c r="Y223">
        <v>0</v>
      </c>
      <c r="Z223" s="5">
        <v>-1</v>
      </c>
      <c r="AA223" s="1">
        <v>43510</v>
      </c>
      <c r="AB223" s="7">
        <f t="shared" si="18"/>
        <v>43497</v>
      </c>
      <c r="AC223" s="7">
        <f t="shared" si="19"/>
        <v>43510</v>
      </c>
      <c r="AD223" s="7" t="str">
        <f t="shared" si="20"/>
        <v>Thursday</v>
      </c>
      <c r="AE223" s="2">
        <v>0.34767361111111111</v>
      </c>
      <c r="AF223" s="5">
        <v>1</v>
      </c>
      <c r="AG223" s="1">
        <v>43510</v>
      </c>
      <c r="AH223" s="7">
        <f t="shared" si="21"/>
        <v>43497</v>
      </c>
      <c r="AI223" s="7">
        <f t="shared" si="22"/>
        <v>43510</v>
      </c>
      <c r="AJ223" s="7" t="str">
        <f t="shared" si="23"/>
        <v>Thursday</v>
      </c>
      <c r="AK223" s="2">
        <v>0.35096064814814815</v>
      </c>
      <c r="AL223" t="s">
        <v>32</v>
      </c>
      <c r="AM223" t="s">
        <v>33</v>
      </c>
      <c r="AN223" t="s">
        <v>46</v>
      </c>
      <c r="AO223" t="s">
        <v>27</v>
      </c>
    </row>
    <row r="224" spans="1:41" x14ac:dyDescent="0.2">
      <c r="A224" t="s">
        <v>27</v>
      </c>
      <c r="B224">
        <v>2274677</v>
      </c>
      <c r="C224" t="s">
        <v>40</v>
      </c>
      <c r="D224" t="s">
        <v>47</v>
      </c>
      <c r="E224" t="s">
        <v>42</v>
      </c>
      <c r="F224">
        <v>53211</v>
      </c>
      <c r="G224" t="s">
        <v>29</v>
      </c>
      <c r="H224" t="s">
        <v>43</v>
      </c>
      <c r="I224">
        <v>5540</v>
      </c>
      <c r="J224" t="s">
        <v>30</v>
      </c>
      <c r="K224" t="s">
        <v>83</v>
      </c>
      <c r="L224">
        <f>VLOOKUP($K224,Key!$A$1:$D$106,2,FALSE)</f>
        <v>43.074655999999997</v>
      </c>
      <c r="M224">
        <f>VLOOKUP($K224,Key!$A$1:$D$106,3,FALSE)</f>
        <v>-87.889011999999994</v>
      </c>
      <c r="N224" t="str">
        <f>VLOOKUP($K224,Key!$A$1:$D$106,4,FALSE)</f>
        <v>Milwaukee</v>
      </c>
      <c r="O224" t="s">
        <v>79</v>
      </c>
      <c r="P224">
        <f>VLOOKUP($O224,Key!$A$1:$D$106,2,FALSE)</f>
        <v>43.077359999999999</v>
      </c>
      <c r="Q224">
        <f>VLOOKUP($O224,Key!$A$1:$D$106,3,FALSE)</f>
        <v>-87.880769999999998</v>
      </c>
      <c r="R224" t="str">
        <f>VLOOKUP($O224,Key!$A$1:$D$106,4,FALSE)</f>
        <v>Milwaukee</v>
      </c>
      <c r="S224">
        <v>5</v>
      </c>
      <c r="T224">
        <v>0</v>
      </c>
      <c r="U224">
        <v>0</v>
      </c>
      <c r="V224" t="s">
        <v>32</v>
      </c>
      <c r="W224">
        <v>0</v>
      </c>
      <c r="X224">
        <v>0</v>
      </c>
      <c r="Y224">
        <v>0</v>
      </c>
      <c r="Z224" s="4">
        <v>-1</v>
      </c>
      <c r="AA224" s="1">
        <v>43510</v>
      </c>
      <c r="AB224" s="6">
        <f t="shared" si="18"/>
        <v>43497</v>
      </c>
      <c r="AC224" s="6">
        <f t="shared" si="19"/>
        <v>43510</v>
      </c>
      <c r="AD224" s="6" t="str">
        <f t="shared" si="20"/>
        <v>Thursday</v>
      </c>
      <c r="AE224" s="2">
        <v>0.83399305555555558</v>
      </c>
      <c r="AF224" s="4">
        <v>1</v>
      </c>
      <c r="AG224" s="1">
        <v>43510</v>
      </c>
      <c r="AH224" s="6">
        <f t="shared" si="21"/>
        <v>43497</v>
      </c>
      <c r="AI224" s="6">
        <f t="shared" si="22"/>
        <v>43510</v>
      </c>
      <c r="AJ224" s="6" t="str">
        <f t="shared" si="23"/>
        <v>Thursday</v>
      </c>
      <c r="AK224" s="2">
        <v>0.83695601851851853</v>
      </c>
      <c r="AL224" t="s">
        <v>32</v>
      </c>
      <c r="AM224" t="s">
        <v>33</v>
      </c>
      <c r="AN224" t="s">
        <v>46</v>
      </c>
      <c r="AO224" t="s">
        <v>27</v>
      </c>
    </row>
    <row r="225" spans="1:41" x14ac:dyDescent="0.2">
      <c r="A225" t="s">
        <v>27</v>
      </c>
      <c r="B225">
        <v>2237245</v>
      </c>
      <c r="C225" t="s">
        <v>40</v>
      </c>
      <c r="D225" t="s">
        <v>47</v>
      </c>
      <c r="E225" t="s">
        <v>42</v>
      </c>
      <c r="F225">
        <v>53211</v>
      </c>
      <c r="G225" t="s">
        <v>29</v>
      </c>
      <c r="H225" t="s">
        <v>43</v>
      </c>
      <c r="I225">
        <v>5497</v>
      </c>
      <c r="J225" t="s">
        <v>30</v>
      </c>
      <c r="K225" t="s">
        <v>87</v>
      </c>
      <c r="L225">
        <f>VLOOKUP($K225,Key!$A$1:$D$106,2,FALSE)</f>
        <v>43.045712999999999</v>
      </c>
      <c r="M225">
        <f>VLOOKUP($K225,Key!$A$1:$D$106,3,FALSE)</f>
        <v>-87.899756999999994</v>
      </c>
      <c r="N225" t="str">
        <f>VLOOKUP($K225,Key!$A$1:$D$106,4,FALSE)</f>
        <v>Milwaukee</v>
      </c>
      <c r="O225" t="s">
        <v>99</v>
      </c>
      <c r="P225">
        <f>VLOOKUP($O225,Key!$A$1:$D$106,2,FALSE)</f>
        <v>43.060786</v>
      </c>
      <c r="Q225">
        <f>VLOOKUP($O225,Key!$A$1:$D$106,3,FALSE)</f>
        <v>-87.883825999999999</v>
      </c>
      <c r="R225" t="str">
        <f>VLOOKUP($O225,Key!$A$1:$D$106,4,FALSE)</f>
        <v>Milwaukee</v>
      </c>
      <c r="S225">
        <v>9</v>
      </c>
      <c r="T225">
        <v>0</v>
      </c>
      <c r="U225">
        <v>0</v>
      </c>
      <c r="V225" t="s">
        <v>32</v>
      </c>
      <c r="W225">
        <v>1</v>
      </c>
      <c r="X225">
        <v>1</v>
      </c>
      <c r="Y225">
        <v>40</v>
      </c>
      <c r="Z225" s="5">
        <v>-1</v>
      </c>
      <c r="AA225" s="1">
        <v>43511</v>
      </c>
      <c r="AB225" s="7">
        <f t="shared" si="18"/>
        <v>43497</v>
      </c>
      <c r="AC225" s="7">
        <f t="shared" si="19"/>
        <v>43511</v>
      </c>
      <c r="AD225" s="7" t="str">
        <f t="shared" si="20"/>
        <v>Friday</v>
      </c>
      <c r="AE225" s="2">
        <v>5.8807870370370365E-2</v>
      </c>
      <c r="AF225" s="5">
        <v>1</v>
      </c>
      <c r="AG225" s="1">
        <v>43511</v>
      </c>
      <c r="AH225" s="7">
        <f t="shared" si="21"/>
        <v>43497</v>
      </c>
      <c r="AI225" s="7">
        <f t="shared" si="22"/>
        <v>43511</v>
      </c>
      <c r="AJ225" s="7" t="str">
        <f t="shared" si="23"/>
        <v>Friday</v>
      </c>
      <c r="AK225" s="2">
        <v>6.4953703703703694E-2</v>
      </c>
      <c r="AL225" t="s">
        <v>32</v>
      </c>
      <c r="AM225" t="s">
        <v>33</v>
      </c>
      <c r="AN225" t="s">
        <v>46</v>
      </c>
      <c r="AO225" t="s">
        <v>27</v>
      </c>
    </row>
    <row r="226" spans="1:41" x14ac:dyDescent="0.2">
      <c r="A226" t="s">
        <v>101</v>
      </c>
      <c r="B226">
        <v>2257274</v>
      </c>
      <c r="C226" t="s">
        <v>40</v>
      </c>
      <c r="D226" t="s">
        <v>47</v>
      </c>
      <c r="E226" t="s">
        <v>42</v>
      </c>
      <c r="F226">
        <v>53202</v>
      </c>
      <c r="G226" t="s">
        <v>29</v>
      </c>
      <c r="H226" t="s">
        <v>102</v>
      </c>
      <c r="I226">
        <v>12577</v>
      </c>
      <c r="J226" t="s">
        <v>30</v>
      </c>
      <c r="K226" t="s">
        <v>98</v>
      </c>
      <c r="L226">
        <f>VLOOKUP($K226,Key!$A$1:$D$106,2,FALSE)</f>
        <v>43.05097</v>
      </c>
      <c r="M226">
        <f>VLOOKUP($K226,Key!$A$1:$D$106,3,FALSE)</f>
        <v>-87.906440000000003</v>
      </c>
      <c r="N226" t="str">
        <f>VLOOKUP($K226,Key!$A$1:$D$106,4,FALSE)</f>
        <v>Milwaukee</v>
      </c>
      <c r="O226" t="s">
        <v>45</v>
      </c>
      <c r="P226">
        <f>VLOOKUP($O226,Key!$A$1:$D$106,2,FALSE)</f>
        <v>43.03886</v>
      </c>
      <c r="Q226">
        <f>VLOOKUP($O226,Key!$A$1:$D$106,3,FALSE)</f>
        <v>-87.902720000000002</v>
      </c>
      <c r="R226" t="str">
        <f>VLOOKUP($O226,Key!$A$1:$D$106,4,FALSE)</f>
        <v>Milwaukee</v>
      </c>
      <c r="S226">
        <v>8</v>
      </c>
      <c r="T226">
        <v>0</v>
      </c>
      <c r="U226">
        <v>0</v>
      </c>
      <c r="V226" t="s">
        <v>32</v>
      </c>
      <c r="W226">
        <v>1</v>
      </c>
      <c r="X226">
        <v>1</v>
      </c>
      <c r="Y226">
        <v>40</v>
      </c>
      <c r="Z226" s="4">
        <v>-1</v>
      </c>
      <c r="AA226" s="1">
        <v>43511</v>
      </c>
      <c r="AB226" s="6">
        <f t="shared" si="18"/>
        <v>43497</v>
      </c>
      <c r="AC226" s="6">
        <f t="shared" si="19"/>
        <v>43511</v>
      </c>
      <c r="AD226" s="6" t="str">
        <f t="shared" si="20"/>
        <v>Friday</v>
      </c>
      <c r="AE226" s="2">
        <v>0.33894675925925927</v>
      </c>
      <c r="AF226" s="4">
        <v>1</v>
      </c>
      <c r="AG226" s="1">
        <v>43511</v>
      </c>
      <c r="AH226" s="6">
        <f t="shared" si="21"/>
        <v>43497</v>
      </c>
      <c r="AI226" s="6">
        <f t="shared" si="22"/>
        <v>43511</v>
      </c>
      <c r="AJ226" s="6" t="str">
        <f t="shared" si="23"/>
        <v>Friday</v>
      </c>
      <c r="AK226" s="2">
        <v>0.34498842592592593</v>
      </c>
      <c r="AL226" t="s">
        <v>32</v>
      </c>
      <c r="AM226" t="s">
        <v>32</v>
      </c>
      <c r="AN226" t="s">
        <v>46</v>
      </c>
      <c r="AO226" t="s">
        <v>27</v>
      </c>
    </row>
    <row r="227" spans="1:41" x14ac:dyDescent="0.2">
      <c r="A227" t="s">
        <v>27</v>
      </c>
      <c r="B227">
        <v>2289882</v>
      </c>
      <c r="C227" t="s">
        <v>40</v>
      </c>
      <c r="D227" t="s">
        <v>119</v>
      </c>
      <c r="E227" t="s">
        <v>42</v>
      </c>
      <c r="F227">
        <v>53045</v>
      </c>
      <c r="G227" t="s">
        <v>29</v>
      </c>
      <c r="H227" t="s">
        <v>43</v>
      </c>
      <c r="I227">
        <v>11101</v>
      </c>
      <c r="J227" t="s">
        <v>30</v>
      </c>
      <c r="K227" t="s">
        <v>83</v>
      </c>
      <c r="L227">
        <f>VLOOKUP($K227,Key!$A$1:$D$106,2,FALSE)</f>
        <v>43.074655999999997</v>
      </c>
      <c r="M227">
        <f>VLOOKUP($K227,Key!$A$1:$D$106,3,FALSE)</f>
        <v>-87.889011999999994</v>
      </c>
      <c r="N227" t="str">
        <f>VLOOKUP($K227,Key!$A$1:$D$106,4,FALSE)</f>
        <v>Milwaukee</v>
      </c>
      <c r="O227" t="s">
        <v>79</v>
      </c>
      <c r="P227">
        <f>VLOOKUP($O227,Key!$A$1:$D$106,2,FALSE)</f>
        <v>43.077359999999999</v>
      </c>
      <c r="Q227">
        <f>VLOOKUP($O227,Key!$A$1:$D$106,3,FALSE)</f>
        <v>-87.880769999999998</v>
      </c>
      <c r="R227" t="str">
        <f>VLOOKUP($O227,Key!$A$1:$D$106,4,FALSE)</f>
        <v>Milwaukee</v>
      </c>
      <c r="S227">
        <v>6</v>
      </c>
      <c r="T227">
        <v>0</v>
      </c>
      <c r="U227">
        <v>0</v>
      </c>
      <c r="V227" t="s">
        <v>32</v>
      </c>
      <c r="W227">
        <v>0</v>
      </c>
      <c r="X227">
        <v>0</v>
      </c>
      <c r="Y227">
        <v>0</v>
      </c>
      <c r="Z227" s="5">
        <v>-1</v>
      </c>
      <c r="AA227" s="1">
        <v>43511</v>
      </c>
      <c r="AB227" s="7">
        <f t="shared" si="18"/>
        <v>43497</v>
      </c>
      <c r="AC227" s="7">
        <f t="shared" si="19"/>
        <v>43511</v>
      </c>
      <c r="AD227" s="7" t="str">
        <f t="shared" si="20"/>
        <v>Friday</v>
      </c>
      <c r="AE227" s="2">
        <v>0.69472222222222213</v>
      </c>
      <c r="AF227" s="5">
        <v>1</v>
      </c>
      <c r="AG227" s="1">
        <v>43511</v>
      </c>
      <c r="AH227" s="7">
        <f t="shared" si="21"/>
        <v>43497</v>
      </c>
      <c r="AI227" s="7">
        <f t="shared" si="22"/>
        <v>43511</v>
      </c>
      <c r="AJ227" s="7" t="str">
        <f t="shared" si="23"/>
        <v>Friday</v>
      </c>
      <c r="AK227" s="2">
        <v>0.69884259259259263</v>
      </c>
      <c r="AL227" t="s">
        <v>32</v>
      </c>
      <c r="AM227" t="s">
        <v>33</v>
      </c>
      <c r="AN227" t="s">
        <v>46</v>
      </c>
      <c r="AO227" t="s">
        <v>27</v>
      </c>
    </row>
    <row r="228" spans="1:41" x14ac:dyDescent="0.2">
      <c r="A228" t="s">
        <v>27</v>
      </c>
      <c r="B228">
        <v>2030100</v>
      </c>
      <c r="C228" t="s">
        <v>40</v>
      </c>
      <c r="D228" t="s">
        <v>93</v>
      </c>
      <c r="E228" t="s">
        <v>42</v>
      </c>
      <c r="F228">
        <v>53211</v>
      </c>
      <c r="G228" t="s">
        <v>29</v>
      </c>
      <c r="H228" t="s">
        <v>43</v>
      </c>
      <c r="I228">
        <v>5459</v>
      </c>
      <c r="J228" t="s">
        <v>30</v>
      </c>
      <c r="K228" t="s">
        <v>39</v>
      </c>
      <c r="L228">
        <f>VLOOKUP($K228,Key!$A$1:$D$106,2,FALSE)</f>
        <v>43.053040000000003</v>
      </c>
      <c r="M228">
        <f>VLOOKUP($K228,Key!$A$1:$D$106,3,FALSE)</f>
        <v>-87.897660000000002</v>
      </c>
      <c r="N228" t="str">
        <f>VLOOKUP($K228,Key!$A$1:$D$106,4,FALSE)</f>
        <v>Milwaukee</v>
      </c>
      <c r="O228" t="s">
        <v>58</v>
      </c>
      <c r="P228">
        <f>VLOOKUP($O228,Key!$A$1:$D$106,2,FALSE)</f>
        <v>43.004728999999998</v>
      </c>
      <c r="Q228">
        <f>VLOOKUP($O228,Key!$A$1:$D$106,3,FALSE)</f>
        <v>-87.905463999999995</v>
      </c>
      <c r="R228" t="str">
        <f>VLOOKUP($O228,Key!$A$1:$D$106,4,FALSE)</f>
        <v>Milwaukee</v>
      </c>
      <c r="S228">
        <v>37</v>
      </c>
      <c r="T228">
        <v>0</v>
      </c>
      <c r="U228">
        <v>0</v>
      </c>
      <c r="V228" t="s">
        <v>32</v>
      </c>
      <c r="W228">
        <v>5</v>
      </c>
      <c r="X228">
        <v>4.8</v>
      </c>
      <c r="Y228">
        <v>200</v>
      </c>
      <c r="Z228" s="5">
        <v>-1</v>
      </c>
      <c r="AA228" s="1">
        <v>43514</v>
      </c>
      <c r="AB228" s="7">
        <f t="shared" si="18"/>
        <v>43497</v>
      </c>
      <c r="AC228" s="7">
        <f t="shared" si="19"/>
        <v>43514</v>
      </c>
      <c r="AD228" s="7" t="str">
        <f t="shared" si="20"/>
        <v>Monday</v>
      </c>
      <c r="AE228" s="2">
        <v>0.42221064814814818</v>
      </c>
      <c r="AF228" s="5">
        <v>1</v>
      </c>
      <c r="AG228" s="1">
        <v>43514</v>
      </c>
      <c r="AH228" s="7">
        <f t="shared" si="21"/>
        <v>43497</v>
      </c>
      <c r="AI228" s="7">
        <f t="shared" si="22"/>
        <v>43514</v>
      </c>
      <c r="AJ228" s="7" t="str">
        <f t="shared" si="23"/>
        <v>Monday</v>
      </c>
      <c r="AK228" s="2">
        <v>0.44769675925925928</v>
      </c>
      <c r="AL228" t="s">
        <v>33</v>
      </c>
      <c r="AM228" t="s">
        <v>33</v>
      </c>
      <c r="AN228" t="s">
        <v>46</v>
      </c>
      <c r="AO228" t="s">
        <v>27</v>
      </c>
    </row>
    <row r="229" spans="1:41" x14ac:dyDescent="0.2">
      <c r="A229" t="s">
        <v>27</v>
      </c>
      <c r="B229">
        <v>1328721</v>
      </c>
      <c r="C229" t="s">
        <v>40</v>
      </c>
      <c r="D229" t="s">
        <v>47</v>
      </c>
      <c r="E229" t="s">
        <v>42</v>
      </c>
      <c r="F229">
        <v>53207</v>
      </c>
      <c r="G229" t="s">
        <v>29</v>
      </c>
      <c r="H229" t="s">
        <v>43</v>
      </c>
      <c r="I229">
        <v>11070</v>
      </c>
      <c r="J229" t="s">
        <v>30</v>
      </c>
      <c r="K229" t="s">
        <v>31</v>
      </c>
      <c r="L229">
        <f>VLOOKUP($K229,Key!$A$1:$D$106,2,FALSE)</f>
        <v>43.034619999999997</v>
      </c>
      <c r="M229">
        <f>VLOOKUP($K229,Key!$A$1:$D$106,3,FALSE)</f>
        <v>-87.917500000000004</v>
      </c>
      <c r="N229" t="str">
        <f>VLOOKUP($K229,Key!$A$1:$D$106,4,FALSE)</f>
        <v>Milwaukee</v>
      </c>
      <c r="O229" t="s">
        <v>57</v>
      </c>
      <c r="P229">
        <f>VLOOKUP($O229,Key!$A$1:$D$106,2,FALSE)</f>
        <v>43.026229999999998</v>
      </c>
      <c r="Q229">
        <f>VLOOKUP($O229,Key!$A$1:$D$106,3,FALSE)</f>
        <v>-87.912809999999993</v>
      </c>
      <c r="R229" t="str">
        <f>VLOOKUP($O229,Key!$A$1:$D$106,4,FALSE)</f>
        <v>Milwaukee</v>
      </c>
      <c r="S229">
        <v>8</v>
      </c>
      <c r="T229">
        <v>0</v>
      </c>
      <c r="U229">
        <v>0</v>
      </c>
      <c r="V229" t="s">
        <v>32</v>
      </c>
      <c r="W229">
        <v>1</v>
      </c>
      <c r="X229">
        <v>1</v>
      </c>
      <c r="Y229">
        <v>40</v>
      </c>
      <c r="Z229" s="4">
        <v>-1</v>
      </c>
      <c r="AA229" s="1">
        <v>43514</v>
      </c>
      <c r="AB229" s="6">
        <f t="shared" si="18"/>
        <v>43497</v>
      </c>
      <c r="AC229" s="6">
        <f t="shared" si="19"/>
        <v>43514</v>
      </c>
      <c r="AD229" s="6" t="str">
        <f t="shared" si="20"/>
        <v>Monday</v>
      </c>
      <c r="AE229" s="2">
        <v>0.44520833333333337</v>
      </c>
      <c r="AF229" s="4">
        <v>1</v>
      </c>
      <c r="AG229" s="1">
        <v>43514</v>
      </c>
      <c r="AH229" s="6">
        <f t="shared" si="21"/>
        <v>43497</v>
      </c>
      <c r="AI229" s="6">
        <f t="shared" si="22"/>
        <v>43514</v>
      </c>
      <c r="AJ229" s="6" t="str">
        <f t="shared" si="23"/>
        <v>Monday</v>
      </c>
      <c r="AK229" s="2">
        <v>0.45081018518518517</v>
      </c>
      <c r="AL229" t="s">
        <v>32</v>
      </c>
      <c r="AM229" t="s">
        <v>33</v>
      </c>
      <c r="AN229" t="s">
        <v>46</v>
      </c>
      <c r="AO229" t="s">
        <v>27</v>
      </c>
    </row>
    <row r="230" spans="1:41" x14ac:dyDescent="0.2">
      <c r="A230" t="s">
        <v>27</v>
      </c>
      <c r="B230">
        <v>1328721</v>
      </c>
      <c r="C230" t="s">
        <v>40</v>
      </c>
      <c r="D230" t="s">
        <v>47</v>
      </c>
      <c r="E230" t="s">
        <v>42</v>
      </c>
      <c r="F230">
        <v>53207</v>
      </c>
      <c r="G230" t="s">
        <v>29</v>
      </c>
      <c r="H230" t="s">
        <v>43</v>
      </c>
      <c r="I230">
        <v>5465</v>
      </c>
      <c r="J230" t="s">
        <v>30</v>
      </c>
      <c r="K230" t="s">
        <v>57</v>
      </c>
      <c r="L230">
        <f>VLOOKUP($K230,Key!$A$1:$D$106,2,FALSE)</f>
        <v>43.026229999999998</v>
      </c>
      <c r="M230">
        <f>VLOOKUP($K230,Key!$A$1:$D$106,3,FALSE)</f>
        <v>-87.912809999999993</v>
      </c>
      <c r="N230" t="str">
        <f>VLOOKUP($K230,Key!$A$1:$D$106,4,FALSE)</f>
        <v>Milwaukee</v>
      </c>
      <c r="O230" t="s">
        <v>58</v>
      </c>
      <c r="P230">
        <f>VLOOKUP($O230,Key!$A$1:$D$106,2,FALSE)</f>
        <v>43.004728999999998</v>
      </c>
      <c r="Q230">
        <f>VLOOKUP($O230,Key!$A$1:$D$106,3,FALSE)</f>
        <v>-87.905463999999995</v>
      </c>
      <c r="R230" t="str">
        <f>VLOOKUP($O230,Key!$A$1:$D$106,4,FALSE)</f>
        <v>Milwaukee</v>
      </c>
      <c r="S230">
        <v>10</v>
      </c>
      <c r="T230">
        <v>0</v>
      </c>
      <c r="U230">
        <v>0</v>
      </c>
      <c r="V230" t="s">
        <v>32</v>
      </c>
      <c r="W230">
        <v>1</v>
      </c>
      <c r="X230">
        <v>1</v>
      </c>
      <c r="Y230">
        <v>40</v>
      </c>
      <c r="Z230" s="5">
        <v>-1</v>
      </c>
      <c r="AA230" s="1">
        <v>43515</v>
      </c>
      <c r="AB230" s="7">
        <f t="shared" si="18"/>
        <v>43497</v>
      </c>
      <c r="AC230" s="7">
        <f t="shared" si="19"/>
        <v>43515</v>
      </c>
      <c r="AD230" s="7" t="str">
        <f t="shared" si="20"/>
        <v>Tuesday</v>
      </c>
      <c r="AE230" s="2">
        <v>0.45868055555555554</v>
      </c>
      <c r="AF230" s="5">
        <v>1</v>
      </c>
      <c r="AG230" s="1">
        <v>43515</v>
      </c>
      <c r="AH230" s="7">
        <f t="shared" si="21"/>
        <v>43497</v>
      </c>
      <c r="AI230" s="7">
        <f t="shared" si="22"/>
        <v>43515</v>
      </c>
      <c r="AJ230" s="7" t="str">
        <f t="shared" si="23"/>
        <v>Tuesday</v>
      </c>
      <c r="AK230" s="2">
        <v>0.46585648148148145</v>
      </c>
      <c r="AL230" t="s">
        <v>32</v>
      </c>
      <c r="AM230" t="s">
        <v>33</v>
      </c>
      <c r="AN230" t="s">
        <v>46</v>
      </c>
      <c r="AO230" t="s">
        <v>27</v>
      </c>
    </row>
    <row r="231" spans="1:41" x14ac:dyDescent="0.2">
      <c r="A231" t="s">
        <v>27</v>
      </c>
      <c r="B231">
        <v>1915786</v>
      </c>
      <c r="C231" t="s">
        <v>40</v>
      </c>
      <c r="D231" t="s">
        <v>47</v>
      </c>
      <c r="E231" t="s">
        <v>42</v>
      </c>
      <c r="F231">
        <v>53202</v>
      </c>
      <c r="G231" t="s">
        <v>29</v>
      </c>
      <c r="H231" t="s">
        <v>43</v>
      </c>
      <c r="I231">
        <v>12677</v>
      </c>
      <c r="J231" t="s">
        <v>30</v>
      </c>
      <c r="K231" t="s">
        <v>64</v>
      </c>
      <c r="L231">
        <f>VLOOKUP($K231,Key!$A$1:$D$106,2,FALSE)</f>
        <v>43.052549999999997</v>
      </c>
      <c r="M231">
        <f>VLOOKUP($K231,Key!$A$1:$D$106,3,FALSE)</f>
        <v>-87.909329999999997</v>
      </c>
      <c r="N231" t="str">
        <f>VLOOKUP($K231,Key!$A$1:$D$106,4,FALSE)</f>
        <v>Milwaukee</v>
      </c>
      <c r="O231" t="s">
        <v>49</v>
      </c>
      <c r="P231">
        <f>VLOOKUP($O231,Key!$A$1:$D$106,2,FALSE)</f>
        <v>43.03913</v>
      </c>
      <c r="Q231">
        <f>VLOOKUP($O231,Key!$A$1:$D$106,3,FALSE)</f>
        <v>-87.916150000000002</v>
      </c>
      <c r="R231" t="str">
        <f>VLOOKUP($O231,Key!$A$1:$D$106,4,FALSE)</f>
        <v>Milwaukee</v>
      </c>
      <c r="S231">
        <v>8</v>
      </c>
      <c r="T231">
        <v>0</v>
      </c>
      <c r="U231">
        <v>0</v>
      </c>
      <c r="V231" t="s">
        <v>32</v>
      </c>
      <c r="W231">
        <v>1</v>
      </c>
      <c r="X231">
        <v>1</v>
      </c>
      <c r="Y231">
        <v>40</v>
      </c>
      <c r="Z231" s="4">
        <v>-1</v>
      </c>
      <c r="AA231" s="1">
        <v>43516</v>
      </c>
      <c r="AB231" s="6">
        <f t="shared" si="18"/>
        <v>43497</v>
      </c>
      <c r="AC231" s="6">
        <f t="shared" si="19"/>
        <v>43516</v>
      </c>
      <c r="AD231" s="6" t="str">
        <f t="shared" si="20"/>
        <v>Wednesday</v>
      </c>
      <c r="AE231" s="2">
        <v>0.3745486111111111</v>
      </c>
      <c r="AF231" s="4">
        <v>1</v>
      </c>
      <c r="AG231" s="1">
        <v>43516</v>
      </c>
      <c r="AH231" s="6">
        <f t="shared" si="21"/>
        <v>43497</v>
      </c>
      <c r="AI231" s="6">
        <f t="shared" si="22"/>
        <v>43516</v>
      </c>
      <c r="AJ231" s="6" t="str">
        <f t="shared" si="23"/>
        <v>Wednesday</v>
      </c>
      <c r="AK231" s="2">
        <v>0.38028935185185181</v>
      </c>
      <c r="AL231" t="s">
        <v>32</v>
      </c>
      <c r="AM231" t="s">
        <v>33</v>
      </c>
      <c r="AN231" t="s">
        <v>46</v>
      </c>
      <c r="AO231" t="s">
        <v>27</v>
      </c>
    </row>
    <row r="232" spans="1:41" x14ac:dyDescent="0.2">
      <c r="A232" t="s">
        <v>27</v>
      </c>
      <c r="B232">
        <v>671983</v>
      </c>
      <c r="C232" t="s">
        <v>40</v>
      </c>
      <c r="D232" t="s">
        <v>76</v>
      </c>
      <c r="E232" t="s">
        <v>42</v>
      </c>
      <c r="F232">
        <v>53217</v>
      </c>
      <c r="G232" t="s">
        <v>29</v>
      </c>
      <c r="H232" t="s">
        <v>43</v>
      </c>
      <c r="I232">
        <v>994</v>
      </c>
      <c r="J232" t="s">
        <v>30</v>
      </c>
      <c r="K232" t="s">
        <v>45</v>
      </c>
      <c r="L232">
        <f>VLOOKUP($K232,Key!$A$1:$D$106,2,FALSE)</f>
        <v>43.03886</v>
      </c>
      <c r="M232">
        <f>VLOOKUP($K232,Key!$A$1:$D$106,3,FALSE)</f>
        <v>-87.902720000000002</v>
      </c>
      <c r="N232" t="str">
        <f>VLOOKUP($K232,Key!$A$1:$D$106,4,FALSE)</f>
        <v>Milwaukee</v>
      </c>
      <c r="O232" t="s">
        <v>35</v>
      </c>
      <c r="P232">
        <f>VLOOKUP($O232,Key!$A$1:$D$106,2,FALSE)</f>
        <v>43.042490000000001</v>
      </c>
      <c r="Q232">
        <f>VLOOKUP($O232,Key!$A$1:$D$106,3,FALSE)</f>
        <v>-87.909959999999998</v>
      </c>
      <c r="R232" t="str">
        <f>VLOOKUP($O232,Key!$A$1:$D$106,4,FALSE)</f>
        <v>Milwaukee</v>
      </c>
      <c r="S232">
        <v>6</v>
      </c>
      <c r="T232">
        <v>0</v>
      </c>
      <c r="U232">
        <v>0</v>
      </c>
      <c r="V232" t="s">
        <v>32</v>
      </c>
      <c r="W232">
        <v>0</v>
      </c>
      <c r="X232">
        <v>0</v>
      </c>
      <c r="Y232">
        <v>0</v>
      </c>
      <c r="Z232" s="5">
        <v>-1</v>
      </c>
      <c r="AA232" s="1">
        <v>43517</v>
      </c>
      <c r="AB232" s="7">
        <f t="shared" si="18"/>
        <v>43497</v>
      </c>
      <c r="AC232" s="7">
        <f t="shared" si="19"/>
        <v>43517</v>
      </c>
      <c r="AD232" s="7" t="str">
        <f t="shared" si="20"/>
        <v>Thursday</v>
      </c>
      <c r="AE232" s="2">
        <v>0.58133101851851854</v>
      </c>
      <c r="AF232" s="5">
        <v>1</v>
      </c>
      <c r="AG232" s="1">
        <v>43517</v>
      </c>
      <c r="AH232" s="7">
        <f t="shared" si="21"/>
        <v>43497</v>
      </c>
      <c r="AI232" s="7">
        <f t="shared" si="22"/>
        <v>43517</v>
      </c>
      <c r="AJ232" s="7" t="str">
        <f t="shared" si="23"/>
        <v>Thursday</v>
      </c>
      <c r="AK232" s="2">
        <v>0.5856365740740741</v>
      </c>
      <c r="AL232" t="s">
        <v>32</v>
      </c>
      <c r="AM232" t="s">
        <v>33</v>
      </c>
      <c r="AN232" t="s">
        <v>46</v>
      </c>
      <c r="AO232" t="s">
        <v>27</v>
      </c>
    </row>
    <row r="233" spans="1:41" x14ac:dyDescent="0.2">
      <c r="A233" t="s">
        <v>27</v>
      </c>
      <c r="B233">
        <v>2216324</v>
      </c>
      <c r="C233" t="s">
        <v>40</v>
      </c>
      <c r="D233" t="s">
        <v>47</v>
      </c>
      <c r="E233" t="s">
        <v>121</v>
      </c>
      <c r="F233">
        <v>53211</v>
      </c>
      <c r="G233" t="s">
        <v>29</v>
      </c>
      <c r="H233" t="s">
        <v>43</v>
      </c>
      <c r="I233">
        <v>5521</v>
      </c>
      <c r="J233" t="s">
        <v>30</v>
      </c>
      <c r="K233" t="s">
        <v>84</v>
      </c>
      <c r="L233">
        <f>VLOOKUP($K233,Key!$A$1:$D$106,2,FALSE)</f>
        <v>43.074890000000003</v>
      </c>
      <c r="M233">
        <f>VLOOKUP($K233,Key!$A$1:$D$106,3,FALSE)</f>
        <v>-87.882810000000006</v>
      </c>
      <c r="N233" t="str">
        <f>VLOOKUP($K233,Key!$A$1:$D$106,4,FALSE)</f>
        <v>Milwaukee</v>
      </c>
      <c r="O233" t="s">
        <v>53</v>
      </c>
      <c r="P233">
        <f>VLOOKUP($O233,Key!$A$1:$D$106,2,FALSE)</f>
        <v>43.049909999999997</v>
      </c>
      <c r="Q233">
        <f>VLOOKUP($O233,Key!$A$1:$D$106,3,FALSE)</f>
        <v>-87.914237</v>
      </c>
      <c r="R233" t="str">
        <f>VLOOKUP($O233,Key!$A$1:$D$106,4,FALSE)</f>
        <v>Milwaukee</v>
      </c>
      <c r="S233">
        <v>89</v>
      </c>
      <c r="T233">
        <v>0</v>
      </c>
      <c r="U233">
        <v>0</v>
      </c>
      <c r="V233" t="s">
        <v>33</v>
      </c>
      <c r="W233">
        <v>13</v>
      </c>
      <c r="X233">
        <v>12.4</v>
      </c>
      <c r="Y233">
        <v>520</v>
      </c>
      <c r="Z233" s="4">
        <v>-1</v>
      </c>
      <c r="AA233" s="1">
        <v>43518</v>
      </c>
      <c r="AB233" s="6">
        <f t="shared" si="18"/>
        <v>43497</v>
      </c>
      <c r="AC233" s="6">
        <f t="shared" si="19"/>
        <v>43518</v>
      </c>
      <c r="AD233" s="6" t="str">
        <f t="shared" si="20"/>
        <v>Friday</v>
      </c>
      <c r="AE233" s="2">
        <v>0.47741898148148149</v>
      </c>
      <c r="AF233" s="4">
        <v>1</v>
      </c>
      <c r="AG233" s="1">
        <v>43518</v>
      </c>
      <c r="AH233" s="6">
        <f t="shared" si="21"/>
        <v>43497</v>
      </c>
      <c r="AI233" s="6">
        <f t="shared" si="22"/>
        <v>43518</v>
      </c>
      <c r="AJ233" s="6" t="str">
        <f t="shared" si="23"/>
        <v>Friday</v>
      </c>
      <c r="AK233" s="2">
        <v>0.53934027777777771</v>
      </c>
      <c r="AL233" t="s">
        <v>33</v>
      </c>
      <c r="AM233" t="s">
        <v>33</v>
      </c>
      <c r="AN233" t="s">
        <v>46</v>
      </c>
      <c r="AO233" t="s">
        <v>27</v>
      </c>
    </row>
    <row r="234" spans="1:41" x14ac:dyDescent="0.2">
      <c r="A234" t="s">
        <v>27</v>
      </c>
      <c r="B234">
        <v>2274677</v>
      </c>
      <c r="C234" t="s">
        <v>40</v>
      </c>
      <c r="D234" t="s">
        <v>47</v>
      </c>
      <c r="E234" t="s">
        <v>42</v>
      </c>
      <c r="F234">
        <v>53211</v>
      </c>
      <c r="G234" t="s">
        <v>29</v>
      </c>
      <c r="H234" t="s">
        <v>43</v>
      </c>
      <c r="I234">
        <v>34</v>
      </c>
      <c r="J234" t="s">
        <v>30</v>
      </c>
      <c r="K234" t="s">
        <v>83</v>
      </c>
      <c r="L234">
        <f>VLOOKUP($K234,Key!$A$1:$D$106,2,FALSE)</f>
        <v>43.074655999999997</v>
      </c>
      <c r="M234">
        <f>VLOOKUP($K234,Key!$A$1:$D$106,3,FALSE)</f>
        <v>-87.889011999999994</v>
      </c>
      <c r="N234" t="str">
        <f>VLOOKUP($K234,Key!$A$1:$D$106,4,FALSE)</f>
        <v>Milwaukee</v>
      </c>
      <c r="O234" t="s">
        <v>84</v>
      </c>
      <c r="P234">
        <f>VLOOKUP($O234,Key!$A$1:$D$106,2,FALSE)</f>
        <v>43.074890000000003</v>
      </c>
      <c r="Q234">
        <f>VLOOKUP($O234,Key!$A$1:$D$106,3,FALSE)</f>
        <v>-87.882810000000006</v>
      </c>
      <c r="R234" t="str">
        <f>VLOOKUP($O234,Key!$A$1:$D$106,4,FALSE)</f>
        <v>Milwaukee</v>
      </c>
      <c r="S234">
        <v>2</v>
      </c>
      <c r="T234">
        <v>0</v>
      </c>
      <c r="U234">
        <v>0</v>
      </c>
      <c r="V234" t="s">
        <v>32</v>
      </c>
      <c r="W234">
        <v>0</v>
      </c>
      <c r="X234">
        <v>0</v>
      </c>
      <c r="Y234">
        <v>0</v>
      </c>
      <c r="Z234" s="5">
        <v>-1</v>
      </c>
      <c r="AA234" s="1">
        <v>43518</v>
      </c>
      <c r="AB234" s="7">
        <f t="shared" si="18"/>
        <v>43497</v>
      </c>
      <c r="AC234" s="7">
        <f t="shared" si="19"/>
        <v>43518</v>
      </c>
      <c r="AD234" s="7" t="str">
        <f t="shared" si="20"/>
        <v>Friday</v>
      </c>
      <c r="AE234" s="2">
        <v>0.52091435185185186</v>
      </c>
      <c r="AF234" s="5">
        <v>1</v>
      </c>
      <c r="AG234" s="1">
        <v>43518</v>
      </c>
      <c r="AH234" s="7">
        <f t="shared" si="21"/>
        <v>43497</v>
      </c>
      <c r="AI234" s="7">
        <f t="shared" si="22"/>
        <v>43518</v>
      </c>
      <c r="AJ234" s="7" t="str">
        <f t="shared" si="23"/>
        <v>Friday</v>
      </c>
      <c r="AK234" s="2">
        <v>0.52288194444444447</v>
      </c>
      <c r="AL234" t="s">
        <v>32</v>
      </c>
      <c r="AM234" t="s">
        <v>33</v>
      </c>
      <c r="AN234" t="s">
        <v>46</v>
      </c>
      <c r="AO234" t="s">
        <v>27</v>
      </c>
    </row>
    <row r="235" spans="1:41" x14ac:dyDescent="0.2">
      <c r="A235" t="s">
        <v>27</v>
      </c>
      <c r="B235">
        <v>1328721</v>
      </c>
      <c r="C235" t="s">
        <v>40</v>
      </c>
      <c r="D235" t="s">
        <v>47</v>
      </c>
      <c r="E235" t="s">
        <v>42</v>
      </c>
      <c r="F235">
        <v>53207</v>
      </c>
      <c r="G235" t="s">
        <v>29</v>
      </c>
      <c r="H235" t="s">
        <v>43</v>
      </c>
      <c r="I235">
        <v>5573</v>
      </c>
      <c r="J235" t="s">
        <v>30</v>
      </c>
      <c r="K235" t="s">
        <v>120</v>
      </c>
      <c r="L235">
        <f>VLOOKUP($K235,Key!$A$1:$D$106,2,FALSE)</f>
        <v>43.054830000000003</v>
      </c>
      <c r="M235">
        <f>VLOOKUP($K235,Key!$A$1:$D$106,3,FALSE)</f>
        <v>-87.91874</v>
      </c>
      <c r="N235" t="str">
        <f>VLOOKUP($K235,Key!$A$1:$D$106,4,FALSE)</f>
        <v>Milwaukee</v>
      </c>
      <c r="O235" t="s">
        <v>57</v>
      </c>
      <c r="P235">
        <f>VLOOKUP($O235,Key!$A$1:$D$106,2,FALSE)</f>
        <v>43.026229999999998</v>
      </c>
      <c r="Q235">
        <f>VLOOKUP($O235,Key!$A$1:$D$106,3,FALSE)</f>
        <v>-87.912809999999993</v>
      </c>
      <c r="R235" t="str">
        <f>VLOOKUP($O235,Key!$A$1:$D$106,4,FALSE)</f>
        <v>Milwaukee</v>
      </c>
      <c r="S235">
        <v>15</v>
      </c>
      <c r="T235">
        <v>0</v>
      </c>
      <c r="U235">
        <v>0</v>
      </c>
      <c r="V235" t="s">
        <v>32</v>
      </c>
      <c r="W235">
        <v>2</v>
      </c>
      <c r="X235">
        <v>1.9</v>
      </c>
      <c r="Y235">
        <v>80</v>
      </c>
      <c r="Z235" s="4">
        <v>-1</v>
      </c>
      <c r="AA235" s="1">
        <v>43518</v>
      </c>
      <c r="AB235" s="6">
        <f t="shared" si="18"/>
        <v>43497</v>
      </c>
      <c r="AC235" s="6">
        <f t="shared" si="19"/>
        <v>43518</v>
      </c>
      <c r="AD235" s="6" t="str">
        <f t="shared" si="20"/>
        <v>Friday</v>
      </c>
      <c r="AE235" s="2">
        <v>0.60533564814814811</v>
      </c>
      <c r="AF235" s="4">
        <v>1</v>
      </c>
      <c r="AG235" s="1">
        <v>43518</v>
      </c>
      <c r="AH235" s="6">
        <f t="shared" si="21"/>
        <v>43497</v>
      </c>
      <c r="AI235" s="6">
        <f t="shared" si="22"/>
        <v>43518</v>
      </c>
      <c r="AJ235" s="6" t="str">
        <f t="shared" si="23"/>
        <v>Friday</v>
      </c>
      <c r="AK235" s="2">
        <v>0.61554398148148148</v>
      </c>
      <c r="AL235" t="s">
        <v>32</v>
      </c>
      <c r="AM235" t="s">
        <v>33</v>
      </c>
      <c r="AN235" t="s">
        <v>46</v>
      </c>
      <c r="AO235" t="s">
        <v>27</v>
      </c>
    </row>
    <row r="236" spans="1:41" x14ac:dyDescent="0.2">
      <c r="A236" t="s">
        <v>27</v>
      </c>
      <c r="B236">
        <v>1328721</v>
      </c>
      <c r="C236" t="s">
        <v>40</v>
      </c>
      <c r="D236" t="s">
        <v>47</v>
      </c>
      <c r="E236" t="s">
        <v>42</v>
      </c>
      <c r="F236">
        <v>53207</v>
      </c>
      <c r="G236" t="s">
        <v>29</v>
      </c>
      <c r="H236" t="s">
        <v>43</v>
      </c>
      <c r="I236">
        <v>5572</v>
      </c>
      <c r="J236" t="s">
        <v>30</v>
      </c>
      <c r="K236" t="s">
        <v>75</v>
      </c>
      <c r="L236">
        <f>VLOOKUP($K236,Key!$A$1:$D$106,2,FALSE)</f>
        <v>43.038600000000002</v>
      </c>
      <c r="M236">
        <f>VLOOKUP($K236,Key!$A$1:$D$106,3,FALSE)</f>
        <v>-87.912099999999995</v>
      </c>
      <c r="N236" t="str">
        <f>VLOOKUP($K236,Key!$A$1:$D$106,4,FALSE)</f>
        <v>Milwaukee</v>
      </c>
      <c r="O236" t="s">
        <v>57</v>
      </c>
      <c r="P236">
        <f>VLOOKUP($O236,Key!$A$1:$D$106,2,FALSE)</f>
        <v>43.026229999999998</v>
      </c>
      <c r="Q236">
        <f>VLOOKUP($O236,Key!$A$1:$D$106,3,FALSE)</f>
        <v>-87.912809999999993</v>
      </c>
      <c r="R236" t="str">
        <f>VLOOKUP($O236,Key!$A$1:$D$106,4,FALSE)</f>
        <v>Milwaukee</v>
      </c>
      <c r="S236">
        <v>9</v>
      </c>
      <c r="T236">
        <v>0</v>
      </c>
      <c r="U236">
        <v>0</v>
      </c>
      <c r="V236" t="s">
        <v>32</v>
      </c>
      <c r="W236">
        <v>1</v>
      </c>
      <c r="X236">
        <v>1</v>
      </c>
      <c r="Y236">
        <v>40</v>
      </c>
      <c r="Z236" s="5">
        <v>-1</v>
      </c>
      <c r="AA236" s="1">
        <v>43518</v>
      </c>
      <c r="AB236" s="7">
        <f t="shared" si="18"/>
        <v>43497</v>
      </c>
      <c r="AC236" s="7">
        <f t="shared" si="19"/>
        <v>43518</v>
      </c>
      <c r="AD236" s="7" t="str">
        <f t="shared" si="20"/>
        <v>Friday</v>
      </c>
      <c r="AE236" s="2">
        <v>0.86398148148148157</v>
      </c>
      <c r="AF236" s="5">
        <v>1</v>
      </c>
      <c r="AG236" s="1">
        <v>43518</v>
      </c>
      <c r="AH236" s="7">
        <f t="shared" si="21"/>
        <v>43497</v>
      </c>
      <c r="AI236" s="7">
        <f t="shared" si="22"/>
        <v>43518</v>
      </c>
      <c r="AJ236" s="7" t="str">
        <f t="shared" si="23"/>
        <v>Friday</v>
      </c>
      <c r="AK236" s="2">
        <v>0.87081018518518516</v>
      </c>
      <c r="AL236" t="s">
        <v>32</v>
      </c>
      <c r="AM236" t="s">
        <v>33</v>
      </c>
      <c r="AN236" t="s">
        <v>46</v>
      </c>
      <c r="AO236" t="s">
        <v>27</v>
      </c>
    </row>
    <row r="237" spans="1:41" x14ac:dyDescent="0.2">
      <c r="A237" t="s">
        <v>27</v>
      </c>
      <c r="B237">
        <v>1823593</v>
      </c>
      <c r="C237" t="s">
        <v>40</v>
      </c>
      <c r="D237" t="s">
        <v>47</v>
      </c>
      <c r="E237" t="s">
        <v>42</v>
      </c>
      <c r="F237">
        <v>53204</v>
      </c>
      <c r="G237" t="s">
        <v>29</v>
      </c>
      <c r="H237" t="s">
        <v>115</v>
      </c>
      <c r="I237">
        <v>11139</v>
      </c>
      <c r="J237" t="s">
        <v>30</v>
      </c>
      <c r="K237" t="s">
        <v>49</v>
      </c>
      <c r="L237">
        <f>VLOOKUP($K237,Key!$A$1:$D$106,2,FALSE)</f>
        <v>43.03913</v>
      </c>
      <c r="M237">
        <f>VLOOKUP($K237,Key!$A$1:$D$106,3,FALSE)</f>
        <v>-87.916150000000002</v>
      </c>
      <c r="N237" t="str">
        <f>VLOOKUP($K237,Key!$A$1:$D$106,4,FALSE)</f>
        <v>Milwaukee</v>
      </c>
      <c r="O237" t="s">
        <v>122</v>
      </c>
      <c r="P237">
        <f>VLOOKUP($O237,Key!$A$1:$D$106,2,FALSE)</f>
        <v>43.020020000000002</v>
      </c>
      <c r="Q237">
        <f>VLOOKUP($O237,Key!$A$1:$D$106,3,FALSE)</f>
        <v>-87.912540000000007</v>
      </c>
      <c r="R237" t="str">
        <f>VLOOKUP($O237,Key!$A$1:$D$106,4,FALSE)</f>
        <v>Milwaukee</v>
      </c>
      <c r="S237">
        <v>9</v>
      </c>
      <c r="T237">
        <v>0</v>
      </c>
      <c r="U237">
        <v>2</v>
      </c>
      <c r="V237" t="s">
        <v>32</v>
      </c>
      <c r="W237">
        <v>0.6</v>
      </c>
      <c r="X237">
        <v>0.6</v>
      </c>
      <c r="Y237">
        <v>23</v>
      </c>
      <c r="Z237" s="4">
        <v>-1</v>
      </c>
      <c r="AA237" s="1">
        <v>43518</v>
      </c>
      <c r="AB237" s="6">
        <f t="shared" si="18"/>
        <v>43497</v>
      </c>
      <c r="AC237" s="6">
        <f t="shared" si="19"/>
        <v>43518</v>
      </c>
      <c r="AD237" s="6" t="str">
        <f t="shared" si="20"/>
        <v>Friday</v>
      </c>
      <c r="AE237" s="2">
        <v>0.9487268518518519</v>
      </c>
      <c r="AF237" s="4">
        <v>1</v>
      </c>
      <c r="AG237" s="1">
        <v>43518</v>
      </c>
      <c r="AH237" s="6">
        <f t="shared" si="21"/>
        <v>43497</v>
      </c>
      <c r="AI237" s="6">
        <f t="shared" si="22"/>
        <v>43518</v>
      </c>
      <c r="AJ237" s="6" t="str">
        <f t="shared" si="23"/>
        <v>Friday</v>
      </c>
      <c r="AK237" s="2">
        <v>0.95527777777777778</v>
      </c>
      <c r="AL237" t="s">
        <v>32</v>
      </c>
      <c r="AM237" t="s">
        <v>33</v>
      </c>
      <c r="AN237" t="s">
        <v>46</v>
      </c>
      <c r="AO237" t="s">
        <v>27</v>
      </c>
    </row>
    <row r="238" spans="1:41" x14ac:dyDescent="0.2">
      <c r="A238" t="s">
        <v>27</v>
      </c>
      <c r="B238">
        <v>1382067</v>
      </c>
      <c r="C238" t="s">
        <v>40</v>
      </c>
      <c r="D238" t="s">
        <v>86</v>
      </c>
      <c r="E238" t="s">
        <v>42</v>
      </c>
      <c r="F238">
        <v>53207</v>
      </c>
      <c r="G238" t="s">
        <v>29</v>
      </c>
      <c r="H238" t="s">
        <v>115</v>
      </c>
      <c r="I238">
        <v>12645</v>
      </c>
      <c r="J238" t="s">
        <v>30</v>
      </c>
      <c r="K238" t="s">
        <v>51</v>
      </c>
      <c r="L238">
        <f>VLOOKUP($K238,Key!$A$1:$D$106,2,FALSE)</f>
        <v>43.067270000000001</v>
      </c>
      <c r="M238">
        <f>VLOOKUP($K238,Key!$A$1:$D$106,3,FALSE)</f>
        <v>-87.901709999999994</v>
      </c>
      <c r="N238" t="str">
        <f>VLOOKUP($K238,Key!$A$1:$D$106,4,FALSE)</f>
        <v>Milwaukee</v>
      </c>
      <c r="O238" t="s">
        <v>51</v>
      </c>
      <c r="P238">
        <f>VLOOKUP($O238,Key!$A$1:$D$106,2,FALSE)</f>
        <v>43.067270000000001</v>
      </c>
      <c r="Q238">
        <f>VLOOKUP($O238,Key!$A$1:$D$106,3,FALSE)</f>
        <v>-87.901709999999994</v>
      </c>
      <c r="R238" t="str">
        <f>VLOOKUP($O238,Key!$A$1:$D$106,4,FALSE)</f>
        <v>Milwaukee</v>
      </c>
      <c r="S238">
        <v>0</v>
      </c>
      <c r="T238">
        <v>0</v>
      </c>
      <c r="U238">
        <v>0</v>
      </c>
      <c r="V238" t="s">
        <v>32</v>
      </c>
      <c r="W238">
        <v>0</v>
      </c>
      <c r="X238">
        <v>0</v>
      </c>
      <c r="Y238">
        <v>0</v>
      </c>
      <c r="Z238" s="5">
        <v>-1</v>
      </c>
      <c r="AA238" s="1">
        <v>43521</v>
      </c>
      <c r="AB238" s="7">
        <f t="shared" si="18"/>
        <v>43497</v>
      </c>
      <c r="AC238" s="7">
        <f t="shared" si="19"/>
        <v>43521</v>
      </c>
      <c r="AD238" s="7" t="str">
        <f t="shared" si="20"/>
        <v>Monday</v>
      </c>
      <c r="AE238" s="2">
        <v>0.53930555555555559</v>
      </c>
      <c r="AF238" s="5">
        <v>1</v>
      </c>
      <c r="AG238" s="1">
        <v>43521</v>
      </c>
      <c r="AH238" s="7">
        <f t="shared" si="21"/>
        <v>43497</v>
      </c>
      <c r="AI238" s="7">
        <f t="shared" si="22"/>
        <v>43521</v>
      </c>
      <c r="AJ238" s="7" t="str">
        <f t="shared" si="23"/>
        <v>Monday</v>
      </c>
      <c r="AK238" s="2">
        <v>0.53942129629629632</v>
      </c>
      <c r="AL238" t="s">
        <v>32</v>
      </c>
      <c r="AM238" t="s">
        <v>33</v>
      </c>
      <c r="AN238" t="s">
        <v>34</v>
      </c>
      <c r="AO238" t="s">
        <v>27</v>
      </c>
    </row>
    <row r="239" spans="1:41" x14ac:dyDescent="0.2">
      <c r="A239" t="s">
        <v>27</v>
      </c>
      <c r="B239">
        <v>2252995</v>
      </c>
      <c r="C239" t="s">
        <v>40</v>
      </c>
      <c r="D239" t="s">
        <v>47</v>
      </c>
      <c r="E239" t="s">
        <v>42</v>
      </c>
      <c r="F239">
        <v>53211</v>
      </c>
      <c r="G239" t="s">
        <v>29</v>
      </c>
      <c r="H239" t="s">
        <v>43</v>
      </c>
      <c r="I239">
        <v>12616</v>
      </c>
      <c r="J239" t="s">
        <v>30</v>
      </c>
      <c r="K239" t="s">
        <v>84</v>
      </c>
      <c r="L239">
        <f>VLOOKUP($K239,Key!$A$1:$D$106,2,FALSE)</f>
        <v>43.074890000000003</v>
      </c>
      <c r="M239">
        <f>VLOOKUP($K239,Key!$A$1:$D$106,3,FALSE)</f>
        <v>-87.882810000000006</v>
      </c>
      <c r="N239" t="str">
        <f>VLOOKUP($K239,Key!$A$1:$D$106,4,FALSE)</f>
        <v>Milwaukee</v>
      </c>
      <c r="O239" t="s">
        <v>85</v>
      </c>
      <c r="P239">
        <f>VLOOKUP($O239,Key!$A$1:$D$106,2,FALSE)</f>
        <v>43.078530000000001</v>
      </c>
      <c r="Q239">
        <f>VLOOKUP($O239,Key!$A$1:$D$106,3,FALSE)</f>
        <v>-87.882620000000003</v>
      </c>
      <c r="R239" t="str">
        <f>VLOOKUP($O239,Key!$A$1:$D$106,4,FALSE)</f>
        <v>Milwaukee</v>
      </c>
      <c r="S239">
        <v>1</v>
      </c>
      <c r="T239">
        <v>0</v>
      </c>
      <c r="U239">
        <v>0</v>
      </c>
      <c r="V239" t="s">
        <v>32</v>
      </c>
      <c r="W239">
        <v>0</v>
      </c>
      <c r="X239">
        <v>0</v>
      </c>
      <c r="Y239">
        <v>0</v>
      </c>
      <c r="Z239" s="4">
        <v>-1</v>
      </c>
      <c r="AA239" s="1">
        <v>43521</v>
      </c>
      <c r="AB239" s="6">
        <f t="shared" si="18"/>
        <v>43497</v>
      </c>
      <c r="AC239" s="6">
        <f t="shared" si="19"/>
        <v>43521</v>
      </c>
      <c r="AD239" s="6" t="str">
        <f t="shared" si="20"/>
        <v>Monday</v>
      </c>
      <c r="AE239" s="2">
        <v>0.78424768518518517</v>
      </c>
      <c r="AF239" s="4">
        <v>1</v>
      </c>
      <c r="AG239" s="1">
        <v>43521</v>
      </c>
      <c r="AH239" s="6">
        <f t="shared" si="21"/>
        <v>43497</v>
      </c>
      <c r="AI239" s="6">
        <f t="shared" si="22"/>
        <v>43521</v>
      </c>
      <c r="AJ239" s="6" t="str">
        <f t="shared" si="23"/>
        <v>Monday</v>
      </c>
      <c r="AK239" s="2">
        <v>0.78533564814814805</v>
      </c>
      <c r="AL239" t="s">
        <v>32</v>
      </c>
      <c r="AM239" t="s">
        <v>33</v>
      </c>
      <c r="AN239" t="s">
        <v>46</v>
      </c>
      <c r="AO239" t="s">
        <v>27</v>
      </c>
    </row>
    <row r="240" spans="1:41" x14ac:dyDescent="0.2">
      <c r="A240" t="s">
        <v>27</v>
      </c>
      <c r="B240">
        <v>2272533</v>
      </c>
      <c r="C240" t="s">
        <v>40</v>
      </c>
      <c r="D240" t="s">
        <v>109</v>
      </c>
      <c r="E240" t="s">
        <v>42</v>
      </c>
      <c r="F240">
        <v>53211</v>
      </c>
      <c r="G240" t="s">
        <v>29</v>
      </c>
      <c r="H240" t="s">
        <v>43</v>
      </c>
      <c r="I240">
        <v>12705</v>
      </c>
      <c r="J240" t="s">
        <v>30</v>
      </c>
      <c r="K240" t="s">
        <v>108</v>
      </c>
      <c r="L240">
        <f>VLOOKUP($K240,Key!$A$1:$D$106,2,FALSE)</f>
        <v>43.060250000000003</v>
      </c>
      <c r="M240">
        <f>VLOOKUP($K240,Key!$A$1:$D$106,3,FALSE)</f>
        <v>-87.892169999999993</v>
      </c>
      <c r="N240" t="str">
        <f>VLOOKUP($K240,Key!$A$1:$D$106,4,FALSE)</f>
        <v>Milwaukee</v>
      </c>
      <c r="O240" t="s">
        <v>80</v>
      </c>
      <c r="P240">
        <f>VLOOKUP($O240,Key!$A$1:$D$106,2,FALSE)</f>
        <v>43.060155999999999</v>
      </c>
      <c r="Q240">
        <f>VLOOKUP($O240,Key!$A$1:$D$106,3,FALSE)</f>
        <v>-87.881258000000003</v>
      </c>
      <c r="R240" t="str">
        <f>VLOOKUP($O240,Key!$A$1:$D$106,4,FALSE)</f>
        <v>Milwaukee</v>
      </c>
      <c r="S240">
        <v>5</v>
      </c>
      <c r="T240">
        <v>0</v>
      </c>
      <c r="U240">
        <v>0</v>
      </c>
      <c r="V240" t="s">
        <v>32</v>
      </c>
      <c r="W240">
        <v>0</v>
      </c>
      <c r="X240">
        <v>0</v>
      </c>
      <c r="Y240">
        <v>0</v>
      </c>
      <c r="Z240" s="5">
        <v>-1</v>
      </c>
      <c r="AA240" s="1">
        <v>43523</v>
      </c>
      <c r="AB240" s="7">
        <f t="shared" si="18"/>
        <v>43497</v>
      </c>
      <c r="AC240" s="7">
        <f t="shared" si="19"/>
        <v>43523</v>
      </c>
      <c r="AD240" s="7" t="str">
        <f t="shared" si="20"/>
        <v>Wednesday</v>
      </c>
      <c r="AE240" s="2">
        <v>0.39182870370370365</v>
      </c>
      <c r="AF240" s="5">
        <v>1</v>
      </c>
      <c r="AG240" s="1">
        <v>43523</v>
      </c>
      <c r="AH240" s="7">
        <f t="shared" si="21"/>
        <v>43497</v>
      </c>
      <c r="AI240" s="7">
        <f t="shared" si="22"/>
        <v>43523</v>
      </c>
      <c r="AJ240" s="7" t="str">
        <f t="shared" si="23"/>
        <v>Wednesday</v>
      </c>
      <c r="AK240" s="2">
        <v>0.39556712962962964</v>
      </c>
      <c r="AL240" t="s">
        <v>32</v>
      </c>
      <c r="AM240" t="s">
        <v>33</v>
      </c>
      <c r="AN240" t="s">
        <v>46</v>
      </c>
      <c r="AO240" t="s">
        <v>27</v>
      </c>
    </row>
    <row r="241" spans="1:41" x14ac:dyDescent="0.2">
      <c r="A241" t="s">
        <v>27</v>
      </c>
      <c r="B241">
        <v>783916</v>
      </c>
      <c r="C241" t="s">
        <v>40</v>
      </c>
      <c r="D241" t="s">
        <v>110</v>
      </c>
      <c r="E241" t="s">
        <v>111</v>
      </c>
      <c r="F241">
        <v>60618</v>
      </c>
      <c r="G241" t="s">
        <v>29</v>
      </c>
      <c r="H241" t="s">
        <v>43</v>
      </c>
      <c r="I241">
        <v>202</v>
      </c>
      <c r="J241" t="s">
        <v>30</v>
      </c>
      <c r="K241" t="s">
        <v>45</v>
      </c>
      <c r="L241">
        <f>VLOOKUP($K241,Key!$A$1:$D$106,2,FALSE)</f>
        <v>43.03886</v>
      </c>
      <c r="M241">
        <f>VLOOKUP($K241,Key!$A$1:$D$106,3,FALSE)</f>
        <v>-87.902720000000002</v>
      </c>
      <c r="N241" t="str">
        <f>VLOOKUP($K241,Key!$A$1:$D$106,4,FALSE)</f>
        <v>Milwaukee</v>
      </c>
      <c r="O241" t="s">
        <v>31</v>
      </c>
      <c r="P241">
        <f>VLOOKUP($O241,Key!$A$1:$D$106,2,FALSE)</f>
        <v>43.034619999999997</v>
      </c>
      <c r="Q241">
        <f>VLOOKUP($O241,Key!$A$1:$D$106,3,FALSE)</f>
        <v>-87.917500000000004</v>
      </c>
      <c r="R241" t="str">
        <f>VLOOKUP($O241,Key!$A$1:$D$106,4,FALSE)</f>
        <v>Milwaukee</v>
      </c>
      <c r="S241">
        <v>14</v>
      </c>
      <c r="T241">
        <v>0</v>
      </c>
      <c r="U241">
        <v>0</v>
      </c>
      <c r="V241" t="s">
        <v>32</v>
      </c>
      <c r="W241">
        <v>2</v>
      </c>
      <c r="X241">
        <v>1.9</v>
      </c>
      <c r="Y241">
        <v>80</v>
      </c>
      <c r="Z241" s="4">
        <v>-1</v>
      </c>
      <c r="AA241" s="1">
        <v>43524</v>
      </c>
      <c r="AB241" s="6">
        <f t="shared" si="18"/>
        <v>43497</v>
      </c>
      <c r="AC241" s="6">
        <f t="shared" si="19"/>
        <v>43524</v>
      </c>
      <c r="AD241" s="6" t="str">
        <f t="shared" si="20"/>
        <v>Thursday</v>
      </c>
      <c r="AE241" s="2">
        <v>0.61116898148148147</v>
      </c>
      <c r="AF241" s="4">
        <v>1</v>
      </c>
      <c r="AG241" s="1">
        <v>43524</v>
      </c>
      <c r="AH241" s="6">
        <f t="shared" si="21"/>
        <v>43497</v>
      </c>
      <c r="AI241" s="6">
        <f t="shared" si="22"/>
        <v>43524</v>
      </c>
      <c r="AJ241" s="6" t="str">
        <f t="shared" si="23"/>
        <v>Thursday</v>
      </c>
      <c r="AK241" s="2">
        <v>0.62105324074074075</v>
      </c>
      <c r="AL241" t="s">
        <v>32</v>
      </c>
      <c r="AM241" t="s">
        <v>33</v>
      </c>
      <c r="AN241" t="s">
        <v>46</v>
      </c>
      <c r="AO241" t="s">
        <v>27</v>
      </c>
    </row>
    <row r="242" spans="1:41" x14ac:dyDescent="0.2">
      <c r="A242" t="s">
        <v>27</v>
      </c>
      <c r="B242">
        <v>1948071</v>
      </c>
      <c r="C242" t="s">
        <v>40</v>
      </c>
      <c r="D242" t="s">
        <v>124</v>
      </c>
      <c r="E242" t="s">
        <v>42</v>
      </c>
      <c r="F242">
        <v>53211</v>
      </c>
      <c r="G242" t="s">
        <v>29</v>
      </c>
      <c r="H242" t="s">
        <v>43</v>
      </c>
      <c r="I242">
        <v>989</v>
      </c>
      <c r="J242" t="s">
        <v>30</v>
      </c>
      <c r="K242" t="s">
        <v>94</v>
      </c>
      <c r="L242">
        <f>VLOOKUP($K242,Key!$A$1:$D$106,2,FALSE)</f>
        <v>43.066893999999998</v>
      </c>
      <c r="M242">
        <f>VLOOKUP($K242,Key!$A$1:$D$106,3,FALSE)</f>
        <v>-87.877936000000005</v>
      </c>
      <c r="N242" t="str">
        <f>VLOOKUP($K242,Key!$A$1:$D$106,4,FALSE)</f>
        <v>Milwaukee</v>
      </c>
      <c r="O242" t="s">
        <v>84</v>
      </c>
      <c r="P242">
        <f>VLOOKUP($O242,Key!$A$1:$D$106,2,FALSE)</f>
        <v>43.074890000000003</v>
      </c>
      <c r="Q242">
        <f>VLOOKUP($O242,Key!$A$1:$D$106,3,FALSE)</f>
        <v>-87.882810000000006</v>
      </c>
      <c r="R242" t="str">
        <f>VLOOKUP($O242,Key!$A$1:$D$106,4,FALSE)</f>
        <v>Milwaukee</v>
      </c>
      <c r="S242">
        <v>9</v>
      </c>
      <c r="T242">
        <v>0</v>
      </c>
      <c r="U242">
        <v>0</v>
      </c>
      <c r="V242" t="s">
        <v>32</v>
      </c>
      <c r="W242">
        <v>1</v>
      </c>
      <c r="X242">
        <v>1</v>
      </c>
      <c r="Y242">
        <v>40</v>
      </c>
      <c r="Z242" s="4">
        <v>-1</v>
      </c>
      <c r="AA242" s="1">
        <v>43497</v>
      </c>
      <c r="AB242" s="6">
        <f t="shared" si="18"/>
        <v>43497</v>
      </c>
      <c r="AC242" s="6">
        <f t="shared" si="19"/>
        <v>43497</v>
      </c>
      <c r="AD242" s="6" t="str">
        <f t="shared" si="20"/>
        <v>Friday</v>
      </c>
      <c r="AE242" s="2">
        <v>0.41488425925925926</v>
      </c>
      <c r="AF242" s="4">
        <v>1</v>
      </c>
      <c r="AG242" s="1">
        <v>43497</v>
      </c>
      <c r="AH242" s="6">
        <f t="shared" si="21"/>
        <v>43497</v>
      </c>
      <c r="AI242" s="6">
        <f t="shared" si="22"/>
        <v>43497</v>
      </c>
      <c r="AJ242" s="6" t="str">
        <f t="shared" si="23"/>
        <v>Friday</v>
      </c>
      <c r="AK242" s="2">
        <v>0.42105324074074074</v>
      </c>
      <c r="AL242" t="s">
        <v>32</v>
      </c>
      <c r="AM242" t="s">
        <v>33</v>
      </c>
      <c r="AN242" t="s">
        <v>46</v>
      </c>
      <c r="AO242" t="s">
        <v>27</v>
      </c>
    </row>
    <row r="243" spans="1:41" x14ac:dyDescent="0.2">
      <c r="A243" t="s">
        <v>27</v>
      </c>
      <c r="B243">
        <v>1948071</v>
      </c>
      <c r="C243" t="s">
        <v>40</v>
      </c>
      <c r="D243" t="s">
        <v>124</v>
      </c>
      <c r="E243" t="s">
        <v>42</v>
      </c>
      <c r="F243">
        <v>53211</v>
      </c>
      <c r="G243" t="s">
        <v>29</v>
      </c>
      <c r="H243" t="s">
        <v>43</v>
      </c>
      <c r="I243">
        <v>12668</v>
      </c>
      <c r="J243" t="s">
        <v>30</v>
      </c>
      <c r="K243" t="s">
        <v>85</v>
      </c>
      <c r="L243">
        <f>VLOOKUP($K243,Key!$A$1:$D$106,2,FALSE)</f>
        <v>43.078530000000001</v>
      </c>
      <c r="M243">
        <f>VLOOKUP($K243,Key!$A$1:$D$106,3,FALSE)</f>
        <v>-87.882620000000003</v>
      </c>
      <c r="N243" t="str">
        <f>VLOOKUP($K243,Key!$A$1:$D$106,4,FALSE)</f>
        <v>Milwaukee</v>
      </c>
      <c r="O243" t="s">
        <v>113</v>
      </c>
      <c r="P243">
        <f>VLOOKUP($O243,Key!$A$1:$D$106,2,FALSE)</f>
        <v>43.09534</v>
      </c>
      <c r="Q243">
        <f>VLOOKUP($O243,Key!$A$1:$D$106,3,FALSE)</f>
        <v>-87.887339999999995</v>
      </c>
      <c r="R243" t="str">
        <f>VLOOKUP($O243,Key!$A$1:$D$106,4,FALSE)</f>
        <v>Shorewood</v>
      </c>
      <c r="S243">
        <v>2343</v>
      </c>
      <c r="T243">
        <v>60</v>
      </c>
      <c r="U243">
        <v>0</v>
      </c>
      <c r="V243" t="s">
        <v>33</v>
      </c>
      <c r="W243">
        <v>18</v>
      </c>
      <c r="X243">
        <v>17.100000000000001</v>
      </c>
      <c r="Y243">
        <v>720</v>
      </c>
      <c r="Z243" s="5">
        <v>-1</v>
      </c>
      <c r="AA243" s="1">
        <v>43497</v>
      </c>
      <c r="AB243" s="7">
        <f t="shared" si="18"/>
        <v>43497</v>
      </c>
      <c r="AC243" s="7">
        <f t="shared" si="19"/>
        <v>43497</v>
      </c>
      <c r="AD243" s="7" t="str">
        <f t="shared" si="20"/>
        <v>Friday</v>
      </c>
      <c r="AE243" s="2">
        <v>0.54305555555555551</v>
      </c>
      <c r="AF243" s="5">
        <v>1</v>
      </c>
      <c r="AG243" s="1">
        <v>43499</v>
      </c>
      <c r="AH243" s="7">
        <f t="shared" si="21"/>
        <v>43497</v>
      </c>
      <c r="AI243" s="7">
        <f t="shared" si="22"/>
        <v>43499</v>
      </c>
      <c r="AJ243" s="7" t="str">
        <f t="shared" si="23"/>
        <v>Sunday</v>
      </c>
      <c r="AK243" s="2">
        <v>0.17074074074074075</v>
      </c>
      <c r="AL243" t="s">
        <v>33</v>
      </c>
      <c r="AM243" t="s">
        <v>33</v>
      </c>
      <c r="AN243" t="s">
        <v>46</v>
      </c>
      <c r="AO243" t="s">
        <v>27</v>
      </c>
    </row>
    <row r="244" spans="1:41" x14ac:dyDescent="0.2">
      <c r="A244" t="s">
        <v>27</v>
      </c>
      <c r="B244">
        <v>825934</v>
      </c>
      <c r="C244" t="s">
        <v>40</v>
      </c>
      <c r="D244" t="s">
        <v>47</v>
      </c>
      <c r="E244" t="s">
        <v>42</v>
      </c>
      <c r="F244">
        <v>53208</v>
      </c>
      <c r="G244" t="s">
        <v>29</v>
      </c>
      <c r="H244" t="s">
        <v>43</v>
      </c>
      <c r="I244">
        <v>11152</v>
      </c>
      <c r="J244" t="s">
        <v>30</v>
      </c>
      <c r="K244" t="s">
        <v>60</v>
      </c>
      <c r="L244">
        <f>VLOOKUP($K244,Key!$A$1:$D$106,2,FALSE)</f>
        <v>43.037300000000002</v>
      </c>
      <c r="M244">
        <f>VLOOKUP($K244,Key!$A$1:$D$106,3,FALSE)</f>
        <v>-87.915800000000004</v>
      </c>
      <c r="N244" t="str">
        <f>VLOOKUP($K244,Key!$A$1:$D$106,4,FALSE)</f>
        <v>Milwaukee</v>
      </c>
      <c r="O244" t="s">
        <v>31</v>
      </c>
      <c r="P244">
        <f>VLOOKUP($O244,Key!$A$1:$D$106,2,FALSE)</f>
        <v>43.034619999999997</v>
      </c>
      <c r="Q244">
        <f>VLOOKUP($O244,Key!$A$1:$D$106,3,FALSE)</f>
        <v>-87.917500000000004</v>
      </c>
      <c r="R244" t="str">
        <f>VLOOKUP($O244,Key!$A$1:$D$106,4,FALSE)</f>
        <v>Milwaukee</v>
      </c>
      <c r="S244">
        <v>7</v>
      </c>
      <c r="T244">
        <v>0</v>
      </c>
      <c r="U244">
        <v>0</v>
      </c>
      <c r="V244" t="s">
        <v>32</v>
      </c>
      <c r="W244">
        <v>1</v>
      </c>
      <c r="X244">
        <v>1</v>
      </c>
      <c r="Y244">
        <v>40</v>
      </c>
      <c r="Z244" s="4">
        <v>-1</v>
      </c>
      <c r="AA244" s="1">
        <v>43497</v>
      </c>
      <c r="AB244" s="6">
        <f t="shared" si="18"/>
        <v>43497</v>
      </c>
      <c r="AC244" s="6">
        <f t="shared" si="19"/>
        <v>43497</v>
      </c>
      <c r="AD244" s="6" t="str">
        <f t="shared" si="20"/>
        <v>Friday</v>
      </c>
      <c r="AE244" s="2">
        <v>0.74771990740740746</v>
      </c>
      <c r="AF244" s="4">
        <v>1</v>
      </c>
      <c r="AG244" s="1">
        <v>43497</v>
      </c>
      <c r="AH244" s="6">
        <f t="shared" si="21"/>
        <v>43497</v>
      </c>
      <c r="AI244" s="6">
        <f t="shared" si="22"/>
        <v>43497</v>
      </c>
      <c r="AJ244" s="6" t="str">
        <f t="shared" si="23"/>
        <v>Friday</v>
      </c>
      <c r="AK244" s="2">
        <v>0.75215277777777778</v>
      </c>
      <c r="AL244" t="s">
        <v>32</v>
      </c>
      <c r="AM244" t="s">
        <v>33</v>
      </c>
      <c r="AN244" t="s">
        <v>46</v>
      </c>
      <c r="AO244" t="s">
        <v>27</v>
      </c>
    </row>
    <row r="245" spans="1:41" x14ac:dyDescent="0.2">
      <c r="A245" t="s">
        <v>27</v>
      </c>
      <c r="B245">
        <v>2146104</v>
      </c>
      <c r="C245" t="s">
        <v>40</v>
      </c>
      <c r="F245">
        <v>53066</v>
      </c>
      <c r="G245" t="s">
        <v>29</v>
      </c>
      <c r="H245" t="s">
        <v>115</v>
      </c>
      <c r="I245">
        <v>5582</v>
      </c>
      <c r="J245" t="s">
        <v>30</v>
      </c>
      <c r="K245" t="s">
        <v>55</v>
      </c>
      <c r="L245">
        <f>VLOOKUP($K245,Key!$A$1:$D$106,2,FALSE)</f>
        <v>43.048200000000001</v>
      </c>
      <c r="M245">
        <f>VLOOKUP($K245,Key!$A$1:$D$106,3,FALSE)</f>
        <v>-87.900859999999994</v>
      </c>
      <c r="N245" t="str">
        <f>VLOOKUP($K245,Key!$A$1:$D$106,4,FALSE)</f>
        <v>Milwaukee</v>
      </c>
      <c r="O245" t="s">
        <v>88</v>
      </c>
      <c r="P245">
        <f>VLOOKUP($O245,Key!$A$1:$D$106,2,FALSE)</f>
        <v>43.031480000000002</v>
      </c>
      <c r="Q245">
        <f>VLOOKUP($O245,Key!$A$1:$D$106,3,FALSE)</f>
        <v>-87.908169999999998</v>
      </c>
      <c r="R245" t="str">
        <f>VLOOKUP($O245,Key!$A$1:$D$106,4,FALSE)</f>
        <v>Milwaukee</v>
      </c>
      <c r="S245">
        <v>12</v>
      </c>
      <c r="T245">
        <v>0</v>
      </c>
      <c r="U245">
        <v>2</v>
      </c>
      <c r="V245" t="s">
        <v>32</v>
      </c>
      <c r="W245">
        <v>1</v>
      </c>
      <c r="X245">
        <v>1</v>
      </c>
      <c r="Y245">
        <v>40</v>
      </c>
      <c r="Z245" s="5">
        <v>-1</v>
      </c>
      <c r="AA245" s="1">
        <v>43498</v>
      </c>
      <c r="AB245" s="7">
        <f t="shared" si="18"/>
        <v>43497</v>
      </c>
      <c r="AC245" s="7">
        <f t="shared" si="19"/>
        <v>43498</v>
      </c>
      <c r="AD245" s="7" t="str">
        <f t="shared" si="20"/>
        <v>Saturday</v>
      </c>
      <c r="AE245" s="2">
        <v>0.10791666666666666</v>
      </c>
      <c r="AF245" s="5">
        <v>1</v>
      </c>
      <c r="AG245" s="1">
        <v>43498</v>
      </c>
      <c r="AH245" s="7">
        <f t="shared" si="21"/>
        <v>43497</v>
      </c>
      <c r="AI245" s="7">
        <f t="shared" si="22"/>
        <v>43498</v>
      </c>
      <c r="AJ245" s="7" t="str">
        <f t="shared" si="23"/>
        <v>Saturday</v>
      </c>
      <c r="AK245" s="2">
        <v>0.11614583333333334</v>
      </c>
      <c r="AL245" t="s">
        <v>32</v>
      </c>
      <c r="AM245" t="s">
        <v>33</v>
      </c>
      <c r="AN245" t="s">
        <v>46</v>
      </c>
      <c r="AO245" t="s">
        <v>27</v>
      </c>
    </row>
    <row r="246" spans="1:41" x14ac:dyDescent="0.2">
      <c r="A246" t="s">
        <v>27</v>
      </c>
      <c r="B246">
        <v>2252995</v>
      </c>
      <c r="C246" t="s">
        <v>40</v>
      </c>
      <c r="D246" t="s">
        <v>47</v>
      </c>
      <c r="E246" t="s">
        <v>42</v>
      </c>
      <c r="F246">
        <v>53211</v>
      </c>
      <c r="G246" t="s">
        <v>29</v>
      </c>
      <c r="H246" t="s">
        <v>43</v>
      </c>
      <c r="I246">
        <v>12705</v>
      </c>
      <c r="J246" t="s">
        <v>30</v>
      </c>
      <c r="K246" t="s">
        <v>85</v>
      </c>
      <c r="L246">
        <f>VLOOKUP($K246,Key!$A$1:$D$106,2,FALSE)</f>
        <v>43.078530000000001</v>
      </c>
      <c r="M246">
        <f>VLOOKUP($K246,Key!$A$1:$D$106,3,FALSE)</f>
        <v>-87.882620000000003</v>
      </c>
      <c r="N246" t="str">
        <f>VLOOKUP($K246,Key!$A$1:$D$106,4,FALSE)</f>
        <v>Milwaukee</v>
      </c>
      <c r="O246" t="s">
        <v>84</v>
      </c>
      <c r="P246">
        <f>VLOOKUP($O246,Key!$A$1:$D$106,2,FALSE)</f>
        <v>43.074890000000003</v>
      </c>
      <c r="Q246">
        <f>VLOOKUP($O246,Key!$A$1:$D$106,3,FALSE)</f>
        <v>-87.882810000000006</v>
      </c>
      <c r="R246" t="str">
        <f>VLOOKUP($O246,Key!$A$1:$D$106,4,FALSE)</f>
        <v>Milwaukee</v>
      </c>
      <c r="S246">
        <v>129</v>
      </c>
      <c r="T246">
        <v>0</v>
      </c>
      <c r="U246">
        <v>9</v>
      </c>
      <c r="V246" t="s">
        <v>32</v>
      </c>
      <c r="W246">
        <v>18</v>
      </c>
      <c r="X246">
        <v>17.100000000000001</v>
      </c>
      <c r="Y246">
        <v>720</v>
      </c>
      <c r="Z246" s="4">
        <v>-1</v>
      </c>
      <c r="AA246" s="1">
        <v>43498</v>
      </c>
      <c r="AB246" s="6">
        <f t="shared" si="18"/>
        <v>43497</v>
      </c>
      <c r="AC246" s="6">
        <f t="shared" si="19"/>
        <v>43498</v>
      </c>
      <c r="AD246" s="6" t="str">
        <f t="shared" si="20"/>
        <v>Saturday</v>
      </c>
      <c r="AE246" s="2">
        <v>0.62607638888888884</v>
      </c>
      <c r="AF246" s="4">
        <v>1</v>
      </c>
      <c r="AG246" s="1">
        <v>43498</v>
      </c>
      <c r="AH246" s="6">
        <f t="shared" si="21"/>
        <v>43497</v>
      </c>
      <c r="AI246" s="6">
        <f t="shared" si="22"/>
        <v>43498</v>
      </c>
      <c r="AJ246" s="6" t="str">
        <f t="shared" si="23"/>
        <v>Saturday</v>
      </c>
      <c r="AK246" s="2">
        <v>0.71567129629629633</v>
      </c>
      <c r="AL246" t="s">
        <v>33</v>
      </c>
      <c r="AM246" t="s">
        <v>33</v>
      </c>
      <c r="AN246" t="s">
        <v>46</v>
      </c>
      <c r="AO246" t="s">
        <v>27</v>
      </c>
    </row>
    <row r="247" spans="1:41" x14ac:dyDescent="0.2">
      <c r="A247" t="s">
        <v>27</v>
      </c>
      <c r="B247">
        <v>1815780</v>
      </c>
      <c r="C247" t="s">
        <v>40</v>
      </c>
      <c r="D247" t="s">
        <v>90</v>
      </c>
      <c r="E247" t="s">
        <v>42</v>
      </c>
      <c r="F247">
        <v>53132</v>
      </c>
      <c r="G247" t="s">
        <v>29</v>
      </c>
      <c r="H247" t="s">
        <v>43</v>
      </c>
      <c r="I247">
        <v>11114</v>
      </c>
      <c r="J247" t="s">
        <v>30</v>
      </c>
      <c r="K247" t="s">
        <v>83</v>
      </c>
      <c r="L247">
        <f>VLOOKUP($K247,Key!$A$1:$D$106,2,FALSE)</f>
        <v>43.074655999999997</v>
      </c>
      <c r="M247">
        <f>VLOOKUP($K247,Key!$A$1:$D$106,3,FALSE)</f>
        <v>-87.889011999999994</v>
      </c>
      <c r="N247" t="str">
        <f>VLOOKUP($K247,Key!$A$1:$D$106,4,FALSE)</f>
        <v>Milwaukee</v>
      </c>
      <c r="O247" t="s">
        <v>79</v>
      </c>
      <c r="P247">
        <f>VLOOKUP($O247,Key!$A$1:$D$106,2,FALSE)</f>
        <v>43.077359999999999</v>
      </c>
      <c r="Q247">
        <f>VLOOKUP($O247,Key!$A$1:$D$106,3,FALSE)</f>
        <v>-87.880769999999998</v>
      </c>
      <c r="R247" t="str">
        <f>VLOOKUP($O247,Key!$A$1:$D$106,4,FALSE)</f>
        <v>Milwaukee</v>
      </c>
      <c r="S247">
        <v>4</v>
      </c>
      <c r="T247">
        <v>0</v>
      </c>
      <c r="U247">
        <v>0</v>
      </c>
      <c r="V247" t="s">
        <v>32</v>
      </c>
      <c r="W247">
        <v>0</v>
      </c>
      <c r="X247">
        <v>0</v>
      </c>
      <c r="Y247">
        <v>0</v>
      </c>
      <c r="Z247" s="5">
        <v>-1</v>
      </c>
      <c r="AA247" s="1">
        <v>43498</v>
      </c>
      <c r="AB247" s="7">
        <f t="shared" si="18"/>
        <v>43497</v>
      </c>
      <c r="AC247" s="7">
        <f t="shared" si="19"/>
        <v>43498</v>
      </c>
      <c r="AD247" s="7" t="str">
        <f t="shared" si="20"/>
        <v>Saturday</v>
      </c>
      <c r="AE247" s="2">
        <v>0.72298611111111111</v>
      </c>
      <c r="AF247" s="5">
        <v>1</v>
      </c>
      <c r="AG247" s="1">
        <v>43498</v>
      </c>
      <c r="AH247" s="7">
        <f t="shared" si="21"/>
        <v>43497</v>
      </c>
      <c r="AI247" s="7">
        <f t="shared" si="22"/>
        <v>43498</v>
      </c>
      <c r="AJ247" s="7" t="str">
        <f t="shared" si="23"/>
        <v>Saturday</v>
      </c>
      <c r="AK247" s="2">
        <v>0.72582175925925929</v>
      </c>
      <c r="AL247" t="s">
        <v>32</v>
      </c>
      <c r="AM247" t="s">
        <v>33</v>
      </c>
      <c r="AN247" t="s">
        <v>46</v>
      </c>
      <c r="AO247" t="s">
        <v>27</v>
      </c>
    </row>
    <row r="248" spans="1:41" x14ac:dyDescent="0.2">
      <c r="A248" t="s">
        <v>27</v>
      </c>
      <c r="B248">
        <v>2280195</v>
      </c>
      <c r="C248" t="s">
        <v>40</v>
      </c>
      <c r="D248" t="s">
        <v>47</v>
      </c>
      <c r="E248" t="s">
        <v>42</v>
      </c>
      <c r="F248">
        <v>53211</v>
      </c>
      <c r="G248" t="s">
        <v>29</v>
      </c>
      <c r="H248" t="s">
        <v>43</v>
      </c>
      <c r="I248">
        <v>11169</v>
      </c>
      <c r="J248" t="s">
        <v>30</v>
      </c>
      <c r="K248" t="s">
        <v>83</v>
      </c>
      <c r="L248">
        <f>VLOOKUP($K248,Key!$A$1:$D$106,2,FALSE)</f>
        <v>43.074655999999997</v>
      </c>
      <c r="M248">
        <f>VLOOKUP($K248,Key!$A$1:$D$106,3,FALSE)</f>
        <v>-87.889011999999994</v>
      </c>
      <c r="N248" t="str">
        <f>VLOOKUP($K248,Key!$A$1:$D$106,4,FALSE)</f>
        <v>Milwaukee</v>
      </c>
      <c r="O248" t="s">
        <v>108</v>
      </c>
      <c r="P248">
        <f>VLOOKUP($O248,Key!$A$1:$D$106,2,FALSE)</f>
        <v>43.060250000000003</v>
      </c>
      <c r="Q248">
        <f>VLOOKUP($O248,Key!$A$1:$D$106,3,FALSE)</f>
        <v>-87.892169999999993</v>
      </c>
      <c r="R248" t="str">
        <f>VLOOKUP($O248,Key!$A$1:$D$106,4,FALSE)</f>
        <v>Milwaukee</v>
      </c>
      <c r="S248">
        <v>11</v>
      </c>
      <c r="T248">
        <v>0</v>
      </c>
      <c r="U248">
        <v>0</v>
      </c>
      <c r="V248" t="s">
        <v>32</v>
      </c>
      <c r="W248">
        <v>1</v>
      </c>
      <c r="X248">
        <v>1</v>
      </c>
      <c r="Y248">
        <v>40</v>
      </c>
      <c r="Z248" s="4">
        <v>-1</v>
      </c>
      <c r="AA248" s="1">
        <v>43499</v>
      </c>
      <c r="AB248" s="6">
        <f t="shared" si="18"/>
        <v>43497</v>
      </c>
      <c r="AC248" s="6">
        <f t="shared" si="19"/>
        <v>43499</v>
      </c>
      <c r="AD248" s="6" t="str">
        <f t="shared" si="20"/>
        <v>Sunday</v>
      </c>
      <c r="AE248" s="2">
        <v>8.7939814814814818E-2</v>
      </c>
      <c r="AF248" s="4">
        <v>1</v>
      </c>
      <c r="AG248" s="1">
        <v>43499</v>
      </c>
      <c r="AH248" s="6">
        <f t="shared" si="21"/>
        <v>43497</v>
      </c>
      <c r="AI248" s="6">
        <f t="shared" si="22"/>
        <v>43499</v>
      </c>
      <c r="AJ248" s="6" t="str">
        <f t="shared" si="23"/>
        <v>Sunday</v>
      </c>
      <c r="AK248" s="2">
        <v>9.5520833333333333E-2</v>
      </c>
      <c r="AL248" t="s">
        <v>32</v>
      </c>
      <c r="AM248" t="s">
        <v>33</v>
      </c>
      <c r="AN248" t="s">
        <v>46</v>
      </c>
      <c r="AO248" t="s">
        <v>27</v>
      </c>
    </row>
    <row r="249" spans="1:41" x14ac:dyDescent="0.2">
      <c r="A249" t="s">
        <v>27</v>
      </c>
      <c r="B249">
        <v>2262127</v>
      </c>
      <c r="C249" t="s">
        <v>40</v>
      </c>
      <c r="D249" t="s">
        <v>47</v>
      </c>
      <c r="E249" t="s">
        <v>42</v>
      </c>
      <c r="F249">
        <v>53211</v>
      </c>
      <c r="G249" t="s">
        <v>29</v>
      </c>
      <c r="H249" t="s">
        <v>43</v>
      </c>
      <c r="I249">
        <v>5547</v>
      </c>
      <c r="J249" t="s">
        <v>30</v>
      </c>
      <c r="K249" t="s">
        <v>103</v>
      </c>
      <c r="L249">
        <f>VLOOKUP($K249,Key!$A$1:$D$106,2,FALSE)</f>
        <v>43.089309999999998</v>
      </c>
      <c r="M249">
        <f>VLOOKUP($K249,Key!$A$1:$D$106,3,FALSE)</f>
        <v>-87.882720000000006</v>
      </c>
      <c r="N249" t="str">
        <f>VLOOKUP($K249,Key!$A$1:$D$106,4,FALSE)</f>
        <v>Shorewood</v>
      </c>
      <c r="O249" t="s">
        <v>85</v>
      </c>
      <c r="P249">
        <f>VLOOKUP($O249,Key!$A$1:$D$106,2,FALSE)</f>
        <v>43.078530000000001</v>
      </c>
      <c r="Q249">
        <f>VLOOKUP($O249,Key!$A$1:$D$106,3,FALSE)</f>
        <v>-87.882620000000003</v>
      </c>
      <c r="R249" t="str">
        <f>VLOOKUP($O249,Key!$A$1:$D$106,4,FALSE)</f>
        <v>Milwaukee</v>
      </c>
      <c r="S249">
        <v>21</v>
      </c>
      <c r="T249">
        <v>0</v>
      </c>
      <c r="U249">
        <v>0</v>
      </c>
      <c r="V249" t="s">
        <v>32</v>
      </c>
      <c r="W249">
        <v>3</v>
      </c>
      <c r="X249">
        <v>2.9</v>
      </c>
      <c r="Y249">
        <v>120</v>
      </c>
      <c r="Z249" s="5">
        <v>-1</v>
      </c>
      <c r="AA249" s="1">
        <v>43499</v>
      </c>
      <c r="AB249" s="7">
        <f t="shared" si="18"/>
        <v>43497</v>
      </c>
      <c r="AC249" s="7">
        <f t="shared" si="19"/>
        <v>43499</v>
      </c>
      <c r="AD249" s="7" t="str">
        <f t="shared" si="20"/>
        <v>Sunday</v>
      </c>
      <c r="AE249" s="2">
        <v>0.5005208333333333</v>
      </c>
      <c r="AF249" s="5">
        <v>1</v>
      </c>
      <c r="AG249" s="1">
        <v>43499</v>
      </c>
      <c r="AH249" s="7">
        <f t="shared" si="21"/>
        <v>43497</v>
      </c>
      <c r="AI249" s="7">
        <f t="shared" si="22"/>
        <v>43499</v>
      </c>
      <c r="AJ249" s="7" t="str">
        <f t="shared" si="23"/>
        <v>Sunday</v>
      </c>
      <c r="AK249" s="2">
        <v>0.515162037037037</v>
      </c>
      <c r="AL249" t="s">
        <v>32</v>
      </c>
      <c r="AM249" t="s">
        <v>33</v>
      </c>
      <c r="AN249" t="s">
        <v>46</v>
      </c>
      <c r="AO249" t="s">
        <v>27</v>
      </c>
    </row>
    <row r="250" spans="1:41" x14ac:dyDescent="0.2">
      <c r="A250" t="s">
        <v>27</v>
      </c>
      <c r="B250">
        <v>2260099</v>
      </c>
      <c r="C250" t="s">
        <v>40</v>
      </c>
      <c r="D250" t="s">
        <v>47</v>
      </c>
      <c r="E250" t="s">
        <v>42</v>
      </c>
      <c r="F250">
        <v>53211</v>
      </c>
      <c r="G250" t="s">
        <v>29</v>
      </c>
      <c r="H250" t="s">
        <v>43</v>
      </c>
      <c r="I250">
        <v>12615</v>
      </c>
      <c r="J250" t="s">
        <v>30</v>
      </c>
      <c r="K250" t="s">
        <v>103</v>
      </c>
      <c r="L250">
        <f>VLOOKUP($K250,Key!$A$1:$D$106,2,FALSE)</f>
        <v>43.089309999999998</v>
      </c>
      <c r="M250">
        <f>VLOOKUP($K250,Key!$A$1:$D$106,3,FALSE)</f>
        <v>-87.882720000000006</v>
      </c>
      <c r="N250" t="str">
        <f>VLOOKUP($K250,Key!$A$1:$D$106,4,FALSE)</f>
        <v>Shorewood</v>
      </c>
      <c r="O250" t="s">
        <v>85</v>
      </c>
      <c r="P250">
        <f>VLOOKUP($O250,Key!$A$1:$D$106,2,FALSE)</f>
        <v>43.078530000000001</v>
      </c>
      <c r="Q250">
        <f>VLOOKUP($O250,Key!$A$1:$D$106,3,FALSE)</f>
        <v>-87.882620000000003</v>
      </c>
      <c r="R250" t="str">
        <f>VLOOKUP($O250,Key!$A$1:$D$106,4,FALSE)</f>
        <v>Milwaukee</v>
      </c>
      <c r="S250">
        <v>20</v>
      </c>
      <c r="T250">
        <v>0</v>
      </c>
      <c r="U250">
        <v>0</v>
      </c>
      <c r="V250" t="s">
        <v>32</v>
      </c>
      <c r="W250">
        <v>3</v>
      </c>
      <c r="X250">
        <v>2.9</v>
      </c>
      <c r="Y250">
        <v>120</v>
      </c>
      <c r="Z250" s="4">
        <v>-1</v>
      </c>
      <c r="AA250" s="1">
        <v>43499</v>
      </c>
      <c r="AB250" s="6">
        <f t="shared" si="18"/>
        <v>43497</v>
      </c>
      <c r="AC250" s="6">
        <f t="shared" si="19"/>
        <v>43499</v>
      </c>
      <c r="AD250" s="6" t="str">
        <f t="shared" si="20"/>
        <v>Sunday</v>
      </c>
      <c r="AE250" s="2">
        <v>0.5012847222222222</v>
      </c>
      <c r="AF250" s="4">
        <v>1</v>
      </c>
      <c r="AG250" s="1">
        <v>43499</v>
      </c>
      <c r="AH250" s="6">
        <f t="shared" si="21"/>
        <v>43497</v>
      </c>
      <c r="AI250" s="6">
        <f t="shared" si="22"/>
        <v>43499</v>
      </c>
      <c r="AJ250" s="6" t="str">
        <f t="shared" si="23"/>
        <v>Sunday</v>
      </c>
      <c r="AK250" s="2">
        <v>0.51496527777777779</v>
      </c>
      <c r="AL250" t="s">
        <v>32</v>
      </c>
      <c r="AM250" t="s">
        <v>33</v>
      </c>
      <c r="AN250" t="s">
        <v>46</v>
      </c>
      <c r="AO250" t="s">
        <v>27</v>
      </c>
    </row>
    <row r="251" spans="1:41" x14ac:dyDescent="0.2">
      <c r="A251" t="s">
        <v>27</v>
      </c>
      <c r="B251">
        <v>2274677</v>
      </c>
      <c r="C251" t="s">
        <v>40</v>
      </c>
      <c r="D251" t="s">
        <v>47</v>
      </c>
      <c r="E251" t="s">
        <v>42</v>
      </c>
      <c r="F251">
        <v>53211</v>
      </c>
      <c r="G251" t="s">
        <v>29</v>
      </c>
      <c r="H251" t="s">
        <v>43</v>
      </c>
      <c r="I251">
        <v>11114</v>
      </c>
      <c r="J251" t="s">
        <v>30</v>
      </c>
      <c r="K251" t="s">
        <v>79</v>
      </c>
      <c r="L251">
        <f>VLOOKUP($K251,Key!$A$1:$D$106,2,FALSE)</f>
        <v>43.077359999999999</v>
      </c>
      <c r="M251">
        <f>VLOOKUP($K251,Key!$A$1:$D$106,3,FALSE)</f>
        <v>-87.880769999999998</v>
      </c>
      <c r="N251" t="str">
        <f>VLOOKUP($K251,Key!$A$1:$D$106,4,FALSE)</f>
        <v>Milwaukee</v>
      </c>
      <c r="O251" t="s">
        <v>83</v>
      </c>
      <c r="P251">
        <f>VLOOKUP($O251,Key!$A$1:$D$106,2,FALSE)</f>
        <v>43.074655999999997</v>
      </c>
      <c r="Q251">
        <f>VLOOKUP($O251,Key!$A$1:$D$106,3,FALSE)</f>
        <v>-87.889011999999994</v>
      </c>
      <c r="R251" t="str">
        <f>VLOOKUP($O251,Key!$A$1:$D$106,4,FALSE)</f>
        <v>Milwaukee</v>
      </c>
      <c r="S251">
        <v>9</v>
      </c>
      <c r="T251">
        <v>0</v>
      </c>
      <c r="U251">
        <v>0</v>
      </c>
      <c r="V251" t="s">
        <v>32</v>
      </c>
      <c r="W251">
        <v>1</v>
      </c>
      <c r="X251">
        <v>1</v>
      </c>
      <c r="Y251">
        <v>40</v>
      </c>
      <c r="Z251" s="5">
        <v>-1</v>
      </c>
      <c r="AA251" s="1">
        <v>43499</v>
      </c>
      <c r="AB251" s="7">
        <f t="shared" si="18"/>
        <v>43497</v>
      </c>
      <c r="AC251" s="7">
        <f t="shared" si="19"/>
        <v>43499</v>
      </c>
      <c r="AD251" s="7" t="str">
        <f t="shared" si="20"/>
        <v>Sunday</v>
      </c>
      <c r="AE251" s="2">
        <v>0.60247685185185185</v>
      </c>
      <c r="AF251" s="5">
        <v>1</v>
      </c>
      <c r="AG251" s="1">
        <v>43499</v>
      </c>
      <c r="AH251" s="7">
        <f t="shared" si="21"/>
        <v>43497</v>
      </c>
      <c r="AI251" s="7">
        <f t="shared" si="22"/>
        <v>43499</v>
      </c>
      <c r="AJ251" s="7" t="str">
        <f t="shared" si="23"/>
        <v>Sunday</v>
      </c>
      <c r="AK251" s="2">
        <v>0.60868055555555556</v>
      </c>
      <c r="AL251" t="s">
        <v>32</v>
      </c>
      <c r="AM251" t="s">
        <v>33</v>
      </c>
      <c r="AN251" t="s">
        <v>46</v>
      </c>
      <c r="AO251" t="s">
        <v>27</v>
      </c>
    </row>
    <row r="252" spans="1:41" x14ac:dyDescent="0.2">
      <c r="A252" t="s">
        <v>27</v>
      </c>
      <c r="B252">
        <v>2353269</v>
      </c>
      <c r="C252" t="s">
        <v>40</v>
      </c>
      <c r="D252" t="s">
        <v>125</v>
      </c>
      <c r="E252" t="s">
        <v>42</v>
      </c>
      <c r="F252">
        <v>53202</v>
      </c>
      <c r="G252" t="s">
        <v>29</v>
      </c>
      <c r="H252" t="s">
        <v>43</v>
      </c>
      <c r="I252">
        <v>81</v>
      </c>
      <c r="J252" t="s">
        <v>30</v>
      </c>
      <c r="K252" t="s">
        <v>38</v>
      </c>
      <c r="L252">
        <f>VLOOKUP($K252,Key!$A$1:$D$106,2,FALSE)</f>
        <v>43.052460000000004</v>
      </c>
      <c r="M252">
        <f>VLOOKUP($K252,Key!$A$1:$D$106,3,FALSE)</f>
        <v>-87.891000000000005</v>
      </c>
      <c r="N252" t="str">
        <f>VLOOKUP($K252,Key!$A$1:$D$106,4,FALSE)</f>
        <v>Milwaukee</v>
      </c>
      <c r="O252" t="s">
        <v>45</v>
      </c>
      <c r="P252">
        <f>VLOOKUP($O252,Key!$A$1:$D$106,2,FALSE)</f>
        <v>43.03886</v>
      </c>
      <c r="Q252">
        <f>VLOOKUP($O252,Key!$A$1:$D$106,3,FALSE)</f>
        <v>-87.902720000000002</v>
      </c>
      <c r="R252" t="str">
        <f>VLOOKUP($O252,Key!$A$1:$D$106,4,FALSE)</f>
        <v>Milwaukee</v>
      </c>
      <c r="S252">
        <v>10</v>
      </c>
      <c r="T252">
        <v>0</v>
      </c>
      <c r="U252">
        <v>0</v>
      </c>
      <c r="V252" t="s">
        <v>32</v>
      </c>
      <c r="W252">
        <v>0</v>
      </c>
      <c r="X252">
        <v>0</v>
      </c>
      <c r="Y252">
        <v>1</v>
      </c>
      <c r="Z252" s="5">
        <v>-1</v>
      </c>
      <c r="AA252" s="1">
        <v>43500</v>
      </c>
      <c r="AB252" s="7">
        <f t="shared" si="18"/>
        <v>43497</v>
      </c>
      <c r="AC252" s="7">
        <f t="shared" si="19"/>
        <v>43500</v>
      </c>
      <c r="AD252" s="7" t="str">
        <f t="shared" si="20"/>
        <v>Monday</v>
      </c>
      <c r="AE252" s="2">
        <v>0.33557870370370368</v>
      </c>
      <c r="AF252" s="5">
        <v>1</v>
      </c>
      <c r="AG252" s="1">
        <v>43500</v>
      </c>
      <c r="AH252" s="7">
        <f t="shared" si="21"/>
        <v>43497</v>
      </c>
      <c r="AI252" s="7">
        <f t="shared" si="22"/>
        <v>43500</v>
      </c>
      <c r="AJ252" s="7" t="str">
        <f t="shared" si="23"/>
        <v>Monday</v>
      </c>
      <c r="AK252" s="2">
        <v>0.34293981481481484</v>
      </c>
      <c r="AL252" t="s">
        <v>32</v>
      </c>
      <c r="AM252" t="s">
        <v>33</v>
      </c>
      <c r="AN252" t="s">
        <v>46</v>
      </c>
      <c r="AO252" t="s">
        <v>27</v>
      </c>
    </row>
    <row r="253" spans="1:41" x14ac:dyDescent="0.2">
      <c r="A253" t="s">
        <v>27</v>
      </c>
      <c r="B253">
        <v>2321196</v>
      </c>
      <c r="C253" t="s">
        <v>40</v>
      </c>
      <c r="D253" t="s">
        <v>47</v>
      </c>
      <c r="E253" t="s">
        <v>42</v>
      </c>
      <c r="F253">
        <v>53211</v>
      </c>
      <c r="G253" t="s">
        <v>29</v>
      </c>
      <c r="H253" t="s">
        <v>43</v>
      </c>
      <c r="I253">
        <v>28</v>
      </c>
      <c r="J253" t="s">
        <v>30</v>
      </c>
      <c r="K253" t="s">
        <v>107</v>
      </c>
      <c r="L253">
        <f>VLOOKUP($K253,Key!$A$1:$D$106,2,FALSE)</f>
        <v>43.06033</v>
      </c>
      <c r="M253">
        <f>VLOOKUP($K253,Key!$A$1:$D$106,3,FALSE)</f>
        <v>-87.89546</v>
      </c>
      <c r="N253" t="str">
        <f>VLOOKUP($K253,Key!$A$1:$D$106,4,FALSE)</f>
        <v>Milwaukee</v>
      </c>
      <c r="O253" t="s">
        <v>99</v>
      </c>
      <c r="P253">
        <f>VLOOKUP($O253,Key!$A$1:$D$106,2,FALSE)</f>
        <v>43.060786</v>
      </c>
      <c r="Q253">
        <f>VLOOKUP($O253,Key!$A$1:$D$106,3,FALSE)</f>
        <v>-87.883825999999999</v>
      </c>
      <c r="R253" t="str">
        <f>VLOOKUP($O253,Key!$A$1:$D$106,4,FALSE)</f>
        <v>Milwaukee</v>
      </c>
      <c r="S253">
        <v>4</v>
      </c>
      <c r="T253">
        <v>0</v>
      </c>
      <c r="U253">
        <v>0</v>
      </c>
      <c r="V253" t="s">
        <v>32</v>
      </c>
      <c r="W253">
        <v>0</v>
      </c>
      <c r="X253">
        <v>0</v>
      </c>
      <c r="Y253">
        <v>0</v>
      </c>
      <c r="Z253" s="4">
        <v>-1</v>
      </c>
      <c r="AA253" s="1">
        <v>43500</v>
      </c>
      <c r="AB253" s="6">
        <f t="shared" si="18"/>
        <v>43497</v>
      </c>
      <c r="AC253" s="6">
        <f t="shared" si="19"/>
        <v>43500</v>
      </c>
      <c r="AD253" s="6" t="str">
        <f t="shared" si="20"/>
        <v>Monday</v>
      </c>
      <c r="AE253" s="2">
        <v>0.57640046296296299</v>
      </c>
      <c r="AF253" s="4">
        <v>1</v>
      </c>
      <c r="AG253" s="1">
        <v>43500</v>
      </c>
      <c r="AH253" s="6">
        <f t="shared" si="21"/>
        <v>43497</v>
      </c>
      <c r="AI253" s="6">
        <f t="shared" si="22"/>
        <v>43500</v>
      </c>
      <c r="AJ253" s="6" t="str">
        <f t="shared" si="23"/>
        <v>Monday</v>
      </c>
      <c r="AK253" s="2">
        <v>0.57934027777777775</v>
      </c>
      <c r="AL253" t="s">
        <v>32</v>
      </c>
      <c r="AM253" t="s">
        <v>33</v>
      </c>
      <c r="AN253" t="s">
        <v>46</v>
      </c>
      <c r="AO253" t="s">
        <v>27</v>
      </c>
    </row>
    <row r="254" spans="1:41" x14ac:dyDescent="0.2">
      <c r="A254" t="s">
        <v>27</v>
      </c>
      <c r="B254">
        <v>531225</v>
      </c>
      <c r="C254" t="s">
        <v>40</v>
      </c>
      <c r="D254" t="s">
        <v>86</v>
      </c>
      <c r="E254" t="s">
        <v>42</v>
      </c>
      <c r="F254">
        <v>53202</v>
      </c>
      <c r="G254" t="s">
        <v>29</v>
      </c>
      <c r="H254" t="s">
        <v>43</v>
      </c>
      <c r="I254">
        <v>12620</v>
      </c>
      <c r="J254" t="s">
        <v>30</v>
      </c>
      <c r="K254" t="s">
        <v>48</v>
      </c>
      <c r="L254">
        <f>VLOOKUP($K254,Key!$A$1:$D$106,2,FALSE)</f>
        <v>43.038580000000003</v>
      </c>
      <c r="M254">
        <f>VLOOKUP($K254,Key!$A$1:$D$106,3,FALSE)</f>
        <v>-87.90934</v>
      </c>
      <c r="N254" t="str">
        <f>VLOOKUP($K254,Key!$A$1:$D$106,4,FALSE)</f>
        <v>Milwaukee</v>
      </c>
      <c r="O254" t="s">
        <v>114</v>
      </c>
      <c r="P254">
        <f>VLOOKUP($O254,Key!$A$1:$D$106,2,FALSE)</f>
        <v>43.042639999999999</v>
      </c>
      <c r="Q254">
        <f>VLOOKUP($O254,Key!$A$1:$D$106,3,FALSE)</f>
        <v>-87.905680000000004</v>
      </c>
      <c r="R254" t="str">
        <f>VLOOKUP($O254,Key!$A$1:$D$106,4,FALSE)</f>
        <v>Milwaukee</v>
      </c>
      <c r="S254">
        <v>4</v>
      </c>
      <c r="T254">
        <v>0</v>
      </c>
      <c r="U254">
        <v>0</v>
      </c>
      <c r="V254" t="s">
        <v>32</v>
      </c>
      <c r="W254">
        <v>0</v>
      </c>
      <c r="X254">
        <v>0</v>
      </c>
      <c r="Y254">
        <v>0</v>
      </c>
      <c r="Z254" s="5">
        <v>-1</v>
      </c>
      <c r="AA254" s="1">
        <v>43500</v>
      </c>
      <c r="AB254" s="7">
        <f t="shared" si="18"/>
        <v>43497</v>
      </c>
      <c r="AC254" s="7">
        <f t="shared" si="19"/>
        <v>43500</v>
      </c>
      <c r="AD254" s="7" t="str">
        <f t="shared" si="20"/>
        <v>Monday</v>
      </c>
      <c r="AE254" s="2">
        <v>0.72013888888888899</v>
      </c>
      <c r="AF254" s="5">
        <v>1</v>
      </c>
      <c r="AG254" s="1">
        <v>43500</v>
      </c>
      <c r="AH254" s="7">
        <f t="shared" si="21"/>
        <v>43497</v>
      </c>
      <c r="AI254" s="7">
        <f t="shared" si="22"/>
        <v>43500</v>
      </c>
      <c r="AJ254" s="7" t="str">
        <f t="shared" si="23"/>
        <v>Monday</v>
      </c>
      <c r="AK254" s="2">
        <v>0.72303240740740737</v>
      </c>
      <c r="AL254" t="s">
        <v>32</v>
      </c>
      <c r="AM254" t="s">
        <v>33</v>
      </c>
      <c r="AN254" t="s">
        <v>46</v>
      </c>
      <c r="AO254" t="s">
        <v>27</v>
      </c>
    </row>
    <row r="255" spans="1:41" x14ac:dyDescent="0.2">
      <c r="A255" t="s">
        <v>27</v>
      </c>
      <c r="B255">
        <v>2384218</v>
      </c>
      <c r="C255" t="s">
        <v>40</v>
      </c>
      <c r="D255" t="s">
        <v>47</v>
      </c>
      <c r="E255" t="s">
        <v>42</v>
      </c>
      <c r="F255">
        <v>53202</v>
      </c>
      <c r="G255" t="s">
        <v>29</v>
      </c>
      <c r="H255" t="s">
        <v>43</v>
      </c>
      <c r="I255">
        <v>5427</v>
      </c>
      <c r="J255" t="s">
        <v>30</v>
      </c>
      <c r="K255" t="s">
        <v>106</v>
      </c>
      <c r="L255">
        <f>VLOOKUP($K255,Key!$A$1:$D$106,2,FALSE)</f>
        <v>43.069021999999997</v>
      </c>
      <c r="M255">
        <f>VLOOKUP($K255,Key!$A$1:$D$106,3,FALSE)</f>
        <v>-87.887940999999998</v>
      </c>
      <c r="N255" t="str">
        <f>VLOOKUP($K255,Key!$A$1:$D$106,4,FALSE)</f>
        <v>Milwaukee</v>
      </c>
      <c r="O255" t="s">
        <v>87</v>
      </c>
      <c r="P255">
        <f>VLOOKUP($O255,Key!$A$1:$D$106,2,FALSE)</f>
        <v>43.045712999999999</v>
      </c>
      <c r="Q255">
        <f>VLOOKUP($O255,Key!$A$1:$D$106,3,FALSE)</f>
        <v>-87.899756999999994</v>
      </c>
      <c r="R255" t="str">
        <f>VLOOKUP($O255,Key!$A$1:$D$106,4,FALSE)</f>
        <v>Milwaukee</v>
      </c>
      <c r="S255">
        <v>15</v>
      </c>
      <c r="T255">
        <v>0</v>
      </c>
      <c r="U255">
        <v>0</v>
      </c>
      <c r="V255" t="s">
        <v>32</v>
      </c>
      <c r="W255">
        <v>2</v>
      </c>
      <c r="X255">
        <v>1.9</v>
      </c>
      <c r="Y255">
        <v>80</v>
      </c>
      <c r="Z255" s="4">
        <v>-1</v>
      </c>
      <c r="AA255" s="1">
        <v>43500</v>
      </c>
      <c r="AB255" s="6">
        <f t="shared" si="18"/>
        <v>43497</v>
      </c>
      <c r="AC255" s="6">
        <f t="shared" si="19"/>
        <v>43500</v>
      </c>
      <c r="AD255" s="6" t="str">
        <f t="shared" si="20"/>
        <v>Monday</v>
      </c>
      <c r="AE255" s="2">
        <v>0.72347222222222218</v>
      </c>
      <c r="AF255" s="4">
        <v>1</v>
      </c>
      <c r="AG255" s="1">
        <v>43500</v>
      </c>
      <c r="AH255" s="6">
        <f t="shared" si="21"/>
        <v>43497</v>
      </c>
      <c r="AI255" s="6">
        <f t="shared" si="22"/>
        <v>43500</v>
      </c>
      <c r="AJ255" s="6" t="str">
        <f t="shared" si="23"/>
        <v>Monday</v>
      </c>
      <c r="AK255" s="2">
        <v>0.73333333333333339</v>
      </c>
      <c r="AL255" t="s">
        <v>32</v>
      </c>
      <c r="AM255" t="s">
        <v>33</v>
      </c>
      <c r="AN255" t="s">
        <v>46</v>
      </c>
      <c r="AO255" t="s">
        <v>27</v>
      </c>
    </row>
    <row r="256" spans="1:41" x14ac:dyDescent="0.2">
      <c r="A256" t="s">
        <v>27</v>
      </c>
      <c r="B256">
        <v>825934</v>
      </c>
      <c r="C256" t="s">
        <v>40</v>
      </c>
      <c r="D256" t="s">
        <v>47</v>
      </c>
      <c r="E256" t="s">
        <v>42</v>
      </c>
      <c r="F256">
        <v>53208</v>
      </c>
      <c r="G256" t="s">
        <v>29</v>
      </c>
      <c r="H256" t="s">
        <v>43</v>
      </c>
      <c r="I256">
        <v>11056</v>
      </c>
      <c r="J256" t="s">
        <v>30</v>
      </c>
      <c r="K256" t="s">
        <v>49</v>
      </c>
      <c r="L256">
        <f>VLOOKUP($K256,Key!$A$1:$D$106,2,FALSE)</f>
        <v>43.03913</v>
      </c>
      <c r="M256">
        <f>VLOOKUP($K256,Key!$A$1:$D$106,3,FALSE)</f>
        <v>-87.916150000000002</v>
      </c>
      <c r="N256" t="str">
        <f>VLOOKUP($K256,Key!$A$1:$D$106,4,FALSE)</f>
        <v>Milwaukee</v>
      </c>
      <c r="O256" t="s">
        <v>35</v>
      </c>
      <c r="P256">
        <f>VLOOKUP($O256,Key!$A$1:$D$106,2,FALSE)</f>
        <v>43.042490000000001</v>
      </c>
      <c r="Q256">
        <f>VLOOKUP($O256,Key!$A$1:$D$106,3,FALSE)</f>
        <v>-87.909959999999998</v>
      </c>
      <c r="R256" t="str">
        <f>VLOOKUP($O256,Key!$A$1:$D$106,4,FALSE)</f>
        <v>Milwaukee</v>
      </c>
      <c r="S256">
        <v>5</v>
      </c>
      <c r="T256">
        <v>0</v>
      </c>
      <c r="U256">
        <v>0</v>
      </c>
      <c r="V256" t="s">
        <v>32</v>
      </c>
      <c r="W256">
        <v>0</v>
      </c>
      <c r="X256">
        <v>0</v>
      </c>
      <c r="Y256">
        <v>0</v>
      </c>
      <c r="Z256" s="5">
        <v>-1</v>
      </c>
      <c r="AA256" s="1">
        <v>43501</v>
      </c>
      <c r="AB256" s="7">
        <f t="shared" si="18"/>
        <v>43497</v>
      </c>
      <c r="AC256" s="7">
        <f t="shared" si="19"/>
        <v>43501</v>
      </c>
      <c r="AD256" s="7" t="str">
        <f t="shared" si="20"/>
        <v>Tuesday</v>
      </c>
      <c r="AE256" s="2">
        <v>0.32827546296296295</v>
      </c>
      <c r="AF256" s="5">
        <v>1</v>
      </c>
      <c r="AG256" s="1">
        <v>43501</v>
      </c>
      <c r="AH256" s="7">
        <f t="shared" si="21"/>
        <v>43497</v>
      </c>
      <c r="AI256" s="7">
        <f t="shared" si="22"/>
        <v>43501</v>
      </c>
      <c r="AJ256" s="7" t="str">
        <f t="shared" si="23"/>
        <v>Tuesday</v>
      </c>
      <c r="AK256" s="2">
        <v>0.33177083333333335</v>
      </c>
      <c r="AL256" t="s">
        <v>32</v>
      </c>
      <c r="AM256" t="s">
        <v>33</v>
      </c>
      <c r="AN256" t="s">
        <v>46</v>
      </c>
      <c r="AO256" t="s">
        <v>27</v>
      </c>
    </row>
    <row r="257" spans="1:41" x14ac:dyDescent="0.2">
      <c r="A257" t="s">
        <v>27</v>
      </c>
      <c r="B257">
        <v>1815780</v>
      </c>
      <c r="C257" t="s">
        <v>40</v>
      </c>
      <c r="D257" t="s">
        <v>90</v>
      </c>
      <c r="E257" t="s">
        <v>42</v>
      </c>
      <c r="F257">
        <v>53132</v>
      </c>
      <c r="G257" t="s">
        <v>29</v>
      </c>
      <c r="H257" t="s">
        <v>43</v>
      </c>
      <c r="I257">
        <v>5547</v>
      </c>
      <c r="J257" t="s">
        <v>30</v>
      </c>
      <c r="K257" t="s">
        <v>85</v>
      </c>
      <c r="L257">
        <f>VLOOKUP($K257,Key!$A$1:$D$106,2,FALSE)</f>
        <v>43.078530000000001</v>
      </c>
      <c r="M257">
        <f>VLOOKUP($K257,Key!$A$1:$D$106,3,FALSE)</f>
        <v>-87.882620000000003</v>
      </c>
      <c r="N257" t="str">
        <f>VLOOKUP($K257,Key!$A$1:$D$106,4,FALSE)</f>
        <v>Milwaukee</v>
      </c>
      <c r="O257" t="s">
        <v>79</v>
      </c>
      <c r="P257">
        <f>VLOOKUP($O257,Key!$A$1:$D$106,2,FALSE)</f>
        <v>43.077359999999999</v>
      </c>
      <c r="Q257">
        <f>VLOOKUP($O257,Key!$A$1:$D$106,3,FALSE)</f>
        <v>-87.880769999999998</v>
      </c>
      <c r="R257" t="str">
        <f>VLOOKUP($O257,Key!$A$1:$D$106,4,FALSE)</f>
        <v>Milwaukee</v>
      </c>
      <c r="S257">
        <v>2</v>
      </c>
      <c r="T257">
        <v>0</v>
      </c>
      <c r="U257">
        <v>0</v>
      </c>
      <c r="V257" t="s">
        <v>32</v>
      </c>
      <c r="W257">
        <v>0</v>
      </c>
      <c r="X257">
        <v>0</v>
      </c>
      <c r="Y257">
        <v>0</v>
      </c>
      <c r="Z257" s="4">
        <v>-1</v>
      </c>
      <c r="AA257" s="1">
        <v>43501</v>
      </c>
      <c r="AB257" s="6">
        <f t="shared" si="18"/>
        <v>43497</v>
      </c>
      <c r="AC257" s="6">
        <f t="shared" si="19"/>
        <v>43501</v>
      </c>
      <c r="AD257" s="6" t="str">
        <f t="shared" si="20"/>
        <v>Tuesday</v>
      </c>
      <c r="AE257" s="2">
        <v>0.74649305555555545</v>
      </c>
      <c r="AF257" s="4">
        <v>1</v>
      </c>
      <c r="AG257" s="1">
        <v>43501</v>
      </c>
      <c r="AH257" s="6">
        <f t="shared" si="21"/>
        <v>43497</v>
      </c>
      <c r="AI257" s="6">
        <f t="shared" si="22"/>
        <v>43501</v>
      </c>
      <c r="AJ257" s="6" t="str">
        <f t="shared" si="23"/>
        <v>Tuesday</v>
      </c>
      <c r="AK257" s="2">
        <v>0.74746527777777771</v>
      </c>
      <c r="AL257" t="s">
        <v>32</v>
      </c>
      <c r="AM257" t="s">
        <v>33</v>
      </c>
      <c r="AN257" t="s">
        <v>46</v>
      </c>
      <c r="AO257" t="s">
        <v>27</v>
      </c>
    </row>
    <row r="258" spans="1:41" x14ac:dyDescent="0.2">
      <c r="A258" t="s">
        <v>27</v>
      </c>
      <c r="B258">
        <v>825934</v>
      </c>
      <c r="C258" t="s">
        <v>40</v>
      </c>
      <c r="D258" t="s">
        <v>47</v>
      </c>
      <c r="E258" t="s">
        <v>42</v>
      </c>
      <c r="F258">
        <v>53208</v>
      </c>
      <c r="G258" t="s">
        <v>29</v>
      </c>
      <c r="H258" t="s">
        <v>43</v>
      </c>
      <c r="I258">
        <v>11056</v>
      </c>
      <c r="J258" t="s">
        <v>30</v>
      </c>
      <c r="K258" t="s">
        <v>35</v>
      </c>
      <c r="L258">
        <f>VLOOKUP($K258,Key!$A$1:$D$106,2,FALSE)</f>
        <v>43.042490000000001</v>
      </c>
      <c r="M258">
        <f>VLOOKUP($K258,Key!$A$1:$D$106,3,FALSE)</f>
        <v>-87.909959999999998</v>
      </c>
      <c r="N258" t="str">
        <f>VLOOKUP($K258,Key!$A$1:$D$106,4,FALSE)</f>
        <v>Milwaukee</v>
      </c>
      <c r="O258" t="s">
        <v>49</v>
      </c>
      <c r="P258">
        <f>VLOOKUP($O258,Key!$A$1:$D$106,2,FALSE)</f>
        <v>43.03913</v>
      </c>
      <c r="Q258">
        <f>VLOOKUP($O258,Key!$A$1:$D$106,3,FALSE)</f>
        <v>-87.916150000000002</v>
      </c>
      <c r="R258" t="str">
        <f>VLOOKUP($O258,Key!$A$1:$D$106,4,FALSE)</f>
        <v>Milwaukee</v>
      </c>
      <c r="S258">
        <v>5</v>
      </c>
      <c r="T258">
        <v>0</v>
      </c>
      <c r="U258">
        <v>0</v>
      </c>
      <c r="V258" t="s">
        <v>32</v>
      </c>
      <c r="W258">
        <v>0</v>
      </c>
      <c r="X258">
        <v>0</v>
      </c>
      <c r="Y258">
        <v>0</v>
      </c>
      <c r="Z258" s="5">
        <v>-1</v>
      </c>
      <c r="AA258" s="1">
        <v>43501</v>
      </c>
      <c r="AB258" s="7">
        <f t="shared" ref="AB258:AB321" si="24">DATE(YEAR(AA258), MONTH(AA258), 1)</f>
        <v>43497</v>
      </c>
      <c r="AC258" s="7">
        <f t="shared" ref="AC258:AC321" si="25">AA258</f>
        <v>43501</v>
      </c>
      <c r="AD258" s="7" t="str">
        <f t="shared" ref="AD258:AD321" si="26">TEXT(AC258,"dddd")</f>
        <v>Tuesday</v>
      </c>
      <c r="AE258" s="2">
        <v>0.76496527777777779</v>
      </c>
      <c r="AF258" s="5">
        <v>1</v>
      </c>
      <c r="AG258" s="1">
        <v>43501</v>
      </c>
      <c r="AH258" s="7">
        <f t="shared" ref="AH258:AH321" si="27">DATE(YEAR(AG258), MONTH(AG258), 1)</f>
        <v>43497</v>
      </c>
      <c r="AI258" s="7">
        <f t="shared" ref="AI258:AI321" si="28">AG258</f>
        <v>43501</v>
      </c>
      <c r="AJ258" s="7" t="str">
        <f t="shared" ref="AJ258:AJ321" si="29">TEXT(AI258,"dddd")</f>
        <v>Tuesday</v>
      </c>
      <c r="AK258" s="2">
        <v>0.76815972222222229</v>
      </c>
      <c r="AL258" t="s">
        <v>32</v>
      </c>
      <c r="AM258" t="s">
        <v>33</v>
      </c>
      <c r="AN258" t="s">
        <v>46</v>
      </c>
      <c r="AO258" t="s">
        <v>27</v>
      </c>
    </row>
    <row r="259" spans="1:41" x14ac:dyDescent="0.2">
      <c r="A259" t="s">
        <v>27</v>
      </c>
      <c r="B259">
        <v>2038256</v>
      </c>
      <c r="C259" t="s">
        <v>40</v>
      </c>
      <c r="D259" t="s">
        <v>93</v>
      </c>
      <c r="E259" t="s">
        <v>42</v>
      </c>
      <c r="F259">
        <v>53211</v>
      </c>
      <c r="G259" t="s">
        <v>29</v>
      </c>
      <c r="H259" t="s">
        <v>43</v>
      </c>
      <c r="I259">
        <v>11103</v>
      </c>
      <c r="J259" t="s">
        <v>30</v>
      </c>
      <c r="K259" t="s">
        <v>103</v>
      </c>
      <c r="L259">
        <f>VLOOKUP($K259,Key!$A$1:$D$106,2,FALSE)</f>
        <v>43.089309999999998</v>
      </c>
      <c r="M259">
        <f>VLOOKUP($K259,Key!$A$1:$D$106,3,FALSE)</f>
        <v>-87.882720000000006</v>
      </c>
      <c r="N259" t="str">
        <f>VLOOKUP($K259,Key!$A$1:$D$106,4,FALSE)</f>
        <v>Shorewood</v>
      </c>
      <c r="O259" t="s">
        <v>118</v>
      </c>
      <c r="P259">
        <f>VLOOKUP($O259,Key!$A$1:$D$106,2,FALSE)</f>
        <v>43.037984999999999</v>
      </c>
      <c r="Q259">
        <f>VLOOKUP($O259,Key!$A$1:$D$106,3,FALSE)</f>
        <v>-87.915052000000003</v>
      </c>
      <c r="R259" t="str">
        <f>VLOOKUP($O259,Key!$A$1:$D$106,4,FALSE)</f>
        <v>Milwaukee</v>
      </c>
      <c r="S259">
        <v>11807</v>
      </c>
      <c r="T259">
        <v>30</v>
      </c>
      <c r="U259">
        <v>0</v>
      </c>
      <c r="V259" t="s">
        <v>33</v>
      </c>
      <c r="W259">
        <v>18</v>
      </c>
      <c r="X259">
        <v>17.100000000000001</v>
      </c>
      <c r="Y259">
        <v>720</v>
      </c>
      <c r="Z259" s="4">
        <v>-1</v>
      </c>
      <c r="AA259" s="1">
        <v>43502</v>
      </c>
      <c r="AB259" s="6">
        <f t="shared" si="24"/>
        <v>43497</v>
      </c>
      <c r="AC259" s="6">
        <f t="shared" si="25"/>
        <v>43502</v>
      </c>
      <c r="AD259" s="6" t="str">
        <f t="shared" si="26"/>
        <v>Wednesday</v>
      </c>
      <c r="AE259" s="2">
        <v>0.39101851851851849</v>
      </c>
      <c r="AF259" s="4">
        <v>1</v>
      </c>
      <c r="AG259" s="1">
        <v>43510</v>
      </c>
      <c r="AH259" s="6">
        <f t="shared" si="27"/>
        <v>43497</v>
      </c>
      <c r="AI259" s="6">
        <f t="shared" si="28"/>
        <v>43510</v>
      </c>
      <c r="AJ259" s="6" t="str">
        <f t="shared" si="29"/>
        <v>Thursday</v>
      </c>
      <c r="AK259" s="2">
        <v>0.59072916666666664</v>
      </c>
      <c r="AL259" t="s">
        <v>33</v>
      </c>
      <c r="AM259" t="s">
        <v>33</v>
      </c>
      <c r="AN259" t="s">
        <v>46</v>
      </c>
      <c r="AO259" t="s">
        <v>27</v>
      </c>
    </row>
    <row r="260" spans="1:41" x14ac:dyDescent="0.2">
      <c r="A260" t="s">
        <v>27</v>
      </c>
      <c r="B260">
        <v>1815780</v>
      </c>
      <c r="C260" t="s">
        <v>40</v>
      </c>
      <c r="D260" t="s">
        <v>90</v>
      </c>
      <c r="E260" t="s">
        <v>42</v>
      </c>
      <c r="F260">
        <v>53132</v>
      </c>
      <c r="G260" t="s">
        <v>29</v>
      </c>
      <c r="H260" t="s">
        <v>43</v>
      </c>
      <c r="I260">
        <v>12511</v>
      </c>
      <c r="J260" t="s">
        <v>30</v>
      </c>
      <c r="K260" t="s">
        <v>85</v>
      </c>
      <c r="L260">
        <f>VLOOKUP($K260,Key!$A$1:$D$106,2,FALSE)</f>
        <v>43.078530000000001</v>
      </c>
      <c r="M260">
        <f>VLOOKUP($K260,Key!$A$1:$D$106,3,FALSE)</f>
        <v>-87.882620000000003</v>
      </c>
      <c r="N260" t="str">
        <f>VLOOKUP($K260,Key!$A$1:$D$106,4,FALSE)</f>
        <v>Milwaukee</v>
      </c>
      <c r="O260" t="s">
        <v>85</v>
      </c>
      <c r="P260">
        <f>VLOOKUP($O260,Key!$A$1:$D$106,2,FALSE)</f>
        <v>43.078530000000001</v>
      </c>
      <c r="Q260">
        <f>VLOOKUP($O260,Key!$A$1:$D$106,3,FALSE)</f>
        <v>-87.882620000000003</v>
      </c>
      <c r="R260" t="str">
        <f>VLOOKUP($O260,Key!$A$1:$D$106,4,FALSE)</f>
        <v>Milwaukee</v>
      </c>
      <c r="S260">
        <v>36</v>
      </c>
      <c r="T260">
        <v>0</v>
      </c>
      <c r="U260">
        <v>0</v>
      </c>
      <c r="V260" t="s">
        <v>32</v>
      </c>
      <c r="W260">
        <v>5</v>
      </c>
      <c r="X260">
        <v>4.8</v>
      </c>
      <c r="Y260">
        <v>200</v>
      </c>
      <c r="Z260" s="5">
        <v>-1</v>
      </c>
      <c r="AA260" s="1">
        <v>43502</v>
      </c>
      <c r="AB260" s="7">
        <f t="shared" si="24"/>
        <v>43497</v>
      </c>
      <c r="AC260" s="7">
        <f t="shared" si="25"/>
        <v>43502</v>
      </c>
      <c r="AD260" s="7" t="str">
        <f t="shared" si="26"/>
        <v>Wednesday</v>
      </c>
      <c r="AE260" s="2">
        <v>0.77796296296296286</v>
      </c>
      <c r="AF260" s="5">
        <v>1</v>
      </c>
      <c r="AG260" s="1">
        <v>43502</v>
      </c>
      <c r="AH260" s="7">
        <f t="shared" si="27"/>
        <v>43497</v>
      </c>
      <c r="AI260" s="7">
        <f t="shared" si="28"/>
        <v>43502</v>
      </c>
      <c r="AJ260" s="7" t="str">
        <f t="shared" si="29"/>
        <v>Wednesday</v>
      </c>
      <c r="AK260" s="2">
        <v>0.80324074074074081</v>
      </c>
      <c r="AL260" t="s">
        <v>33</v>
      </c>
      <c r="AM260" t="s">
        <v>33</v>
      </c>
      <c r="AN260" t="s">
        <v>34</v>
      </c>
      <c r="AO260" t="s">
        <v>27</v>
      </c>
    </row>
    <row r="261" spans="1:41" x14ac:dyDescent="0.2">
      <c r="A261" t="s">
        <v>27</v>
      </c>
      <c r="B261">
        <v>1477939</v>
      </c>
      <c r="C261" t="s">
        <v>40</v>
      </c>
      <c r="D261" t="s">
        <v>78</v>
      </c>
      <c r="E261" t="s">
        <v>42</v>
      </c>
      <c r="F261">
        <v>53010</v>
      </c>
      <c r="G261" t="s">
        <v>29</v>
      </c>
      <c r="H261" t="s">
        <v>43</v>
      </c>
      <c r="I261">
        <v>5714</v>
      </c>
      <c r="J261" t="s">
        <v>30</v>
      </c>
      <c r="K261" t="s">
        <v>79</v>
      </c>
      <c r="L261">
        <f>VLOOKUP($K261,Key!$A$1:$D$106,2,FALSE)</f>
        <v>43.077359999999999</v>
      </c>
      <c r="M261">
        <f>VLOOKUP($K261,Key!$A$1:$D$106,3,FALSE)</f>
        <v>-87.880769999999998</v>
      </c>
      <c r="N261" t="str">
        <f>VLOOKUP($K261,Key!$A$1:$D$106,4,FALSE)</f>
        <v>Milwaukee</v>
      </c>
      <c r="O261" t="s">
        <v>80</v>
      </c>
      <c r="P261">
        <f>VLOOKUP($O261,Key!$A$1:$D$106,2,FALSE)</f>
        <v>43.060155999999999</v>
      </c>
      <c r="Q261">
        <f>VLOOKUP($O261,Key!$A$1:$D$106,3,FALSE)</f>
        <v>-87.881258000000003</v>
      </c>
      <c r="R261" t="str">
        <f>VLOOKUP($O261,Key!$A$1:$D$106,4,FALSE)</f>
        <v>Milwaukee</v>
      </c>
      <c r="S261">
        <v>12</v>
      </c>
      <c r="T261">
        <v>0</v>
      </c>
      <c r="U261">
        <v>0</v>
      </c>
      <c r="V261" t="s">
        <v>32</v>
      </c>
      <c r="W261">
        <v>1</v>
      </c>
      <c r="X261">
        <v>1</v>
      </c>
      <c r="Y261">
        <v>40</v>
      </c>
      <c r="Z261" s="4">
        <v>-1</v>
      </c>
      <c r="AA261" s="1">
        <v>43502</v>
      </c>
      <c r="AB261" s="6">
        <f t="shared" si="24"/>
        <v>43497</v>
      </c>
      <c r="AC261" s="6">
        <f t="shared" si="25"/>
        <v>43502</v>
      </c>
      <c r="AD261" s="6" t="str">
        <f t="shared" si="26"/>
        <v>Wednesday</v>
      </c>
      <c r="AE261" s="2">
        <v>0.80583333333333329</v>
      </c>
      <c r="AF261" s="4">
        <v>1</v>
      </c>
      <c r="AG261" s="1">
        <v>43502</v>
      </c>
      <c r="AH261" s="6">
        <f t="shared" si="27"/>
        <v>43497</v>
      </c>
      <c r="AI261" s="6">
        <f t="shared" si="28"/>
        <v>43502</v>
      </c>
      <c r="AJ261" s="6" t="str">
        <f t="shared" si="29"/>
        <v>Wednesday</v>
      </c>
      <c r="AK261" s="2">
        <v>0.81418981481481489</v>
      </c>
      <c r="AL261" t="s">
        <v>32</v>
      </c>
      <c r="AM261" t="s">
        <v>33</v>
      </c>
      <c r="AN261" t="s">
        <v>46</v>
      </c>
      <c r="AO261" t="s">
        <v>27</v>
      </c>
    </row>
    <row r="262" spans="1:41" x14ac:dyDescent="0.2">
      <c r="A262" t="s">
        <v>27</v>
      </c>
      <c r="B262">
        <v>1736712</v>
      </c>
      <c r="C262" t="s">
        <v>40</v>
      </c>
      <c r="D262" t="s">
        <v>47</v>
      </c>
      <c r="E262" t="s">
        <v>42</v>
      </c>
      <c r="F262">
        <v>53202</v>
      </c>
      <c r="G262" t="s">
        <v>29</v>
      </c>
      <c r="H262" t="s">
        <v>43</v>
      </c>
      <c r="I262">
        <v>5532</v>
      </c>
      <c r="J262" t="s">
        <v>30</v>
      </c>
      <c r="K262" t="s">
        <v>49</v>
      </c>
      <c r="L262">
        <f>VLOOKUP($K262,Key!$A$1:$D$106,2,FALSE)</f>
        <v>43.03913</v>
      </c>
      <c r="M262">
        <f>VLOOKUP($K262,Key!$A$1:$D$106,3,FALSE)</f>
        <v>-87.916150000000002</v>
      </c>
      <c r="N262" t="str">
        <f>VLOOKUP($K262,Key!$A$1:$D$106,4,FALSE)</f>
        <v>Milwaukee</v>
      </c>
      <c r="O262" t="s">
        <v>88</v>
      </c>
      <c r="P262">
        <f>VLOOKUP($O262,Key!$A$1:$D$106,2,FALSE)</f>
        <v>43.031480000000002</v>
      </c>
      <c r="Q262">
        <f>VLOOKUP($O262,Key!$A$1:$D$106,3,FALSE)</f>
        <v>-87.908169999999998</v>
      </c>
      <c r="R262" t="str">
        <f>VLOOKUP($O262,Key!$A$1:$D$106,4,FALSE)</f>
        <v>Milwaukee</v>
      </c>
      <c r="S262">
        <v>10</v>
      </c>
      <c r="T262">
        <v>0</v>
      </c>
      <c r="U262">
        <v>0</v>
      </c>
      <c r="V262" t="s">
        <v>32</v>
      </c>
      <c r="W262">
        <v>1</v>
      </c>
      <c r="X262">
        <v>1</v>
      </c>
      <c r="Y262">
        <v>40</v>
      </c>
      <c r="Z262" s="5">
        <v>-1</v>
      </c>
      <c r="AA262" s="1">
        <v>43502</v>
      </c>
      <c r="AB262" s="7">
        <f t="shared" si="24"/>
        <v>43497</v>
      </c>
      <c r="AC262" s="7">
        <f t="shared" si="25"/>
        <v>43502</v>
      </c>
      <c r="AD262" s="7" t="str">
        <f t="shared" si="26"/>
        <v>Wednesday</v>
      </c>
      <c r="AE262" s="2">
        <v>0.90878472222222229</v>
      </c>
      <c r="AF262" s="5">
        <v>1</v>
      </c>
      <c r="AG262" s="1">
        <v>43502</v>
      </c>
      <c r="AH262" s="7">
        <f t="shared" si="27"/>
        <v>43497</v>
      </c>
      <c r="AI262" s="7">
        <f t="shared" si="28"/>
        <v>43502</v>
      </c>
      <c r="AJ262" s="7" t="str">
        <f t="shared" si="29"/>
        <v>Wednesday</v>
      </c>
      <c r="AK262" s="2">
        <v>0.91585648148148147</v>
      </c>
      <c r="AL262" t="s">
        <v>32</v>
      </c>
      <c r="AM262" t="s">
        <v>33</v>
      </c>
      <c r="AN262" t="s">
        <v>46</v>
      </c>
      <c r="AO262" t="s">
        <v>27</v>
      </c>
    </row>
    <row r="263" spans="1:41" x14ac:dyDescent="0.2">
      <c r="A263" t="s">
        <v>27</v>
      </c>
      <c r="B263">
        <v>1915786</v>
      </c>
      <c r="C263" t="s">
        <v>40</v>
      </c>
      <c r="D263" t="s">
        <v>47</v>
      </c>
      <c r="E263" t="s">
        <v>42</v>
      </c>
      <c r="F263">
        <v>53202</v>
      </c>
      <c r="G263" t="s">
        <v>29</v>
      </c>
      <c r="H263" t="s">
        <v>43</v>
      </c>
      <c r="I263">
        <v>346</v>
      </c>
      <c r="J263" t="s">
        <v>30</v>
      </c>
      <c r="K263" t="s">
        <v>39</v>
      </c>
      <c r="L263">
        <f>VLOOKUP($K263,Key!$A$1:$D$106,2,FALSE)</f>
        <v>43.053040000000003</v>
      </c>
      <c r="M263">
        <f>VLOOKUP($K263,Key!$A$1:$D$106,3,FALSE)</f>
        <v>-87.897660000000002</v>
      </c>
      <c r="N263" t="str">
        <f>VLOOKUP($K263,Key!$A$1:$D$106,4,FALSE)</f>
        <v>Milwaukee</v>
      </c>
      <c r="O263" t="s">
        <v>98</v>
      </c>
      <c r="P263">
        <f>VLOOKUP($O263,Key!$A$1:$D$106,2,FALSE)</f>
        <v>43.05097</v>
      </c>
      <c r="Q263">
        <f>VLOOKUP($O263,Key!$A$1:$D$106,3,FALSE)</f>
        <v>-87.906440000000003</v>
      </c>
      <c r="R263" t="str">
        <f>VLOOKUP($O263,Key!$A$1:$D$106,4,FALSE)</f>
        <v>Milwaukee</v>
      </c>
      <c r="S263">
        <v>3</v>
      </c>
      <c r="T263">
        <v>0</v>
      </c>
      <c r="U263">
        <v>0</v>
      </c>
      <c r="V263" t="s">
        <v>32</v>
      </c>
      <c r="W263">
        <v>0</v>
      </c>
      <c r="X263">
        <v>0</v>
      </c>
      <c r="Y263">
        <v>0</v>
      </c>
      <c r="Z263" s="4">
        <v>-1</v>
      </c>
      <c r="AA263" s="1">
        <v>43505</v>
      </c>
      <c r="AB263" s="6">
        <f t="shared" si="24"/>
        <v>43497</v>
      </c>
      <c r="AC263" s="6">
        <f t="shared" si="25"/>
        <v>43505</v>
      </c>
      <c r="AD263" s="6" t="str">
        <f t="shared" si="26"/>
        <v>Saturday</v>
      </c>
      <c r="AE263" s="2">
        <v>0.36078703703703702</v>
      </c>
      <c r="AF263" s="4">
        <v>1</v>
      </c>
      <c r="AG263" s="1">
        <v>43505</v>
      </c>
      <c r="AH263" s="6">
        <f t="shared" si="27"/>
        <v>43497</v>
      </c>
      <c r="AI263" s="6">
        <f t="shared" si="28"/>
        <v>43505</v>
      </c>
      <c r="AJ263" s="6" t="str">
        <f t="shared" si="29"/>
        <v>Saturday</v>
      </c>
      <c r="AK263" s="2">
        <v>0.36284722222222227</v>
      </c>
      <c r="AL263" t="s">
        <v>32</v>
      </c>
      <c r="AM263" t="s">
        <v>33</v>
      </c>
      <c r="AN263" t="s">
        <v>46</v>
      </c>
      <c r="AO263" t="s">
        <v>27</v>
      </c>
    </row>
    <row r="264" spans="1:41" x14ac:dyDescent="0.2">
      <c r="A264" t="s">
        <v>27</v>
      </c>
      <c r="B264">
        <v>1224715</v>
      </c>
      <c r="C264" t="s">
        <v>40</v>
      </c>
      <c r="D264" t="s">
        <v>47</v>
      </c>
      <c r="E264" t="s">
        <v>42</v>
      </c>
      <c r="F264">
        <v>53212</v>
      </c>
      <c r="G264" t="s">
        <v>29</v>
      </c>
      <c r="H264" t="s">
        <v>43</v>
      </c>
      <c r="I264">
        <v>5432</v>
      </c>
      <c r="J264" t="s">
        <v>30</v>
      </c>
      <c r="K264" t="s">
        <v>72</v>
      </c>
      <c r="L264">
        <f>VLOOKUP($K264,Key!$A$1:$D$106,2,FALSE)</f>
        <v>43.05847</v>
      </c>
      <c r="M264">
        <f>VLOOKUP($K264,Key!$A$1:$D$106,3,FALSE)</f>
        <v>-87.898079999999993</v>
      </c>
      <c r="N264" t="str">
        <f>VLOOKUP($K264,Key!$A$1:$D$106,4,FALSE)</f>
        <v>Milwaukee</v>
      </c>
      <c r="O264" t="s">
        <v>55</v>
      </c>
      <c r="P264">
        <f>VLOOKUP($O264,Key!$A$1:$D$106,2,FALSE)</f>
        <v>43.048200000000001</v>
      </c>
      <c r="Q264">
        <f>VLOOKUP($O264,Key!$A$1:$D$106,3,FALSE)</f>
        <v>-87.900859999999994</v>
      </c>
      <c r="R264" t="str">
        <f>VLOOKUP($O264,Key!$A$1:$D$106,4,FALSE)</f>
        <v>Milwaukee</v>
      </c>
      <c r="S264">
        <v>6</v>
      </c>
      <c r="T264">
        <v>0</v>
      </c>
      <c r="U264">
        <v>0</v>
      </c>
      <c r="V264" t="s">
        <v>32</v>
      </c>
      <c r="W264">
        <v>0</v>
      </c>
      <c r="X264">
        <v>0</v>
      </c>
      <c r="Y264">
        <v>0</v>
      </c>
      <c r="Z264" s="5">
        <v>-1</v>
      </c>
      <c r="AA264" s="1">
        <v>43505</v>
      </c>
      <c r="AB264" s="7">
        <f t="shared" si="24"/>
        <v>43497</v>
      </c>
      <c r="AC264" s="7">
        <f t="shared" si="25"/>
        <v>43505</v>
      </c>
      <c r="AD264" s="7" t="str">
        <f t="shared" si="26"/>
        <v>Saturday</v>
      </c>
      <c r="AE264" s="2">
        <v>0.36835648148148148</v>
      </c>
      <c r="AF264" s="5">
        <v>1</v>
      </c>
      <c r="AG264" s="1">
        <v>43505</v>
      </c>
      <c r="AH264" s="7">
        <f t="shared" si="27"/>
        <v>43497</v>
      </c>
      <c r="AI264" s="7">
        <f t="shared" si="28"/>
        <v>43505</v>
      </c>
      <c r="AJ264" s="7" t="str">
        <f t="shared" si="29"/>
        <v>Saturday</v>
      </c>
      <c r="AK264" s="2">
        <v>0.37268518518518517</v>
      </c>
      <c r="AL264" t="s">
        <v>32</v>
      </c>
      <c r="AM264" t="s">
        <v>33</v>
      </c>
      <c r="AN264" t="s">
        <v>46</v>
      </c>
      <c r="AO264" t="s">
        <v>27</v>
      </c>
    </row>
    <row r="265" spans="1:41" x14ac:dyDescent="0.2">
      <c r="A265" t="s">
        <v>27</v>
      </c>
      <c r="B265">
        <v>2280131</v>
      </c>
      <c r="C265" t="s">
        <v>40</v>
      </c>
      <c r="D265" t="s">
        <v>100</v>
      </c>
      <c r="E265" t="s">
        <v>42</v>
      </c>
      <c r="F265">
        <v>54806</v>
      </c>
      <c r="G265" t="s">
        <v>29</v>
      </c>
      <c r="H265" t="s">
        <v>43</v>
      </c>
      <c r="I265">
        <v>12511</v>
      </c>
      <c r="J265" t="s">
        <v>30</v>
      </c>
      <c r="K265" t="s">
        <v>108</v>
      </c>
      <c r="L265">
        <f>VLOOKUP($K265,Key!$A$1:$D$106,2,FALSE)</f>
        <v>43.060250000000003</v>
      </c>
      <c r="M265">
        <f>VLOOKUP($K265,Key!$A$1:$D$106,3,FALSE)</f>
        <v>-87.892169999999993</v>
      </c>
      <c r="N265" t="str">
        <f>VLOOKUP($K265,Key!$A$1:$D$106,4,FALSE)</f>
        <v>Milwaukee</v>
      </c>
      <c r="O265" t="s">
        <v>108</v>
      </c>
      <c r="P265">
        <f>VLOOKUP($O265,Key!$A$1:$D$106,2,FALSE)</f>
        <v>43.060250000000003</v>
      </c>
      <c r="Q265">
        <f>VLOOKUP($O265,Key!$A$1:$D$106,3,FALSE)</f>
        <v>-87.892169999999993</v>
      </c>
      <c r="R265" t="str">
        <f>VLOOKUP($O265,Key!$A$1:$D$106,4,FALSE)</f>
        <v>Milwaukee</v>
      </c>
      <c r="S265">
        <v>18</v>
      </c>
      <c r="T265">
        <v>0</v>
      </c>
      <c r="U265">
        <v>0</v>
      </c>
      <c r="V265" t="s">
        <v>32</v>
      </c>
      <c r="W265">
        <v>2</v>
      </c>
      <c r="X265">
        <v>1.9</v>
      </c>
      <c r="Y265">
        <v>80</v>
      </c>
      <c r="Z265" s="4">
        <v>-1</v>
      </c>
      <c r="AA265" s="1">
        <v>43505</v>
      </c>
      <c r="AB265" s="6">
        <f t="shared" si="24"/>
        <v>43497</v>
      </c>
      <c r="AC265" s="6">
        <f t="shared" si="25"/>
        <v>43505</v>
      </c>
      <c r="AD265" s="6" t="str">
        <f t="shared" si="26"/>
        <v>Saturday</v>
      </c>
      <c r="AE265" s="2">
        <v>0.63907407407407402</v>
      </c>
      <c r="AF265" s="4">
        <v>1</v>
      </c>
      <c r="AG265" s="1">
        <v>43505</v>
      </c>
      <c r="AH265" s="6">
        <f t="shared" si="27"/>
        <v>43497</v>
      </c>
      <c r="AI265" s="6">
        <f t="shared" si="28"/>
        <v>43505</v>
      </c>
      <c r="AJ265" s="6" t="str">
        <f t="shared" si="29"/>
        <v>Saturday</v>
      </c>
      <c r="AK265" s="2">
        <v>0.65170138888888884</v>
      </c>
      <c r="AL265" t="s">
        <v>32</v>
      </c>
      <c r="AM265" t="s">
        <v>33</v>
      </c>
      <c r="AN265" t="s">
        <v>34</v>
      </c>
      <c r="AO265" t="s">
        <v>27</v>
      </c>
    </row>
    <row r="266" spans="1:41" x14ac:dyDescent="0.2">
      <c r="A266" t="s">
        <v>27</v>
      </c>
      <c r="B266">
        <v>2262127</v>
      </c>
      <c r="C266" t="s">
        <v>40</v>
      </c>
      <c r="D266" t="s">
        <v>47</v>
      </c>
      <c r="E266" t="s">
        <v>42</v>
      </c>
      <c r="F266">
        <v>53211</v>
      </c>
      <c r="G266" t="s">
        <v>29</v>
      </c>
      <c r="H266" t="s">
        <v>43</v>
      </c>
      <c r="I266">
        <v>12629</v>
      </c>
      <c r="J266" t="s">
        <v>30</v>
      </c>
      <c r="K266" t="s">
        <v>85</v>
      </c>
      <c r="L266">
        <f>VLOOKUP($K266,Key!$A$1:$D$106,2,FALSE)</f>
        <v>43.078530000000001</v>
      </c>
      <c r="M266">
        <f>VLOOKUP($K266,Key!$A$1:$D$106,3,FALSE)</f>
        <v>-87.882620000000003</v>
      </c>
      <c r="N266" t="str">
        <f>VLOOKUP($K266,Key!$A$1:$D$106,4,FALSE)</f>
        <v>Milwaukee</v>
      </c>
      <c r="O266" t="s">
        <v>103</v>
      </c>
      <c r="P266">
        <f>VLOOKUP($O266,Key!$A$1:$D$106,2,FALSE)</f>
        <v>43.089309999999998</v>
      </c>
      <c r="Q266">
        <f>VLOOKUP($O266,Key!$A$1:$D$106,3,FALSE)</f>
        <v>-87.882720000000006</v>
      </c>
      <c r="R266" t="str">
        <f>VLOOKUP($O266,Key!$A$1:$D$106,4,FALSE)</f>
        <v>Shorewood</v>
      </c>
      <c r="S266">
        <v>142</v>
      </c>
      <c r="T266">
        <v>0</v>
      </c>
      <c r="U266">
        <v>0</v>
      </c>
      <c r="V266" t="s">
        <v>33</v>
      </c>
      <c r="W266">
        <v>18</v>
      </c>
      <c r="X266">
        <v>17.100000000000001</v>
      </c>
      <c r="Y266">
        <v>720</v>
      </c>
      <c r="Z266" s="5">
        <v>-1</v>
      </c>
      <c r="AA266" s="1">
        <v>43506</v>
      </c>
      <c r="AB266" s="7">
        <f t="shared" si="24"/>
        <v>43497</v>
      </c>
      <c r="AC266" s="7">
        <f t="shared" si="25"/>
        <v>43506</v>
      </c>
      <c r="AD266" s="7" t="str">
        <f t="shared" si="26"/>
        <v>Sunday</v>
      </c>
      <c r="AE266" s="2">
        <v>0.44726851851851851</v>
      </c>
      <c r="AF266" s="5">
        <v>1</v>
      </c>
      <c r="AG266" s="1">
        <v>43506</v>
      </c>
      <c r="AH266" s="7">
        <f t="shared" si="27"/>
        <v>43497</v>
      </c>
      <c r="AI266" s="7">
        <f t="shared" si="28"/>
        <v>43506</v>
      </c>
      <c r="AJ266" s="7" t="str">
        <f t="shared" si="29"/>
        <v>Sunday</v>
      </c>
      <c r="AK266" s="2">
        <v>0.54613425925925929</v>
      </c>
      <c r="AL266" t="s">
        <v>33</v>
      </c>
      <c r="AM266" t="s">
        <v>33</v>
      </c>
      <c r="AN266" t="s">
        <v>46</v>
      </c>
      <c r="AO266" t="s">
        <v>27</v>
      </c>
    </row>
    <row r="267" spans="1:41" x14ac:dyDescent="0.2">
      <c r="A267" t="s">
        <v>27</v>
      </c>
      <c r="B267">
        <v>2252995</v>
      </c>
      <c r="C267" t="s">
        <v>40</v>
      </c>
      <c r="D267" t="s">
        <v>47</v>
      </c>
      <c r="E267" t="s">
        <v>42</v>
      </c>
      <c r="F267">
        <v>53211</v>
      </c>
      <c r="G267" t="s">
        <v>29</v>
      </c>
      <c r="H267" t="s">
        <v>43</v>
      </c>
      <c r="I267">
        <v>12535</v>
      </c>
      <c r="J267" t="s">
        <v>30</v>
      </c>
      <c r="K267" t="s">
        <v>79</v>
      </c>
      <c r="L267">
        <f>VLOOKUP($K267,Key!$A$1:$D$106,2,FALSE)</f>
        <v>43.077359999999999</v>
      </c>
      <c r="M267">
        <f>VLOOKUP($K267,Key!$A$1:$D$106,3,FALSE)</f>
        <v>-87.880769999999998</v>
      </c>
      <c r="N267" t="str">
        <f>VLOOKUP($K267,Key!$A$1:$D$106,4,FALSE)</f>
        <v>Milwaukee</v>
      </c>
      <c r="O267" t="s">
        <v>84</v>
      </c>
      <c r="P267">
        <f>VLOOKUP($O267,Key!$A$1:$D$106,2,FALSE)</f>
        <v>43.074890000000003</v>
      </c>
      <c r="Q267">
        <f>VLOOKUP($O267,Key!$A$1:$D$106,3,FALSE)</f>
        <v>-87.882810000000006</v>
      </c>
      <c r="R267" t="str">
        <f>VLOOKUP($O267,Key!$A$1:$D$106,4,FALSE)</f>
        <v>Milwaukee</v>
      </c>
      <c r="S267">
        <v>2</v>
      </c>
      <c r="T267">
        <v>0</v>
      </c>
      <c r="U267">
        <v>0</v>
      </c>
      <c r="V267" t="s">
        <v>32</v>
      </c>
      <c r="W267">
        <v>0</v>
      </c>
      <c r="X267">
        <v>0</v>
      </c>
      <c r="Y267">
        <v>0</v>
      </c>
      <c r="Z267" s="5">
        <v>-1</v>
      </c>
      <c r="AA267" s="1">
        <v>43506</v>
      </c>
      <c r="AB267" s="7">
        <f t="shared" si="24"/>
        <v>43497</v>
      </c>
      <c r="AC267" s="7">
        <f t="shared" si="25"/>
        <v>43506</v>
      </c>
      <c r="AD267" s="7" t="str">
        <f t="shared" si="26"/>
        <v>Sunday</v>
      </c>
      <c r="AE267" s="2">
        <v>0.67907407407407405</v>
      </c>
      <c r="AF267" s="5">
        <v>1</v>
      </c>
      <c r="AG267" s="1">
        <v>43506</v>
      </c>
      <c r="AH267" s="7">
        <f t="shared" si="27"/>
        <v>43497</v>
      </c>
      <c r="AI267" s="7">
        <f t="shared" si="28"/>
        <v>43506</v>
      </c>
      <c r="AJ267" s="7" t="str">
        <f t="shared" si="29"/>
        <v>Sunday</v>
      </c>
      <c r="AK267" s="2">
        <v>0.68042824074074071</v>
      </c>
      <c r="AL267" t="s">
        <v>32</v>
      </c>
      <c r="AM267" t="s">
        <v>33</v>
      </c>
      <c r="AN267" t="s">
        <v>46</v>
      </c>
      <c r="AO267" t="s">
        <v>27</v>
      </c>
    </row>
    <row r="268" spans="1:41" x14ac:dyDescent="0.2">
      <c r="A268" t="s">
        <v>101</v>
      </c>
      <c r="B268">
        <v>2257274</v>
      </c>
      <c r="C268" t="s">
        <v>40</v>
      </c>
      <c r="D268" t="s">
        <v>47</v>
      </c>
      <c r="E268" t="s">
        <v>42</v>
      </c>
      <c r="F268">
        <v>53202</v>
      </c>
      <c r="G268" t="s">
        <v>29</v>
      </c>
      <c r="H268" t="s">
        <v>102</v>
      </c>
      <c r="I268">
        <v>12559</v>
      </c>
      <c r="J268" t="s">
        <v>30</v>
      </c>
      <c r="K268" t="s">
        <v>98</v>
      </c>
      <c r="L268">
        <f>VLOOKUP($K268,Key!$A$1:$D$106,2,FALSE)</f>
        <v>43.05097</v>
      </c>
      <c r="M268">
        <f>VLOOKUP($K268,Key!$A$1:$D$106,3,FALSE)</f>
        <v>-87.906440000000003</v>
      </c>
      <c r="N268" t="str">
        <f>VLOOKUP($K268,Key!$A$1:$D$106,4,FALSE)</f>
        <v>Milwaukee</v>
      </c>
      <c r="O268" t="s">
        <v>45</v>
      </c>
      <c r="P268">
        <f>VLOOKUP($O268,Key!$A$1:$D$106,2,FALSE)</f>
        <v>43.03886</v>
      </c>
      <c r="Q268">
        <f>VLOOKUP($O268,Key!$A$1:$D$106,3,FALSE)</f>
        <v>-87.902720000000002</v>
      </c>
      <c r="R268" t="str">
        <f>VLOOKUP($O268,Key!$A$1:$D$106,4,FALSE)</f>
        <v>Milwaukee</v>
      </c>
      <c r="S268">
        <v>8</v>
      </c>
      <c r="T268">
        <v>0</v>
      </c>
      <c r="U268">
        <v>0</v>
      </c>
      <c r="V268" t="s">
        <v>32</v>
      </c>
      <c r="W268">
        <v>1</v>
      </c>
      <c r="X268">
        <v>1</v>
      </c>
      <c r="Y268">
        <v>40</v>
      </c>
      <c r="Z268" s="4">
        <v>-1</v>
      </c>
      <c r="AA268" s="1">
        <v>43507</v>
      </c>
      <c r="AB268" s="6">
        <f t="shared" si="24"/>
        <v>43497</v>
      </c>
      <c r="AC268" s="6">
        <f t="shared" si="25"/>
        <v>43507</v>
      </c>
      <c r="AD268" s="6" t="str">
        <f t="shared" si="26"/>
        <v>Monday</v>
      </c>
      <c r="AE268" s="2">
        <v>0.34887731481481482</v>
      </c>
      <c r="AF268" s="4">
        <v>1</v>
      </c>
      <c r="AG268" s="1">
        <v>43507</v>
      </c>
      <c r="AH268" s="6">
        <f t="shared" si="27"/>
        <v>43497</v>
      </c>
      <c r="AI268" s="6">
        <f t="shared" si="28"/>
        <v>43507</v>
      </c>
      <c r="AJ268" s="6" t="str">
        <f t="shared" si="29"/>
        <v>Monday</v>
      </c>
      <c r="AK268" s="2">
        <v>0.35462962962962963</v>
      </c>
      <c r="AL268" t="s">
        <v>32</v>
      </c>
      <c r="AM268" t="s">
        <v>32</v>
      </c>
      <c r="AN268" t="s">
        <v>46</v>
      </c>
      <c r="AO268" t="s">
        <v>27</v>
      </c>
    </row>
    <row r="269" spans="1:41" x14ac:dyDescent="0.2">
      <c r="A269" t="s">
        <v>27</v>
      </c>
      <c r="B269">
        <v>2282677</v>
      </c>
      <c r="C269" t="s">
        <v>40</v>
      </c>
      <c r="D269" t="s">
        <v>47</v>
      </c>
      <c r="E269" t="s">
        <v>42</v>
      </c>
      <c r="F269">
        <v>53211</v>
      </c>
      <c r="G269" t="s">
        <v>29</v>
      </c>
      <c r="H269" t="s">
        <v>43</v>
      </c>
      <c r="I269">
        <v>12653</v>
      </c>
      <c r="J269" t="s">
        <v>30</v>
      </c>
      <c r="K269" t="s">
        <v>84</v>
      </c>
      <c r="L269">
        <f>VLOOKUP($K269,Key!$A$1:$D$106,2,FALSE)</f>
        <v>43.074890000000003</v>
      </c>
      <c r="M269">
        <f>VLOOKUP($K269,Key!$A$1:$D$106,3,FALSE)</f>
        <v>-87.882810000000006</v>
      </c>
      <c r="N269" t="str">
        <f>VLOOKUP($K269,Key!$A$1:$D$106,4,FALSE)</f>
        <v>Milwaukee</v>
      </c>
      <c r="O269" t="s">
        <v>81</v>
      </c>
      <c r="P269">
        <f>VLOOKUP($O269,Key!$A$1:$D$106,2,FALSE)</f>
        <v>43.081940000000003</v>
      </c>
      <c r="Q269">
        <f>VLOOKUP($O269,Key!$A$1:$D$106,3,FALSE)</f>
        <v>-87.888090000000005</v>
      </c>
      <c r="R269" t="str">
        <f>VLOOKUP($O269,Key!$A$1:$D$106,4,FALSE)</f>
        <v>Shorewood</v>
      </c>
      <c r="S269">
        <v>10</v>
      </c>
      <c r="T269">
        <v>0</v>
      </c>
      <c r="U269">
        <v>0</v>
      </c>
      <c r="V269" t="s">
        <v>32</v>
      </c>
      <c r="W269">
        <v>1</v>
      </c>
      <c r="X269">
        <v>1</v>
      </c>
      <c r="Y269">
        <v>40</v>
      </c>
      <c r="Z269" s="5">
        <v>-1</v>
      </c>
      <c r="AA269" s="1">
        <v>43507</v>
      </c>
      <c r="AB269" s="7">
        <f t="shared" si="24"/>
        <v>43497</v>
      </c>
      <c r="AC269" s="7">
        <f t="shared" si="25"/>
        <v>43507</v>
      </c>
      <c r="AD269" s="7" t="str">
        <f t="shared" si="26"/>
        <v>Monday</v>
      </c>
      <c r="AE269" s="2">
        <v>0.49396990740740737</v>
      </c>
      <c r="AF269" s="5">
        <v>1</v>
      </c>
      <c r="AG269" s="1">
        <v>43507</v>
      </c>
      <c r="AH269" s="7">
        <f t="shared" si="27"/>
        <v>43497</v>
      </c>
      <c r="AI269" s="7">
        <f t="shared" si="28"/>
        <v>43507</v>
      </c>
      <c r="AJ269" s="7" t="str">
        <f t="shared" si="29"/>
        <v>Monday</v>
      </c>
      <c r="AK269" s="2">
        <v>0.50101851851851853</v>
      </c>
      <c r="AL269" t="s">
        <v>32</v>
      </c>
      <c r="AM269" t="s">
        <v>33</v>
      </c>
      <c r="AN269" t="s">
        <v>46</v>
      </c>
      <c r="AO269" t="s">
        <v>27</v>
      </c>
    </row>
    <row r="270" spans="1:41" x14ac:dyDescent="0.2">
      <c r="A270" t="s">
        <v>27</v>
      </c>
      <c r="B270">
        <v>1312561</v>
      </c>
      <c r="C270" t="s">
        <v>40</v>
      </c>
      <c r="D270" t="s">
        <v>47</v>
      </c>
      <c r="E270" t="s">
        <v>42</v>
      </c>
      <c r="F270">
        <v>53203</v>
      </c>
      <c r="G270" t="s">
        <v>29</v>
      </c>
      <c r="H270" t="s">
        <v>43</v>
      </c>
      <c r="I270">
        <v>11160</v>
      </c>
      <c r="J270" t="s">
        <v>30</v>
      </c>
      <c r="K270" t="s">
        <v>74</v>
      </c>
      <c r="L270">
        <f>VLOOKUP($K270,Key!$A$1:$D$106,2,FALSE)</f>
        <v>43.038649999999997</v>
      </c>
      <c r="M270">
        <f>VLOOKUP($K270,Key!$A$1:$D$106,3,FALSE)</f>
        <v>-87.921930000000003</v>
      </c>
      <c r="N270" t="str">
        <f>VLOOKUP($K270,Key!$A$1:$D$106,4,FALSE)</f>
        <v>Milwaukee</v>
      </c>
      <c r="O270" t="s">
        <v>75</v>
      </c>
      <c r="P270">
        <f>VLOOKUP($O270,Key!$A$1:$D$106,2,FALSE)</f>
        <v>43.038600000000002</v>
      </c>
      <c r="Q270">
        <f>VLOOKUP($O270,Key!$A$1:$D$106,3,FALSE)</f>
        <v>-87.912099999999995</v>
      </c>
      <c r="R270" t="str">
        <f>VLOOKUP($O270,Key!$A$1:$D$106,4,FALSE)</f>
        <v>Milwaukee</v>
      </c>
      <c r="S270">
        <v>3</v>
      </c>
      <c r="T270">
        <v>0</v>
      </c>
      <c r="U270">
        <v>0</v>
      </c>
      <c r="V270" t="s">
        <v>32</v>
      </c>
      <c r="W270">
        <v>0</v>
      </c>
      <c r="X270">
        <v>0</v>
      </c>
      <c r="Y270">
        <v>0</v>
      </c>
      <c r="Z270" s="4">
        <v>-1</v>
      </c>
      <c r="AA270" s="1">
        <v>43507</v>
      </c>
      <c r="AB270" s="6">
        <f t="shared" si="24"/>
        <v>43497</v>
      </c>
      <c r="AC270" s="6">
        <f t="shared" si="25"/>
        <v>43507</v>
      </c>
      <c r="AD270" s="6" t="str">
        <f t="shared" si="26"/>
        <v>Monday</v>
      </c>
      <c r="AE270" s="2">
        <v>0.67813657407407402</v>
      </c>
      <c r="AF270" s="4">
        <v>1</v>
      </c>
      <c r="AG270" s="1">
        <v>43507</v>
      </c>
      <c r="AH270" s="6">
        <f t="shared" si="27"/>
        <v>43497</v>
      </c>
      <c r="AI270" s="6">
        <f t="shared" si="28"/>
        <v>43507</v>
      </c>
      <c r="AJ270" s="6" t="str">
        <f t="shared" si="29"/>
        <v>Monday</v>
      </c>
      <c r="AK270" s="2">
        <v>0.68042824074074071</v>
      </c>
      <c r="AL270" t="s">
        <v>32</v>
      </c>
      <c r="AM270" t="s">
        <v>33</v>
      </c>
      <c r="AN270" t="s">
        <v>46</v>
      </c>
      <c r="AO270" t="s">
        <v>27</v>
      </c>
    </row>
    <row r="271" spans="1:41" x14ac:dyDescent="0.2">
      <c r="A271" t="s">
        <v>27</v>
      </c>
      <c r="B271">
        <v>1328721</v>
      </c>
      <c r="C271" t="s">
        <v>40</v>
      </c>
      <c r="D271" t="s">
        <v>47</v>
      </c>
      <c r="E271" t="s">
        <v>42</v>
      </c>
      <c r="F271">
        <v>53207</v>
      </c>
      <c r="G271" t="s">
        <v>29</v>
      </c>
      <c r="H271" t="s">
        <v>43</v>
      </c>
      <c r="I271">
        <v>12602</v>
      </c>
      <c r="J271" t="s">
        <v>30</v>
      </c>
      <c r="K271" t="s">
        <v>57</v>
      </c>
      <c r="L271">
        <f>VLOOKUP($K271,Key!$A$1:$D$106,2,FALSE)</f>
        <v>43.026229999999998</v>
      </c>
      <c r="M271">
        <f>VLOOKUP($K271,Key!$A$1:$D$106,3,FALSE)</f>
        <v>-87.912809999999993</v>
      </c>
      <c r="N271" t="str">
        <f>VLOOKUP($K271,Key!$A$1:$D$106,4,FALSE)</f>
        <v>Milwaukee</v>
      </c>
      <c r="O271" t="s">
        <v>57</v>
      </c>
      <c r="P271">
        <f>VLOOKUP($O271,Key!$A$1:$D$106,2,FALSE)</f>
        <v>43.026229999999998</v>
      </c>
      <c r="Q271">
        <f>VLOOKUP($O271,Key!$A$1:$D$106,3,FALSE)</f>
        <v>-87.912809999999993</v>
      </c>
      <c r="R271" t="str">
        <f>VLOOKUP($O271,Key!$A$1:$D$106,4,FALSE)</f>
        <v>Milwaukee</v>
      </c>
      <c r="S271">
        <v>48</v>
      </c>
      <c r="T271">
        <v>0</v>
      </c>
      <c r="U271">
        <v>0</v>
      </c>
      <c r="V271" t="s">
        <v>32</v>
      </c>
      <c r="W271">
        <v>7</v>
      </c>
      <c r="X271">
        <v>6.7</v>
      </c>
      <c r="Y271">
        <v>280</v>
      </c>
      <c r="Z271" s="5">
        <v>-1</v>
      </c>
      <c r="AA271" s="1">
        <v>43509</v>
      </c>
      <c r="AB271" s="7">
        <f t="shared" si="24"/>
        <v>43497</v>
      </c>
      <c r="AC271" s="7">
        <f t="shared" si="25"/>
        <v>43509</v>
      </c>
      <c r="AD271" s="7" t="str">
        <f t="shared" si="26"/>
        <v>Wednesday</v>
      </c>
      <c r="AE271" s="2">
        <v>0.6320486111111111</v>
      </c>
      <c r="AF271" s="5">
        <v>1</v>
      </c>
      <c r="AG271" s="1">
        <v>43509</v>
      </c>
      <c r="AH271" s="7">
        <f t="shared" si="27"/>
        <v>43497</v>
      </c>
      <c r="AI271" s="7">
        <f t="shared" si="28"/>
        <v>43509</v>
      </c>
      <c r="AJ271" s="7" t="str">
        <f t="shared" si="29"/>
        <v>Wednesday</v>
      </c>
      <c r="AK271" s="2">
        <v>0.66565972222222225</v>
      </c>
      <c r="AL271" t="s">
        <v>33</v>
      </c>
      <c r="AM271" t="s">
        <v>33</v>
      </c>
      <c r="AN271" t="s">
        <v>34</v>
      </c>
      <c r="AO271" t="s">
        <v>27</v>
      </c>
    </row>
    <row r="272" spans="1:41" x14ac:dyDescent="0.2">
      <c r="A272" t="s">
        <v>27</v>
      </c>
      <c r="B272">
        <v>2261468</v>
      </c>
      <c r="C272" t="s">
        <v>40</v>
      </c>
      <c r="D272" t="s">
        <v>47</v>
      </c>
      <c r="E272" t="s">
        <v>42</v>
      </c>
      <c r="F272">
        <v>53211</v>
      </c>
      <c r="G272" t="s">
        <v>29</v>
      </c>
      <c r="H272" t="s">
        <v>43</v>
      </c>
      <c r="I272">
        <v>11169</v>
      </c>
      <c r="J272" t="s">
        <v>30</v>
      </c>
      <c r="K272" t="s">
        <v>108</v>
      </c>
      <c r="L272">
        <f>VLOOKUP($K272,Key!$A$1:$D$106,2,FALSE)</f>
        <v>43.060250000000003</v>
      </c>
      <c r="M272">
        <f>VLOOKUP($K272,Key!$A$1:$D$106,3,FALSE)</f>
        <v>-87.892169999999993</v>
      </c>
      <c r="N272" t="str">
        <f>VLOOKUP($K272,Key!$A$1:$D$106,4,FALSE)</f>
        <v>Milwaukee</v>
      </c>
      <c r="O272" t="s">
        <v>39</v>
      </c>
      <c r="P272">
        <f>VLOOKUP($O272,Key!$A$1:$D$106,2,FALSE)</f>
        <v>43.053040000000003</v>
      </c>
      <c r="Q272">
        <f>VLOOKUP($O272,Key!$A$1:$D$106,3,FALSE)</f>
        <v>-87.897660000000002</v>
      </c>
      <c r="R272" t="str">
        <f>VLOOKUP($O272,Key!$A$1:$D$106,4,FALSE)</f>
        <v>Milwaukee</v>
      </c>
      <c r="S272">
        <v>5</v>
      </c>
      <c r="T272">
        <v>0</v>
      </c>
      <c r="U272">
        <v>0</v>
      </c>
      <c r="V272" t="s">
        <v>32</v>
      </c>
      <c r="W272">
        <v>0</v>
      </c>
      <c r="X272">
        <v>0</v>
      </c>
      <c r="Y272">
        <v>0</v>
      </c>
      <c r="Z272" s="4">
        <v>-1</v>
      </c>
      <c r="AA272" s="1">
        <v>43510</v>
      </c>
      <c r="AB272" s="6">
        <f t="shared" si="24"/>
        <v>43497</v>
      </c>
      <c r="AC272" s="6">
        <f t="shared" si="25"/>
        <v>43510</v>
      </c>
      <c r="AD272" s="6" t="str">
        <f t="shared" si="26"/>
        <v>Thursday</v>
      </c>
      <c r="AE272" s="2">
        <v>0.59535879629629629</v>
      </c>
      <c r="AF272" s="4">
        <v>1</v>
      </c>
      <c r="AG272" s="1">
        <v>43510</v>
      </c>
      <c r="AH272" s="6">
        <f t="shared" si="27"/>
        <v>43497</v>
      </c>
      <c r="AI272" s="6">
        <f t="shared" si="28"/>
        <v>43510</v>
      </c>
      <c r="AJ272" s="6" t="str">
        <f t="shared" si="29"/>
        <v>Thursday</v>
      </c>
      <c r="AK272" s="2">
        <v>0.59877314814814808</v>
      </c>
      <c r="AL272" t="s">
        <v>32</v>
      </c>
      <c r="AM272" t="s">
        <v>33</v>
      </c>
      <c r="AN272" t="s">
        <v>46</v>
      </c>
      <c r="AO272" t="s">
        <v>27</v>
      </c>
    </row>
    <row r="273" spans="1:41" x14ac:dyDescent="0.2">
      <c r="A273" t="s">
        <v>27</v>
      </c>
      <c r="B273">
        <v>1345700</v>
      </c>
      <c r="C273" t="s">
        <v>40</v>
      </c>
      <c r="D273" t="s">
        <v>47</v>
      </c>
      <c r="E273" t="s">
        <v>42</v>
      </c>
      <c r="F273">
        <v>53202</v>
      </c>
      <c r="G273" t="s">
        <v>29</v>
      </c>
      <c r="H273" t="s">
        <v>43</v>
      </c>
      <c r="I273">
        <v>5423</v>
      </c>
      <c r="J273" t="s">
        <v>30</v>
      </c>
      <c r="K273" t="s">
        <v>87</v>
      </c>
      <c r="L273">
        <f>VLOOKUP($K273,Key!$A$1:$D$106,2,FALSE)</f>
        <v>43.045712999999999</v>
      </c>
      <c r="M273">
        <f>VLOOKUP($K273,Key!$A$1:$D$106,3,FALSE)</f>
        <v>-87.899756999999994</v>
      </c>
      <c r="N273" t="str">
        <f>VLOOKUP($K273,Key!$A$1:$D$106,4,FALSE)</f>
        <v>Milwaukee</v>
      </c>
      <c r="O273" t="s">
        <v>39</v>
      </c>
      <c r="P273">
        <f>VLOOKUP($O273,Key!$A$1:$D$106,2,FALSE)</f>
        <v>43.053040000000003</v>
      </c>
      <c r="Q273">
        <f>VLOOKUP($O273,Key!$A$1:$D$106,3,FALSE)</f>
        <v>-87.897660000000002</v>
      </c>
      <c r="R273" t="str">
        <f>VLOOKUP($O273,Key!$A$1:$D$106,4,FALSE)</f>
        <v>Milwaukee</v>
      </c>
      <c r="S273">
        <v>4</v>
      </c>
      <c r="T273">
        <v>0</v>
      </c>
      <c r="U273">
        <v>0</v>
      </c>
      <c r="V273" t="s">
        <v>32</v>
      </c>
      <c r="W273">
        <v>0.6</v>
      </c>
      <c r="X273">
        <v>0.5</v>
      </c>
      <c r="Y273">
        <v>22</v>
      </c>
      <c r="Z273" s="5">
        <v>-1</v>
      </c>
      <c r="AA273" s="1">
        <v>43510</v>
      </c>
      <c r="AB273" s="7">
        <f t="shared" si="24"/>
        <v>43497</v>
      </c>
      <c r="AC273" s="7">
        <f t="shared" si="25"/>
        <v>43510</v>
      </c>
      <c r="AD273" s="7" t="str">
        <f t="shared" si="26"/>
        <v>Thursday</v>
      </c>
      <c r="AE273" s="2">
        <v>0.80234953703703704</v>
      </c>
      <c r="AF273" s="5">
        <v>1</v>
      </c>
      <c r="AG273" s="1">
        <v>43510</v>
      </c>
      <c r="AH273" s="7">
        <f t="shared" si="27"/>
        <v>43497</v>
      </c>
      <c r="AI273" s="7">
        <f t="shared" si="28"/>
        <v>43510</v>
      </c>
      <c r="AJ273" s="7" t="str">
        <f t="shared" si="29"/>
        <v>Thursday</v>
      </c>
      <c r="AK273" s="2">
        <v>0.80541666666666656</v>
      </c>
      <c r="AL273" t="s">
        <v>32</v>
      </c>
      <c r="AM273" t="s">
        <v>33</v>
      </c>
      <c r="AN273" t="s">
        <v>46</v>
      </c>
      <c r="AO273" t="s">
        <v>27</v>
      </c>
    </row>
    <row r="274" spans="1:41" x14ac:dyDescent="0.2">
      <c r="A274" t="s">
        <v>27</v>
      </c>
      <c r="B274">
        <v>2274677</v>
      </c>
      <c r="C274" t="s">
        <v>40</v>
      </c>
      <c r="D274" t="s">
        <v>47</v>
      </c>
      <c r="E274" t="s">
        <v>42</v>
      </c>
      <c r="F274">
        <v>53211</v>
      </c>
      <c r="G274" t="s">
        <v>29</v>
      </c>
      <c r="H274" t="s">
        <v>43</v>
      </c>
      <c r="I274">
        <v>5540</v>
      </c>
      <c r="J274" t="s">
        <v>30</v>
      </c>
      <c r="K274" t="s">
        <v>79</v>
      </c>
      <c r="L274">
        <f>VLOOKUP($K274,Key!$A$1:$D$106,2,FALSE)</f>
        <v>43.077359999999999</v>
      </c>
      <c r="M274">
        <f>VLOOKUP($K274,Key!$A$1:$D$106,3,FALSE)</f>
        <v>-87.880769999999998</v>
      </c>
      <c r="N274" t="str">
        <f>VLOOKUP($K274,Key!$A$1:$D$106,4,FALSE)</f>
        <v>Milwaukee</v>
      </c>
      <c r="O274" t="s">
        <v>83</v>
      </c>
      <c r="P274">
        <f>VLOOKUP($O274,Key!$A$1:$D$106,2,FALSE)</f>
        <v>43.074655999999997</v>
      </c>
      <c r="Q274">
        <f>VLOOKUP($O274,Key!$A$1:$D$106,3,FALSE)</f>
        <v>-87.889011999999994</v>
      </c>
      <c r="R274" t="str">
        <f>VLOOKUP($O274,Key!$A$1:$D$106,4,FALSE)</f>
        <v>Milwaukee</v>
      </c>
      <c r="S274">
        <v>3</v>
      </c>
      <c r="T274">
        <v>0</v>
      </c>
      <c r="U274">
        <v>0</v>
      </c>
      <c r="V274" t="s">
        <v>32</v>
      </c>
      <c r="W274">
        <v>0</v>
      </c>
      <c r="X274">
        <v>0</v>
      </c>
      <c r="Y274">
        <v>0</v>
      </c>
      <c r="Z274" s="4">
        <v>-1</v>
      </c>
      <c r="AA274" s="1">
        <v>43510</v>
      </c>
      <c r="AB274" s="6">
        <f t="shared" si="24"/>
        <v>43497</v>
      </c>
      <c r="AC274" s="6">
        <f t="shared" si="25"/>
        <v>43510</v>
      </c>
      <c r="AD274" s="6" t="str">
        <f t="shared" si="26"/>
        <v>Thursday</v>
      </c>
      <c r="AE274" s="2">
        <v>0.90069444444444446</v>
      </c>
      <c r="AF274" s="4">
        <v>1</v>
      </c>
      <c r="AG274" s="1">
        <v>43510</v>
      </c>
      <c r="AH274" s="6">
        <f t="shared" si="27"/>
        <v>43497</v>
      </c>
      <c r="AI274" s="6">
        <f t="shared" si="28"/>
        <v>43510</v>
      </c>
      <c r="AJ274" s="6" t="str">
        <f t="shared" si="29"/>
        <v>Thursday</v>
      </c>
      <c r="AK274" s="2">
        <v>0.90318287037037026</v>
      </c>
      <c r="AL274" t="s">
        <v>32</v>
      </c>
      <c r="AM274" t="s">
        <v>33</v>
      </c>
      <c r="AN274" t="s">
        <v>46</v>
      </c>
      <c r="AO274" t="s">
        <v>27</v>
      </c>
    </row>
    <row r="275" spans="1:41" x14ac:dyDescent="0.2">
      <c r="A275" t="s">
        <v>27</v>
      </c>
      <c r="B275">
        <v>2384218</v>
      </c>
      <c r="C275" t="s">
        <v>40</v>
      </c>
      <c r="D275" t="s">
        <v>47</v>
      </c>
      <c r="E275" t="s">
        <v>42</v>
      </c>
      <c r="F275">
        <v>53202</v>
      </c>
      <c r="G275" t="s">
        <v>29</v>
      </c>
      <c r="H275" t="s">
        <v>43</v>
      </c>
      <c r="I275">
        <v>12628</v>
      </c>
      <c r="J275" t="s">
        <v>30</v>
      </c>
      <c r="K275" t="s">
        <v>87</v>
      </c>
      <c r="L275">
        <f>VLOOKUP($K275,Key!$A$1:$D$106,2,FALSE)</f>
        <v>43.045712999999999</v>
      </c>
      <c r="M275">
        <f>VLOOKUP($K275,Key!$A$1:$D$106,3,FALSE)</f>
        <v>-87.899756999999994</v>
      </c>
      <c r="N275" t="str">
        <f>VLOOKUP($K275,Key!$A$1:$D$106,4,FALSE)</f>
        <v>Milwaukee</v>
      </c>
      <c r="O275" t="s">
        <v>106</v>
      </c>
      <c r="P275">
        <f>VLOOKUP($O275,Key!$A$1:$D$106,2,FALSE)</f>
        <v>43.069021999999997</v>
      </c>
      <c r="Q275">
        <f>VLOOKUP($O275,Key!$A$1:$D$106,3,FALSE)</f>
        <v>-87.887940999999998</v>
      </c>
      <c r="R275" t="str">
        <f>VLOOKUP($O275,Key!$A$1:$D$106,4,FALSE)</f>
        <v>Milwaukee</v>
      </c>
      <c r="S275">
        <v>21</v>
      </c>
      <c r="T275">
        <v>0</v>
      </c>
      <c r="U275">
        <v>0</v>
      </c>
      <c r="V275" t="s">
        <v>32</v>
      </c>
      <c r="W275">
        <v>3</v>
      </c>
      <c r="X275">
        <v>2.9</v>
      </c>
      <c r="Y275">
        <v>120</v>
      </c>
      <c r="Z275" s="5">
        <v>-1</v>
      </c>
      <c r="AA275" s="1">
        <v>43511</v>
      </c>
      <c r="AB275" s="7">
        <f t="shared" si="24"/>
        <v>43497</v>
      </c>
      <c r="AC275" s="7">
        <f t="shared" si="25"/>
        <v>43511</v>
      </c>
      <c r="AD275" s="7" t="str">
        <f t="shared" si="26"/>
        <v>Friday</v>
      </c>
      <c r="AE275" s="2">
        <v>0.31377314814814816</v>
      </c>
      <c r="AF275" s="5">
        <v>1</v>
      </c>
      <c r="AG275" s="1">
        <v>43511</v>
      </c>
      <c r="AH275" s="7">
        <f t="shared" si="27"/>
        <v>43497</v>
      </c>
      <c r="AI275" s="7">
        <f t="shared" si="28"/>
        <v>43511</v>
      </c>
      <c r="AJ275" s="7" t="str">
        <f t="shared" si="29"/>
        <v>Friday</v>
      </c>
      <c r="AK275" s="2">
        <v>0.32788194444444446</v>
      </c>
      <c r="AL275" t="s">
        <v>32</v>
      </c>
      <c r="AM275" t="s">
        <v>33</v>
      </c>
      <c r="AN275" t="s">
        <v>46</v>
      </c>
      <c r="AO275" t="s">
        <v>27</v>
      </c>
    </row>
    <row r="276" spans="1:41" x14ac:dyDescent="0.2">
      <c r="A276" t="s">
        <v>27</v>
      </c>
      <c r="B276">
        <v>2030100</v>
      </c>
      <c r="C276" t="s">
        <v>40</v>
      </c>
      <c r="D276" t="s">
        <v>93</v>
      </c>
      <c r="E276" t="s">
        <v>42</v>
      </c>
      <c r="F276">
        <v>53211</v>
      </c>
      <c r="G276" t="s">
        <v>29</v>
      </c>
      <c r="H276" t="s">
        <v>43</v>
      </c>
      <c r="I276">
        <v>974</v>
      </c>
      <c r="J276" t="s">
        <v>30</v>
      </c>
      <c r="K276" t="s">
        <v>58</v>
      </c>
      <c r="L276">
        <f>VLOOKUP($K276,Key!$A$1:$D$106,2,FALSE)</f>
        <v>43.004728999999998</v>
      </c>
      <c r="M276">
        <f>VLOOKUP($K276,Key!$A$1:$D$106,3,FALSE)</f>
        <v>-87.905463999999995</v>
      </c>
      <c r="N276" t="str">
        <f>VLOOKUP($K276,Key!$A$1:$D$106,4,FALSE)</f>
        <v>Milwaukee</v>
      </c>
      <c r="O276" t="s">
        <v>39</v>
      </c>
      <c r="P276">
        <f>VLOOKUP($O276,Key!$A$1:$D$106,2,FALSE)</f>
        <v>43.053040000000003</v>
      </c>
      <c r="Q276">
        <f>VLOOKUP($O276,Key!$A$1:$D$106,3,FALSE)</f>
        <v>-87.897660000000002</v>
      </c>
      <c r="R276" t="str">
        <f>VLOOKUP($O276,Key!$A$1:$D$106,4,FALSE)</f>
        <v>Milwaukee</v>
      </c>
      <c r="S276">
        <v>35</v>
      </c>
      <c r="T276">
        <v>0</v>
      </c>
      <c r="U276">
        <v>0</v>
      </c>
      <c r="V276" t="s">
        <v>32</v>
      </c>
      <c r="W276">
        <v>5</v>
      </c>
      <c r="X276">
        <v>4.8</v>
      </c>
      <c r="Y276">
        <v>200</v>
      </c>
      <c r="Z276" s="4">
        <v>-1</v>
      </c>
      <c r="AA276" s="1">
        <v>43512</v>
      </c>
      <c r="AB276" s="6">
        <f t="shared" si="24"/>
        <v>43497</v>
      </c>
      <c r="AC276" s="6">
        <f t="shared" si="25"/>
        <v>43512</v>
      </c>
      <c r="AD276" s="6" t="str">
        <f t="shared" si="26"/>
        <v>Saturday</v>
      </c>
      <c r="AE276" s="2">
        <v>0.29196759259259258</v>
      </c>
      <c r="AF276" s="4">
        <v>1</v>
      </c>
      <c r="AG276" s="1">
        <v>43512</v>
      </c>
      <c r="AH276" s="6">
        <f t="shared" si="27"/>
        <v>43497</v>
      </c>
      <c r="AI276" s="6">
        <f t="shared" si="28"/>
        <v>43512</v>
      </c>
      <c r="AJ276" s="6" t="str">
        <f t="shared" si="29"/>
        <v>Saturday</v>
      </c>
      <c r="AK276" s="2">
        <v>0.31644675925925925</v>
      </c>
      <c r="AL276" t="s">
        <v>33</v>
      </c>
      <c r="AM276" t="s">
        <v>33</v>
      </c>
      <c r="AN276" t="s">
        <v>46</v>
      </c>
      <c r="AO276" t="s">
        <v>27</v>
      </c>
    </row>
    <row r="277" spans="1:41" x14ac:dyDescent="0.2">
      <c r="A277" t="s">
        <v>27</v>
      </c>
      <c r="B277">
        <v>1224715</v>
      </c>
      <c r="C277" t="s">
        <v>40</v>
      </c>
      <c r="D277" t="s">
        <v>47</v>
      </c>
      <c r="E277" t="s">
        <v>42</v>
      </c>
      <c r="F277">
        <v>53212</v>
      </c>
      <c r="G277" t="s">
        <v>29</v>
      </c>
      <c r="H277" t="s">
        <v>43</v>
      </c>
      <c r="I277">
        <v>11054</v>
      </c>
      <c r="J277" t="s">
        <v>30</v>
      </c>
      <c r="K277" t="s">
        <v>72</v>
      </c>
      <c r="L277">
        <f>VLOOKUP($K277,Key!$A$1:$D$106,2,FALSE)</f>
        <v>43.05847</v>
      </c>
      <c r="M277">
        <f>VLOOKUP($K277,Key!$A$1:$D$106,3,FALSE)</f>
        <v>-87.898079999999993</v>
      </c>
      <c r="N277" t="str">
        <f>VLOOKUP($K277,Key!$A$1:$D$106,4,FALSE)</f>
        <v>Milwaukee</v>
      </c>
      <c r="O277" t="s">
        <v>71</v>
      </c>
      <c r="P277">
        <f>VLOOKUP($O277,Key!$A$1:$D$106,2,FALSE)</f>
        <v>43.038719999999998</v>
      </c>
      <c r="Q277">
        <f>VLOOKUP($O277,Key!$A$1:$D$106,3,FALSE)</f>
        <v>-87.905339999999995</v>
      </c>
      <c r="R277" t="str">
        <f>VLOOKUP($O277,Key!$A$1:$D$106,4,FALSE)</f>
        <v>Milwaukee</v>
      </c>
      <c r="S277">
        <v>10</v>
      </c>
      <c r="T277">
        <v>0</v>
      </c>
      <c r="U277">
        <v>0</v>
      </c>
      <c r="V277" t="s">
        <v>32</v>
      </c>
      <c r="W277">
        <v>1</v>
      </c>
      <c r="X277">
        <v>1</v>
      </c>
      <c r="Y277">
        <v>40</v>
      </c>
      <c r="Z277" s="5">
        <v>-1</v>
      </c>
      <c r="AA277" s="1">
        <v>43512</v>
      </c>
      <c r="AB277" s="7">
        <f t="shared" si="24"/>
        <v>43497</v>
      </c>
      <c r="AC277" s="7">
        <f t="shared" si="25"/>
        <v>43512</v>
      </c>
      <c r="AD277" s="7" t="str">
        <f t="shared" si="26"/>
        <v>Saturday</v>
      </c>
      <c r="AE277" s="2">
        <v>0.3523148148148148</v>
      </c>
      <c r="AF277" s="5">
        <v>1</v>
      </c>
      <c r="AG277" s="1">
        <v>43512</v>
      </c>
      <c r="AH277" s="7">
        <f t="shared" si="27"/>
        <v>43497</v>
      </c>
      <c r="AI277" s="7">
        <f t="shared" si="28"/>
        <v>43512</v>
      </c>
      <c r="AJ277" s="7" t="str">
        <f t="shared" si="29"/>
        <v>Saturday</v>
      </c>
      <c r="AK277" s="2">
        <v>0.35949074074074078</v>
      </c>
      <c r="AL277" t="s">
        <v>32</v>
      </c>
      <c r="AM277" t="s">
        <v>33</v>
      </c>
      <c r="AN277" t="s">
        <v>46</v>
      </c>
      <c r="AO277" t="s">
        <v>27</v>
      </c>
    </row>
    <row r="278" spans="1:41" x14ac:dyDescent="0.2">
      <c r="A278" t="s">
        <v>27</v>
      </c>
      <c r="B278">
        <v>2279429</v>
      </c>
      <c r="C278" t="s">
        <v>40</v>
      </c>
      <c r="D278" t="s">
        <v>100</v>
      </c>
      <c r="E278" t="s">
        <v>42</v>
      </c>
      <c r="F278">
        <v>53211</v>
      </c>
      <c r="G278" t="s">
        <v>29</v>
      </c>
      <c r="H278" t="s">
        <v>43</v>
      </c>
      <c r="I278">
        <v>11169</v>
      </c>
      <c r="J278" t="s">
        <v>30</v>
      </c>
      <c r="K278" t="s">
        <v>108</v>
      </c>
      <c r="L278">
        <f>VLOOKUP($K278,Key!$A$1:$D$106,2,FALSE)</f>
        <v>43.060250000000003</v>
      </c>
      <c r="M278">
        <f>VLOOKUP($K278,Key!$A$1:$D$106,3,FALSE)</f>
        <v>-87.892169999999993</v>
      </c>
      <c r="N278" t="str">
        <f>VLOOKUP($K278,Key!$A$1:$D$106,4,FALSE)</f>
        <v>Milwaukee</v>
      </c>
      <c r="O278" t="s">
        <v>84</v>
      </c>
      <c r="P278">
        <f>VLOOKUP($O278,Key!$A$1:$D$106,2,FALSE)</f>
        <v>43.074890000000003</v>
      </c>
      <c r="Q278">
        <f>VLOOKUP($O278,Key!$A$1:$D$106,3,FALSE)</f>
        <v>-87.882810000000006</v>
      </c>
      <c r="R278" t="str">
        <f>VLOOKUP($O278,Key!$A$1:$D$106,4,FALSE)</f>
        <v>Milwaukee</v>
      </c>
      <c r="S278">
        <v>19</v>
      </c>
      <c r="T278">
        <v>0</v>
      </c>
      <c r="U278">
        <v>0</v>
      </c>
      <c r="V278" t="s">
        <v>32</v>
      </c>
      <c r="W278">
        <v>2</v>
      </c>
      <c r="X278">
        <v>1.9</v>
      </c>
      <c r="Y278">
        <v>80</v>
      </c>
      <c r="Z278" s="4">
        <v>-1</v>
      </c>
      <c r="AA278" s="1">
        <v>43512</v>
      </c>
      <c r="AB278" s="6">
        <f t="shared" si="24"/>
        <v>43497</v>
      </c>
      <c r="AC278" s="6">
        <f t="shared" si="25"/>
        <v>43512</v>
      </c>
      <c r="AD278" s="6" t="str">
        <f t="shared" si="26"/>
        <v>Saturday</v>
      </c>
      <c r="AE278" s="2">
        <v>0.5491435185185185</v>
      </c>
      <c r="AF278" s="4">
        <v>1</v>
      </c>
      <c r="AG278" s="1">
        <v>43512</v>
      </c>
      <c r="AH278" s="6">
        <f t="shared" si="27"/>
        <v>43497</v>
      </c>
      <c r="AI278" s="6">
        <f t="shared" si="28"/>
        <v>43512</v>
      </c>
      <c r="AJ278" s="6" t="str">
        <f t="shared" si="29"/>
        <v>Saturday</v>
      </c>
      <c r="AK278" s="2">
        <v>0.56224537037037037</v>
      </c>
      <c r="AL278" t="s">
        <v>32</v>
      </c>
      <c r="AM278" t="s">
        <v>33</v>
      </c>
      <c r="AN278" t="s">
        <v>46</v>
      </c>
      <c r="AO278" t="s">
        <v>27</v>
      </c>
    </row>
    <row r="279" spans="1:41" x14ac:dyDescent="0.2">
      <c r="A279" t="s">
        <v>101</v>
      </c>
      <c r="B279">
        <v>2257274</v>
      </c>
      <c r="C279" t="s">
        <v>40</v>
      </c>
      <c r="D279" t="s">
        <v>47</v>
      </c>
      <c r="E279" t="s">
        <v>42</v>
      </c>
      <c r="F279">
        <v>53202</v>
      </c>
      <c r="G279" t="s">
        <v>29</v>
      </c>
      <c r="H279" t="s">
        <v>102</v>
      </c>
      <c r="I279">
        <v>12518</v>
      </c>
      <c r="J279" t="s">
        <v>30</v>
      </c>
      <c r="K279" t="s">
        <v>45</v>
      </c>
      <c r="L279">
        <f>VLOOKUP($K279,Key!$A$1:$D$106,2,FALSE)</f>
        <v>43.03886</v>
      </c>
      <c r="M279">
        <f>VLOOKUP($K279,Key!$A$1:$D$106,3,FALSE)</f>
        <v>-87.902720000000002</v>
      </c>
      <c r="N279" t="str">
        <f>VLOOKUP($K279,Key!$A$1:$D$106,4,FALSE)</f>
        <v>Milwaukee</v>
      </c>
      <c r="O279" t="s">
        <v>31</v>
      </c>
      <c r="P279">
        <f>VLOOKUP($O279,Key!$A$1:$D$106,2,FALSE)</f>
        <v>43.034619999999997</v>
      </c>
      <c r="Q279">
        <f>VLOOKUP($O279,Key!$A$1:$D$106,3,FALSE)</f>
        <v>-87.917500000000004</v>
      </c>
      <c r="R279" t="str">
        <f>VLOOKUP($O279,Key!$A$1:$D$106,4,FALSE)</f>
        <v>Milwaukee</v>
      </c>
      <c r="S279">
        <v>6</v>
      </c>
      <c r="T279">
        <v>0</v>
      </c>
      <c r="U279">
        <v>0</v>
      </c>
      <c r="V279" t="s">
        <v>32</v>
      </c>
      <c r="W279">
        <v>0</v>
      </c>
      <c r="X279">
        <v>0</v>
      </c>
      <c r="Y279">
        <v>0</v>
      </c>
      <c r="Z279" s="5">
        <v>-1</v>
      </c>
      <c r="AA279" s="1">
        <v>43514</v>
      </c>
      <c r="AB279" s="7">
        <f t="shared" si="24"/>
        <v>43497</v>
      </c>
      <c r="AC279" s="7">
        <f t="shared" si="25"/>
        <v>43514</v>
      </c>
      <c r="AD279" s="7" t="str">
        <f t="shared" si="26"/>
        <v>Monday</v>
      </c>
      <c r="AE279" s="2">
        <v>0.65563657407407405</v>
      </c>
      <c r="AF279" s="5">
        <v>1</v>
      </c>
      <c r="AG279" s="1">
        <v>43514</v>
      </c>
      <c r="AH279" s="7">
        <f t="shared" si="27"/>
        <v>43497</v>
      </c>
      <c r="AI279" s="7">
        <f t="shared" si="28"/>
        <v>43514</v>
      </c>
      <c r="AJ279" s="7" t="str">
        <f t="shared" si="29"/>
        <v>Monday</v>
      </c>
      <c r="AK279" s="2">
        <v>0.65986111111111112</v>
      </c>
      <c r="AL279" t="s">
        <v>32</v>
      </c>
      <c r="AM279" t="s">
        <v>32</v>
      </c>
      <c r="AN279" t="s">
        <v>46</v>
      </c>
      <c r="AO279" t="s">
        <v>27</v>
      </c>
    </row>
    <row r="280" spans="1:41" x14ac:dyDescent="0.2">
      <c r="A280" t="s">
        <v>27</v>
      </c>
      <c r="B280">
        <v>2066785</v>
      </c>
      <c r="C280" t="s">
        <v>40</v>
      </c>
      <c r="F280">
        <v>53202</v>
      </c>
      <c r="G280" t="s">
        <v>29</v>
      </c>
      <c r="H280" t="s">
        <v>43</v>
      </c>
      <c r="I280">
        <v>5526</v>
      </c>
      <c r="J280" t="s">
        <v>30</v>
      </c>
      <c r="K280" t="s">
        <v>31</v>
      </c>
      <c r="L280">
        <f>VLOOKUP($K280,Key!$A$1:$D$106,2,FALSE)</f>
        <v>43.034619999999997</v>
      </c>
      <c r="M280">
        <f>VLOOKUP($K280,Key!$A$1:$D$106,3,FALSE)</f>
        <v>-87.917500000000004</v>
      </c>
      <c r="N280" t="str">
        <f>VLOOKUP($K280,Key!$A$1:$D$106,4,FALSE)</f>
        <v>Milwaukee</v>
      </c>
      <c r="O280" t="s">
        <v>54</v>
      </c>
      <c r="P280">
        <f>VLOOKUP($O280,Key!$A$1:$D$106,2,FALSE)</f>
        <v>43.028709999999997</v>
      </c>
      <c r="Q280">
        <f>VLOOKUP($O280,Key!$A$1:$D$106,3,FALSE)</f>
        <v>-87.9041</v>
      </c>
      <c r="R280" t="str">
        <f>VLOOKUP($O280,Key!$A$1:$D$106,4,FALSE)</f>
        <v>Milwaukee</v>
      </c>
      <c r="S280">
        <v>8</v>
      </c>
      <c r="T280">
        <v>0</v>
      </c>
      <c r="U280">
        <v>0</v>
      </c>
      <c r="V280" t="s">
        <v>32</v>
      </c>
      <c r="W280">
        <v>1</v>
      </c>
      <c r="X280">
        <v>1</v>
      </c>
      <c r="Y280">
        <v>40</v>
      </c>
      <c r="Z280" s="4">
        <v>-1</v>
      </c>
      <c r="AA280" s="1">
        <v>43515</v>
      </c>
      <c r="AB280" s="6">
        <f t="shared" si="24"/>
        <v>43497</v>
      </c>
      <c r="AC280" s="6">
        <f t="shared" si="25"/>
        <v>43515</v>
      </c>
      <c r="AD280" s="6" t="str">
        <f t="shared" si="26"/>
        <v>Tuesday</v>
      </c>
      <c r="AE280" s="2">
        <v>0.32265046296296296</v>
      </c>
      <c r="AF280" s="4">
        <v>1</v>
      </c>
      <c r="AG280" s="1">
        <v>43515</v>
      </c>
      <c r="AH280" s="6">
        <f t="shared" si="27"/>
        <v>43497</v>
      </c>
      <c r="AI280" s="6">
        <f t="shared" si="28"/>
        <v>43515</v>
      </c>
      <c r="AJ280" s="6" t="str">
        <f t="shared" si="29"/>
        <v>Tuesday</v>
      </c>
      <c r="AK280" s="2">
        <v>0.32817129629629632</v>
      </c>
      <c r="AL280" t="s">
        <v>32</v>
      </c>
      <c r="AM280" t="s">
        <v>33</v>
      </c>
      <c r="AN280" t="s">
        <v>46</v>
      </c>
      <c r="AO280" t="s">
        <v>27</v>
      </c>
    </row>
    <row r="281" spans="1:41" x14ac:dyDescent="0.2">
      <c r="A281" t="s">
        <v>101</v>
      </c>
      <c r="B281">
        <v>2257274</v>
      </c>
      <c r="C281" t="s">
        <v>40</v>
      </c>
      <c r="D281" t="s">
        <v>47</v>
      </c>
      <c r="E281" t="s">
        <v>42</v>
      </c>
      <c r="F281">
        <v>53202</v>
      </c>
      <c r="G281" t="s">
        <v>29</v>
      </c>
      <c r="H281" t="s">
        <v>102</v>
      </c>
      <c r="I281">
        <v>11078</v>
      </c>
      <c r="J281" t="s">
        <v>30</v>
      </c>
      <c r="K281" t="s">
        <v>98</v>
      </c>
      <c r="L281">
        <f>VLOOKUP($K281,Key!$A$1:$D$106,2,FALSE)</f>
        <v>43.05097</v>
      </c>
      <c r="M281">
        <f>VLOOKUP($K281,Key!$A$1:$D$106,3,FALSE)</f>
        <v>-87.906440000000003</v>
      </c>
      <c r="N281" t="str">
        <f>VLOOKUP($K281,Key!$A$1:$D$106,4,FALSE)</f>
        <v>Milwaukee</v>
      </c>
      <c r="O281" t="s">
        <v>45</v>
      </c>
      <c r="P281">
        <f>VLOOKUP($O281,Key!$A$1:$D$106,2,FALSE)</f>
        <v>43.03886</v>
      </c>
      <c r="Q281">
        <f>VLOOKUP($O281,Key!$A$1:$D$106,3,FALSE)</f>
        <v>-87.902720000000002</v>
      </c>
      <c r="R281" t="str">
        <f>VLOOKUP($O281,Key!$A$1:$D$106,4,FALSE)</f>
        <v>Milwaukee</v>
      </c>
      <c r="S281">
        <v>8</v>
      </c>
      <c r="T281">
        <v>0</v>
      </c>
      <c r="U281">
        <v>0</v>
      </c>
      <c r="V281" t="s">
        <v>32</v>
      </c>
      <c r="W281">
        <v>1</v>
      </c>
      <c r="X281">
        <v>1</v>
      </c>
      <c r="Y281">
        <v>40</v>
      </c>
      <c r="Z281" s="5">
        <v>-1</v>
      </c>
      <c r="AA281" s="1">
        <v>43515</v>
      </c>
      <c r="AB281" s="7">
        <f t="shared" si="24"/>
        <v>43497</v>
      </c>
      <c r="AC281" s="7">
        <f t="shared" si="25"/>
        <v>43515</v>
      </c>
      <c r="AD281" s="7" t="str">
        <f t="shared" si="26"/>
        <v>Tuesday</v>
      </c>
      <c r="AE281" s="2">
        <v>0.36265046296296299</v>
      </c>
      <c r="AF281" s="5">
        <v>1</v>
      </c>
      <c r="AG281" s="1">
        <v>43515</v>
      </c>
      <c r="AH281" s="7">
        <f t="shared" si="27"/>
        <v>43497</v>
      </c>
      <c r="AI281" s="7">
        <f t="shared" si="28"/>
        <v>43515</v>
      </c>
      <c r="AJ281" s="7" t="str">
        <f t="shared" si="29"/>
        <v>Tuesday</v>
      </c>
      <c r="AK281" s="2">
        <v>0.36812500000000004</v>
      </c>
      <c r="AL281" t="s">
        <v>32</v>
      </c>
      <c r="AM281" t="s">
        <v>32</v>
      </c>
      <c r="AN281" t="s">
        <v>46</v>
      </c>
      <c r="AO281" t="s">
        <v>27</v>
      </c>
    </row>
    <row r="282" spans="1:41" x14ac:dyDescent="0.2">
      <c r="A282" t="s">
        <v>27</v>
      </c>
      <c r="B282">
        <v>1328721</v>
      </c>
      <c r="C282" t="s">
        <v>40</v>
      </c>
      <c r="D282" t="s">
        <v>47</v>
      </c>
      <c r="E282" t="s">
        <v>42</v>
      </c>
      <c r="F282">
        <v>53207</v>
      </c>
      <c r="G282" t="s">
        <v>29</v>
      </c>
      <c r="H282" t="s">
        <v>43</v>
      </c>
      <c r="I282">
        <v>5481</v>
      </c>
      <c r="J282" t="s">
        <v>30</v>
      </c>
      <c r="K282" t="s">
        <v>75</v>
      </c>
      <c r="L282">
        <f>VLOOKUP($K282,Key!$A$1:$D$106,2,FALSE)</f>
        <v>43.038600000000002</v>
      </c>
      <c r="M282">
        <f>VLOOKUP($K282,Key!$A$1:$D$106,3,FALSE)</f>
        <v>-87.912099999999995</v>
      </c>
      <c r="N282" t="str">
        <f>VLOOKUP($K282,Key!$A$1:$D$106,4,FALSE)</f>
        <v>Milwaukee</v>
      </c>
      <c r="O282" t="s">
        <v>57</v>
      </c>
      <c r="P282">
        <f>VLOOKUP($O282,Key!$A$1:$D$106,2,FALSE)</f>
        <v>43.026229999999998</v>
      </c>
      <c r="Q282">
        <f>VLOOKUP($O282,Key!$A$1:$D$106,3,FALSE)</f>
        <v>-87.912809999999993</v>
      </c>
      <c r="R282" t="str">
        <f>VLOOKUP($O282,Key!$A$1:$D$106,4,FALSE)</f>
        <v>Milwaukee</v>
      </c>
      <c r="S282">
        <v>8</v>
      </c>
      <c r="T282">
        <v>0</v>
      </c>
      <c r="U282">
        <v>0</v>
      </c>
      <c r="V282" t="s">
        <v>32</v>
      </c>
      <c r="W282">
        <v>1</v>
      </c>
      <c r="X282">
        <v>1</v>
      </c>
      <c r="Y282">
        <v>40</v>
      </c>
      <c r="Z282" s="4">
        <v>-1</v>
      </c>
      <c r="AA282" s="1">
        <v>43515</v>
      </c>
      <c r="AB282" s="6">
        <f t="shared" si="24"/>
        <v>43497</v>
      </c>
      <c r="AC282" s="6">
        <f t="shared" si="25"/>
        <v>43515</v>
      </c>
      <c r="AD282" s="6" t="str">
        <f t="shared" si="26"/>
        <v>Tuesday</v>
      </c>
      <c r="AE282" s="2">
        <v>0.38733796296296297</v>
      </c>
      <c r="AF282" s="4">
        <v>1</v>
      </c>
      <c r="AG282" s="1">
        <v>43515</v>
      </c>
      <c r="AH282" s="6">
        <f t="shared" si="27"/>
        <v>43497</v>
      </c>
      <c r="AI282" s="6">
        <f t="shared" si="28"/>
        <v>43515</v>
      </c>
      <c r="AJ282" s="6" t="str">
        <f t="shared" si="29"/>
        <v>Tuesday</v>
      </c>
      <c r="AK282" s="2">
        <v>0.39238425925925924</v>
      </c>
      <c r="AL282" t="s">
        <v>32</v>
      </c>
      <c r="AM282" t="s">
        <v>33</v>
      </c>
      <c r="AN282" t="s">
        <v>46</v>
      </c>
      <c r="AO282" t="s">
        <v>27</v>
      </c>
    </row>
    <row r="283" spans="1:41" x14ac:dyDescent="0.2">
      <c r="A283" t="s">
        <v>27</v>
      </c>
      <c r="B283">
        <v>2237245</v>
      </c>
      <c r="C283" t="s">
        <v>40</v>
      </c>
      <c r="D283" t="s">
        <v>47</v>
      </c>
      <c r="E283" t="s">
        <v>42</v>
      </c>
      <c r="F283">
        <v>53211</v>
      </c>
      <c r="G283" t="s">
        <v>29</v>
      </c>
      <c r="H283" t="s">
        <v>43</v>
      </c>
      <c r="I283">
        <v>5497</v>
      </c>
      <c r="J283" t="s">
        <v>30</v>
      </c>
      <c r="K283" t="s">
        <v>99</v>
      </c>
      <c r="L283">
        <f>VLOOKUP($K283,Key!$A$1:$D$106,2,FALSE)</f>
        <v>43.060786</v>
      </c>
      <c r="M283">
        <f>VLOOKUP($K283,Key!$A$1:$D$106,3,FALSE)</f>
        <v>-87.883825999999999</v>
      </c>
      <c r="N283" t="str">
        <f>VLOOKUP($K283,Key!$A$1:$D$106,4,FALSE)</f>
        <v>Milwaukee</v>
      </c>
      <c r="O283" t="s">
        <v>107</v>
      </c>
      <c r="P283">
        <f>VLOOKUP($O283,Key!$A$1:$D$106,2,FALSE)</f>
        <v>43.06033</v>
      </c>
      <c r="Q283">
        <f>VLOOKUP($O283,Key!$A$1:$D$106,3,FALSE)</f>
        <v>-87.89546</v>
      </c>
      <c r="R283" t="str">
        <f>VLOOKUP($O283,Key!$A$1:$D$106,4,FALSE)</f>
        <v>Milwaukee</v>
      </c>
      <c r="S283">
        <v>4</v>
      </c>
      <c r="T283">
        <v>0</v>
      </c>
      <c r="U283">
        <v>0</v>
      </c>
      <c r="V283" t="s">
        <v>32</v>
      </c>
      <c r="W283">
        <v>0</v>
      </c>
      <c r="X283">
        <v>0</v>
      </c>
      <c r="Y283">
        <v>0</v>
      </c>
      <c r="Z283" s="5">
        <v>-1</v>
      </c>
      <c r="AA283" s="1">
        <v>43515</v>
      </c>
      <c r="AB283" s="7">
        <f t="shared" si="24"/>
        <v>43497</v>
      </c>
      <c r="AC283" s="7">
        <f t="shared" si="25"/>
        <v>43515</v>
      </c>
      <c r="AD283" s="7" t="str">
        <f t="shared" si="26"/>
        <v>Tuesday</v>
      </c>
      <c r="AE283" s="2">
        <v>0.48937499999999995</v>
      </c>
      <c r="AF283" s="5">
        <v>1</v>
      </c>
      <c r="AG283" s="1">
        <v>43515</v>
      </c>
      <c r="AH283" s="7">
        <f t="shared" si="27"/>
        <v>43497</v>
      </c>
      <c r="AI283" s="7">
        <f t="shared" si="28"/>
        <v>43515</v>
      </c>
      <c r="AJ283" s="7" t="str">
        <f t="shared" si="29"/>
        <v>Tuesday</v>
      </c>
      <c r="AK283" s="2">
        <v>0.4919675925925926</v>
      </c>
      <c r="AL283" t="s">
        <v>32</v>
      </c>
      <c r="AM283" t="s">
        <v>33</v>
      </c>
      <c r="AN283" t="s">
        <v>46</v>
      </c>
      <c r="AO283" t="s">
        <v>27</v>
      </c>
    </row>
    <row r="284" spans="1:41" x14ac:dyDescent="0.2">
      <c r="A284" t="s">
        <v>27</v>
      </c>
      <c r="B284">
        <v>1671328</v>
      </c>
      <c r="C284" t="s">
        <v>40</v>
      </c>
      <c r="D284" t="s">
        <v>76</v>
      </c>
      <c r="E284" t="s">
        <v>42</v>
      </c>
      <c r="F284">
        <v>53217</v>
      </c>
      <c r="G284" t="s">
        <v>29</v>
      </c>
      <c r="H284" t="s">
        <v>43</v>
      </c>
      <c r="I284">
        <v>12529</v>
      </c>
      <c r="J284" t="s">
        <v>30</v>
      </c>
      <c r="K284" t="s">
        <v>85</v>
      </c>
      <c r="L284">
        <f>VLOOKUP($K284,Key!$A$1:$D$106,2,FALSE)</f>
        <v>43.078530000000001</v>
      </c>
      <c r="M284">
        <f>VLOOKUP($K284,Key!$A$1:$D$106,3,FALSE)</f>
        <v>-87.882620000000003</v>
      </c>
      <c r="N284" t="str">
        <f>VLOOKUP($K284,Key!$A$1:$D$106,4,FALSE)</f>
        <v>Milwaukee</v>
      </c>
      <c r="O284" t="s">
        <v>81</v>
      </c>
      <c r="P284">
        <f>VLOOKUP($O284,Key!$A$1:$D$106,2,FALSE)</f>
        <v>43.081940000000003</v>
      </c>
      <c r="Q284">
        <f>VLOOKUP($O284,Key!$A$1:$D$106,3,FALSE)</f>
        <v>-87.888090000000005</v>
      </c>
      <c r="R284" t="str">
        <f>VLOOKUP($O284,Key!$A$1:$D$106,4,FALSE)</f>
        <v>Shorewood</v>
      </c>
      <c r="S284">
        <v>10</v>
      </c>
      <c r="T284">
        <v>0</v>
      </c>
      <c r="U284">
        <v>0</v>
      </c>
      <c r="V284" t="s">
        <v>32</v>
      </c>
      <c r="W284">
        <v>1</v>
      </c>
      <c r="X284">
        <v>1</v>
      </c>
      <c r="Y284">
        <v>40</v>
      </c>
      <c r="Z284" s="4">
        <v>-1</v>
      </c>
      <c r="AA284" s="1">
        <v>43515</v>
      </c>
      <c r="AB284" s="6">
        <f t="shared" si="24"/>
        <v>43497</v>
      </c>
      <c r="AC284" s="6">
        <f t="shared" si="25"/>
        <v>43515</v>
      </c>
      <c r="AD284" s="6" t="str">
        <f t="shared" si="26"/>
        <v>Tuesday</v>
      </c>
      <c r="AE284" s="2">
        <v>0.63578703703703698</v>
      </c>
      <c r="AF284" s="4">
        <v>1</v>
      </c>
      <c r="AG284" s="1">
        <v>43515</v>
      </c>
      <c r="AH284" s="6">
        <f t="shared" si="27"/>
        <v>43497</v>
      </c>
      <c r="AI284" s="6">
        <f t="shared" si="28"/>
        <v>43515</v>
      </c>
      <c r="AJ284" s="6" t="str">
        <f t="shared" si="29"/>
        <v>Tuesday</v>
      </c>
      <c r="AK284" s="2">
        <v>0.6423726851851852</v>
      </c>
      <c r="AL284" t="s">
        <v>32</v>
      </c>
      <c r="AM284" t="s">
        <v>33</v>
      </c>
      <c r="AN284" t="s">
        <v>46</v>
      </c>
      <c r="AO284" t="s">
        <v>27</v>
      </c>
    </row>
    <row r="285" spans="1:41" x14ac:dyDescent="0.2">
      <c r="A285" t="s">
        <v>27</v>
      </c>
      <c r="B285">
        <v>1312561</v>
      </c>
      <c r="C285" t="s">
        <v>40</v>
      </c>
      <c r="D285" t="s">
        <v>47</v>
      </c>
      <c r="E285" t="s">
        <v>42</v>
      </c>
      <c r="F285">
        <v>53203</v>
      </c>
      <c r="G285" t="s">
        <v>29</v>
      </c>
      <c r="H285" t="s">
        <v>43</v>
      </c>
      <c r="I285">
        <v>12631</v>
      </c>
      <c r="J285" t="s">
        <v>30</v>
      </c>
      <c r="K285" t="s">
        <v>75</v>
      </c>
      <c r="L285">
        <f>VLOOKUP($K285,Key!$A$1:$D$106,2,FALSE)</f>
        <v>43.038600000000002</v>
      </c>
      <c r="M285">
        <f>VLOOKUP($K285,Key!$A$1:$D$106,3,FALSE)</f>
        <v>-87.912099999999995</v>
      </c>
      <c r="N285" t="str">
        <f>VLOOKUP($K285,Key!$A$1:$D$106,4,FALSE)</f>
        <v>Milwaukee</v>
      </c>
      <c r="O285" t="s">
        <v>74</v>
      </c>
      <c r="P285">
        <f>VLOOKUP($O285,Key!$A$1:$D$106,2,FALSE)</f>
        <v>43.038649999999997</v>
      </c>
      <c r="Q285">
        <f>VLOOKUP($O285,Key!$A$1:$D$106,3,FALSE)</f>
        <v>-87.921930000000003</v>
      </c>
      <c r="R285" t="str">
        <f>VLOOKUP($O285,Key!$A$1:$D$106,4,FALSE)</f>
        <v>Milwaukee</v>
      </c>
      <c r="S285">
        <v>3</v>
      </c>
      <c r="T285">
        <v>0</v>
      </c>
      <c r="U285">
        <v>0</v>
      </c>
      <c r="V285" t="s">
        <v>32</v>
      </c>
      <c r="W285">
        <v>0</v>
      </c>
      <c r="X285">
        <v>0</v>
      </c>
      <c r="Y285">
        <v>0</v>
      </c>
      <c r="Z285" s="5">
        <v>-1</v>
      </c>
      <c r="AA285" s="1">
        <v>43516</v>
      </c>
      <c r="AB285" s="7">
        <f t="shared" si="24"/>
        <v>43497</v>
      </c>
      <c r="AC285" s="7">
        <f t="shared" si="25"/>
        <v>43516</v>
      </c>
      <c r="AD285" s="7" t="str">
        <f t="shared" si="26"/>
        <v>Wednesday</v>
      </c>
      <c r="AE285" s="2">
        <v>0.34938657407407409</v>
      </c>
      <c r="AF285" s="5">
        <v>1</v>
      </c>
      <c r="AG285" s="1">
        <v>43516</v>
      </c>
      <c r="AH285" s="7">
        <f t="shared" si="27"/>
        <v>43497</v>
      </c>
      <c r="AI285" s="7">
        <f t="shared" si="28"/>
        <v>43516</v>
      </c>
      <c r="AJ285" s="7" t="str">
        <f t="shared" si="29"/>
        <v>Wednesday</v>
      </c>
      <c r="AK285" s="2">
        <v>0.3517824074074074</v>
      </c>
      <c r="AL285" t="s">
        <v>32</v>
      </c>
      <c r="AM285" t="s">
        <v>33</v>
      </c>
      <c r="AN285" t="s">
        <v>46</v>
      </c>
      <c r="AO285" t="s">
        <v>27</v>
      </c>
    </row>
    <row r="286" spans="1:41" x14ac:dyDescent="0.2">
      <c r="A286" t="s">
        <v>27</v>
      </c>
      <c r="B286">
        <v>2396903</v>
      </c>
      <c r="C286" t="s">
        <v>40</v>
      </c>
      <c r="D286" t="s">
        <v>47</v>
      </c>
      <c r="E286" t="s">
        <v>42</v>
      </c>
      <c r="F286">
        <v>53211</v>
      </c>
      <c r="G286" t="s">
        <v>29</v>
      </c>
      <c r="H286" t="s">
        <v>43</v>
      </c>
      <c r="I286">
        <v>5470</v>
      </c>
      <c r="J286" t="s">
        <v>30</v>
      </c>
      <c r="K286" t="s">
        <v>85</v>
      </c>
      <c r="L286">
        <f>VLOOKUP($K286,Key!$A$1:$D$106,2,FALSE)</f>
        <v>43.078530000000001</v>
      </c>
      <c r="M286">
        <f>VLOOKUP($K286,Key!$A$1:$D$106,3,FALSE)</f>
        <v>-87.882620000000003</v>
      </c>
      <c r="N286" t="str">
        <f>VLOOKUP($K286,Key!$A$1:$D$106,4,FALSE)</f>
        <v>Milwaukee</v>
      </c>
      <c r="O286" t="s">
        <v>85</v>
      </c>
      <c r="P286">
        <f>VLOOKUP($O286,Key!$A$1:$D$106,2,FALSE)</f>
        <v>43.078530000000001</v>
      </c>
      <c r="Q286">
        <f>VLOOKUP($O286,Key!$A$1:$D$106,3,FALSE)</f>
        <v>-87.882620000000003</v>
      </c>
      <c r="R286" t="str">
        <f>VLOOKUP($O286,Key!$A$1:$D$106,4,FALSE)</f>
        <v>Milwaukee</v>
      </c>
      <c r="S286">
        <v>1</v>
      </c>
      <c r="T286">
        <v>0</v>
      </c>
      <c r="U286">
        <v>0</v>
      </c>
      <c r="V286" t="s">
        <v>32</v>
      </c>
      <c r="W286">
        <v>0</v>
      </c>
      <c r="X286">
        <v>0</v>
      </c>
      <c r="Y286">
        <v>0</v>
      </c>
      <c r="Z286" s="4">
        <v>-1</v>
      </c>
      <c r="AA286" s="1">
        <v>43516</v>
      </c>
      <c r="AB286" s="6">
        <f t="shared" si="24"/>
        <v>43497</v>
      </c>
      <c r="AC286" s="6">
        <f t="shared" si="25"/>
        <v>43516</v>
      </c>
      <c r="AD286" s="6" t="str">
        <f t="shared" si="26"/>
        <v>Wednesday</v>
      </c>
      <c r="AE286" s="2">
        <v>0.64777777777777779</v>
      </c>
      <c r="AF286" s="4">
        <v>1</v>
      </c>
      <c r="AG286" s="1">
        <v>43516</v>
      </c>
      <c r="AH286" s="6">
        <f t="shared" si="27"/>
        <v>43497</v>
      </c>
      <c r="AI286" s="6">
        <f t="shared" si="28"/>
        <v>43516</v>
      </c>
      <c r="AJ286" s="6" t="str">
        <f t="shared" si="29"/>
        <v>Wednesday</v>
      </c>
      <c r="AK286" s="2">
        <v>0.6480555555555555</v>
      </c>
      <c r="AL286" t="s">
        <v>32</v>
      </c>
      <c r="AM286" t="s">
        <v>33</v>
      </c>
      <c r="AN286" t="s">
        <v>34</v>
      </c>
      <c r="AO286" t="s">
        <v>27</v>
      </c>
    </row>
    <row r="287" spans="1:41" x14ac:dyDescent="0.2">
      <c r="A287" t="s">
        <v>27</v>
      </c>
      <c r="B287">
        <v>547019</v>
      </c>
      <c r="C287" t="s">
        <v>40</v>
      </c>
      <c r="D287" t="s">
        <v>47</v>
      </c>
      <c r="E287" t="s">
        <v>42</v>
      </c>
      <c r="F287">
        <v>53208</v>
      </c>
      <c r="G287" t="s">
        <v>29</v>
      </c>
      <c r="H287" t="s">
        <v>43</v>
      </c>
      <c r="I287">
        <v>32</v>
      </c>
      <c r="J287" t="s">
        <v>30</v>
      </c>
      <c r="K287" t="s">
        <v>35</v>
      </c>
      <c r="L287">
        <f>VLOOKUP($K287,Key!$A$1:$D$106,2,FALSE)</f>
        <v>43.042490000000001</v>
      </c>
      <c r="M287">
        <f>VLOOKUP($K287,Key!$A$1:$D$106,3,FALSE)</f>
        <v>-87.909959999999998</v>
      </c>
      <c r="N287" t="str">
        <f>VLOOKUP($K287,Key!$A$1:$D$106,4,FALSE)</f>
        <v>Milwaukee</v>
      </c>
      <c r="O287" t="s">
        <v>64</v>
      </c>
      <c r="P287">
        <f>VLOOKUP($O287,Key!$A$1:$D$106,2,FALSE)</f>
        <v>43.052549999999997</v>
      </c>
      <c r="Q287">
        <f>VLOOKUP($O287,Key!$A$1:$D$106,3,FALSE)</f>
        <v>-87.909329999999997</v>
      </c>
      <c r="R287" t="str">
        <f>VLOOKUP($O287,Key!$A$1:$D$106,4,FALSE)</f>
        <v>Milwaukee</v>
      </c>
      <c r="S287">
        <v>7</v>
      </c>
      <c r="T287">
        <v>0</v>
      </c>
      <c r="U287">
        <v>0</v>
      </c>
      <c r="V287" t="s">
        <v>32</v>
      </c>
      <c r="W287">
        <v>1</v>
      </c>
      <c r="X287">
        <v>1</v>
      </c>
      <c r="Y287">
        <v>40</v>
      </c>
      <c r="Z287" s="5">
        <v>-1</v>
      </c>
      <c r="AA287" s="1">
        <v>43516</v>
      </c>
      <c r="AB287" s="7">
        <f t="shared" si="24"/>
        <v>43497</v>
      </c>
      <c r="AC287" s="7">
        <f t="shared" si="25"/>
        <v>43516</v>
      </c>
      <c r="AD287" s="7" t="str">
        <f t="shared" si="26"/>
        <v>Wednesday</v>
      </c>
      <c r="AE287" s="2">
        <v>0.70927083333333341</v>
      </c>
      <c r="AF287" s="5">
        <v>1</v>
      </c>
      <c r="AG287" s="1">
        <v>43516</v>
      </c>
      <c r="AH287" s="7">
        <f t="shared" si="27"/>
        <v>43497</v>
      </c>
      <c r="AI287" s="7">
        <f t="shared" si="28"/>
        <v>43516</v>
      </c>
      <c r="AJ287" s="7" t="str">
        <f t="shared" si="29"/>
        <v>Wednesday</v>
      </c>
      <c r="AK287" s="2">
        <v>0.71452546296296304</v>
      </c>
      <c r="AL287" t="s">
        <v>32</v>
      </c>
      <c r="AM287" t="s">
        <v>33</v>
      </c>
      <c r="AN287" t="s">
        <v>46</v>
      </c>
      <c r="AO287" t="s">
        <v>27</v>
      </c>
    </row>
    <row r="288" spans="1:41" x14ac:dyDescent="0.2">
      <c r="A288" t="s">
        <v>27</v>
      </c>
      <c r="B288">
        <v>1312561</v>
      </c>
      <c r="C288" t="s">
        <v>40</v>
      </c>
      <c r="D288" t="s">
        <v>47</v>
      </c>
      <c r="E288" t="s">
        <v>42</v>
      </c>
      <c r="F288">
        <v>53203</v>
      </c>
      <c r="G288" t="s">
        <v>29</v>
      </c>
      <c r="H288" t="s">
        <v>43</v>
      </c>
      <c r="I288">
        <v>12631</v>
      </c>
      <c r="J288" t="s">
        <v>30</v>
      </c>
      <c r="K288" t="s">
        <v>75</v>
      </c>
      <c r="L288">
        <f>VLOOKUP($K288,Key!$A$1:$D$106,2,FALSE)</f>
        <v>43.038600000000002</v>
      </c>
      <c r="M288">
        <f>VLOOKUP($K288,Key!$A$1:$D$106,3,FALSE)</f>
        <v>-87.912099999999995</v>
      </c>
      <c r="N288" t="str">
        <f>VLOOKUP($K288,Key!$A$1:$D$106,4,FALSE)</f>
        <v>Milwaukee</v>
      </c>
      <c r="O288" t="s">
        <v>74</v>
      </c>
      <c r="P288">
        <f>VLOOKUP($O288,Key!$A$1:$D$106,2,FALSE)</f>
        <v>43.038649999999997</v>
      </c>
      <c r="Q288">
        <f>VLOOKUP($O288,Key!$A$1:$D$106,3,FALSE)</f>
        <v>-87.921930000000003</v>
      </c>
      <c r="R288" t="str">
        <f>VLOOKUP($O288,Key!$A$1:$D$106,4,FALSE)</f>
        <v>Milwaukee</v>
      </c>
      <c r="S288">
        <v>4</v>
      </c>
      <c r="T288">
        <v>0</v>
      </c>
      <c r="U288">
        <v>0</v>
      </c>
      <c r="V288" t="s">
        <v>32</v>
      </c>
      <c r="W288">
        <v>0</v>
      </c>
      <c r="X288">
        <v>0</v>
      </c>
      <c r="Y288">
        <v>0</v>
      </c>
      <c r="Z288" s="4">
        <v>-1</v>
      </c>
      <c r="AA288" s="1">
        <v>43517</v>
      </c>
      <c r="AB288" s="6">
        <f t="shared" si="24"/>
        <v>43497</v>
      </c>
      <c r="AC288" s="6">
        <f t="shared" si="25"/>
        <v>43517</v>
      </c>
      <c r="AD288" s="6" t="str">
        <f t="shared" si="26"/>
        <v>Thursday</v>
      </c>
      <c r="AE288" s="2">
        <v>0.33923611111111113</v>
      </c>
      <c r="AF288" s="4">
        <v>1</v>
      </c>
      <c r="AG288" s="1">
        <v>43517</v>
      </c>
      <c r="AH288" s="6">
        <f t="shared" si="27"/>
        <v>43497</v>
      </c>
      <c r="AI288" s="6">
        <f t="shared" si="28"/>
        <v>43517</v>
      </c>
      <c r="AJ288" s="6" t="str">
        <f t="shared" si="29"/>
        <v>Thursday</v>
      </c>
      <c r="AK288" s="2">
        <v>0.34224537037037034</v>
      </c>
      <c r="AL288" t="s">
        <v>32</v>
      </c>
      <c r="AM288" t="s">
        <v>33</v>
      </c>
      <c r="AN288" t="s">
        <v>46</v>
      </c>
      <c r="AO288" t="s">
        <v>27</v>
      </c>
    </row>
    <row r="289" spans="1:41" x14ac:dyDescent="0.2">
      <c r="A289" t="s">
        <v>27</v>
      </c>
      <c r="B289">
        <v>2050512</v>
      </c>
      <c r="C289" t="s">
        <v>40</v>
      </c>
      <c r="F289">
        <v>60137</v>
      </c>
      <c r="G289" t="s">
        <v>29</v>
      </c>
      <c r="H289" t="s">
        <v>115</v>
      </c>
      <c r="I289">
        <v>5478</v>
      </c>
      <c r="J289" t="s">
        <v>30</v>
      </c>
      <c r="K289" t="s">
        <v>35</v>
      </c>
      <c r="L289">
        <f>VLOOKUP($K289,Key!$A$1:$D$106,2,FALSE)</f>
        <v>43.042490000000001</v>
      </c>
      <c r="M289">
        <f>VLOOKUP($K289,Key!$A$1:$D$106,3,FALSE)</f>
        <v>-87.909959999999998</v>
      </c>
      <c r="N289" t="str">
        <f>VLOOKUP($K289,Key!$A$1:$D$106,4,FALSE)</f>
        <v>Milwaukee</v>
      </c>
      <c r="O289" t="s">
        <v>74</v>
      </c>
      <c r="P289">
        <f>VLOOKUP($O289,Key!$A$1:$D$106,2,FALSE)</f>
        <v>43.038649999999997</v>
      </c>
      <c r="Q289">
        <f>VLOOKUP($O289,Key!$A$1:$D$106,3,FALSE)</f>
        <v>-87.921930000000003</v>
      </c>
      <c r="R289" t="str">
        <f>VLOOKUP($O289,Key!$A$1:$D$106,4,FALSE)</f>
        <v>Milwaukee</v>
      </c>
      <c r="S289">
        <v>19</v>
      </c>
      <c r="T289">
        <v>0</v>
      </c>
      <c r="U289">
        <v>2</v>
      </c>
      <c r="V289" t="s">
        <v>32</v>
      </c>
      <c r="W289">
        <v>2</v>
      </c>
      <c r="X289">
        <v>1.9</v>
      </c>
      <c r="Y289">
        <v>80</v>
      </c>
      <c r="Z289" s="5">
        <v>-1</v>
      </c>
      <c r="AA289" s="1">
        <v>43517</v>
      </c>
      <c r="AB289" s="7">
        <f t="shared" si="24"/>
        <v>43497</v>
      </c>
      <c r="AC289" s="7">
        <f t="shared" si="25"/>
        <v>43517</v>
      </c>
      <c r="AD289" s="7" t="str">
        <f t="shared" si="26"/>
        <v>Thursday</v>
      </c>
      <c r="AE289" s="2">
        <v>0.62427083333333333</v>
      </c>
      <c r="AF289" s="5">
        <v>1</v>
      </c>
      <c r="AG289" s="1">
        <v>43517</v>
      </c>
      <c r="AH289" s="7">
        <f t="shared" si="27"/>
        <v>43497</v>
      </c>
      <c r="AI289" s="7">
        <f t="shared" si="28"/>
        <v>43517</v>
      </c>
      <c r="AJ289" s="7" t="str">
        <f t="shared" si="29"/>
        <v>Thursday</v>
      </c>
      <c r="AK289" s="2">
        <v>0.63744212962962965</v>
      </c>
      <c r="AL289" t="s">
        <v>32</v>
      </c>
      <c r="AM289" t="s">
        <v>33</v>
      </c>
      <c r="AN289" t="s">
        <v>46</v>
      </c>
      <c r="AO289" t="s">
        <v>27</v>
      </c>
    </row>
    <row r="290" spans="1:41" x14ac:dyDescent="0.2">
      <c r="A290" t="s">
        <v>27</v>
      </c>
      <c r="B290">
        <v>1328721</v>
      </c>
      <c r="C290" t="s">
        <v>40</v>
      </c>
      <c r="D290" t="s">
        <v>47</v>
      </c>
      <c r="E290" t="s">
        <v>42</v>
      </c>
      <c r="F290">
        <v>53207</v>
      </c>
      <c r="G290" t="s">
        <v>29</v>
      </c>
      <c r="H290" t="s">
        <v>43</v>
      </c>
      <c r="I290">
        <v>5465</v>
      </c>
      <c r="J290" t="s">
        <v>30</v>
      </c>
      <c r="K290" t="s">
        <v>57</v>
      </c>
      <c r="L290">
        <f>VLOOKUP($K290,Key!$A$1:$D$106,2,FALSE)</f>
        <v>43.026229999999998</v>
      </c>
      <c r="M290">
        <f>VLOOKUP($K290,Key!$A$1:$D$106,3,FALSE)</f>
        <v>-87.912809999999993</v>
      </c>
      <c r="N290" t="str">
        <f>VLOOKUP($K290,Key!$A$1:$D$106,4,FALSE)</f>
        <v>Milwaukee</v>
      </c>
      <c r="O290" t="s">
        <v>62</v>
      </c>
      <c r="P290">
        <f>VLOOKUP($O290,Key!$A$1:$D$106,2,FALSE)</f>
        <v>43.041646999999998</v>
      </c>
      <c r="Q290">
        <f>VLOOKUP($O290,Key!$A$1:$D$106,3,FALSE)</f>
        <v>-87.927257999999995</v>
      </c>
      <c r="R290" t="str">
        <f>VLOOKUP($O290,Key!$A$1:$D$106,4,FALSE)</f>
        <v>Milwaukee</v>
      </c>
      <c r="S290">
        <v>13</v>
      </c>
      <c r="T290">
        <v>0</v>
      </c>
      <c r="U290">
        <v>0</v>
      </c>
      <c r="V290" t="s">
        <v>32</v>
      </c>
      <c r="W290">
        <v>1</v>
      </c>
      <c r="X290">
        <v>1</v>
      </c>
      <c r="Y290">
        <v>40</v>
      </c>
      <c r="Z290" s="4">
        <v>-1</v>
      </c>
      <c r="AA290" s="1">
        <v>43517</v>
      </c>
      <c r="AB290" s="6">
        <f t="shared" si="24"/>
        <v>43497</v>
      </c>
      <c r="AC290" s="6">
        <f t="shared" si="25"/>
        <v>43517</v>
      </c>
      <c r="AD290" s="6" t="str">
        <f t="shared" si="26"/>
        <v>Thursday</v>
      </c>
      <c r="AE290" s="2">
        <v>0.63493055555555555</v>
      </c>
      <c r="AF290" s="4">
        <v>1</v>
      </c>
      <c r="AG290" s="1">
        <v>43517</v>
      </c>
      <c r="AH290" s="6">
        <f t="shared" si="27"/>
        <v>43497</v>
      </c>
      <c r="AI290" s="6">
        <f t="shared" si="28"/>
        <v>43517</v>
      </c>
      <c r="AJ290" s="6" t="str">
        <f t="shared" si="29"/>
        <v>Thursday</v>
      </c>
      <c r="AK290" s="2">
        <v>0.64424768518518516</v>
      </c>
      <c r="AL290" t="s">
        <v>32</v>
      </c>
      <c r="AM290" t="s">
        <v>33</v>
      </c>
      <c r="AN290" t="s">
        <v>46</v>
      </c>
      <c r="AO290" t="s">
        <v>27</v>
      </c>
    </row>
    <row r="291" spans="1:41" x14ac:dyDescent="0.2">
      <c r="A291" t="s">
        <v>27</v>
      </c>
      <c r="B291">
        <v>2332822</v>
      </c>
      <c r="C291" t="s">
        <v>40</v>
      </c>
      <c r="D291" t="s">
        <v>47</v>
      </c>
      <c r="E291" t="s">
        <v>42</v>
      </c>
      <c r="F291">
        <v>53202</v>
      </c>
      <c r="G291" t="s">
        <v>29</v>
      </c>
      <c r="H291" t="s">
        <v>43</v>
      </c>
      <c r="I291">
        <v>5426</v>
      </c>
      <c r="J291" t="s">
        <v>30</v>
      </c>
      <c r="K291" t="s">
        <v>39</v>
      </c>
      <c r="L291">
        <f>VLOOKUP($K291,Key!$A$1:$D$106,2,FALSE)</f>
        <v>43.053040000000003</v>
      </c>
      <c r="M291">
        <f>VLOOKUP($K291,Key!$A$1:$D$106,3,FALSE)</f>
        <v>-87.897660000000002</v>
      </c>
      <c r="N291" t="str">
        <f>VLOOKUP($K291,Key!$A$1:$D$106,4,FALSE)</f>
        <v>Milwaukee</v>
      </c>
      <c r="O291" t="s">
        <v>98</v>
      </c>
      <c r="P291">
        <f>VLOOKUP($O291,Key!$A$1:$D$106,2,FALSE)</f>
        <v>43.05097</v>
      </c>
      <c r="Q291">
        <f>VLOOKUP($O291,Key!$A$1:$D$106,3,FALSE)</f>
        <v>-87.906440000000003</v>
      </c>
      <c r="R291" t="str">
        <f>VLOOKUP($O291,Key!$A$1:$D$106,4,FALSE)</f>
        <v>Milwaukee</v>
      </c>
      <c r="S291">
        <v>4</v>
      </c>
      <c r="T291">
        <v>0</v>
      </c>
      <c r="U291">
        <v>0</v>
      </c>
      <c r="V291" t="s">
        <v>32</v>
      </c>
      <c r="W291">
        <v>0</v>
      </c>
      <c r="X291">
        <v>0</v>
      </c>
      <c r="Y291">
        <v>0</v>
      </c>
      <c r="Z291" s="5">
        <v>-1</v>
      </c>
      <c r="AA291" s="1">
        <v>43517</v>
      </c>
      <c r="AB291" s="7">
        <f t="shared" si="24"/>
        <v>43497</v>
      </c>
      <c r="AC291" s="7">
        <f t="shared" si="25"/>
        <v>43517</v>
      </c>
      <c r="AD291" s="7" t="str">
        <f t="shared" si="26"/>
        <v>Thursday</v>
      </c>
      <c r="AE291" s="2">
        <v>0.63871527777777781</v>
      </c>
      <c r="AF291" s="5">
        <v>1</v>
      </c>
      <c r="AG291" s="1">
        <v>43517</v>
      </c>
      <c r="AH291" s="7">
        <f t="shared" si="27"/>
        <v>43497</v>
      </c>
      <c r="AI291" s="7">
        <f t="shared" si="28"/>
        <v>43517</v>
      </c>
      <c r="AJ291" s="7" t="str">
        <f t="shared" si="29"/>
        <v>Thursday</v>
      </c>
      <c r="AK291" s="2">
        <v>0.64118055555555553</v>
      </c>
      <c r="AL291" t="s">
        <v>32</v>
      </c>
      <c r="AM291" t="s">
        <v>33</v>
      </c>
      <c r="AN291" t="s">
        <v>46</v>
      </c>
      <c r="AO291" t="s">
        <v>27</v>
      </c>
    </row>
    <row r="292" spans="1:41" x14ac:dyDescent="0.2">
      <c r="A292" t="s">
        <v>27</v>
      </c>
      <c r="B292">
        <v>1312561</v>
      </c>
      <c r="C292" t="s">
        <v>40</v>
      </c>
      <c r="D292" t="s">
        <v>47</v>
      </c>
      <c r="E292" t="s">
        <v>42</v>
      </c>
      <c r="F292">
        <v>53203</v>
      </c>
      <c r="G292" t="s">
        <v>29</v>
      </c>
      <c r="H292" t="s">
        <v>43</v>
      </c>
      <c r="I292">
        <v>11160</v>
      </c>
      <c r="J292" t="s">
        <v>30</v>
      </c>
      <c r="K292" t="s">
        <v>75</v>
      </c>
      <c r="L292">
        <f>VLOOKUP($K292,Key!$A$1:$D$106,2,FALSE)</f>
        <v>43.038600000000002</v>
      </c>
      <c r="M292">
        <f>VLOOKUP($K292,Key!$A$1:$D$106,3,FALSE)</f>
        <v>-87.912099999999995</v>
      </c>
      <c r="N292" t="str">
        <f>VLOOKUP($K292,Key!$A$1:$D$106,4,FALSE)</f>
        <v>Milwaukee</v>
      </c>
      <c r="O292" t="s">
        <v>74</v>
      </c>
      <c r="P292">
        <f>VLOOKUP($O292,Key!$A$1:$D$106,2,FALSE)</f>
        <v>43.038649999999997</v>
      </c>
      <c r="Q292">
        <f>VLOOKUP($O292,Key!$A$1:$D$106,3,FALSE)</f>
        <v>-87.921930000000003</v>
      </c>
      <c r="R292" t="str">
        <f>VLOOKUP($O292,Key!$A$1:$D$106,4,FALSE)</f>
        <v>Milwaukee</v>
      </c>
      <c r="S292">
        <v>4</v>
      </c>
      <c r="T292">
        <v>0</v>
      </c>
      <c r="U292">
        <v>0</v>
      </c>
      <c r="V292" t="s">
        <v>32</v>
      </c>
      <c r="W292">
        <v>0</v>
      </c>
      <c r="X292">
        <v>0</v>
      </c>
      <c r="Y292">
        <v>0</v>
      </c>
      <c r="Z292" s="4">
        <v>-1</v>
      </c>
      <c r="AA292" s="1">
        <v>43518</v>
      </c>
      <c r="AB292" s="6">
        <f t="shared" si="24"/>
        <v>43497</v>
      </c>
      <c r="AC292" s="6">
        <f t="shared" si="25"/>
        <v>43518</v>
      </c>
      <c r="AD292" s="6" t="str">
        <f t="shared" si="26"/>
        <v>Friday</v>
      </c>
      <c r="AE292" s="2">
        <v>0.33857638888888886</v>
      </c>
      <c r="AF292" s="4">
        <v>1</v>
      </c>
      <c r="AG292" s="1">
        <v>43518</v>
      </c>
      <c r="AH292" s="6">
        <f t="shared" si="27"/>
        <v>43497</v>
      </c>
      <c r="AI292" s="6">
        <f t="shared" si="28"/>
        <v>43518</v>
      </c>
      <c r="AJ292" s="6" t="str">
        <f t="shared" si="29"/>
        <v>Friday</v>
      </c>
      <c r="AK292" s="2">
        <v>0.34151620370370367</v>
      </c>
      <c r="AL292" t="s">
        <v>32</v>
      </c>
      <c r="AM292" t="s">
        <v>33</v>
      </c>
      <c r="AN292" t="s">
        <v>46</v>
      </c>
      <c r="AO292" t="s">
        <v>27</v>
      </c>
    </row>
    <row r="293" spans="1:41" x14ac:dyDescent="0.2">
      <c r="A293" t="s">
        <v>27</v>
      </c>
      <c r="B293">
        <v>671983</v>
      </c>
      <c r="C293" t="s">
        <v>40</v>
      </c>
      <c r="D293" t="s">
        <v>76</v>
      </c>
      <c r="E293" t="s">
        <v>42</v>
      </c>
      <c r="F293">
        <v>53217</v>
      </c>
      <c r="G293" t="s">
        <v>29</v>
      </c>
      <c r="H293" t="s">
        <v>43</v>
      </c>
      <c r="I293">
        <v>11138</v>
      </c>
      <c r="J293" t="s">
        <v>30</v>
      </c>
      <c r="K293" t="s">
        <v>48</v>
      </c>
      <c r="L293">
        <f>VLOOKUP($K293,Key!$A$1:$D$106,2,FALSE)</f>
        <v>43.038580000000003</v>
      </c>
      <c r="M293">
        <f>VLOOKUP($K293,Key!$A$1:$D$106,3,FALSE)</f>
        <v>-87.90934</v>
      </c>
      <c r="N293" t="str">
        <f>VLOOKUP($K293,Key!$A$1:$D$106,4,FALSE)</f>
        <v>Milwaukee</v>
      </c>
      <c r="O293" t="s">
        <v>44</v>
      </c>
      <c r="P293">
        <f>VLOOKUP($O293,Key!$A$1:$D$106,2,FALSE)</f>
        <v>43.03519</v>
      </c>
      <c r="Q293">
        <f>VLOOKUP($O293,Key!$A$1:$D$106,3,FALSE)</f>
        <v>-87.907390000000007</v>
      </c>
      <c r="R293" t="str">
        <f>VLOOKUP($O293,Key!$A$1:$D$106,4,FALSE)</f>
        <v>Milwaukee</v>
      </c>
      <c r="S293">
        <v>84</v>
      </c>
      <c r="T293">
        <v>0</v>
      </c>
      <c r="U293">
        <v>3</v>
      </c>
      <c r="V293" t="s">
        <v>32</v>
      </c>
      <c r="W293">
        <v>12</v>
      </c>
      <c r="X293">
        <v>11.4</v>
      </c>
      <c r="Y293">
        <v>480</v>
      </c>
      <c r="Z293" s="5">
        <v>-1</v>
      </c>
      <c r="AA293" s="1">
        <v>43518</v>
      </c>
      <c r="AB293" s="7">
        <f t="shared" si="24"/>
        <v>43497</v>
      </c>
      <c r="AC293" s="7">
        <f t="shared" si="25"/>
        <v>43518</v>
      </c>
      <c r="AD293" s="7" t="str">
        <f t="shared" si="26"/>
        <v>Friday</v>
      </c>
      <c r="AE293" s="2">
        <v>0.52818287037037037</v>
      </c>
      <c r="AF293" s="5">
        <v>1</v>
      </c>
      <c r="AG293" s="1">
        <v>43518</v>
      </c>
      <c r="AH293" s="7">
        <f t="shared" si="27"/>
        <v>43497</v>
      </c>
      <c r="AI293" s="7">
        <f t="shared" si="28"/>
        <v>43518</v>
      </c>
      <c r="AJ293" s="7" t="str">
        <f t="shared" si="29"/>
        <v>Friday</v>
      </c>
      <c r="AK293" s="2">
        <v>0.58611111111111114</v>
      </c>
      <c r="AL293" t="s">
        <v>33</v>
      </c>
      <c r="AM293" t="s">
        <v>33</v>
      </c>
      <c r="AN293" t="s">
        <v>46</v>
      </c>
      <c r="AO293" t="s">
        <v>27</v>
      </c>
    </row>
    <row r="294" spans="1:41" x14ac:dyDescent="0.2">
      <c r="A294" t="s">
        <v>101</v>
      </c>
      <c r="B294">
        <v>2257274</v>
      </c>
      <c r="C294" t="s">
        <v>40</v>
      </c>
      <c r="D294" t="s">
        <v>47</v>
      </c>
      <c r="E294" t="s">
        <v>42</v>
      </c>
      <c r="F294">
        <v>53202</v>
      </c>
      <c r="G294" t="s">
        <v>29</v>
      </c>
      <c r="H294" t="s">
        <v>102</v>
      </c>
      <c r="I294">
        <v>5574</v>
      </c>
      <c r="J294" t="s">
        <v>30</v>
      </c>
      <c r="K294" t="s">
        <v>45</v>
      </c>
      <c r="L294">
        <f>VLOOKUP($K294,Key!$A$1:$D$106,2,FALSE)</f>
        <v>43.03886</v>
      </c>
      <c r="M294">
        <f>VLOOKUP($K294,Key!$A$1:$D$106,3,FALSE)</f>
        <v>-87.902720000000002</v>
      </c>
      <c r="N294" t="str">
        <f>VLOOKUP($K294,Key!$A$1:$D$106,4,FALSE)</f>
        <v>Milwaukee</v>
      </c>
      <c r="O294" t="s">
        <v>98</v>
      </c>
      <c r="P294">
        <f>VLOOKUP($O294,Key!$A$1:$D$106,2,FALSE)</f>
        <v>43.05097</v>
      </c>
      <c r="Q294">
        <f>VLOOKUP($O294,Key!$A$1:$D$106,3,FALSE)</f>
        <v>-87.906440000000003</v>
      </c>
      <c r="R294" t="str">
        <f>VLOOKUP($O294,Key!$A$1:$D$106,4,FALSE)</f>
        <v>Milwaukee</v>
      </c>
      <c r="S294">
        <v>7</v>
      </c>
      <c r="T294">
        <v>0</v>
      </c>
      <c r="U294">
        <v>0</v>
      </c>
      <c r="V294" t="s">
        <v>32</v>
      </c>
      <c r="W294">
        <v>1</v>
      </c>
      <c r="X294">
        <v>1</v>
      </c>
      <c r="Y294">
        <v>40</v>
      </c>
      <c r="Z294" s="4">
        <v>-1</v>
      </c>
      <c r="AA294" s="1">
        <v>43518</v>
      </c>
      <c r="AB294" s="6">
        <f t="shared" si="24"/>
        <v>43497</v>
      </c>
      <c r="AC294" s="6">
        <f t="shared" si="25"/>
        <v>43518</v>
      </c>
      <c r="AD294" s="6" t="str">
        <f t="shared" si="26"/>
        <v>Friday</v>
      </c>
      <c r="AE294" s="2">
        <v>0.70606481481481476</v>
      </c>
      <c r="AF294" s="4">
        <v>1</v>
      </c>
      <c r="AG294" s="1">
        <v>43518</v>
      </c>
      <c r="AH294" s="6">
        <f t="shared" si="27"/>
        <v>43497</v>
      </c>
      <c r="AI294" s="6">
        <f t="shared" si="28"/>
        <v>43518</v>
      </c>
      <c r="AJ294" s="6" t="str">
        <f t="shared" si="29"/>
        <v>Friday</v>
      </c>
      <c r="AK294" s="2">
        <v>0.71043981481481477</v>
      </c>
      <c r="AL294" t="s">
        <v>32</v>
      </c>
      <c r="AM294" t="s">
        <v>32</v>
      </c>
      <c r="AN294" t="s">
        <v>46</v>
      </c>
      <c r="AO294" t="s">
        <v>27</v>
      </c>
    </row>
    <row r="295" spans="1:41" x14ac:dyDescent="0.2">
      <c r="A295" t="s">
        <v>27</v>
      </c>
      <c r="B295">
        <v>2396903</v>
      </c>
      <c r="C295" t="s">
        <v>40</v>
      </c>
      <c r="D295" t="s">
        <v>47</v>
      </c>
      <c r="E295" t="s">
        <v>42</v>
      </c>
      <c r="F295">
        <v>53211</v>
      </c>
      <c r="G295" t="s">
        <v>29</v>
      </c>
      <c r="H295" t="s">
        <v>43</v>
      </c>
      <c r="I295">
        <v>5470</v>
      </c>
      <c r="J295" t="s">
        <v>30</v>
      </c>
      <c r="K295" t="s">
        <v>85</v>
      </c>
      <c r="L295">
        <f>VLOOKUP($K295,Key!$A$1:$D$106,2,FALSE)</f>
        <v>43.078530000000001</v>
      </c>
      <c r="M295">
        <f>VLOOKUP($K295,Key!$A$1:$D$106,3,FALSE)</f>
        <v>-87.882620000000003</v>
      </c>
      <c r="N295" t="str">
        <f>VLOOKUP($K295,Key!$A$1:$D$106,4,FALSE)</f>
        <v>Milwaukee</v>
      </c>
      <c r="O295" t="s">
        <v>85</v>
      </c>
      <c r="P295">
        <f>VLOOKUP($O295,Key!$A$1:$D$106,2,FALSE)</f>
        <v>43.078530000000001</v>
      </c>
      <c r="Q295">
        <f>VLOOKUP($O295,Key!$A$1:$D$106,3,FALSE)</f>
        <v>-87.882620000000003</v>
      </c>
      <c r="R295" t="str">
        <f>VLOOKUP($O295,Key!$A$1:$D$106,4,FALSE)</f>
        <v>Milwaukee</v>
      </c>
      <c r="S295">
        <v>0</v>
      </c>
      <c r="T295">
        <v>0</v>
      </c>
      <c r="U295">
        <v>0</v>
      </c>
      <c r="V295" t="s">
        <v>32</v>
      </c>
      <c r="W295">
        <v>0</v>
      </c>
      <c r="X295">
        <v>0</v>
      </c>
      <c r="Y295">
        <v>0</v>
      </c>
      <c r="Z295" s="4">
        <v>-1</v>
      </c>
      <c r="AA295" s="1">
        <v>43518</v>
      </c>
      <c r="AB295" s="6">
        <f t="shared" si="24"/>
        <v>43497</v>
      </c>
      <c r="AC295" s="6">
        <f t="shared" si="25"/>
        <v>43518</v>
      </c>
      <c r="AD295" s="6" t="str">
        <f t="shared" si="26"/>
        <v>Friday</v>
      </c>
      <c r="AE295" s="2">
        <v>0.98979166666666663</v>
      </c>
      <c r="AF295" s="4">
        <v>1</v>
      </c>
      <c r="AG295" s="1">
        <v>43518</v>
      </c>
      <c r="AH295" s="6">
        <f t="shared" si="27"/>
        <v>43497</v>
      </c>
      <c r="AI295" s="6">
        <f t="shared" si="28"/>
        <v>43518</v>
      </c>
      <c r="AJ295" s="6" t="str">
        <f t="shared" si="29"/>
        <v>Friday</v>
      </c>
      <c r="AK295" s="2">
        <v>0.99004629629629637</v>
      </c>
      <c r="AL295" t="s">
        <v>32</v>
      </c>
      <c r="AM295" t="s">
        <v>33</v>
      </c>
      <c r="AN295" t="s">
        <v>34</v>
      </c>
      <c r="AO295" t="s">
        <v>27</v>
      </c>
    </row>
    <row r="296" spans="1:41" x14ac:dyDescent="0.2">
      <c r="A296" t="s">
        <v>27</v>
      </c>
      <c r="B296">
        <v>2396903</v>
      </c>
      <c r="C296" t="s">
        <v>40</v>
      </c>
      <c r="D296" t="s">
        <v>47</v>
      </c>
      <c r="E296" t="s">
        <v>42</v>
      </c>
      <c r="F296">
        <v>53211</v>
      </c>
      <c r="G296" t="s">
        <v>29</v>
      </c>
      <c r="H296" t="s">
        <v>43</v>
      </c>
      <c r="I296">
        <v>5470</v>
      </c>
      <c r="J296" t="s">
        <v>30</v>
      </c>
      <c r="K296" t="s">
        <v>85</v>
      </c>
      <c r="L296">
        <f>VLOOKUP($K296,Key!$A$1:$D$106,2,FALSE)</f>
        <v>43.078530000000001</v>
      </c>
      <c r="M296">
        <f>VLOOKUP($K296,Key!$A$1:$D$106,3,FALSE)</f>
        <v>-87.882620000000003</v>
      </c>
      <c r="N296" t="str">
        <f>VLOOKUP($K296,Key!$A$1:$D$106,4,FALSE)</f>
        <v>Milwaukee</v>
      </c>
      <c r="O296" t="s">
        <v>85</v>
      </c>
      <c r="P296">
        <f>VLOOKUP($O296,Key!$A$1:$D$106,2,FALSE)</f>
        <v>43.078530000000001</v>
      </c>
      <c r="Q296">
        <f>VLOOKUP($O296,Key!$A$1:$D$106,3,FALSE)</f>
        <v>-87.882620000000003</v>
      </c>
      <c r="R296" t="str">
        <f>VLOOKUP($O296,Key!$A$1:$D$106,4,FALSE)</f>
        <v>Milwaukee</v>
      </c>
      <c r="S296">
        <v>0</v>
      </c>
      <c r="T296">
        <v>0</v>
      </c>
      <c r="U296">
        <v>0</v>
      </c>
      <c r="V296" t="s">
        <v>32</v>
      </c>
      <c r="W296">
        <v>0</v>
      </c>
      <c r="X296">
        <v>0</v>
      </c>
      <c r="Y296">
        <v>0</v>
      </c>
      <c r="Z296" s="5">
        <v>-1</v>
      </c>
      <c r="AA296" s="1">
        <v>43518</v>
      </c>
      <c r="AB296" s="7">
        <f t="shared" si="24"/>
        <v>43497</v>
      </c>
      <c r="AC296" s="7">
        <f t="shared" si="25"/>
        <v>43518</v>
      </c>
      <c r="AD296" s="7" t="str">
        <f t="shared" si="26"/>
        <v>Friday</v>
      </c>
      <c r="AE296" s="2">
        <v>0.99041666666666661</v>
      </c>
      <c r="AF296" s="5">
        <v>1</v>
      </c>
      <c r="AG296" s="1">
        <v>43518</v>
      </c>
      <c r="AH296" s="7">
        <f t="shared" si="27"/>
        <v>43497</v>
      </c>
      <c r="AI296" s="7">
        <f t="shared" si="28"/>
        <v>43518</v>
      </c>
      <c r="AJ296" s="7" t="str">
        <f t="shared" si="29"/>
        <v>Friday</v>
      </c>
      <c r="AK296" s="2">
        <v>0.99069444444444443</v>
      </c>
      <c r="AL296" t="s">
        <v>32</v>
      </c>
      <c r="AM296" t="s">
        <v>33</v>
      </c>
      <c r="AN296" t="s">
        <v>34</v>
      </c>
      <c r="AO296" t="s">
        <v>27</v>
      </c>
    </row>
    <row r="297" spans="1:41" x14ac:dyDescent="0.2">
      <c r="A297" t="s">
        <v>27</v>
      </c>
      <c r="B297">
        <v>2078963</v>
      </c>
      <c r="C297" t="s">
        <v>40</v>
      </c>
      <c r="D297" t="s">
        <v>126</v>
      </c>
      <c r="E297" t="s">
        <v>127</v>
      </c>
      <c r="F297">
        <v>57730</v>
      </c>
      <c r="G297" t="s">
        <v>29</v>
      </c>
      <c r="H297" t="s">
        <v>115</v>
      </c>
      <c r="I297">
        <v>12708</v>
      </c>
      <c r="J297" t="s">
        <v>30</v>
      </c>
      <c r="K297" t="s">
        <v>37</v>
      </c>
      <c r="L297">
        <f>VLOOKUP($K297,Key!$A$1:$D$106,2,FALSE)</f>
        <v>43.04804</v>
      </c>
      <c r="M297">
        <f>VLOOKUP($K297,Key!$A$1:$D$106,3,FALSE)</f>
        <v>-87.896720000000002</v>
      </c>
      <c r="N297" t="str">
        <f>VLOOKUP($K297,Key!$A$1:$D$106,4,FALSE)</f>
        <v>Milwaukee</v>
      </c>
      <c r="O297" t="s">
        <v>58</v>
      </c>
      <c r="P297">
        <f>VLOOKUP($O297,Key!$A$1:$D$106,2,FALSE)</f>
        <v>43.004728999999998</v>
      </c>
      <c r="Q297">
        <f>VLOOKUP($O297,Key!$A$1:$D$106,3,FALSE)</f>
        <v>-87.905463999999995</v>
      </c>
      <c r="R297" t="str">
        <f>VLOOKUP($O297,Key!$A$1:$D$106,4,FALSE)</f>
        <v>Milwaukee</v>
      </c>
      <c r="S297">
        <v>25</v>
      </c>
      <c r="T297">
        <v>0</v>
      </c>
      <c r="U297">
        <v>2</v>
      </c>
      <c r="V297" t="s">
        <v>32</v>
      </c>
      <c r="W297">
        <v>3</v>
      </c>
      <c r="X297">
        <v>2.9</v>
      </c>
      <c r="Y297">
        <v>120</v>
      </c>
      <c r="Z297" s="4">
        <v>-1</v>
      </c>
      <c r="AA297" s="1">
        <v>43520</v>
      </c>
      <c r="AB297" s="6">
        <f t="shared" si="24"/>
        <v>43497</v>
      </c>
      <c r="AC297" s="6">
        <f t="shared" si="25"/>
        <v>43520</v>
      </c>
      <c r="AD297" s="6" t="str">
        <f t="shared" si="26"/>
        <v>Sunday</v>
      </c>
      <c r="AE297" s="2">
        <v>0.15041666666666667</v>
      </c>
      <c r="AF297" s="4">
        <v>1</v>
      </c>
      <c r="AG297" s="1">
        <v>43520</v>
      </c>
      <c r="AH297" s="6">
        <f t="shared" si="27"/>
        <v>43497</v>
      </c>
      <c r="AI297" s="6">
        <f t="shared" si="28"/>
        <v>43520</v>
      </c>
      <c r="AJ297" s="6" t="str">
        <f t="shared" si="29"/>
        <v>Sunday</v>
      </c>
      <c r="AK297" s="2">
        <v>0.1675925925925926</v>
      </c>
      <c r="AL297" t="s">
        <v>32</v>
      </c>
      <c r="AM297" t="s">
        <v>33</v>
      </c>
      <c r="AN297" t="s">
        <v>46</v>
      </c>
      <c r="AO297" t="s">
        <v>27</v>
      </c>
    </row>
    <row r="298" spans="1:41" x14ac:dyDescent="0.2">
      <c r="A298" t="s">
        <v>27</v>
      </c>
      <c r="B298">
        <v>1817955</v>
      </c>
      <c r="C298" t="s">
        <v>40</v>
      </c>
      <c r="D298" t="s">
        <v>93</v>
      </c>
      <c r="E298" t="s">
        <v>42</v>
      </c>
      <c r="F298">
        <v>53211</v>
      </c>
      <c r="G298" t="s">
        <v>29</v>
      </c>
      <c r="H298" t="s">
        <v>43</v>
      </c>
      <c r="I298">
        <v>12614</v>
      </c>
      <c r="J298" t="s">
        <v>30</v>
      </c>
      <c r="K298" t="s">
        <v>54</v>
      </c>
      <c r="L298">
        <f>VLOOKUP($K298,Key!$A$1:$D$106,2,FALSE)</f>
        <v>43.028709999999997</v>
      </c>
      <c r="M298">
        <f>VLOOKUP($K298,Key!$A$1:$D$106,3,FALSE)</f>
        <v>-87.9041</v>
      </c>
      <c r="N298" t="str">
        <f>VLOOKUP($K298,Key!$A$1:$D$106,4,FALSE)</f>
        <v>Milwaukee</v>
      </c>
      <c r="O298" t="s">
        <v>71</v>
      </c>
      <c r="P298">
        <f>VLOOKUP($O298,Key!$A$1:$D$106,2,FALSE)</f>
        <v>43.038719999999998</v>
      </c>
      <c r="Q298">
        <f>VLOOKUP($O298,Key!$A$1:$D$106,3,FALSE)</f>
        <v>-87.905339999999995</v>
      </c>
      <c r="R298" t="str">
        <f>VLOOKUP($O298,Key!$A$1:$D$106,4,FALSE)</f>
        <v>Milwaukee</v>
      </c>
      <c r="S298">
        <v>7</v>
      </c>
      <c r="T298">
        <v>0</v>
      </c>
      <c r="U298">
        <v>0</v>
      </c>
      <c r="V298" t="s">
        <v>32</v>
      </c>
      <c r="W298">
        <v>1</v>
      </c>
      <c r="X298">
        <v>1</v>
      </c>
      <c r="Y298">
        <v>40</v>
      </c>
      <c r="Z298" s="4">
        <v>-1</v>
      </c>
      <c r="AA298" s="1">
        <v>43522</v>
      </c>
      <c r="AB298" s="6">
        <f t="shared" si="24"/>
        <v>43497</v>
      </c>
      <c r="AC298" s="6">
        <f t="shared" si="25"/>
        <v>43522</v>
      </c>
      <c r="AD298" s="6" t="str">
        <f t="shared" si="26"/>
        <v>Tuesday</v>
      </c>
      <c r="AE298" s="2">
        <v>0.27922453703703703</v>
      </c>
      <c r="AF298" s="4">
        <v>1</v>
      </c>
      <c r="AG298" s="1">
        <v>43522</v>
      </c>
      <c r="AH298" s="6">
        <f t="shared" si="27"/>
        <v>43497</v>
      </c>
      <c r="AI298" s="6">
        <f t="shared" si="28"/>
        <v>43522</v>
      </c>
      <c r="AJ298" s="6" t="str">
        <f t="shared" si="29"/>
        <v>Tuesday</v>
      </c>
      <c r="AK298" s="2">
        <v>0.28402777777777777</v>
      </c>
      <c r="AL298" t="s">
        <v>32</v>
      </c>
      <c r="AM298" t="s">
        <v>33</v>
      </c>
      <c r="AN298" t="s">
        <v>46</v>
      </c>
      <c r="AO298" t="s">
        <v>27</v>
      </c>
    </row>
    <row r="299" spans="1:41" x14ac:dyDescent="0.2">
      <c r="A299" t="s">
        <v>27</v>
      </c>
      <c r="B299">
        <v>1915786</v>
      </c>
      <c r="C299" t="s">
        <v>40</v>
      </c>
      <c r="D299" t="s">
        <v>47</v>
      </c>
      <c r="E299" t="s">
        <v>42</v>
      </c>
      <c r="F299">
        <v>53202</v>
      </c>
      <c r="G299" t="s">
        <v>29</v>
      </c>
      <c r="H299" t="s">
        <v>43</v>
      </c>
      <c r="I299">
        <v>11057</v>
      </c>
      <c r="J299" t="s">
        <v>30</v>
      </c>
      <c r="K299" t="s">
        <v>35</v>
      </c>
      <c r="L299">
        <f>VLOOKUP($K299,Key!$A$1:$D$106,2,FALSE)</f>
        <v>43.042490000000001</v>
      </c>
      <c r="M299">
        <f>VLOOKUP($K299,Key!$A$1:$D$106,3,FALSE)</f>
        <v>-87.909959999999998</v>
      </c>
      <c r="N299" t="str">
        <f>VLOOKUP($K299,Key!$A$1:$D$106,4,FALSE)</f>
        <v>Milwaukee</v>
      </c>
      <c r="O299" t="s">
        <v>49</v>
      </c>
      <c r="P299">
        <f>VLOOKUP($O299,Key!$A$1:$D$106,2,FALSE)</f>
        <v>43.03913</v>
      </c>
      <c r="Q299">
        <f>VLOOKUP($O299,Key!$A$1:$D$106,3,FALSE)</f>
        <v>-87.916150000000002</v>
      </c>
      <c r="R299" t="str">
        <f>VLOOKUP($O299,Key!$A$1:$D$106,4,FALSE)</f>
        <v>Milwaukee</v>
      </c>
      <c r="S299">
        <v>4</v>
      </c>
      <c r="T299">
        <v>0</v>
      </c>
      <c r="U299">
        <v>0</v>
      </c>
      <c r="V299" t="s">
        <v>32</v>
      </c>
      <c r="W299">
        <v>0.5</v>
      </c>
      <c r="X299">
        <v>0.4</v>
      </c>
      <c r="Y299">
        <v>18</v>
      </c>
      <c r="Z299" s="5">
        <v>-1</v>
      </c>
      <c r="AA299" s="1">
        <v>43522</v>
      </c>
      <c r="AB299" s="7">
        <f t="shared" si="24"/>
        <v>43497</v>
      </c>
      <c r="AC299" s="7">
        <f t="shared" si="25"/>
        <v>43522</v>
      </c>
      <c r="AD299" s="7" t="str">
        <f t="shared" si="26"/>
        <v>Tuesday</v>
      </c>
      <c r="AE299" s="2">
        <v>0.37293981481481481</v>
      </c>
      <c r="AF299" s="5">
        <v>1</v>
      </c>
      <c r="AG299" s="1">
        <v>43522</v>
      </c>
      <c r="AH299" s="7">
        <f t="shared" si="27"/>
        <v>43497</v>
      </c>
      <c r="AI299" s="7">
        <f t="shared" si="28"/>
        <v>43522</v>
      </c>
      <c r="AJ299" s="7" t="str">
        <f t="shared" si="29"/>
        <v>Tuesday</v>
      </c>
      <c r="AK299" s="2">
        <v>0.3756944444444445</v>
      </c>
      <c r="AL299" t="s">
        <v>32</v>
      </c>
      <c r="AM299" t="s">
        <v>33</v>
      </c>
      <c r="AN299" t="s">
        <v>46</v>
      </c>
      <c r="AO299" t="s">
        <v>27</v>
      </c>
    </row>
    <row r="300" spans="1:41" x14ac:dyDescent="0.2">
      <c r="A300" t="s">
        <v>27</v>
      </c>
      <c r="B300">
        <v>717793</v>
      </c>
      <c r="C300" t="s">
        <v>40</v>
      </c>
      <c r="D300" t="s">
        <v>47</v>
      </c>
      <c r="E300" t="s">
        <v>42</v>
      </c>
      <c r="F300">
        <v>53202</v>
      </c>
      <c r="G300" t="s">
        <v>29</v>
      </c>
      <c r="H300" t="s">
        <v>43</v>
      </c>
      <c r="I300">
        <v>12586</v>
      </c>
      <c r="J300" t="s">
        <v>30</v>
      </c>
      <c r="K300" t="s">
        <v>44</v>
      </c>
      <c r="L300">
        <f>VLOOKUP($K300,Key!$A$1:$D$106,2,FALSE)</f>
        <v>43.03519</v>
      </c>
      <c r="M300">
        <f>VLOOKUP($K300,Key!$A$1:$D$106,3,FALSE)</f>
        <v>-87.907390000000007</v>
      </c>
      <c r="N300" t="str">
        <f>VLOOKUP($K300,Key!$A$1:$D$106,4,FALSE)</f>
        <v>Milwaukee</v>
      </c>
      <c r="O300" t="s">
        <v>48</v>
      </c>
      <c r="P300">
        <f>VLOOKUP($O300,Key!$A$1:$D$106,2,FALSE)</f>
        <v>43.038580000000003</v>
      </c>
      <c r="Q300">
        <f>VLOOKUP($O300,Key!$A$1:$D$106,3,FALSE)</f>
        <v>-87.90934</v>
      </c>
      <c r="R300" t="str">
        <f>VLOOKUP($O300,Key!$A$1:$D$106,4,FALSE)</f>
        <v>Milwaukee</v>
      </c>
      <c r="S300">
        <v>5</v>
      </c>
      <c r="T300">
        <v>0</v>
      </c>
      <c r="U300">
        <v>0</v>
      </c>
      <c r="V300" t="s">
        <v>32</v>
      </c>
      <c r="W300">
        <v>0</v>
      </c>
      <c r="X300">
        <v>0</v>
      </c>
      <c r="Y300">
        <v>0</v>
      </c>
      <c r="Z300" s="4">
        <v>-1</v>
      </c>
      <c r="AA300" s="1">
        <v>43522</v>
      </c>
      <c r="AB300" s="6">
        <f t="shared" si="24"/>
        <v>43497</v>
      </c>
      <c r="AC300" s="6">
        <f t="shared" si="25"/>
        <v>43522</v>
      </c>
      <c r="AD300" s="6" t="str">
        <f t="shared" si="26"/>
        <v>Tuesday</v>
      </c>
      <c r="AE300" s="2">
        <v>0.38587962962962963</v>
      </c>
      <c r="AF300" s="4">
        <v>1</v>
      </c>
      <c r="AG300" s="1">
        <v>43522</v>
      </c>
      <c r="AH300" s="6">
        <f t="shared" si="27"/>
        <v>43497</v>
      </c>
      <c r="AI300" s="6">
        <f t="shared" si="28"/>
        <v>43522</v>
      </c>
      <c r="AJ300" s="6" t="str">
        <f t="shared" si="29"/>
        <v>Tuesday</v>
      </c>
      <c r="AK300" s="2">
        <v>0.38907407407407407</v>
      </c>
      <c r="AL300" t="s">
        <v>32</v>
      </c>
      <c r="AM300" t="s">
        <v>33</v>
      </c>
      <c r="AN300" t="s">
        <v>46</v>
      </c>
      <c r="AO300" t="s">
        <v>27</v>
      </c>
    </row>
    <row r="301" spans="1:41" x14ac:dyDescent="0.2">
      <c r="A301" t="s">
        <v>27</v>
      </c>
      <c r="B301">
        <v>1815780</v>
      </c>
      <c r="C301" t="s">
        <v>40</v>
      </c>
      <c r="D301" t="s">
        <v>90</v>
      </c>
      <c r="E301" t="s">
        <v>42</v>
      </c>
      <c r="F301">
        <v>53132</v>
      </c>
      <c r="G301" t="s">
        <v>29</v>
      </c>
      <c r="H301" t="s">
        <v>43</v>
      </c>
      <c r="I301">
        <v>5446</v>
      </c>
      <c r="J301" t="s">
        <v>30</v>
      </c>
      <c r="K301" t="s">
        <v>85</v>
      </c>
      <c r="L301">
        <f>VLOOKUP($K301,Key!$A$1:$D$106,2,FALSE)</f>
        <v>43.078530000000001</v>
      </c>
      <c r="M301">
        <f>VLOOKUP($K301,Key!$A$1:$D$106,3,FALSE)</f>
        <v>-87.882620000000003</v>
      </c>
      <c r="N301" t="str">
        <f>VLOOKUP($K301,Key!$A$1:$D$106,4,FALSE)</f>
        <v>Milwaukee</v>
      </c>
      <c r="O301" t="s">
        <v>79</v>
      </c>
      <c r="P301">
        <f>VLOOKUP($O301,Key!$A$1:$D$106,2,FALSE)</f>
        <v>43.077359999999999</v>
      </c>
      <c r="Q301">
        <f>VLOOKUP($O301,Key!$A$1:$D$106,3,FALSE)</f>
        <v>-87.880769999999998</v>
      </c>
      <c r="R301" t="str">
        <f>VLOOKUP($O301,Key!$A$1:$D$106,4,FALSE)</f>
        <v>Milwaukee</v>
      </c>
      <c r="S301">
        <v>2</v>
      </c>
      <c r="T301">
        <v>0</v>
      </c>
      <c r="U301">
        <v>0</v>
      </c>
      <c r="V301" t="s">
        <v>32</v>
      </c>
      <c r="W301">
        <v>0</v>
      </c>
      <c r="X301">
        <v>0</v>
      </c>
      <c r="Y301">
        <v>0</v>
      </c>
      <c r="Z301" s="4">
        <v>-1</v>
      </c>
      <c r="AA301" s="1">
        <v>43523</v>
      </c>
      <c r="AB301" s="6">
        <f t="shared" si="24"/>
        <v>43497</v>
      </c>
      <c r="AC301" s="6">
        <f t="shared" si="25"/>
        <v>43523</v>
      </c>
      <c r="AD301" s="6" t="str">
        <f t="shared" si="26"/>
        <v>Wednesday</v>
      </c>
      <c r="AE301" s="2">
        <v>0.51762731481481483</v>
      </c>
      <c r="AF301" s="4">
        <v>1</v>
      </c>
      <c r="AG301" s="1">
        <v>43523</v>
      </c>
      <c r="AH301" s="6">
        <f t="shared" si="27"/>
        <v>43497</v>
      </c>
      <c r="AI301" s="6">
        <f t="shared" si="28"/>
        <v>43523</v>
      </c>
      <c r="AJ301" s="6" t="str">
        <f t="shared" si="29"/>
        <v>Wednesday</v>
      </c>
      <c r="AK301" s="2">
        <v>0.51876157407407408</v>
      </c>
      <c r="AL301" t="s">
        <v>32</v>
      </c>
      <c r="AM301" t="s">
        <v>33</v>
      </c>
      <c r="AN301" t="s">
        <v>46</v>
      </c>
      <c r="AO301" t="s">
        <v>27</v>
      </c>
    </row>
    <row r="302" spans="1:41" x14ac:dyDescent="0.2">
      <c r="A302" t="s">
        <v>27</v>
      </c>
      <c r="B302">
        <v>1328721</v>
      </c>
      <c r="C302" t="s">
        <v>40</v>
      </c>
      <c r="D302" t="s">
        <v>47</v>
      </c>
      <c r="E302" t="s">
        <v>42</v>
      </c>
      <c r="F302">
        <v>53207</v>
      </c>
      <c r="G302" t="s">
        <v>29</v>
      </c>
      <c r="H302" t="s">
        <v>43</v>
      </c>
      <c r="I302">
        <v>11100</v>
      </c>
      <c r="J302" t="s">
        <v>30</v>
      </c>
      <c r="K302" t="s">
        <v>56</v>
      </c>
      <c r="L302">
        <f>VLOOKUP($K302,Key!$A$1:$D$106,2,FALSE)</f>
        <v>43.02948</v>
      </c>
      <c r="M302">
        <f>VLOOKUP($K302,Key!$A$1:$D$106,3,FALSE)</f>
        <v>-87.912819999999996</v>
      </c>
      <c r="N302" t="str">
        <f>VLOOKUP($K302,Key!$A$1:$D$106,4,FALSE)</f>
        <v>Milwaukee</v>
      </c>
      <c r="O302" t="s">
        <v>57</v>
      </c>
      <c r="P302">
        <f>VLOOKUP($O302,Key!$A$1:$D$106,2,FALSE)</f>
        <v>43.026229999999998</v>
      </c>
      <c r="Q302">
        <f>VLOOKUP($O302,Key!$A$1:$D$106,3,FALSE)</f>
        <v>-87.912809999999993</v>
      </c>
      <c r="R302" t="str">
        <f>VLOOKUP($O302,Key!$A$1:$D$106,4,FALSE)</f>
        <v>Milwaukee</v>
      </c>
      <c r="S302">
        <v>2</v>
      </c>
      <c r="T302">
        <v>0</v>
      </c>
      <c r="U302">
        <v>0</v>
      </c>
      <c r="V302" t="s">
        <v>32</v>
      </c>
      <c r="W302">
        <v>0</v>
      </c>
      <c r="X302">
        <v>0</v>
      </c>
      <c r="Y302">
        <v>0</v>
      </c>
      <c r="Z302" s="5">
        <v>-1</v>
      </c>
      <c r="AA302" s="1">
        <v>43523</v>
      </c>
      <c r="AB302" s="7">
        <f t="shared" si="24"/>
        <v>43497</v>
      </c>
      <c r="AC302" s="7">
        <f t="shared" si="25"/>
        <v>43523</v>
      </c>
      <c r="AD302" s="7" t="str">
        <f t="shared" si="26"/>
        <v>Wednesday</v>
      </c>
      <c r="AE302" s="2">
        <v>0.69905092592592588</v>
      </c>
      <c r="AF302" s="5">
        <v>1</v>
      </c>
      <c r="AG302" s="1">
        <v>43523</v>
      </c>
      <c r="AH302" s="7">
        <f t="shared" si="27"/>
        <v>43497</v>
      </c>
      <c r="AI302" s="7">
        <f t="shared" si="28"/>
        <v>43523</v>
      </c>
      <c r="AJ302" s="7" t="str">
        <f t="shared" si="29"/>
        <v>Wednesday</v>
      </c>
      <c r="AK302" s="2">
        <v>0.70041666666666658</v>
      </c>
      <c r="AL302" t="s">
        <v>32</v>
      </c>
      <c r="AM302" t="s">
        <v>33</v>
      </c>
      <c r="AN302" t="s">
        <v>46</v>
      </c>
      <c r="AO302" t="s">
        <v>27</v>
      </c>
    </row>
    <row r="303" spans="1:41" x14ac:dyDescent="0.2">
      <c r="A303" t="s">
        <v>27</v>
      </c>
      <c r="B303">
        <v>1223948</v>
      </c>
      <c r="C303" t="s">
        <v>40</v>
      </c>
      <c r="D303" t="s">
        <v>100</v>
      </c>
      <c r="E303" t="s">
        <v>42</v>
      </c>
      <c r="F303">
        <v>53211</v>
      </c>
      <c r="G303" t="s">
        <v>29</v>
      </c>
      <c r="H303" t="s">
        <v>43</v>
      </c>
      <c r="I303">
        <v>12704</v>
      </c>
      <c r="J303" t="s">
        <v>30</v>
      </c>
      <c r="K303" t="s">
        <v>83</v>
      </c>
      <c r="L303">
        <f>VLOOKUP($K303,Key!$A$1:$D$106,2,FALSE)</f>
        <v>43.074655999999997</v>
      </c>
      <c r="M303">
        <f>VLOOKUP($K303,Key!$A$1:$D$106,3,FALSE)</f>
        <v>-87.889011999999994</v>
      </c>
      <c r="N303" t="str">
        <f>VLOOKUP($K303,Key!$A$1:$D$106,4,FALSE)</f>
        <v>Milwaukee</v>
      </c>
      <c r="O303" t="s">
        <v>83</v>
      </c>
      <c r="P303">
        <f>VLOOKUP($O303,Key!$A$1:$D$106,2,FALSE)</f>
        <v>43.074655999999997</v>
      </c>
      <c r="Q303">
        <f>VLOOKUP($O303,Key!$A$1:$D$106,3,FALSE)</f>
        <v>-87.889011999999994</v>
      </c>
      <c r="R303" t="str">
        <f>VLOOKUP($O303,Key!$A$1:$D$106,4,FALSE)</f>
        <v>Milwaukee</v>
      </c>
      <c r="S303">
        <v>1</v>
      </c>
      <c r="T303">
        <v>0</v>
      </c>
      <c r="U303">
        <v>0</v>
      </c>
      <c r="V303" t="s">
        <v>32</v>
      </c>
      <c r="W303">
        <v>0</v>
      </c>
      <c r="X303">
        <v>0</v>
      </c>
      <c r="Y303">
        <v>0</v>
      </c>
      <c r="Z303" s="4">
        <v>-1</v>
      </c>
      <c r="AA303" s="1">
        <v>43523</v>
      </c>
      <c r="AB303" s="6">
        <f t="shared" si="24"/>
        <v>43497</v>
      </c>
      <c r="AC303" s="6">
        <f t="shared" si="25"/>
        <v>43523</v>
      </c>
      <c r="AD303" s="6" t="str">
        <f t="shared" si="26"/>
        <v>Wednesday</v>
      </c>
      <c r="AE303" s="2">
        <v>0.9685300925925926</v>
      </c>
      <c r="AF303" s="4">
        <v>1</v>
      </c>
      <c r="AG303" s="1">
        <v>43523</v>
      </c>
      <c r="AH303" s="6">
        <f t="shared" si="27"/>
        <v>43497</v>
      </c>
      <c r="AI303" s="6">
        <f t="shared" si="28"/>
        <v>43523</v>
      </c>
      <c r="AJ303" s="6" t="str">
        <f t="shared" si="29"/>
        <v>Wednesday</v>
      </c>
      <c r="AK303" s="2">
        <v>0.9689699074074074</v>
      </c>
      <c r="AL303" t="s">
        <v>32</v>
      </c>
      <c r="AM303" t="s">
        <v>33</v>
      </c>
      <c r="AN303" t="s">
        <v>34</v>
      </c>
      <c r="AO303" t="s">
        <v>27</v>
      </c>
    </row>
    <row r="304" spans="1:41" x14ac:dyDescent="0.2">
      <c r="A304" t="s">
        <v>27</v>
      </c>
      <c r="B304">
        <v>1017964</v>
      </c>
      <c r="C304" t="s">
        <v>40</v>
      </c>
      <c r="D304" t="s">
        <v>47</v>
      </c>
      <c r="E304" t="s">
        <v>42</v>
      </c>
      <c r="F304">
        <v>53202</v>
      </c>
      <c r="G304" t="s">
        <v>29</v>
      </c>
      <c r="H304" t="s">
        <v>43</v>
      </c>
      <c r="I304">
        <v>5417</v>
      </c>
      <c r="J304" t="s">
        <v>30</v>
      </c>
      <c r="K304" t="s">
        <v>37</v>
      </c>
      <c r="L304">
        <f>VLOOKUP($K304,Key!$A$1:$D$106,2,FALSE)</f>
        <v>43.04804</v>
      </c>
      <c r="M304">
        <f>VLOOKUP($K304,Key!$A$1:$D$106,3,FALSE)</f>
        <v>-87.896720000000002</v>
      </c>
      <c r="N304" t="str">
        <f>VLOOKUP($K304,Key!$A$1:$D$106,4,FALSE)</f>
        <v>Milwaukee</v>
      </c>
      <c r="O304" t="s">
        <v>45</v>
      </c>
      <c r="P304">
        <f>VLOOKUP($O304,Key!$A$1:$D$106,2,FALSE)</f>
        <v>43.03886</v>
      </c>
      <c r="Q304">
        <f>VLOOKUP($O304,Key!$A$1:$D$106,3,FALSE)</f>
        <v>-87.902720000000002</v>
      </c>
      <c r="R304" t="str">
        <f>VLOOKUP($O304,Key!$A$1:$D$106,4,FALSE)</f>
        <v>Milwaukee</v>
      </c>
      <c r="S304">
        <v>49</v>
      </c>
      <c r="T304">
        <v>0</v>
      </c>
      <c r="U304">
        <v>0</v>
      </c>
      <c r="V304" t="s">
        <v>32</v>
      </c>
      <c r="W304">
        <v>7</v>
      </c>
      <c r="X304">
        <v>6.7</v>
      </c>
      <c r="Y304">
        <v>280</v>
      </c>
      <c r="Z304" s="5">
        <v>-1</v>
      </c>
      <c r="AA304" s="1">
        <v>43524</v>
      </c>
      <c r="AB304" s="7">
        <f t="shared" si="24"/>
        <v>43497</v>
      </c>
      <c r="AC304" s="7">
        <f t="shared" si="25"/>
        <v>43524</v>
      </c>
      <c r="AD304" s="7" t="str">
        <f t="shared" si="26"/>
        <v>Thursday</v>
      </c>
      <c r="AE304" s="2">
        <v>0.3626967592592592</v>
      </c>
      <c r="AF304" s="5">
        <v>1</v>
      </c>
      <c r="AG304" s="1">
        <v>43524</v>
      </c>
      <c r="AH304" s="7">
        <f t="shared" si="27"/>
        <v>43497</v>
      </c>
      <c r="AI304" s="7">
        <f t="shared" si="28"/>
        <v>43524</v>
      </c>
      <c r="AJ304" s="7" t="str">
        <f t="shared" si="29"/>
        <v>Thursday</v>
      </c>
      <c r="AK304" s="2">
        <v>0.39672453703703708</v>
      </c>
      <c r="AL304" t="s">
        <v>33</v>
      </c>
      <c r="AM304" t="s">
        <v>33</v>
      </c>
      <c r="AN304" t="s">
        <v>46</v>
      </c>
      <c r="AO304" t="s">
        <v>27</v>
      </c>
    </row>
    <row r="305" spans="1:41" x14ac:dyDescent="0.2">
      <c r="A305" t="s">
        <v>27</v>
      </c>
      <c r="B305">
        <v>1915786</v>
      </c>
      <c r="C305" t="s">
        <v>40</v>
      </c>
      <c r="D305" t="s">
        <v>47</v>
      </c>
      <c r="E305" t="s">
        <v>42</v>
      </c>
      <c r="F305">
        <v>53202</v>
      </c>
      <c r="G305" t="s">
        <v>29</v>
      </c>
      <c r="H305" t="s">
        <v>43</v>
      </c>
      <c r="I305">
        <v>12545</v>
      </c>
      <c r="J305" t="s">
        <v>30</v>
      </c>
      <c r="K305" t="s">
        <v>64</v>
      </c>
      <c r="L305">
        <f>VLOOKUP($K305,Key!$A$1:$D$106,2,FALSE)</f>
        <v>43.052549999999997</v>
      </c>
      <c r="M305">
        <f>VLOOKUP($K305,Key!$A$1:$D$106,3,FALSE)</f>
        <v>-87.909329999999997</v>
      </c>
      <c r="N305" t="str">
        <f>VLOOKUP($K305,Key!$A$1:$D$106,4,FALSE)</f>
        <v>Milwaukee</v>
      </c>
      <c r="O305" t="s">
        <v>49</v>
      </c>
      <c r="P305">
        <f>VLOOKUP($O305,Key!$A$1:$D$106,2,FALSE)</f>
        <v>43.03913</v>
      </c>
      <c r="Q305">
        <f>VLOOKUP($O305,Key!$A$1:$D$106,3,FALSE)</f>
        <v>-87.916150000000002</v>
      </c>
      <c r="R305" t="str">
        <f>VLOOKUP($O305,Key!$A$1:$D$106,4,FALSE)</f>
        <v>Milwaukee</v>
      </c>
      <c r="S305">
        <v>8</v>
      </c>
      <c r="T305">
        <v>0</v>
      </c>
      <c r="U305">
        <v>0</v>
      </c>
      <c r="V305" t="s">
        <v>32</v>
      </c>
      <c r="W305">
        <v>1.3</v>
      </c>
      <c r="X305">
        <v>1.2</v>
      </c>
      <c r="Y305">
        <v>50</v>
      </c>
      <c r="Z305" s="4">
        <v>-1</v>
      </c>
      <c r="AA305" s="1">
        <v>43524</v>
      </c>
      <c r="AB305" s="6">
        <f t="shared" si="24"/>
        <v>43497</v>
      </c>
      <c r="AC305" s="6">
        <f t="shared" si="25"/>
        <v>43524</v>
      </c>
      <c r="AD305" s="6" t="str">
        <f t="shared" si="26"/>
        <v>Thursday</v>
      </c>
      <c r="AE305" s="2">
        <v>0.3668865740740741</v>
      </c>
      <c r="AF305" s="4">
        <v>1</v>
      </c>
      <c r="AG305" s="1">
        <v>43524</v>
      </c>
      <c r="AH305" s="6">
        <f t="shared" si="27"/>
        <v>43497</v>
      </c>
      <c r="AI305" s="6">
        <f t="shared" si="28"/>
        <v>43524</v>
      </c>
      <c r="AJ305" s="6" t="str">
        <f t="shared" si="29"/>
        <v>Thursday</v>
      </c>
      <c r="AK305" s="2">
        <v>0.37280092592592595</v>
      </c>
      <c r="AL305" t="s">
        <v>32</v>
      </c>
      <c r="AM305" t="s">
        <v>33</v>
      </c>
      <c r="AN305" t="s">
        <v>46</v>
      </c>
      <c r="AO305" t="s">
        <v>27</v>
      </c>
    </row>
    <row r="306" spans="1:41" x14ac:dyDescent="0.2">
      <c r="A306" t="s">
        <v>27</v>
      </c>
      <c r="B306">
        <v>2030100</v>
      </c>
      <c r="C306" t="s">
        <v>40</v>
      </c>
      <c r="D306" t="s">
        <v>93</v>
      </c>
      <c r="E306" t="s">
        <v>42</v>
      </c>
      <c r="F306">
        <v>53211</v>
      </c>
      <c r="G306" t="s">
        <v>29</v>
      </c>
      <c r="H306" t="s">
        <v>43</v>
      </c>
      <c r="I306">
        <v>11147</v>
      </c>
      <c r="J306" t="s">
        <v>30</v>
      </c>
      <c r="K306" t="s">
        <v>39</v>
      </c>
      <c r="L306">
        <f>VLOOKUP($K306,Key!$A$1:$D$106,2,FALSE)</f>
        <v>43.053040000000003</v>
      </c>
      <c r="M306">
        <f>VLOOKUP($K306,Key!$A$1:$D$106,3,FALSE)</f>
        <v>-87.897660000000002</v>
      </c>
      <c r="N306" t="str">
        <f>VLOOKUP($K306,Key!$A$1:$D$106,4,FALSE)</f>
        <v>Milwaukee</v>
      </c>
      <c r="O306" t="s">
        <v>58</v>
      </c>
      <c r="P306">
        <f>VLOOKUP($O306,Key!$A$1:$D$106,2,FALSE)</f>
        <v>43.004728999999998</v>
      </c>
      <c r="Q306">
        <f>VLOOKUP($O306,Key!$A$1:$D$106,3,FALSE)</f>
        <v>-87.905463999999995</v>
      </c>
      <c r="R306" t="str">
        <f>VLOOKUP($O306,Key!$A$1:$D$106,4,FALSE)</f>
        <v>Milwaukee</v>
      </c>
      <c r="S306">
        <v>44</v>
      </c>
      <c r="T306">
        <v>0</v>
      </c>
      <c r="U306">
        <v>0</v>
      </c>
      <c r="V306" t="s">
        <v>32</v>
      </c>
      <c r="W306">
        <v>6</v>
      </c>
      <c r="X306">
        <v>5.7</v>
      </c>
      <c r="Y306">
        <v>240</v>
      </c>
      <c r="Z306" s="5">
        <v>-1</v>
      </c>
      <c r="AA306" s="1">
        <v>43524</v>
      </c>
      <c r="AB306" s="7">
        <f t="shared" si="24"/>
        <v>43497</v>
      </c>
      <c r="AC306" s="7">
        <f t="shared" si="25"/>
        <v>43524</v>
      </c>
      <c r="AD306" s="7" t="str">
        <f t="shared" si="26"/>
        <v>Thursday</v>
      </c>
      <c r="AE306" s="2">
        <v>0.37431712962962965</v>
      </c>
      <c r="AF306" s="5">
        <v>1</v>
      </c>
      <c r="AG306" s="1">
        <v>43524</v>
      </c>
      <c r="AH306" s="7">
        <f t="shared" si="27"/>
        <v>43497</v>
      </c>
      <c r="AI306" s="7">
        <f t="shared" si="28"/>
        <v>43524</v>
      </c>
      <c r="AJ306" s="7" t="str">
        <f t="shared" si="29"/>
        <v>Thursday</v>
      </c>
      <c r="AK306" s="2">
        <v>0.4050347222222222</v>
      </c>
      <c r="AL306" t="s">
        <v>33</v>
      </c>
      <c r="AM306" t="s">
        <v>33</v>
      </c>
      <c r="AN306" t="s">
        <v>46</v>
      </c>
      <c r="AO306" t="s">
        <v>27</v>
      </c>
    </row>
    <row r="307" spans="1:41" x14ac:dyDescent="0.2">
      <c r="A307" t="s">
        <v>101</v>
      </c>
      <c r="B307">
        <v>2257274</v>
      </c>
      <c r="C307" t="s">
        <v>40</v>
      </c>
      <c r="D307" t="s">
        <v>47</v>
      </c>
      <c r="E307" t="s">
        <v>42</v>
      </c>
      <c r="F307">
        <v>53202</v>
      </c>
      <c r="G307" t="s">
        <v>29</v>
      </c>
      <c r="H307" t="s">
        <v>102</v>
      </c>
      <c r="I307">
        <v>12647</v>
      </c>
      <c r="J307" t="s">
        <v>30</v>
      </c>
      <c r="K307" t="s">
        <v>45</v>
      </c>
      <c r="L307">
        <f>VLOOKUP($K307,Key!$A$1:$D$106,2,FALSE)</f>
        <v>43.03886</v>
      </c>
      <c r="M307">
        <f>VLOOKUP($K307,Key!$A$1:$D$106,3,FALSE)</f>
        <v>-87.902720000000002</v>
      </c>
      <c r="N307" t="str">
        <f>VLOOKUP($K307,Key!$A$1:$D$106,4,FALSE)</f>
        <v>Milwaukee</v>
      </c>
      <c r="O307" t="s">
        <v>31</v>
      </c>
      <c r="P307">
        <f>VLOOKUP($O307,Key!$A$1:$D$106,2,FALSE)</f>
        <v>43.034619999999997</v>
      </c>
      <c r="Q307">
        <f>VLOOKUP($O307,Key!$A$1:$D$106,3,FALSE)</f>
        <v>-87.917500000000004</v>
      </c>
      <c r="R307" t="str">
        <f>VLOOKUP($O307,Key!$A$1:$D$106,4,FALSE)</f>
        <v>Milwaukee</v>
      </c>
      <c r="S307">
        <v>5</v>
      </c>
      <c r="T307">
        <v>0</v>
      </c>
      <c r="U307">
        <v>0</v>
      </c>
      <c r="V307" t="s">
        <v>32</v>
      </c>
      <c r="W307">
        <v>0</v>
      </c>
      <c r="X307">
        <v>0</v>
      </c>
      <c r="Y307">
        <v>0</v>
      </c>
      <c r="Z307" s="4">
        <v>-1</v>
      </c>
      <c r="AA307" s="1">
        <v>43524</v>
      </c>
      <c r="AB307" s="6">
        <f t="shared" si="24"/>
        <v>43497</v>
      </c>
      <c r="AC307" s="6">
        <f t="shared" si="25"/>
        <v>43524</v>
      </c>
      <c r="AD307" s="6" t="str">
        <f t="shared" si="26"/>
        <v>Thursday</v>
      </c>
      <c r="AE307" s="2">
        <v>0.65833333333333333</v>
      </c>
      <c r="AF307" s="4">
        <v>1</v>
      </c>
      <c r="AG307" s="1">
        <v>43524</v>
      </c>
      <c r="AH307" s="6">
        <f t="shared" si="27"/>
        <v>43497</v>
      </c>
      <c r="AI307" s="6">
        <f t="shared" si="28"/>
        <v>43524</v>
      </c>
      <c r="AJ307" s="6" t="str">
        <f t="shared" si="29"/>
        <v>Thursday</v>
      </c>
      <c r="AK307" s="2">
        <v>0.66214120370370366</v>
      </c>
      <c r="AL307" t="s">
        <v>32</v>
      </c>
      <c r="AM307" t="s">
        <v>32</v>
      </c>
      <c r="AN307" t="s">
        <v>46</v>
      </c>
      <c r="AO307" t="s">
        <v>27</v>
      </c>
    </row>
    <row r="308" spans="1:41" x14ac:dyDescent="0.2">
      <c r="A308" t="s">
        <v>27</v>
      </c>
      <c r="B308">
        <v>1815780</v>
      </c>
      <c r="C308" t="s">
        <v>40</v>
      </c>
      <c r="D308" t="s">
        <v>90</v>
      </c>
      <c r="E308" t="s">
        <v>42</v>
      </c>
      <c r="F308">
        <v>53132</v>
      </c>
      <c r="G308" t="s">
        <v>29</v>
      </c>
      <c r="H308" t="s">
        <v>43</v>
      </c>
      <c r="I308">
        <v>11059</v>
      </c>
      <c r="J308" t="s">
        <v>30</v>
      </c>
      <c r="K308" t="s">
        <v>85</v>
      </c>
      <c r="L308">
        <f>VLOOKUP($K308,Key!$A$1:$D$106,2,FALSE)</f>
        <v>43.078530000000001</v>
      </c>
      <c r="M308">
        <f>VLOOKUP($K308,Key!$A$1:$D$106,3,FALSE)</f>
        <v>-87.882620000000003</v>
      </c>
      <c r="N308" t="str">
        <f>VLOOKUP($K308,Key!$A$1:$D$106,4,FALSE)</f>
        <v>Milwaukee</v>
      </c>
      <c r="O308" t="s">
        <v>81</v>
      </c>
      <c r="P308">
        <f>VLOOKUP($O308,Key!$A$1:$D$106,2,FALSE)</f>
        <v>43.081940000000003</v>
      </c>
      <c r="Q308">
        <f>VLOOKUP($O308,Key!$A$1:$D$106,3,FALSE)</f>
        <v>-87.888090000000005</v>
      </c>
      <c r="R308" t="str">
        <f>VLOOKUP($O308,Key!$A$1:$D$106,4,FALSE)</f>
        <v>Shorewood</v>
      </c>
      <c r="S308">
        <v>127</v>
      </c>
      <c r="T308">
        <v>0</v>
      </c>
      <c r="U308">
        <v>9</v>
      </c>
      <c r="V308" t="s">
        <v>32</v>
      </c>
      <c r="W308">
        <v>18</v>
      </c>
      <c r="X308">
        <v>17.100000000000001</v>
      </c>
      <c r="Y308">
        <v>720</v>
      </c>
      <c r="Z308" s="5">
        <v>-1</v>
      </c>
      <c r="AA308" s="1">
        <v>43524</v>
      </c>
      <c r="AB308" s="7">
        <f t="shared" si="24"/>
        <v>43497</v>
      </c>
      <c r="AC308" s="7">
        <f t="shared" si="25"/>
        <v>43524</v>
      </c>
      <c r="AD308" s="7" t="str">
        <f t="shared" si="26"/>
        <v>Thursday</v>
      </c>
      <c r="AE308" s="2">
        <v>0.71494212962962955</v>
      </c>
      <c r="AF308" s="5">
        <v>1</v>
      </c>
      <c r="AG308" s="1">
        <v>43524</v>
      </c>
      <c r="AH308" s="7">
        <f t="shared" si="27"/>
        <v>43497</v>
      </c>
      <c r="AI308" s="7">
        <f t="shared" si="28"/>
        <v>43524</v>
      </c>
      <c r="AJ308" s="7" t="str">
        <f t="shared" si="29"/>
        <v>Thursday</v>
      </c>
      <c r="AK308" s="2">
        <v>0.80331018518518515</v>
      </c>
      <c r="AL308" t="s">
        <v>33</v>
      </c>
      <c r="AM308" t="s">
        <v>33</v>
      </c>
      <c r="AN308" t="s">
        <v>46</v>
      </c>
      <c r="AO308" t="s">
        <v>27</v>
      </c>
    </row>
    <row r="309" spans="1:41" x14ac:dyDescent="0.2">
      <c r="A309" t="s">
        <v>27</v>
      </c>
      <c r="B309">
        <v>671983</v>
      </c>
      <c r="C309" t="s">
        <v>40</v>
      </c>
      <c r="D309" t="s">
        <v>76</v>
      </c>
      <c r="E309" t="s">
        <v>42</v>
      </c>
      <c r="F309">
        <v>53217</v>
      </c>
      <c r="G309" t="s">
        <v>29</v>
      </c>
      <c r="H309" t="s">
        <v>43</v>
      </c>
      <c r="I309">
        <v>42</v>
      </c>
      <c r="J309" t="s">
        <v>30</v>
      </c>
      <c r="K309" t="s">
        <v>35</v>
      </c>
      <c r="L309">
        <f>VLOOKUP($K309,Key!$A$1:$D$106,2,FALSE)</f>
        <v>43.042490000000001</v>
      </c>
      <c r="M309">
        <f>VLOOKUP($K309,Key!$A$1:$D$106,3,FALSE)</f>
        <v>-87.909959999999998</v>
      </c>
      <c r="N309" t="str">
        <f>VLOOKUP($K309,Key!$A$1:$D$106,4,FALSE)</f>
        <v>Milwaukee</v>
      </c>
      <c r="O309" t="s">
        <v>66</v>
      </c>
      <c r="P309">
        <f>VLOOKUP($O309,Key!$A$1:$D$106,2,FALSE)</f>
        <v>43.036900000000003</v>
      </c>
      <c r="Q309">
        <f>VLOOKUP($O309,Key!$A$1:$D$106,3,FALSE)</f>
        <v>-87.89667</v>
      </c>
      <c r="R309" t="str">
        <f>VLOOKUP($O309,Key!$A$1:$D$106,4,FALSE)</f>
        <v>Milwaukee</v>
      </c>
      <c r="S309">
        <v>61</v>
      </c>
      <c r="T309">
        <v>0</v>
      </c>
      <c r="U309">
        <v>0</v>
      </c>
      <c r="V309" t="s">
        <v>32</v>
      </c>
      <c r="W309">
        <v>9</v>
      </c>
      <c r="X309">
        <v>8.6</v>
      </c>
      <c r="Y309">
        <v>360</v>
      </c>
      <c r="Z309" s="5">
        <v>-1</v>
      </c>
      <c r="AA309" s="1">
        <v>43497</v>
      </c>
      <c r="AB309" s="7">
        <f t="shared" si="24"/>
        <v>43497</v>
      </c>
      <c r="AC309" s="7">
        <f t="shared" si="25"/>
        <v>43497</v>
      </c>
      <c r="AD309" s="7" t="str">
        <f t="shared" si="26"/>
        <v>Friday</v>
      </c>
      <c r="AE309" s="2">
        <v>0.68892361111111111</v>
      </c>
      <c r="AF309" s="5">
        <v>1</v>
      </c>
      <c r="AG309" s="1">
        <v>43497</v>
      </c>
      <c r="AH309" s="7">
        <f t="shared" si="27"/>
        <v>43497</v>
      </c>
      <c r="AI309" s="7">
        <f t="shared" si="28"/>
        <v>43497</v>
      </c>
      <c r="AJ309" s="7" t="str">
        <f t="shared" si="29"/>
        <v>Friday</v>
      </c>
      <c r="AK309" s="2">
        <v>0.73182870370370379</v>
      </c>
      <c r="AL309" t="s">
        <v>33</v>
      </c>
      <c r="AM309" t="s">
        <v>33</v>
      </c>
      <c r="AN309" t="s">
        <v>46</v>
      </c>
      <c r="AO309" t="s">
        <v>27</v>
      </c>
    </row>
    <row r="310" spans="1:41" x14ac:dyDescent="0.2">
      <c r="A310" t="s">
        <v>27</v>
      </c>
      <c r="B310">
        <v>1224715</v>
      </c>
      <c r="C310" t="s">
        <v>40</v>
      </c>
      <c r="D310" t="s">
        <v>47</v>
      </c>
      <c r="E310" t="s">
        <v>42</v>
      </c>
      <c r="F310">
        <v>53212</v>
      </c>
      <c r="G310" t="s">
        <v>29</v>
      </c>
      <c r="H310" t="s">
        <v>43</v>
      </c>
      <c r="I310">
        <v>12560</v>
      </c>
      <c r="J310" t="s">
        <v>30</v>
      </c>
      <c r="K310" t="s">
        <v>72</v>
      </c>
      <c r="L310">
        <f>VLOOKUP($K310,Key!$A$1:$D$106,2,FALSE)</f>
        <v>43.05847</v>
      </c>
      <c r="M310">
        <f>VLOOKUP($K310,Key!$A$1:$D$106,3,FALSE)</f>
        <v>-87.898079999999993</v>
      </c>
      <c r="N310" t="str">
        <f>VLOOKUP($K310,Key!$A$1:$D$106,4,FALSE)</f>
        <v>Milwaukee</v>
      </c>
      <c r="O310" t="s">
        <v>71</v>
      </c>
      <c r="P310">
        <f>VLOOKUP($O310,Key!$A$1:$D$106,2,FALSE)</f>
        <v>43.038719999999998</v>
      </c>
      <c r="Q310">
        <f>VLOOKUP($O310,Key!$A$1:$D$106,3,FALSE)</f>
        <v>-87.905339999999995</v>
      </c>
      <c r="R310" t="str">
        <f>VLOOKUP($O310,Key!$A$1:$D$106,4,FALSE)</f>
        <v>Milwaukee</v>
      </c>
      <c r="S310">
        <v>11</v>
      </c>
      <c r="T310">
        <v>0</v>
      </c>
      <c r="U310">
        <v>0</v>
      </c>
      <c r="V310" t="s">
        <v>32</v>
      </c>
      <c r="W310">
        <v>1</v>
      </c>
      <c r="X310">
        <v>1</v>
      </c>
      <c r="Y310">
        <v>40</v>
      </c>
      <c r="Z310" s="4">
        <v>-1</v>
      </c>
      <c r="AA310" s="1">
        <v>43498</v>
      </c>
      <c r="AB310" s="6">
        <f t="shared" si="24"/>
        <v>43497</v>
      </c>
      <c r="AC310" s="6">
        <f t="shared" si="25"/>
        <v>43498</v>
      </c>
      <c r="AD310" s="6" t="str">
        <f t="shared" si="26"/>
        <v>Saturday</v>
      </c>
      <c r="AE310" s="2">
        <v>0.36189814814814819</v>
      </c>
      <c r="AF310" s="4">
        <v>1</v>
      </c>
      <c r="AG310" s="1">
        <v>43498</v>
      </c>
      <c r="AH310" s="6">
        <f t="shared" si="27"/>
        <v>43497</v>
      </c>
      <c r="AI310" s="6">
        <f t="shared" si="28"/>
        <v>43498</v>
      </c>
      <c r="AJ310" s="6" t="str">
        <f t="shared" si="29"/>
        <v>Saturday</v>
      </c>
      <c r="AK310" s="2">
        <v>0.36961805555555555</v>
      </c>
      <c r="AL310" t="s">
        <v>32</v>
      </c>
      <c r="AM310" t="s">
        <v>33</v>
      </c>
      <c r="AN310" t="s">
        <v>46</v>
      </c>
      <c r="AO310" t="s">
        <v>27</v>
      </c>
    </row>
    <row r="311" spans="1:41" x14ac:dyDescent="0.2">
      <c r="A311" t="s">
        <v>27</v>
      </c>
      <c r="B311">
        <v>2321196</v>
      </c>
      <c r="C311" t="s">
        <v>40</v>
      </c>
      <c r="D311" t="s">
        <v>47</v>
      </c>
      <c r="E311" t="s">
        <v>42</v>
      </c>
      <c r="F311">
        <v>53211</v>
      </c>
      <c r="G311" t="s">
        <v>29</v>
      </c>
      <c r="H311" t="s">
        <v>43</v>
      </c>
      <c r="I311">
        <v>28</v>
      </c>
      <c r="J311" t="s">
        <v>30</v>
      </c>
      <c r="K311" t="s">
        <v>99</v>
      </c>
      <c r="L311">
        <f>VLOOKUP($K311,Key!$A$1:$D$106,2,FALSE)</f>
        <v>43.060786</v>
      </c>
      <c r="M311">
        <f>VLOOKUP($K311,Key!$A$1:$D$106,3,FALSE)</f>
        <v>-87.883825999999999</v>
      </c>
      <c r="N311" t="str">
        <f>VLOOKUP($K311,Key!$A$1:$D$106,4,FALSE)</f>
        <v>Milwaukee</v>
      </c>
      <c r="O311" t="s">
        <v>107</v>
      </c>
      <c r="P311">
        <f>VLOOKUP($O311,Key!$A$1:$D$106,2,FALSE)</f>
        <v>43.06033</v>
      </c>
      <c r="Q311">
        <f>VLOOKUP($O311,Key!$A$1:$D$106,3,FALSE)</f>
        <v>-87.89546</v>
      </c>
      <c r="R311" t="str">
        <f>VLOOKUP($O311,Key!$A$1:$D$106,4,FALSE)</f>
        <v>Milwaukee</v>
      </c>
      <c r="S311">
        <v>4</v>
      </c>
      <c r="T311">
        <v>0</v>
      </c>
      <c r="U311">
        <v>0</v>
      </c>
      <c r="V311" t="s">
        <v>32</v>
      </c>
      <c r="W311">
        <v>0</v>
      </c>
      <c r="X311">
        <v>0</v>
      </c>
      <c r="Y311">
        <v>0</v>
      </c>
      <c r="Z311" s="4">
        <v>-1</v>
      </c>
      <c r="AA311" s="1">
        <v>43500</v>
      </c>
      <c r="AB311" s="6">
        <f t="shared" si="24"/>
        <v>43497</v>
      </c>
      <c r="AC311" s="6">
        <f t="shared" si="25"/>
        <v>43500</v>
      </c>
      <c r="AD311" s="6" t="str">
        <f t="shared" si="26"/>
        <v>Monday</v>
      </c>
      <c r="AE311" s="2">
        <v>0.55355324074074075</v>
      </c>
      <c r="AF311" s="4">
        <v>1</v>
      </c>
      <c r="AG311" s="1">
        <v>43500</v>
      </c>
      <c r="AH311" s="6">
        <f t="shared" si="27"/>
        <v>43497</v>
      </c>
      <c r="AI311" s="6">
        <f t="shared" si="28"/>
        <v>43500</v>
      </c>
      <c r="AJ311" s="6" t="str">
        <f t="shared" si="29"/>
        <v>Monday</v>
      </c>
      <c r="AK311" s="2">
        <v>0.55656249999999996</v>
      </c>
      <c r="AL311" t="s">
        <v>32</v>
      </c>
      <c r="AM311" t="s">
        <v>33</v>
      </c>
      <c r="AN311" t="s">
        <v>46</v>
      </c>
      <c r="AO311" t="s">
        <v>27</v>
      </c>
    </row>
    <row r="312" spans="1:41" x14ac:dyDescent="0.2">
      <c r="A312" t="s">
        <v>27</v>
      </c>
      <c r="B312">
        <v>2272988</v>
      </c>
      <c r="C312" t="s">
        <v>40</v>
      </c>
      <c r="D312" t="s">
        <v>47</v>
      </c>
      <c r="E312" t="s">
        <v>42</v>
      </c>
      <c r="F312">
        <v>53211</v>
      </c>
      <c r="G312" t="s">
        <v>29</v>
      </c>
      <c r="H312" t="s">
        <v>43</v>
      </c>
      <c r="I312">
        <v>12705</v>
      </c>
      <c r="J312" t="s">
        <v>30</v>
      </c>
      <c r="K312" t="s">
        <v>79</v>
      </c>
      <c r="L312">
        <f>VLOOKUP($K312,Key!$A$1:$D$106,2,FALSE)</f>
        <v>43.077359999999999</v>
      </c>
      <c r="M312">
        <f>VLOOKUP($K312,Key!$A$1:$D$106,3,FALSE)</f>
        <v>-87.880769999999998</v>
      </c>
      <c r="N312" t="str">
        <f>VLOOKUP($K312,Key!$A$1:$D$106,4,FALSE)</f>
        <v>Milwaukee</v>
      </c>
      <c r="O312" t="s">
        <v>108</v>
      </c>
      <c r="P312">
        <f>VLOOKUP($O312,Key!$A$1:$D$106,2,FALSE)</f>
        <v>43.060250000000003</v>
      </c>
      <c r="Q312">
        <f>VLOOKUP($O312,Key!$A$1:$D$106,3,FALSE)</f>
        <v>-87.892169999999993</v>
      </c>
      <c r="R312" t="str">
        <f>VLOOKUP($O312,Key!$A$1:$D$106,4,FALSE)</f>
        <v>Milwaukee</v>
      </c>
      <c r="S312">
        <v>13</v>
      </c>
      <c r="T312">
        <v>0</v>
      </c>
      <c r="U312">
        <v>0</v>
      </c>
      <c r="V312" t="s">
        <v>32</v>
      </c>
      <c r="W312">
        <v>1</v>
      </c>
      <c r="X312">
        <v>1</v>
      </c>
      <c r="Y312">
        <v>40</v>
      </c>
      <c r="Z312" s="5">
        <v>-1</v>
      </c>
      <c r="AA312" s="1">
        <v>43500</v>
      </c>
      <c r="AB312" s="7">
        <f t="shared" si="24"/>
        <v>43497</v>
      </c>
      <c r="AC312" s="7">
        <f t="shared" si="25"/>
        <v>43500</v>
      </c>
      <c r="AD312" s="7" t="str">
        <f t="shared" si="26"/>
        <v>Monday</v>
      </c>
      <c r="AE312" s="2">
        <v>0.64118055555555553</v>
      </c>
      <c r="AF312" s="5">
        <v>1</v>
      </c>
      <c r="AG312" s="1">
        <v>43500</v>
      </c>
      <c r="AH312" s="7">
        <f t="shared" si="27"/>
        <v>43497</v>
      </c>
      <c r="AI312" s="7">
        <f t="shared" si="28"/>
        <v>43500</v>
      </c>
      <c r="AJ312" s="7" t="str">
        <f t="shared" si="29"/>
        <v>Monday</v>
      </c>
      <c r="AK312" s="2">
        <v>0.65004629629629629</v>
      </c>
      <c r="AL312" t="s">
        <v>32</v>
      </c>
      <c r="AM312" t="s">
        <v>33</v>
      </c>
      <c r="AN312" t="s">
        <v>46</v>
      </c>
      <c r="AO312" t="s">
        <v>27</v>
      </c>
    </row>
    <row r="313" spans="1:41" x14ac:dyDescent="0.2">
      <c r="A313" t="s">
        <v>101</v>
      </c>
      <c r="B313">
        <v>2257274</v>
      </c>
      <c r="C313" t="s">
        <v>40</v>
      </c>
      <c r="D313" t="s">
        <v>47</v>
      </c>
      <c r="E313" t="s">
        <v>42</v>
      </c>
      <c r="F313">
        <v>53202</v>
      </c>
      <c r="G313" t="s">
        <v>29</v>
      </c>
      <c r="H313" t="s">
        <v>102</v>
      </c>
      <c r="I313">
        <v>11048</v>
      </c>
      <c r="J313" t="s">
        <v>30</v>
      </c>
      <c r="K313" t="s">
        <v>45</v>
      </c>
      <c r="L313">
        <f>VLOOKUP($K313,Key!$A$1:$D$106,2,FALSE)</f>
        <v>43.03886</v>
      </c>
      <c r="M313">
        <f>VLOOKUP($K313,Key!$A$1:$D$106,3,FALSE)</f>
        <v>-87.902720000000002</v>
      </c>
      <c r="N313" t="str">
        <f>VLOOKUP($K313,Key!$A$1:$D$106,4,FALSE)</f>
        <v>Milwaukee</v>
      </c>
      <c r="O313" t="s">
        <v>31</v>
      </c>
      <c r="P313">
        <f>VLOOKUP($O313,Key!$A$1:$D$106,2,FALSE)</f>
        <v>43.034619999999997</v>
      </c>
      <c r="Q313">
        <f>VLOOKUP($O313,Key!$A$1:$D$106,3,FALSE)</f>
        <v>-87.917500000000004</v>
      </c>
      <c r="R313" t="str">
        <f>VLOOKUP($O313,Key!$A$1:$D$106,4,FALSE)</f>
        <v>Milwaukee</v>
      </c>
      <c r="S313">
        <v>1135</v>
      </c>
      <c r="T313">
        <v>30</v>
      </c>
      <c r="U313">
        <v>0</v>
      </c>
      <c r="V313" t="s">
        <v>33</v>
      </c>
      <c r="W313">
        <v>18</v>
      </c>
      <c r="X313">
        <v>17.100000000000001</v>
      </c>
      <c r="Y313">
        <v>720</v>
      </c>
      <c r="Z313" s="4">
        <v>-1</v>
      </c>
      <c r="AA313" s="1">
        <v>43500</v>
      </c>
      <c r="AB313" s="6">
        <f t="shared" si="24"/>
        <v>43497</v>
      </c>
      <c r="AC313" s="6">
        <f t="shared" si="25"/>
        <v>43500</v>
      </c>
      <c r="AD313" s="6" t="str">
        <f t="shared" si="26"/>
        <v>Monday</v>
      </c>
      <c r="AE313" s="2">
        <v>0.65300925925925923</v>
      </c>
      <c r="AF313" s="4">
        <v>1</v>
      </c>
      <c r="AG313" s="1">
        <v>43501</v>
      </c>
      <c r="AH313" s="6">
        <f t="shared" si="27"/>
        <v>43497</v>
      </c>
      <c r="AI313" s="6">
        <f t="shared" si="28"/>
        <v>43501</v>
      </c>
      <c r="AJ313" s="6" t="str">
        <f t="shared" si="29"/>
        <v>Tuesday</v>
      </c>
      <c r="AK313" s="2">
        <v>0.4415162037037037</v>
      </c>
      <c r="AL313" t="s">
        <v>33</v>
      </c>
      <c r="AM313" t="s">
        <v>32</v>
      </c>
      <c r="AN313" t="s">
        <v>46</v>
      </c>
      <c r="AO313" t="s">
        <v>27</v>
      </c>
    </row>
    <row r="314" spans="1:41" x14ac:dyDescent="0.2">
      <c r="A314" t="s">
        <v>27</v>
      </c>
      <c r="B314">
        <v>2249527</v>
      </c>
      <c r="C314" t="s">
        <v>40</v>
      </c>
      <c r="D314" t="s">
        <v>47</v>
      </c>
      <c r="E314" t="s">
        <v>42</v>
      </c>
      <c r="F314">
        <v>53202</v>
      </c>
      <c r="G314" t="s">
        <v>29</v>
      </c>
      <c r="H314" t="s">
        <v>43</v>
      </c>
      <c r="I314">
        <v>5425</v>
      </c>
      <c r="J314" t="s">
        <v>30</v>
      </c>
      <c r="K314" t="s">
        <v>39</v>
      </c>
      <c r="L314">
        <f>VLOOKUP($K314,Key!$A$1:$D$106,2,FALSE)</f>
        <v>43.053040000000003</v>
      </c>
      <c r="M314">
        <f>VLOOKUP($K314,Key!$A$1:$D$106,3,FALSE)</f>
        <v>-87.897660000000002</v>
      </c>
      <c r="N314" t="str">
        <f>VLOOKUP($K314,Key!$A$1:$D$106,4,FALSE)</f>
        <v>Milwaukee</v>
      </c>
      <c r="O314" t="s">
        <v>79</v>
      </c>
      <c r="P314">
        <f>VLOOKUP($O314,Key!$A$1:$D$106,2,FALSE)</f>
        <v>43.077359999999999</v>
      </c>
      <c r="Q314">
        <f>VLOOKUP($O314,Key!$A$1:$D$106,3,FALSE)</f>
        <v>-87.880769999999998</v>
      </c>
      <c r="R314" t="str">
        <f>VLOOKUP($O314,Key!$A$1:$D$106,4,FALSE)</f>
        <v>Milwaukee</v>
      </c>
      <c r="S314">
        <v>37</v>
      </c>
      <c r="T314">
        <v>0</v>
      </c>
      <c r="U314">
        <v>0</v>
      </c>
      <c r="V314" t="s">
        <v>32</v>
      </c>
      <c r="W314">
        <v>5</v>
      </c>
      <c r="X314">
        <v>4.8</v>
      </c>
      <c r="Y314">
        <v>200</v>
      </c>
      <c r="Z314" s="5">
        <v>-1</v>
      </c>
      <c r="AA314" s="1">
        <v>43501</v>
      </c>
      <c r="AB314" s="7">
        <f t="shared" si="24"/>
        <v>43497</v>
      </c>
      <c r="AC314" s="7">
        <f t="shared" si="25"/>
        <v>43501</v>
      </c>
      <c r="AD314" s="7" t="str">
        <f t="shared" si="26"/>
        <v>Tuesday</v>
      </c>
      <c r="AE314" s="2">
        <v>0.43737268518518518</v>
      </c>
      <c r="AF314" s="5">
        <v>1</v>
      </c>
      <c r="AG314" s="1">
        <v>43501</v>
      </c>
      <c r="AH314" s="7">
        <f t="shared" si="27"/>
        <v>43497</v>
      </c>
      <c r="AI314" s="7">
        <f t="shared" si="28"/>
        <v>43501</v>
      </c>
      <c r="AJ314" s="7" t="str">
        <f t="shared" si="29"/>
        <v>Tuesday</v>
      </c>
      <c r="AK314" s="2">
        <v>0.46280092592592598</v>
      </c>
      <c r="AL314" t="s">
        <v>33</v>
      </c>
      <c r="AM314" t="s">
        <v>33</v>
      </c>
      <c r="AN314" t="s">
        <v>46</v>
      </c>
      <c r="AO314" t="s">
        <v>27</v>
      </c>
    </row>
    <row r="315" spans="1:41" x14ac:dyDescent="0.2">
      <c r="A315" t="s">
        <v>27</v>
      </c>
      <c r="B315">
        <v>2394385</v>
      </c>
      <c r="C315" t="s">
        <v>40</v>
      </c>
      <c r="D315" t="s">
        <v>47</v>
      </c>
      <c r="E315" t="s">
        <v>42</v>
      </c>
      <c r="F315">
        <v>53211</v>
      </c>
      <c r="G315" t="s">
        <v>29</v>
      </c>
      <c r="H315" t="s">
        <v>91</v>
      </c>
      <c r="I315">
        <v>959</v>
      </c>
      <c r="J315" t="s">
        <v>30</v>
      </c>
      <c r="K315" t="s">
        <v>106</v>
      </c>
      <c r="L315">
        <f>VLOOKUP($K315,Key!$A$1:$D$106,2,FALSE)</f>
        <v>43.069021999999997</v>
      </c>
      <c r="M315">
        <f>VLOOKUP($K315,Key!$A$1:$D$106,3,FALSE)</f>
        <v>-87.887940999999998</v>
      </c>
      <c r="N315" t="str">
        <f>VLOOKUP($K315,Key!$A$1:$D$106,4,FALSE)</f>
        <v>Milwaukee</v>
      </c>
      <c r="O315" t="s">
        <v>94</v>
      </c>
      <c r="P315">
        <f>VLOOKUP($O315,Key!$A$1:$D$106,2,FALSE)</f>
        <v>43.066893999999998</v>
      </c>
      <c r="Q315">
        <f>VLOOKUP($O315,Key!$A$1:$D$106,3,FALSE)</f>
        <v>-87.877936000000005</v>
      </c>
      <c r="R315" t="str">
        <f>VLOOKUP($O315,Key!$A$1:$D$106,4,FALSE)</f>
        <v>Milwaukee</v>
      </c>
      <c r="S315">
        <v>7</v>
      </c>
      <c r="T315">
        <v>0</v>
      </c>
      <c r="U315">
        <v>0</v>
      </c>
      <c r="V315" t="s">
        <v>32</v>
      </c>
      <c r="W315">
        <v>1</v>
      </c>
      <c r="X315">
        <v>1</v>
      </c>
      <c r="Y315">
        <v>40</v>
      </c>
      <c r="Z315" s="4">
        <v>-1</v>
      </c>
      <c r="AA315" s="1">
        <v>43501</v>
      </c>
      <c r="AB315" s="6">
        <f t="shared" si="24"/>
        <v>43497</v>
      </c>
      <c r="AC315" s="6">
        <f t="shared" si="25"/>
        <v>43501</v>
      </c>
      <c r="AD315" s="6" t="str">
        <f t="shared" si="26"/>
        <v>Tuesday</v>
      </c>
      <c r="AE315" s="2">
        <v>0.44869212962962962</v>
      </c>
      <c r="AF315" s="4">
        <v>1</v>
      </c>
      <c r="AG315" s="1">
        <v>43501</v>
      </c>
      <c r="AH315" s="6">
        <f t="shared" si="27"/>
        <v>43497</v>
      </c>
      <c r="AI315" s="6">
        <f t="shared" si="28"/>
        <v>43501</v>
      </c>
      <c r="AJ315" s="6" t="str">
        <f t="shared" si="29"/>
        <v>Tuesday</v>
      </c>
      <c r="AK315" s="2">
        <v>0.4538194444444445</v>
      </c>
      <c r="AL315" t="s">
        <v>32</v>
      </c>
      <c r="AM315" t="s">
        <v>33</v>
      </c>
      <c r="AN315" t="s">
        <v>46</v>
      </c>
      <c r="AO315" t="s">
        <v>27</v>
      </c>
    </row>
    <row r="316" spans="1:41" x14ac:dyDescent="0.2">
      <c r="A316" t="s">
        <v>27</v>
      </c>
      <c r="B316">
        <v>1092313</v>
      </c>
      <c r="C316" t="s">
        <v>40</v>
      </c>
      <c r="D316" t="s">
        <v>47</v>
      </c>
      <c r="E316" t="s">
        <v>42</v>
      </c>
      <c r="F316">
        <v>53211</v>
      </c>
      <c r="G316" t="s">
        <v>29</v>
      </c>
      <c r="H316" t="s">
        <v>43</v>
      </c>
      <c r="I316">
        <v>12503</v>
      </c>
      <c r="J316" t="s">
        <v>30</v>
      </c>
      <c r="K316" t="s">
        <v>83</v>
      </c>
      <c r="L316">
        <f>VLOOKUP($K316,Key!$A$1:$D$106,2,FALSE)</f>
        <v>43.074655999999997</v>
      </c>
      <c r="M316">
        <f>VLOOKUP($K316,Key!$A$1:$D$106,3,FALSE)</f>
        <v>-87.889011999999994</v>
      </c>
      <c r="N316" t="str">
        <f>VLOOKUP($K316,Key!$A$1:$D$106,4,FALSE)</f>
        <v>Milwaukee</v>
      </c>
      <c r="O316" t="s">
        <v>84</v>
      </c>
      <c r="P316">
        <f>VLOOKUP($O316,Key!$A$1:$D$106,2,FALSE)</f>
        <v>43.074890000000003</v>
      </c>
      <c r="Q316">
        <f>VLOOKUP($O316,Key!$A$1:$D$106,3,FALSE)</f>
        <v>-87.882810000000006</v>
      </c>
      <c r="R316" t="str">
        <f>VLOOKUP($O316,Key!$A$1:$D$106,4,FALSE)</f>
        <v>Milwaukee</v>
      </c>
      <c r="S316">
        <v>3</v>
      </c>
      <c r="T316">
        <v>0</v>
      </c>
      <c r="U316">
        <v>0</v>
      </c>
      <c r="V316" t="s">
        <v>32</v>
      </c>
      <c r="W316">
        <v>0</v>
      </c>
      <c r="X316">
        <v>0</v>
      </c>
      <c r="Y316">
        <v>0</v>
      </c>
      <c r="Z316" s="5">
        <v>-1</v>
      </c>
      <c r="AA316" s="1">
        <v>43501</v>
      </c>
      <c r="AB316" s="7">
        <f t="shared" si="24"/>
        <v>43497</v>
      </c>
      <c r="AC316" s="7">
        <f t="shared" si="25"/>
        <v>43501</v>
      </c>
      <c r="AD316" s="7" t="str">
        <f t="shared" si="26"/>
        <v>Tuesday</v>
      </c>
      <c r="AE316" s="2">
        <v>0.47143518518518518</v>
      </c>
      <c r="AF316" s="5">
        <v>1</v>
      </c>
      <c r="AG316" s="1">
        <v>43501</v>
      </c>
      <c r="AH316" s="7">
        <f t="shared" si="27"/>
        <v>43497</v>
      </c>
      <c r="AI316" s="7">
        <f t="shared" si="28"/>
        <v>43501</v>
      </c>
      <c r="AJ316" s="7" t="str">
        <f t="shared" si="29"/>
        <v>Tuesday</v>
      </c>
      <c r="AK316" s="2">
        <v>0.47291666666666665</v>
      </c>
      <c r="AL316" t="s">
        <v>32</v>
      </c>
      <c r="AM316" t="s">
        <v>33</v>
      </c>
      <c r="AN316" t="s">
        <v>46</v>
      </c>
      <c r="AO316" t="s">
        <v>27</v>
      </c>
    </row>
    <row r="317" spans="1:41" x14ac:dyDescent="0.2">
      <c r="A317" t="s">
        <v>27</v>
      </c>
      <c r="B317">
        <v>531225</v>
      </c>
      <c r="C317" t="s">
        <v>40</v>
      </c>
      <c r="D317" t="s">
        <v>86</v>
      </c>
      <c r="E317" t="s">
        <v>42</v>
      </c>
      <c r="F317">
        <v>53202</v>
      </c>
      <c r="G317" t="s">
        <v>29</v>
      </c>
      <c r="H317" t="s">
        <v>43</v>
      </c>
      <c r="I317">
        <v>11087</v>
      </c>
      <c r="J317" t="s">
        <v>30</v>
      </c>
      <c r="K317" t="s">
        <v>98</v>
      </c>
      <c r="L317">
        <f>VLOOKUP($K317,Key!$A$1:$D$106,2,FALSE)</f>
        <v>43.05097</v>
      </c>
      <c r="M317">
        <f>VLOOKUP($K317,Key!$A$1:$D$106,3,FALSE)</f>
        <v>-87.906440000000003</v>
      </c>
      <c r="N317" t="str">
        <f>VLOOKUP($K317,Key!$A$1:$D$106,4,FALSE)</f>
        <v>Milwaukee</v>
      </c>
      <c r="O317" t="s">
        <v>36</v>
      </c>
      <c r="P317">
        <f>VLOOKUP($O317,Key!$A$1:$D$106,2,FALSE)</f>
        <v>43.04824</v>
      </c>
      <c r="Q317">
        <f>VLOOKUP($O317,Key!$A$1:$D$106,3,FALSE)</f>
        <v>-87.904970000000006</v>
      </c>
      <c r="R317" t="str">
        <f>VLOOKUP($O317,Key!$A$1:$D$106,4,FALSE)</f>
        <v>Milwaukee</v>
      </c>
      <c r="S317">
        <v>4</v>
      </c>
      <c r="T317">
        <v>0</v>
      </c>
      <c r="U317">
        <v>0</v>
      </c>
      <c r="V317" t="s">
        <v>32</v>
      </c>
      <c r="W317">
        <v>0</v>
      </c>
      <c r="X317">
        <v>0</v>
      </c>
      <c r="Y317">
        <v>0</v>
      </c>
      <c r="Z317" s="4">
        <v>-1</v>
      </c>
      <c r="AA317" s="1">
        <v>43501</v>
      </c>
      <c r="AB317" s="6">
        <f t="shared" si="24"/>
        <v>43497</v>
      </c>
      <c r="AC317" s="6">
        <f t="shared" si="25"/>
        <v>43501</v>
      </c>
      <c r="AD317" s="6" t="str">
        <f t="shared" si="26"/>
        <v>Tuesday</v>
      </c>
      <c r="AE317" s="2">
        <v>0.61618055555555562</v>
      </c>
      <c r="AF317" s="4">
        <v>1</v>
      </c>
      <c r="AG317" s="1">
        <v>43501</v>
      </c>
      <c r="AH317" s="6">
        <f t="shared" si="27"/>
        <v>43497</v>
      </c>
      <c r="AI317" s="6">
        <f t="shared" si="28"/>
        <v>43501</v>
      </c>
      <c r="AJ317" s="6" t="str">
        <f t="shared" si="29"/>
        <v>Tuesday</v>
      </c>
      <c r="AK317" s="2">
        <v>0.61912037037037038</v>
      </c>
      <c r="AL317" t="s">
        <v>32</v>
      </c>
      <c r="AM317" t="s">
        <v>33</v>
      </c>
      <c r="AN317" t="s">
        <v>46</v>
      </c>
      <c r="AO317" t="s">
        <v>27</v>
      </c>
    </row>
    <row r="318" spans="1:41" x14ac:dyDescent="0.2">
      <c r="A318" t="s">
        <v>101</v>
      </c>
      <c r="B318">
        <v>2257274</v>
      </c>
      <c r="C318" t="s">
        <v>40</v>
      </c>
      <c r="D318" t="s">
        <v>47</v>
      </c>
      <c r="E318" t="s">
        <v>42</v>
      </c>
      <c r="F318">
        <v>53202</v>
      </c>
      <c r="G318" t="s">
        <v>29</v>
      </c>
      <c r="H318" t="s">
        <v>102</v>
      </c>
      <c r="I318">
        <v>12518</v>
      </c>
      <c r="J318" t="s">
        <v>30</v>
      </c>
      <c r="K318" t="s">
        <v>45</v>
      </c>
      <c r="L318">
        <f>VLOOKUP($K318,Key!$A$1:$D$106,2,FALSE)</f>
        <v>43.03886</v>
      </c>
      <c r="M318">
        <f>VLOOKUP($K318,Key!$A$1:$D$106,3,FALSE)</f>
        <v>-87.902720000000002</v>
      </c>
      <c r="N318" t="str">
        <f>VLOOKUP($K318,Key!$A$1:$D$106,4,FALSE)</f>
        <v>Milwaukee</v>
      </c>
      <c r="O318" t="s">
        <v>98</v>
      </c>
      <c r="P318">
        <f>VLOOKUP($O318,Key!$A$1:$D$106,2,FALSE)</f>
        <v>43.05097</v>
      </c>
      <c r="Q318">
        <f>VLOOKUP($O318,Key!$A$1:$D$106,3,FALSE)</f>
        <v>-87.906440000000003</v>
      </c>
      <c r="R318" t="str">
        <f>VLOOKUP($O318,Key!$A$1:$D$106,4,FALSE)</f>
        <v>Milwaukee</v>
      </c>
      <c r="S318">
        <v>7</v>
      </c>
      <c r="T318">
        <v>0</v>
      </c>
      <c r="U318">
        <v>0</v>
      </c>
      <c r="V318" t="s">
        <v>32</v>
      </c>
      <c r="W318">
        <v>1</v>
      </c>
      <c r="X318">
        <v>1</v>
      </c>
      <c r="Y318">
        <v>40</v>
      </c>
      <c r="Z318" s="5">
        <v>-1</v>
      </c>
      <c r="AA318" s="1">
        <v>43501</v>
      </c>
      <c r="AB318" s="7">
        <f t="shared" si="24"/>
        <v>43497</v>
      </c>
      <c r="AC318" s="7">
        <f t="shared" si="25"/>
        <v>43501</v>
      </c>
      <c r="AD318" s="7" t="str">
        <f t="shared" si="26"/>
        <v>Tuesday</v>
      </c>
      <c r="AE318" s="2">
        <v>0.69143518518518521</v>
      </c>
      <c r="AF318" s="5">
        <v>1</v>
      </c>
      <c r="AG318" s="1">
        <v>43501</v>
      </c>
      <c r="AH318" s="7">
        <f t="shared" si="27"/>
        <v>43497</v>
      </c>
      <c r="AI318" s="7">
        <f t="shared" si="28"/>
        <v>43501</v>
      </c>
      <c r="AJ318" s="7" t="str">
        <f t="shared" si="29"/>
        <v>Tuesday</v>
      </c>
      <c r="AK318" s="2">
        <v>0.69596064814814806</v>
      </c>
      <c r="AL318" t="s">
        <v>32</v>
      </c>
      <c r="AM318" t="s">
        <v>32</v>
      </c>
      <c r="AN318" t="s">
        <v>46</v>
      </c>
      <c r="AO318" t="s">
        <v>27</v>
      </c>
    </row>
    <row r="319" spans="1:41" x14ac:dyDescent="0.2">
      <c r="A319" t="s">
        <v>27</v>
      </c>
      <c r="B319">
        <v>2262182</v>
      </c>
      <c r="C319" t="s">
        <v>40</v>
      </c>
      <c r="D319" t="s">
        <v>47</v>
      </c>
      <c r="E319" t="s">
        <v>42</v>
      </c>
      <c r="F319">
        <v>53206</v>
      </c>
      <c r="G319" t="s">
        <v>29</v>
      </c>
      <c r="H319" t="s">
        <v>43</v>
      </c>
      <c r="I319">
        <v>12615</v>
      </c>
      <c r="J319" t="s">
        <v>30</v>
      </c>
      <c r="K319" t="s">
        <v>84</v>
      </c>
      <c r="L319">
        <f>VLOOKUP($K319,Key!$A$1:$D$106,2,FALSE)</f>
        <v>43.074890000000003</v>
      </c>
      <c r="M319">
        <f>VLOOKUP($K319,Key!$A$1:$D$106,3,FALSE)</f>
        <v>-87.882810000000006</v>
      </c>
      <c r="N319" t="str">
        <f>VLOOKUP($K319,Key!$A$1:$D$106,4,FALSE)</f>
        <v>Milwaukee</v>
      </c>
      <c r="O319" t="s">
        <v>104</v>
      </c>
      <c r="P319">
        <f>VLOOKUP($O319,Key!$A$1:$D$106,2,FALSE)</f>
        <v>43.063749000000001</v>
      </c>
      <c r="Q319">
        <f>VLOOKUP($O319,Key!$A$1:$D$106,3,FALSE)</f>
        <v>-87.887962999999999</v>
      </c>
      <c r="R319" t="str">
        <f>VLOOKUP($O319,Key!$A$1:$D$106,4,FALSE)</f>
        <v>Milwaukee</v>
      </c>
      <c r="S319">
        <v>8</v>
      </c>
      <c r="T319">
        <v>0</v>
      </c>
      <c r="U319">
        <v>0</v>
      </c>
      <c r="V319" t="s">
        <v>32</v>
      </c>
      <c r="W319">
        <v>1</v>
      </c>
      <c r="X319">
        <v>1</v>
      </c>
      <c r="Y319">
        <v>40</v>
      </c>
      <c r="Z319" s="4">
        <v>-1</v>
      </c>
      <c r="AA319" s="1">
        <v>43501</v>
      </c>
      <c r="AB319" s="6">
        <f t="shared" si="24"/>
        <v>43497</v>
      </c>
      <c r="AC319" s="6">
        <f t="shared" si="25"/>
        <v>43501</v>
      </c>
      <c r="AD319" s="6" t="str">
        <f t="shared" si="26"/>
        <v>Tuesday</v>
      </c>
      <c r="AE319" s="2">
        <v>0.75956018518518509</v>
      </c>
      <c r="AF319" s="4">
        <v>1</v>
      </c>
      <c r="AG319" s="1">
        <v>43501</v>
      </c>
      <c r="AH319" s="6">
        <f t="shared" si="27"/>
        <v>43497</v>
      </c>
      <c r="AI319" s="6">
        <f t="shared" si="28"/>
        <v>43501</v>
      </c>
      <c r="AJ319" s="6" t="str">
        <f t="shared" si="29"/>
        <v>Tuesday</v>
      </c>
      <c r="AK319" s="2">
        <v>0.76491898148148152</v>
      </c>
      <c r="AL319" t="s">
        <v>32</v>
      </c>
      <c r="AM319" t="s">
        <v>33</v>
      </c>
      <c r="AN319" t="s">
        <v>46</v>
      </c>
      <c r="AO319" t="s">
        <v>27</v>
      </c>
    </row>
    <row r="320" spans="1:41" x14ac:dyDescent="0.2">
      <c r="A320" t="s">
        <v>27</v>
      </c>
      <c r="B320">
        <v>783916</v>
      </c>
      <c r="C320" t="s">
        <v>40</v>
      </c>
      <c r="D320" t="s">
        <v>110</v>
      </c>
      <c r="E320" t="s">
        <v>111</v>
      </c>
      <c r="F320">
        <v>60618</v>
      </c>
      <c r="G320" t="s">
        <v>29</v>
      </c>
      <c r="H320" t="s">
        <v>43</v>
      </c>
      <c r="I320">
        <v>1</v>
      </c>
      <c r="J320" t="s">
        <v>30</v>
      </c>
      <c r="K320" t="s">
        <v>45</v>
      </c>
      <c r="L320">
        <f>VLOOKUP($K320,Key!$A$1:$D$106,2,FALSE)</f>
        <v>43.03886</v>
      </c>
      <c r="M320">
        <f>VLOOKUP($K320,Key!$A$1:$D$106,3,FALSE)</f>
        <v>-87.902720000000002</v>
      </c>
      <c r="N320" t="str">
        <f>VLOOKUP($K320,Key!$A$1:$D$106,4,FALSE)</f>
        <v>Milwaukee</v>
      </c>
      <c r="O320" t="s">
        <v>31</v>
      </c>
      <c r="P320">
        <f>VLOOKUP($O320,Key!$A$1:$D$106,2,FALSE)</f>
        <v>43.034619999999997</v>
      </c>
      <c r="Q320">
        <f>VLOOKUP($O320,Key!$A$1:$D$106,3,FALSE)</f>
        <v>-87.917500000000004</v>
      </c>
      <c r="R320" t="str">
        <f>VLOOKUP($O320,Key!$A$1:$D$106,4,FALSE)</f>
        <v>Milwaukee</v>
      </c>
      <c r="S320">
        <v>936</v>
      </c>
      <c r="T320">
        <v>0</v>
      </c>
      <c r="U320">
        <v>0</v>
      </c>
      <c r="V320" t="s">
        <v>33</v>
      </c>
      <c r="W320">
        <v>18</v>
      </c>
      <c r="X320">
        <v>17.100000000000001</v>
      </c>
      <c r="Y320">
        <v>720</v>
      </c>
      <c r="Z320" s="5">
        <v>-1</v>
      </c>
      <c r="AA320" s="1">
        <v>43501</v>
      </c>
      <c r="AB320" s="7">
        <f t="shared" si="24"/>
        <v>43497</v>
      </c>
      <c r="AC320" s="7">
        <f t="shared" si="25"/>
        <v>43501</v>
      </c>
      <c r="AD320" s="7" t="str">
        <f t="shared" si="26"/>
        <v>Tuesday</v>
      </c>
      <c r="AE320" s="2">
        <v>0.80641203703703701</v>
      </c>
      <c r="AF320" s="5">
        <v>1</v>
      </c>
      <c r="AG320" s="1">
        <v>43502</v>
      </c>
      <c r="AH320" s="7">
        <f t="shared" si="27"/>
        <v>43497</v>
      </c>
      <c r="AI320" s="7">
        <f t="shared" si="28"/>
        <v>43502</v>
      </c>
      <c r="AJ320" s="7" t="str">
        <f t="shared" si="29"/>
        <v>Wednesday</v>
      </c>
      <c r="AK320" s="2">
        <v>0.45674768518518521</v>
      </c>
      <c r="AL320" t="s">
        <v>33</v>
      </c>
      <c r="AM320" t="s">
        <v>33</v>
      </c>
      <c r="AN320" t="s">
        <v>46</v>
      </c>
      <c r="AO320" t="s">
        <v>27</v>
      </c>
    </row>
    <row r="321" spans="1:41" x14ac:dyDescent="0.2">
      <c r="A321" t="s">
        <v>27</v>
      </c>
      <c r="B321">
        <v>2321196</v>
      </c>
      <c r="C321" t="s">
        <v>40</v>
      </c>
      <c r="D321" t="s">
        <v>47</v>
      </c>
      <c r="E321" t="s">
        <v>42</v>
      </c>
      <c r="F321">
        <v>53211</v>
      </c>
      <c r="G321" t="s">
        <v>29</v>
      </c>
      <c r="H321" t="s">
        <v>43</v>
      </c>
      <c r="I321">
        <v>12611</v>
      </c>
      <c r="J321" t="s">
        <v>30</v>
      </c>
      <c r="K321" t="s">
        <v>35</v>
      </c>
      <c r="L321">
        <f>VLOOKUP($K321,Key!$A$1:$D$106,2,FALSE)</f>
        <v>43.042490000000001</v>
      </c>
      <c r="M321">
        <f>VLOOKUP($K321,Key!$A$1:$D$106,3,FALSE)</f>
        <v>-87.909959999999998</v>
      </c>
      <c r="N321" t="str">
        <f>VLOOKUP($K321,Key!$A$1:$D$106,4,FALSE)</f>
        <v>Milwaukee</v>
      </c>
      <c r="O321" t="s">
        <v>44</v>
      </c>
      <c r="P321">
        <f>VLOOKUP($O321,Key!$A$1:$D$106,2,FALSE)</f>
        <v>43.03519</v>
      </c>
      <c r="Q321">
        <f>VLOOKUP($O321,Key!$A$1:$D$106,3,FALSE)</f>
        <v>-87.907390000000007</v>
      </c>
      <c r="R321" t="str">
        <f>VLOOKUP($O321,Key!$A$1:$D$106,4,FALSE)</f>
        <v>Milwaukee</v>
      </c>
      <c r="S321">
        <v>7</v>
      </c>
      <c r="T321">
        <v>0</v>
      </c>
      <c r="U321">
        <v>0</v>
      </c>
      <c r="V321" t="s">
        <v>32</v>
      </c>
      <c r="W321">
        <v>1</v>
      </c>
      <c r="X321">
        <v>1</v>
      </c>
      <c r="Y321">
        <v>40</v>
      </c>
      <c r="Z321" s="4">
        <v>-1</v>
      </c>
      <c r="AA321" s="1">
        <v>43502</v>
      </c>
      <c r="AB321" s="6">
        <f t="shared" si="24"/>
        <v>43497</v>
      </c>
      <c r="AC321" s="6">
        <f t="shared" si="25"/>
        <v>43502</v>
      </c>
      <c r="AD321" s="6" t="str">
        <f t="shared" si="26"/>
        <v>Wednesday</v>
      </c>
      <c r="AE321" s="2">
        <v>0.84641203703703705</v>
      </c>
      <c r="AF321" s="4">
        <v>1</v>
      </c>
      <c r="AG321" s="1">
        <v>43502</v>
      </c>
      <c r="AH321" s="6">
        <f t="shared" si="27"/>
        <v>43497</v>
      </c>
      <c r="AI321" s="6">
        <f t="shared" si="28"/>
        <v>43502</v>
      </c>
      <c r="AJ321" s="6" t="str">
        <f t="shared" si="29"/>
        <v>Wednesday</v>
      </c>
      <c r="AK321" s="2">
        <v>0.85136574074074067</v>
      </c>
      <c r="AL321" t="s">
        <v>32</v>
      </c>
      <c r="AM321" t="s">
        <v>33</v>
      </c>
      <c r="AN321" t="s">
        <v>46</v>
      </c>
      <c r="AO321" t="s">
        <v>27</v>
      </c>
    </row>
    <row r="322" spans="1:41" x14ac:dyDescent="0.2">
      <c r="A322" t="s">
        <v>27</v>
      </c>
      <c r="B322">
        <v>783916</v>
      </c>
      <c r="C322" t="s">
        <v>40</v>
      </c>
      <c r="D322" t="s">
        <v>110</v>
      </c>
      <c r="E322" t="s">
        <v>111</v>
      </c>
      <c r="F322">
        <v>60618</v>
      </c>
      <c r="G322" t="s">
        <v>29</v>
      </c>
      <c r="H322" t="s">
        <v>43</v>
      </c>
      <c r="I322">
        <v>1</v>
      </c>
      <c r="J322" t="s">
        <v>30</v>
      </c>
      <c r="K322" t="s">
        <v>31</v>
      </c>
      <c r="L322">
        <f>VLOOKUP($K322,Key!$A$1:$D$106,2,FALSE)</f>
        <v>43.034619999999997</v>
      </c>
      <c r="M322">
        <f>VLOOKUP($K322,Key!$A$1:$D$106,3,FALSE)</f>
        <v>-87.917500000000004</v>
      </c>
      <c r="N322" t="str">
        <f>VLOOKUP($K322,Key!$A$1:$D$106,4,FALSE)</f>
        <v>Milwaukee</v>
      </c>
      <c r="O322" t="s">
        <v>45</v>
      </c>
      <c r="P322">
        <f>VLOOKUP($O322,Key!$A$1:$D$106,2,FALSE)</f>
        <v>43.03886</v>
      </c>
      <c r="Q322">
        <f>VLOOKUP($O322,Key!$A$1:$D$106,3,FALSE)</f>
        <v>-87.902720000000002</v>
      </c>
      <c r="R322" t="str">
        <f>VLOOKUP($O322,Key!$A$1:$D$106,4,FALSE)</f>
        <v>Milwaukee</v>
      </c>
      <c r="S322">
        <v>9</v>
      </c>
      <c r="T322">
        <v>0</v>
      </c>
      <c r="U322">
        <v>0</v>
      </c>
      <c r="V322" t="s">
        <v>32</v>
      </c>
      <c r="W322">
        <v>1</v>
      </c>
      <c r="X322">
        <v>1</v>
      </c>
      <c r="Y322">
        <v>40</v>
      </c>
      <c r="Z322" s="5">
        <v>-1</v>
      </c>
      <c r="AA322" s="1">
        <v>43503</v>
      </c>
      <c r="AB322" s="7">
        <f t="shared" ref="AB322:AB385" si="30">DATE(YEAR(AA322), MONTH(AA322), 1)</f>
        <v>43497</v>
      </c>
      <c r="AC322" s="7">
        <f t="shared" ref="AC322:AC385" si="31">AA322</f>
        <v>43503</v>
      </c>
      <c r="AD322" s="7" t="str">
        <f t="shared" ref="AD322:AD385" si="32">TEXT(AC322,"dddd")</f>
        <v>Thursday</v>
      </c>
      <c r="AE322" s="2">
        <v>0.31917824074074075</v>
      </c>
      <c r="AF322" s="5">
        <v>1</v>
      </c>
      <c r="AG322" s="1">
        <v>43503</v>
      </c>
      <c r="AH322" s="7">
        <f t="shared" ref="AH322:AH385" si="33">DATE(YEAR(AG322), MONTH(AG322), 1)</f>
        <v>43497</v>
      </c>
      <c r="AI322" s="7">
        <f t="shared" ref="AI322:AI385" si="34">AG322</f>
        <v>43503</v>
      </c>
      <c r="AJ322" s="7" t="str">
        <f t="shared" ref="AJ322:AJ385" si="35">TEXT(AI322,"dddd")</f>
        <v>Thursday</v>
      </c>
      <c r="AK322" s="2">
        <v>0.32564814814814813</v>
      </c>
      <c r="AL322" t="s">
        <v>32</v>
      </c>
      <c r="AM322" t="s">
        <v>33</v>
      </c>
      <c r="AN322" t="s">
        <v>46</v>
      </c>
      <c r="AO322" t="s">
        <v>27</v>
      </c>
    </row>
    <row r="323" spans="1:41" x14ac:dyDescent="0.2">
      <c r="A323" t="s">
        <v>27</v>
      </c>
      <c r="B323">
        <v>2342234</v>
      </c>
      <c r="C323" t="s">
        <v>40</v>
      </c>
      <c r="D323" t="s">
        <v>128</v>
      </c>
      <c r="E323" t="s">
        <v>42</v>
      </c>
      <c r="F323">
        <v>53189</v>
      </c>
      <c r="G323" t="s">
        <v>29</v>
      </c>
      <c r="H323" t="s">
        <v>43</v>
      </c>
      <c r="I323">
        <v>5712</v>
      </c>
      <c r="J323" t="s">
        <v>30</v>
      </c>
      <c r="K323" t="s">
        <v>107</v>
      </c>
      <c r="L323">
        <f>VLOOKUP($K323,Key!$A$1:$D$106,2,FALSE)</f>
        <v>43.06033</v>
      </c>
      <c r="M323">
        <f>VLOOKUP($K323,Key!$A$1:$D$106,3,FALSE)</f>
        <v>-87.89546</v>
      </c>
      <c r="N323" t="str">
        <f>VLOOKUP($K323,Key!$A$1:$D$106,4,FALSE)</f>
        <v>Milwaukee</v>
      </c>
      <c r="O323" t="s">
        <v>106</v>
      </c>
      <c r="P323">
        <f>VLOOKUP($O323,Key!$A$1:$D$106,2,FALSE)</f>
        <v>43.069021999999997</v>
      </c>
      <c r="Q323">
        <f>VLOOKUP($O323,Key!$A$1:$D$106,3,FALSE)</f>
        <v>-87.887940999999998</v>
      </c>
      <c r="R323" t="str">
        <f>VLOOKUP($O323,Key!$A$1:$D$106,4,FALSE)</f>
        <v>Milwaukee</v>
      </c>
      <c r="S323">
        <v>7</v>
      </c>
      <c r="T323">
        <v>0</v>
      </c>
      <c r="U323">
        <v>0</v>
      </c>
      <c r="V323" t="s">
        <v>32</v>
      </c>
      <c r="W323">
        <v>1</v>
      </c>
      <c r="X323">
        <v>1</v>
      </c>
      <c r="Y323">
        <v>40</v>
      </c>
      <c r="Z323" s="4">
        <v>-1</v>
      </c>
      <c r="AA323" s="1">
        <v>43503</v>
      </c>
      <c r="AB323" s="6">
        <f t="shared" si="30"/>
        <v>43497</v>
      </c>
      <c r="AC323" s="6">
        <f t="shared" si="31"/>
        <v>43503</v>
      </c>
      <c r="AD323" s="6" t="str">
        <f t="shared" si="32"/>
        <v>Thursday</v>
      </c>
      <c r="AE323" s="2">
        <v>0.66763888888888889</v>
      </c>
      <c r="AF323" s="4">
        <v>1</v>
      </c>
      <c r="AG323" s="1">
        <v>43503</v>
      </c>
      <c r="AH323" s="6">
        <f t="shared" si="33"/>
        <v>43497</v>
      </c>
      <c r="AI323" s="6">
        <f t="shared" si="34"/>
        <v>43503</v>
      </c>
      <c r="AJ323" s="6" t="str">
        <f t="shared" si="35"/>
        <v>Thursday</v>
      </c>
      <c r="AK323" s="2">
        <v>0.67284722222222226</v>
      </c>
      <c r="AL323" t="s">
        <v>32</v>
      </c>
      <c r="AM323" t="s">
        <v>33</v>
      </c>
      <c r="AN323" t="s">
        <v>46</v>
      </c>
      <c r="AO323" t="s">
        <v>27</v>
      </c>
    </row>
    <row r="324" spans="1:41" x14ac:dyDescent="0.2">
      <c r="A324" t="s">
        <v>27</v>
      </c>
      <c r="B324">
        <v>825934</v>
      </c>
      <c r="C324" t="s">
        <v>40</v>
      </c>
      <c r="D324" t="s">
        <v>47</v>
      </c>
      <c r="E324" t="s">
        <v>42</v>
      </c>
      <c r="F324">
        <v>53208</v>
      </c>
      <c r="G324" t="s">
        <v>29</v>
      </c>
      <c r="H324" t="s">
        <v>43</v>
      </c>
      <c r="I324">
        <v>11152</v>
      </c>
      <c r="J324" t="s">
        <v>30</v>
      </c>
      <c r="K324" t="s">
        <v>49</v>
      </c>
      <c r="L324">
        <f>VLOOKUP($K324,Key!$A$1:$D$106,2,FALSE)</f>
        <v>43.03913</v>
      </c>
      <c r="M324">
        <f>VLOOKUP($K324,Key!$A$1:$D$106,3,FALSE)</f>
        <v>-87.916150000000002</v>
      </c>
      <c r="N324" t="str">
        <f>VLOOKUP($K324,Key!$A$1:$D$106,4,FALSE)</f>
        <v>Milwaukee</v>
      </c>
      <c r="O324" t="s">
        <v>35</v>
      </c>
      <c r="P324">
        <f>VLOOKUP($O324,Key!$A$1:$D$106,2,FALSE)</f>
        <v>43.042490000000001</v>
      </c>
      <c r="Q324">
        <f>VLOOKUP($O324,Key!$A$1:$D$106,3,FALSE)</f>
        <v>-87.909959999999998</v>
      </c>
      <c r="R324" t="str">
        <f>VLOOKUP($O324,Key!$A$1:$D$106,4,FALSE)</f>
        <v>Milwaukee</v>
      </c>
      <c r="S324">
        <v>5</v>
      </c>
      <c r="T324">
        <v>0</v>
      </c>
      <c r="U324">
        <v>0</v>
      </c>
      <c r="V324" t="s">
        <v>32</v>
      </c>
      <c r="W324">
        <v>0</v>
      </c>
      <c r="X324">
        <v>0</v>
      </c>
      <c r="Y324">
        <v>0</v>
      </c>
      <c r="Z324" s="5">
        <v>-1</v>
      </c>
      <c r="AA324" s="1">
        <v>43504</v>
      </c>
      <c r="AB324" s="7">
        <f t="shared" si="30"/>
        <v>43497</v>
      </c>
      <c r="AC324" s="7">
        <f t="shared" si="31"/>
        <v>43504</v>
      </c>
      <c r="AD324" s="7" t="str">
        <f t="shared" si="32"/>
        <v>Friday</v>
      </c>
      <c r="AE324" s="2">
        <v>0.31761574074074073</v>
      </c>
      <c r="AF324" s="5">
        <v>1</v>
      </c>
      <c r="AG324" s="1">
        <v>43504</v>
      </c>
      <c r="AH324" s="7">
        <f t="shared" si="33"/>
        <v>43497</v>
      </c>
      <c r="AI324" s="7">
        <f t="shared" si="34"/>
        <v>43504</v>
      </c>
      <c r="AJ324" s="7" t="str">
        <f t="shared" si="35"/>
        <v>Friday</v>
      </c>
      <c r="AK324" s="2">
        <v>0.32150462962962961</v>
      </c>
      <c r="AL324" t="s">
        <v>32</v>
      </c>
      <c r="AM324" t="s">
        <v>33</v>
      </c>
      <c r="AN324" t="s">
        <v>46</v>
      </c>
      <c r="AO324" t="s">
        <v>27</v>
      </c>
    </row>
    <row r="325" spans="1:41" x14ac:dyDescent="0.2">
      <c r="A325" t="s">
        <v>101</v>
      </c>
      <c r="B325">
        <v>2257274</v>
      </c>
      <c r="C325" t="s">
        <v>40</v>
      </c>
      <c r="D325" t="s">
        <v>47</v>
      </c>
      <c r="E325" t="s">
        <v>42</v>
      </c>
      <c r="F325">
        <v>53202</v>
      </c>
      <c r="G325" t="s">
        <v>29</v>
      </c>
      <c r="H325" t="s">
        <v>102</v>
      </c>
      <c r="I325">
        <v>12560</v>
      </c>
      <c r="J325" t="s">
        <v>30</v>
      </c>
      <c r="K325" t="s">
        <v>98</v>
      </c>
      <c r="L325">
        <f>VLOOKUP($K325,Key!$A$1:$D$106,2,FALSE)</f>
        <v>43.05097</v>
      </c>
      <c r="M325">
        <f>VLOOKUP($K325,Key!$A$1:$D$106,3,FALSE)</f>
        <v>-87.906440000000003</v>
      </c>
      <c r="N325" t="str">
        <f>VLOOKUP($K325,Key!$A$1:$D$106,4,FALSE)</f>
        <v>Milwaukee</v>
      </c>
      <c r="O325" t="s">
        <v>45</v>
      </c>
      <c r="P325">
        <f>VLOOKUP($O325,Key!$A$1:$D$106,2,FALSE)</f>
        <v>43.03886</v>
      </c>
      <c r="Q325">
        <f>VLOOKUP($O325,Key!$A$1:$D$106,3,FALSE)</f>
        <v>-87.902720000000002</v>
      </c>
      <c r="R325" t="str">
        <f>VLOOKUP($O325,Key!$A$1:$D$106,4,FALSE)</f>
        <v>Milwaukee</v>
      </c>
      <c r="S325">
        <v>149</v>
      </c>
      <c r="T325">
        <v>30</v>
      </c>
      <c r="U325">
        <v>0</v>
      </c>
      <c r="V325" t="s">
        <v>33</v>
      </c>
      <c r="W325">
        <v>18</v>
      </c>
      <c r="X325">
        <v>17.100000000000001</v>
      </c>
      <c r="Y325">
        <v>720</v>
      </c>
      <c r="Z325" s="4">
        <v>-1</v>
      </c>
      <c r="AA325" s="1">
        <v>43504</v>
      </c>
      <c r="AB325" s="6">
        <f t="shared" si="30"/>
        <v>43497</v>
      </c>
      <c r="AC325" s="6">
        <f t="shared" si="31"/>
        <v>43504</v>
      </c>
      <c r="AD325" s="6" t="str">
        <f t="shared" si="32"/>
        <v>Friday</v>
      </c>
      <c r="AE325" s="2">
        <v>0.32738425925925924</v>
      </c>
      <c r="AF325" s="4">
        <v>1</v>
      </c>
      <c r="AG325" s="1">
        <v>43504</v>
      </c>
      <c r="AH325" s="6">
        <f t="shared" si="33"/>
        <v>43497</v>
      </c>
      <c r="AI325" s="6">
        <f t="shared" si="34"/>
        <v>43504</v>
      </c>
      <c r="AJ325" s="6" t="str">
        <f t="shared" si="35"/>
        <v>Friday</v>
      </c>
      <c r="AK325" s="2">
        <v>0.4306018518518519</v>
      </c>
      <c r="AL325" t="s">
        <v>33</v>
      </c>
      <c r="AM325" t="s">
        <v>32</v>
      </c>
      <c r="AN325" t="s">
        <v>46</v>
      </c>
      <c r="AO325" t="s">
        <v>27</v>
      </c>
    </row>
    <row r="326" spans="1:41" x14ac:dyDescent="0.2">
      <c r="A326" t="s">
        <v>27</v>
      </c>
      <c r="B326">
        <v>1915786</v>
      </c>
      <c r="C326" t="s">
        <v>40</v>
      </c>
      <c r="D326" t="s">
        <v>47</v>
      </c>
      <c r="E326" t="s">
        <v>42</v>
      </c>
      <c r="F326">
        <v>53202</v>
      </c>
      <c r="G326" t="s">
        <v>29</v>
      </c>
      <c r="H326" t="s">
        <v>43</v>
      </c>
      <c r="I326">
        <v>12556</v>
      </c>
      <c r="J326" t="s">
        <v>30</v>
      </c>
      <c r="K326" t="s">
        <v>72</v>
      </c>
      <c r="L326">
        <f>VLOOKUP($K326,Key!$A$1:$D$106,2,FALSE)</f>
        <v>43.05847</v>
      </c>
      <c r="M326">
        <f>VLOOKUP($K326,Key!$A$1:$D$106,3,FALSE)</f>
        <v>-87.898079999999993</v>
      </c>
      <c r="N326" t="str">
        <f>VLOOKUP($K326,Key!$A$1:$D$106,4,FALSE)</f>
        <v>Milwaukee</v>
      </c>
      <c r="O326" t="s">
        <v>89</v>
      </c>
      <c r="P326">
        <f>VLOOKUP($O326,Key!$A$1:$D$106,2,FALSE)</f>
        <v>43.040349999999997</v>
      </c>
      <c r="Q326">
        <f>VLOOKUP($O326,Key!$A$1:$D$106,3,FALSE)</f>
        <v>-87.920760000000001</v>
      </c>
      <c r="R326" t="str">
        <f>VLOOKUP($O326,Key!$A$1:$D$106,4,FALSE)</f>
        <v>Milwaukee</v>
      </c>
      <c r="S326">
        <v>15</v>
      </c>
      <c r="T326">
        <v>0</v>
      </c>
      <c r="U326">
        <v>0</v>
      </c>
      <c r="V326" t="s">
        <v>32</v>
      </c>
      <c r="W326">
        <v>2</v>
      </c>
      <c r="X326">
        <v>1.9</v>
      </c>
      <c r="Y326">
        <v>80</v>
      </c>
      <c r="Z326" s="5">
        <v>-1</v>
      </c>
      <c r="AA326" s="1">
        <v>43504</v>
      </c>
      <c r="AB326" s="7">
        <f t="shared" si="30"/>
        <v>43497</v>
      </c>
      <c r="AC326" s="7">
        <f t="shared" si="31"/>
        <v>43504</v>
      </c>
      <c r="AD326" s="7" t="str">
        <f t="shared" si="32"/>
        <v>Friday</v>
      </c>
      <c r="AE326" s="2">
        <v>0.36399305555555556</v>
      </c>
      <c r="AF326" s="5">
        <v>1</v>
      </c>
      <c r="AG326" s="1">
        <v>43504</v>
      </c>
      <c r="AH326" s="7">
        <f t="shared" si="33"/>
        <v>43497</v>
      </c>
      <c r="AI326" s="7">
        <f t="shared" si="34"/>
        <v>43504</v>
      </c>
      <c r="AJ326" s="7" t="str">
        <f t="shared" si="35"/>
        <v>Friday</v>
      </c>
      <c r="AK326" s="2">
        <v>0.37439814814814815</v>
      </c>
      <c r="AL326" t="s">
        <v>32</v>
      </c>
      <c r="AM326" t="s">
        <v>33</v>
      </c>
      <c r="AN326" t="s">
        <v>46</v>
      </c>
      <c r="AO326" t="s">
        <v>27</v>
      </c>
    </row>
    <row r="327" spans="1:41" x14ac:dyDescent="0.2">
      <c r="A327" t="s">
        <v>27</v>
      </c>
      <c r="B327">
        <v>1738865</v>
      </c>
      <c r="C327" t="s">
        <v>40</v>
      </c>
      <c r="D327" t="s">
        <v>47</v>
      </c>
      <c r="E327" t="s">
        <v>42</v>
      </c>
      <c r="F327">
        <v>53211</v>
      </c>
      <c r="G327" t="s">
        <v>29</v>
      </c>
      <c r="H327" t="s">
        <v>43</v>
      </c>
      <c r="I327">
        <v>11074</v>
      </c>
      <c r="J327" t="s">
        <v>30</v>
      </c>
      <c r="K327" t="s">
        <v>104</v>
      </c>
      <c r="L327">
        <f>VLOOKUP($K327,Key!$A$1:$D$106,2,FALSE)</f>
        <v>43.063749000000001</v>
      </c>
      <c r="M327">
        <f>VLOOKUP($K327,Key!$A$1:$D$106,3,FALSE)</f>
        <v>-87.887962999999999</v>
      </c>
      <c r="N327" t="str">
        <f>VLOOKUP($K327,Key!$A$1:$D$106,4,FALSE)</f>
        <v>Milwaukee</v>
      </c>
      <c r="O327" t="s">
        <v>83</v>
      </c>
      <c r="P327">
        <f>VLOOKUP($O327,Key!$A$1:$D$106,2,FALSE)</f>
        <v>43.074655999999997</v>
      </c>
      <c r="Q327">
        <f>VLOOKUP($O327,Key!$A$1:$D$106,3,FALSE)</f>
        <v>-87.889011999999994</v>
      </c>
      <c r="R327" t="str">
        <f>VLOOKUP($O327,Key!$A$1:$D$106,4,FALSE)</f>
        <v>Milwaukee</v>
      </c>
      <c r="S327">
        <v>8</v>
      </c>
      <c r="T327">
        <v>0</v>
      </c>
      <c r="U327">
        <v>0</v>
      </c>
      <c r="V327" t="s">
        <v>32</v>
      </c>
      <c r="W327">
        <v>1</v>
      </c>
      <c r="X327">
        <v>1</v>
      </c>
      <c r="Y327">
        <v>40</v>
      </c>
      <c r="Z327" s="4">
        <v>-1</v>
      </c>
      <c r="AA327" s="1">
        <v>43504</v>
      </c>
      <c r="AB327" s="6">
        <f t="shared" si="30"/>
        <v>43497</v>
      </c>
      <c r="AC327" s="6">
        <f t="shared" si="31"/>
        <v>43504</v>
      </c>
      <c r="AD327" s="6" t="str">
        <f t="shared" si="32"/>
        <v>Friday</v>
      </c>
      <c r="AE327" s="2">
        <v>0.54083333333333339</v>
      </c>
      <c r="AF327" s="4">
        <v>1</v>
      </c>
      <c r="AG327" s="1">
        <v>43504</v>
      </c>
      <c r="AH327" s="6">
        <f t="shared" si="33"/>
        <v>43497</v>
      </c>
      <c r="AI327" s="6">
        <f t="shared" si="34"/>
        <v>43504</v>
      </c>
      <c r="AJ327" s="6" t="str">
        <f t="shared" si="35"/>
        <v>Friday</v>
      </c>
      <c r="AK327" s="2">
        <v>0.5464930555555555</v>
      </c>
      <c r="AL327" t="s">
        <v>32</v>
      </c>
      <c r="AM327" t="s">
        <v>33</v>
      </c>
      <c r="AN327" t="s">
        <v>46</v>
      </c>
      <c r="AO327" t="s">
        <v>27</v>
      </c>
    </row>
    <row r="328" spans="1:41" x14ac:dyDescent="0.2">
      <c r="A328" t="s">
        <v>27</v>
      </c>
      <c r="B328">
        <v>1830196</v>
      </c>
      <c r="C328" t="s">
        <v>40</v>
      </c>
      <c r="D328" t="s">
        <v>47</v>
      </c>
      <c r="E328" t="s">
        <v>42</v>
      </c>
      <c r="F328">
        <v>53202</v>
      </c>
      <c r="G328" t="s">
        <v>29</v>
      </c>
      <c r="H328" t="s">
        <v>43</v>
      </c>
      <c r="I328">
        <v>11082</v>
      </c>
      <c r="J328" t="s">
        <v>30</v>
      </c>
      <c r="K328" t="s">
        <v>58</v>
      </c>
      <c r="L328">
        <f>VLOOKUP($K328,Key!$A$1:$D$106,2,FALSE)</f>
        <v>43.004728999999998</v>
      </c>
      <c r="M328">
        <f>VLOOKUP($K328,Key!$A$1:$D$106,3,FALSE)</f>
        <v>-87.905463999999995</v>
      </c>
      <c r="N328" t="str">
        <f>VLOOKUP($K328,Key!$A$1:$D$106,4,FALSE)</f>
        <v>Milwaukee</v>
      </c>
      <c r="O328" t="s">
        <v>58</v>
      </c>
      <c r="P328">
        <f>VLOOKUP($O328,Key!$A$1:$D$106,2,FALSE)</f>
        <v>43.004728999999998</v>
      </c>
      <c r="Q328">
        <f>VLOOKUP($O328,Key!$A$1:$D$106,3,FALSE)</f>
        <v>-87.905463999999995</v>
      </c>
      <c r="R328" t="str">
        <f>VLOOKUP($O328,Key!$A$1:$D$106,4,FALSE)</f>
        <v>Milwaukee</v>
      </c>
      <c r="S328">
        <v>11</v>
      </c>
      <c r="T328">
        <v>0</v>
      </c>
      <c r="U328">
        <v>0</v>
      </c>
      <c r="V328" t="s">
        <v>32</v>
      </c>
      <c r="W328">
        <v>1</v>
      </c>
      <c r="X328">
        <v>1</v>
      </c>
      <c r="Y328">
        <v>40</v>
      </c>
      <c r="Z328" s="5">
        <v>-1</v>
      </c>
      <c r="AA328" s="1">
        <v>43504</v>
      </c>
      <c r="AB328" s="7">
        <f t="shared" si="30"/>
        <v>43497</v>
      </c>
      <c r="AC328" s="7">
        <f t="shared" si="31"/>
        <v>43504</v>
      </c>
      <c r="AD328" s="7" t="str">
        <f t="shared" si="32"/>
        <v>Friday</v>
      </c>
      <c r="AE328" s="2">
        <v>0.54225694444444439</v>
      </c>
      <c r="AF328" s="5">
        <v>1</v>
      </c>
      <c r="AG328" s="1">
        <v>43504</v>
      </c>
      <c r="AH328" s="7">
        <f t="shared" si="33"/>
        <v>43497</v>
      </c>
      <c r="AI328" s="7">
        <f t="shared" si="34"/>
        <v>43504</v>
      </c>
      <c r="AJ328" s="7" t="str">
        <f t="shared" si="35"/>
        <v>Friday</v>
      </c>
      <c r="AK328" s="2">
        <v>0.54997685185185186</v>
      </c>
      <c r="AL328" t="s">
        <v>32</v>
      </c>
      <c r="AM328" t="s">
        <v>33</v>
      </c>
      <c r="AN328" t="s">
        <v>34</v>
      </c>
      <c r="AO328" t="s">
        <v>27</v>
      </c>
    </row>
    <row r="329" spans="1:41" x14ac:dyDescent="0.2">
      <c r="A329" t="s">
        <v>27</v>
      </c>
      <c r="B329">
        <v>2289882</v>
      </c>
      <c r="C329" t="s">
        <v>40</v>
      </c>
      <c r="D329" t="s">
        <v>119</v>
      </c>
      <c r="E329" t="s">
        <v>42</v>
      </c>
      <c r="F329">
        <v>53045</v>
      </c>
      <c r="G329" t="s">
        <v>29</v>
      </c>
      <c r="H329" t="s">
        <v>43</v>
      </c>
      <c r="I329">
        <v>5566</v>
      </c>
      <c r="J329" t="s">
        <v>30</v>
      </c>
      <c r="K329" t="s">
        <v>83</v>
      </c>
      <c r="L329">
        <f>VLOOKUP($K329,Key!$A$1:$D$106,2,FALSE)</f>
        <v>43.074655999999997</v>
      </c>
      <c r="M329">
        <f>VLOOKUP($K329,Key!$A$1:$D$106,3,FALSE)</f>
        <v>-87.889011999999994</v>
      </c>
      <c r="N329" t="str">
        <f>VLOOKUP($K329,Key!$A$1:$D$106,4,FALSE)</f>
        <v>Milwaukee</v>
      </c>
      <c r="O329" t="s">
        <v>79</v>
      </c>
      <c r="P329">
        <f>VLOOKUP($O329,Key!$A$1:$D$106,2,FALSE)</f>
        <v>43.077359999999999</v>
      </c>
      <c r="Q329">
        <f>VLOOKUP($O329,Key!$A$1:$D$106,3,FALSE)</f>
        <v>-87.880769999999998</v>
      </c>
      <c r="R329" t="str">
        <f>VLOOKUP($O329,Key!$A$1:$D$106,4,FALSE)</f>
        <v>Milwaukee</v>
      </c>
      <c r="S329">
        <v>5</v>
      </c>
      <c r="T329">
        <v>0</v>
      </c>
      <c r="U329">
        <v>0</v>
      </c>
      <c r="V329" t="s">
        <v>32</v>
      </c>
      <c r="W329">
        <v>0</v>
      </c>
      <c r="X329">
        <v>0</v>
      </c>
      <c r="Y329">
        <v>0</v>
      </c>
      <c r="Z329" s="5">
        <v>-1</v>
      </c>
      <c r="AA329" s="1">
        <v>43505</v>
      </c>
      <c r="AB329" s="7">
        <f t="shared" si="30"/>
        <v>43497</v>
      </c>
      <c r="AC329" s="7">
        <f t="shared" si="31"/>
        <v>43505</v>
      </c>
      <c r="AD329" s="7" t="str">
        <f t="shared" si="32"/>
        <v>Saturday</v>
      </c>
      <c r="AE329" s="2">
        <v>0.6867361111111111</v>
      </c>
      <c r="AF329" s="5">
        <v>1</v>
      </c>
      <c r="AG329" s="1">
        <v>43505</v>
      </c>
      <c r="AH329" s="7">
        <f t="shared" si="33"/>
        <v>43497</v>
      </c>
      <c r="AI329" s="7">
        <f t="shared" si="34"/>
        <v>43505</v>
      </c>
      <c r="AJ329" s="7" t="str">
        <f t="shared" si="35"/>
        <v>Saturday</v>
      </c>
      <c r="AK329" s="2">
        <v>0.6899305555555556</v>
      </c>
      <c r="AL329" t="s">
        <v>32</v>
      </c>
      <c r="AM329" t="s">
        <v>33</v>
      </c>
      <c r="AN329" t="s">
        <v>46</v>
      </c>
      <c r="AO329" t="s">
        <v>27</v>
      </c>
    </row>
    <row r="330" spans="1:41" x14ac:dyDescent="0.2">
      <c r="A330" t="s">
        <v>27</v>
      </c>
      <c r="B330">
        <v>2237245</v>
      </c>
      <c r="C330" t="s">
        <v>40</v>
      </c>
      <c r="D330" t="s">
        <v>47</v>
      </c>
      <c r="E330" t="s">
        <v>42</v>
      </c>
      <c r="F330">
        <v>53211</v>
      </c>
      <c r="G330" t="s">
        <v>29</v>
      </c>
      <c r="H330" t="s">
        <v>43</v>
      </c>
      <c r="I330">
        <v>216</v>
      </c>
      <c r="J330" t="s">
        <v>30</v>
      </c>
      <c r="K330" t="s">
        <v>99</v>
      </c>
      <c r="L330">
        <f>VLOOKUP($K330,Key!$A$1:$D$106,2,FALSE)</f>
        <v>43.060786</v>
      </c>
      <c r="M330">
        <f>VLOOKUP($K330,Key!$A$1:$D$106,3,FALSE)</f>
        <v>-87.883825999999999</v>
      </c>
      <c r="N330" t="str">
        <f>VLOOKUP($K330,Key!$A$1:$D$106,4,FALSE)</f>
        <v>Milwaukee</v>
      </c>
      <c r="O330" t="s">
        <v>107</v>
      </c>
      <c r="P330">
        <f>VLOOKUP($O330,Key!$A$1:$D$106,2,FALSE)</f>
        <v>43.06033</v>
      </c>
      <c r="Q330">
        <f>VLOOKUP($O330,Key!$A$1:$D$106,3,FALSE)</f>
        <v>-87.89546</v>
      </c>
      <c r="R330" t="str">
        <f>VLOOKUP($O330,Key!$A$1:$D$106,4,FALSE)</f>
        <v>Milwaukee</v>
      </c>
      <c r="S330">
        <v>4</v>
      </c>
      <c r="T330">
        <v>0</v>
      </c>
      <c r="U330">
        <v>0</v>
      </c>
      <c r="V330" t="s">
        <v>32</v>
      </c>
      <c r="W330">
        <v>0</v>
      </c>
      <c r="X330">
        <v>0</v>
      </c>
      <c r="Y330">
        <v>0</v>
      </c>
      <c r="Z330" s="4">
        <v>-1</v>
      </c>
      <c r="AA330" s="1">
        <v>43505</v>
      </c>
      <c r="AB330" s="6">
        <f t="shared" si="30"/>
        <v>43497</v>
      </c>
      <c r="AC330" s="6">
        <f t="shared" si="31"/>
        <v>43505</v>
      </c>
      <c r="AD330" s="6" t="str">
        <f t="shared" si="32"/>
        <v>Saturday</v>
      </c>
      <c r="AE330" s="2">
        <v>0.81026620370370372</v>
      </c>
      <c r="AF330" s="4">
        <v>1</v>
      </c>
      <c r="AG330" s="1">
        <v>43505</v>
      </c>
      <c r="AH330" s="6">
        <f t="shared" si="33"/>
        <v>43497</v>
      </c>
      <c r="AI330" s="6">
        <f t="shared" si="34"/>
        <v>43505</v>
      </c>
      <c r="AJ330" s="6" t="str">
        <f t="shared" si="35"/>
        <v>Saturday</v>
      </c>
      <c r="AK330" s="2">
        <v>0.81291666666666673</v>
      </c>
      <c r="AL330" t="s">
        <v>32</v>
      </c>
      <c r="AM330" t="s">
        <v>33</v>
      </c>
      <c r="AN330" t="s">
        <v>46</v>
      </c>
      <c r="AO330" t="s">
        <v>27</v>
      </c>
    </row>
    <row r="331" spans="1:41" x14ac:dyDescent="0.2">
      <c r="A331" t="s">
        <v>27</v>
      </c>
      <c r="B331">
        <v>1328721</v>
      </c>
      <c r="C331" t="s">
        <v>40</v>
      </c>
      <c r="D331" t="s">
        <v>47</v>
      </c>
      <c r="E331" t="s">
        <v>42</v>
      </c>
      <c r="F331">
        <v>53207</v>
      </c>
      <c r="G331" t="s">
        <v>29</v>
      </c>
      <c r="H331" t="s">
        <v>43</v>
      </c>
      <c r="I331">
        <v>5441</v>
      </c>
      <c r="J331" t="s">
        <v>30</v>
      </c>
      <c r="K331" t="s">
        <v>75</v>
      </c>
      <c r="L331">
        <f>VLOOKUP($K331,Key!$A$1:$D$106,2,FALSE)</f>
        <v>43.038600000000002</v>
      </c>
      <c r="M331">
        <f>VLOOKUP($K331,Key!$A$1:$D$106,3,FALSE)</f>
        <v>-87.912099999999995</v>
      </c>
      <c r="N331" t="str">
        <f>VLOOKUP($K331,Key!$A$1:$D$106,4,FALSE)</f>
        <v>Milwaukee</v>
      </c>
      <c r="O331" t="s">
        <v>57</v>
      </c>
      <c r="P331">
        <f>VLOOKUP($O331,Key!$A$1:$D$106,2,FALSE)</f>
        <v>43.026229999999998</v>
      </c>
      <c r="Q331">
        <f>VLOOKUP($O331,Key!$A$1:$D$106,3,FALSE)</f>
        <v>-87.912809999999993</v>
      </c>
      <c r="R331" t="str">
        <f>VLOOKUP($O331,Key!$A$1:$D$106,4,FALSE)</f>
        <v>Milwaukee</v>
      </c>
      <c r="S331">
        <v>23</v>
      </c>
      <c r="T331">
        <v>0</v>
      </c>
      <c r="U331">
        <v>0</v>
      </c>
      <c r="V331" t="s">
        <v>32</v>
      </c>
      <c r="W331">
        <v>3</v>
      </c>
      <c r="X331">
        <v>2.9</v>
      </c>
      <c r="Y331">
        <v>120</v>
      </c>
      <c r="Z331" s="5">
        <v>-1</v>
      </c>
      <c r="AA331" s="1">
        <v>43507</v>
      </c>
      <c r="AB331" s="7">
        <f t="shared" si="30"/>
        <v>43497</v>
      </c>
      <c r="AC331" s="7">
        <f t="shared" si="31"/>
        <v>43507</v>
      </c>
      <c r="AD331" s="7" t="str">
        <f t="shared" si="32"/>
        <v>Monday</v>
      </c>
      <c r="AE331" s="2">
        <v>0.60608796296296297</v>
      </c>
      <c r="AF331" s="5">
        <v>1</v>
      </c>
      <c r="AG331" s="1">
        <v>43507</v>
      </c>
      <c r="AH331" s="7">
        <f t="shared" si="33"/>
        <v>43497</v>
      </c>
      <c r="AI331" s="7">
        <f t="shared" si="34"/>
        <v>43507</v>
      </c>
      <c r="AJ331" s="7" t="str">
        <f t="shared" si="35"/>
        <v>Monday</v>
      </c>
      <c r="AK331" s="2">
        <v>0.62152777777777779</v>
      </c>
      <c r="AL331" t="s">
        <v>32</v>
      </c>
      <c r="AM331" t="s">
        <v>33</v>
      </c>
      <c r="AN331" t="s">
        <v>46</v>
      </c>
      <c r="AO331" t="s">
        <v>27</v>
      </c>
    </row>
    <row r="332" spans="1:41" x14ac:dyDescent="0.2">
      <c r="A332" t="s">
        <v>27</v>
      </c>
      <c r="B332">
        <v>1328721</v>
      </c>
      <c r="C332" t="s">
        <v>40</v>
      </c>
      <c r="D332" t="s">
        <v>47</v>
      </c>
      <c r="E332" t="s">
        <v>42</v>
      </c>
      <c r="F332">
        <v>53207</v>
      </c>
      <c r="G332" t="s">
        <v>29</v>
      </c>
      <c r="H332" t="s">
        <v>43</v>
      </c>
      <c r="I332">
        <v>5441</v>
      </c>
      <c r="J332" t="s">
        <v>30</v>
      </c>
      <c r="K332" t="s">
        <v>57</v>
      </c>
      <c r="L332">
        <f>VLOOKUP($K332,Key!$A$1:$D$106,2,FALSE)</f>
        <v>43.026229999999998</v>
      </c>
      <c r="M332">
        <f>VLOOKUP($K332,Key!$A$1:$D$106,3,FALSE)</f>
        <v>-87.912809999999993</v>
      </c>
      <c r="N332" t="str">
        <f>VLOOKUP($K332,Key!$A$1:$D$106,4,FALSE)</f>
        <v>Milwaukee</v>
      </c>
      <c r="O332" t="s">
        <v>75</v>
      </c>
      <c r="P332">
        <f>VLOOKUP($O332,Key!$A$1:$D$106,2,FALSE)</f>
        <v>43.038600000000002</v>
      </c>
      <c r="Q332">
        <f>VLOOKUP($O332,Key!$A$1:$D$106,3,FALSE)</f>
        <v>-87.912099999999995</v>
      </c>
      <c r="R332" t="str">
        <f>VLOOKUP($O332,Key!$A$1:$D$106,4,FALSE)</f>
        <v>Milwaukee</v>
      </c>
      <c r="S332">
        <v>8</v>
      </c>
      <c r="T332">
        <v>0</v>
      </c>
      <c r="U332">
        <v>0</v>
      </c>
      <c r="V332" t="s">
        <v>32</v>
      </c>
      <c r="W332">
        <v>1</v>
      </c>
      <c r="X332">
        <v>1</v>
      </c>
      <c r="Y332">
        <v>40</v>
      </c>
      <c r="Z332" s="4">
        <v>-1</v>
      </c>
      <c r="AA332" s="1">
        <v>43508</v>
      </c>
      <c r="AB332" s="6">
        <f t="shared" si="30"/>
        <v>43497</v>
      </c>
      <c r="AC332" s="6">
        <f t="shared" si="31"/>
        <v>43508</v>
      </c>
      <c r="AD332" s="6" t="str">
        <f t="shared" si="32"/>
        <v>Tuesday</v>
      </c>
      <c r="AE332" s="2">
        <v>0.59079861111111109</v>
      </c>
      <c r="AF332" s="4">
        <v>1</v>
      </c>
      <c r="AG332" s="1">
        <v>43508</v>
      </c>
      <c r="AH332" s="6">
        <f t="shared" si="33"/>
        <v>43497</v>
      </c>
      <c r="AI332" s="6">
        <f t="shared" si="34"/>
        <v>43508</v>
      </c>
      <c r="AJ332" s="6" t="str">
        <f t="shared" si="35"/>
        <v>Tuesday</v>
      </c>
      <c r="AK332" s="2">
        <v>0.59623842592592591</v>
      </c>
      <c r="AL332" t="s">
        <v>32</v>
      </c>
      <c r="AM332" t="s">
        <v>33</v>
      </c>
      <c r="AN332" t="s">
        <v>46</v>
      </c>
      <c r="AO332" t="s">
        <v>27</v>
      </c>
    </row>
    <row r="333" spans="1:41" x14ac:dyDescent="0.2">
      <c r="A333" t="s">
        <v>27</v>
      </c>
      <c r="B333">
        <v>2396903</v>
      </c>
      <c r="C333" t="s">
        <v>40</v>
      </c>
      <c r="D333" t="s">
        <v>47</v>
      </c>
      <c r="E333" t="s">
        <v>42</v>
      </c>
      <c r="F333">
        <v>53211</v>
      </c>
      <c r="G333" t="s">
        <v>29</v>
      </c>
      <c r="H333" t="s">
        <v>43</v>
      </c>
      <c r="I333">
        <v>12645</v>
      </c>
      <c r="J333" t="s">
        <v>30</v>
      </c>
      <c r="K333" t="s">
        <v>83</v>
      </c>
      <c r="L333">
        <f>VLOOKUP($K333,Key!$A$1:$D$106,2,FALSE)</f>
        <v>43.074655999999997</v>
      </c>
      <c r="M333">
        <f>VLOOKUP($K333,Key!$A$1:$D$106,3,FALSE)</f>
        <v>-87.889011999999994</v>
      </c>
      <c r="N333" t="str">
        <f>VLOOKUP($K333,Key!$A$1:$D$106,4,FALSE)</f>
        <v>Milwaukee</v>
      </c>
      <c r="O333" t="s">
        <v>79</v>
      </c>
      <c r="P333">
        <f>VLOOKUP($O333,Key!$A$1:$D$106,2,FALSE)</f>
        <v>43.077359999999999</v>
      </c>
      <c r="Q333">
        <f>VLOOKUP($O333,Key!$A$1:$D$106,3,FALSE)</f>
        <v>-87.880769999999998</v>
      </c>
      <c r="R333" t="str">
        <f>VLOOKUP($O333,Key!$A$1:$D$106,4,FALSE)</f>
        <v>Milwaukee</v>
      </c>
      <c r="S333">
        <v>7</v>
      </c>
      <c r="T333">
        <v>0</v>
      </c>
      <c r="U333">
        <v>0</v>
      </c>
      <c r="V333" t="s">
        <v>32</v>
      </c>
      <c r="W333">
        <v>1</v>
      </c>
      <c r="X333">
        <v>1</v>
      </c>
      <c r="Y333">
        <v>40</v>
      </c>
      <c r="Z333" s="5">
        <v>-1</v>
      </c>
      <c r="AA333" s="1">
        <v>43508</v>
      </c>
      <c r="AB333" s="7">
        <f t="shared" si="30"/>
        <v>43497</v>
      </c>
      <c r="AC333" s="7">
        <f t="shared" si="31"/>
        <v>43508</v>
      </c>
      <c r="AD333" s="7" t="str">
        <f t="shared" si="32"/>
        <v>Tuesday</v>
      </c>
      <c r="AE333" s="2">
        <v>0.78662037037037036</v>
      </c>
      <c r="AF333" s="5">
        <v>1</v>
      </c>
      <c r="AG333" s="1">
        <v>43508</v>
      </c>
      <c r="AH333" s="7">
        <f t="shared" si="33"/>
        <v>43497</v>
      </c>
      <c r="AI333" s="7">
        <f t="shared" si="34"/>
        <v>43508</v>
      </c>
      <c r="AJ333" s="7" t="str">
        <f t="shared" si="35"/>
        <v>Tuesday</v>
      </c>
      <c r="AK333" s="2">
        <v>0.79164351851851855</v>
      </c>
      <c r="AL333" t="s">
        <v>32</v>
      </c>
      <c r="AM333" t="s">
        <v>33</v>
      </c>
      <c r="AN333" t="s">
        <v>46</v>
      </c>
      <c r="AO333" t="s">
        <v>27</v>
      </c>
    </row>
    <row r="334" spans="1:41" x14ac:dyDescent="0.2">
      <c r="A334" t="s">
        <v>27</v>
      </c>
      <c r="B334">
        <v>1328721</v>
      </c>
      <c r="C334" t="s">
        <v>40</v>
      </c>
      <c r="D334" t="s">
        <v>47</v>
      </c>
      <c r="E334" t="s">
        <v>42</v>
      </c>
      <c r="F334">
        <v>53207</v>
      </c>
      <c r="G334" t="s">
        <v>29</v>
      </c>
      <c r="H334" t="s">
        <v>43</v>
      </c>
      <c r="I334">
        <v>12602</v>
      </c>
      <c r="J334" t="s">
        <v>30</v>
      </c>
      <c r="K334" t="s">
        <v>62</v>
      </c>
      <c r="L334">
        <f>VLOOKUP($K334,Key!$A$1:$D$106,2,FALSE)</f>
        <v>43.041646999999998</v>
      </c>
      <c r="M334">
        <f>VLOOKUP($K334,Key!$A$1:$D$106,3,FALSE)</f>
        <v>-87.927257999999995</v>
      </c>
      <c r="N334" t="str">
        <f>VLOOKUP($K334,Key!$A$1:$D$106,4,FALSE)</f>
        <v>Milwaukee</v>
      </c>
      <c r="O334" t="s">
        <v>57</v>
      </c>
      <c r="P334">
        <f>VLOOKUP($O334,Key!$A$1:$D$106,2,FALSE)</f>
        <v>43.026229999999998</v>
      </c>
      <c r="Q334">
        <f>VLOOKUP($O334,Key!$A$1:$D$106,3,FALSE)</f>
        <v>-87.912809999999993</v>
      </c>
      <c r="R334" t="str">
        <f>VLOOKUP($O334,Key!$A$1:$D$106,4,FALSE)</f>
        <v>Milwaukee</v>
      </c>
      <c r="S334">
        <v>13</v>
      </c>
      <c r="T334">
        <v>0</v>
      </c>
      <c r="U334">
        <v>0</v>
      </c>
      <c r="V334" t="s">
        <v>32</v>
      </c>
      <c r="W334">
        <v>1</v>
      </c>
      <c r="X334">
        <v>1</v>
      </c>
      <c r="Y334">
        <v>40</v>
      </c>
      <c r="Z334" s="4">
        <v>-1</v>
      </c>
      <c r="AA334" s="1">
        <v>43509</v>
      </c>
      <c r="AB334" s="6">
        <f t="shared" si="30"/>
        <v>43497</v>
      </c>
      <c r="AC334" s="6">
        <f t="shared" si="31"/>
        <v>43509</v>
      </c>
      <c r="AD334" s="6" t="str">
        <f t="shared" si="32"/>
        <v>Wednesday</v>
      </c>
      <c r="AE334" s="2">
        <v>0.43546296296296294</v>
      </c>
      <c r="AF334" s="4">
        <v>1</v>
      </c>
      <c r="AG334" s="1">
        <v>43509</v>
      </c>
      <c r="AH334" s="6">
        <f t="shared" si="33"/>
        <v>43497</v>
      </c>
      <c r="AI334" s="6">
        <f t="shared" si="34"/>
        <v>43509</v>
      </c>
      <c r="AJ334" s="6" t="str">
        <f t="shared" si="35"/>
        <v>Wednesday</v>
      </c>
      <c r="AK334" s="2">
        <v>0.44490740740740736</v>
      </c>
      <c r="AL334" t="s">
        <v>32</v>
      </c>
      <c r="AM334" t="s">
        <v>33</v>
      </c>
      <c r="AN334" t="s">
        <v>46</v>
      </c>
      <c r="AO334" t="s">
        <v>27</v>
      </c>
    </row>
    <row r="335" spans="1:41" x14ac:dyDescent="0.2">
      <c r="A335" t="s">
        <v>27</v>
      </c>
      <c r="B335">
        <v>2030100</v>
      </c>
      <c r="C335" t="s">
        <v>40</v>
      </c>
      <c r="D335" t="s">
        <v>93</v>
      </c>
      <c r="E335" t="s">
        <v>42</v>
      </c>
      <c r="F335">
        <v>53211</v>
      </c>
      <c r="G335" t="s">
        <v>29</v>
      </c>
      <c r="H335" t="s">
        <v>43</v>
      </c>
      <c r="I335">
        <v>5423</v>
      </c>
      <c r="J335" t="s">
        <v>30</v>
      </c>
      <c r="K335" t="s">
        <v>39</v>
      </c>
      <c r="L335">
        <f>VLOOKUP($K335,Key!$A$1:$D$106,2,FALSE)</f>
        <v>43.053040000000003</v>
      </c>
      <c r="M335">
        <f>VLOOKUP($K335,Key!$A$1:$D$106,3,FALSE)</f>
        <v>-87.897660000000002</v>
      </c>
      <c r="N335" t="str">
        <f>VLOOKUP($K335,Key!$A$1:$D$106,4,FALSE)</f>
        <v>Milwaukee</v>
      </c>
      <c r="O335" t="s">
        <v>58</v>
      </c>
      <c r="P335">
        <f>VLOOKUP($O335,Key!$A$1:$D$106,2,FALSE)</f>
        <v>43.004728999999998</v>
      </c>
      <c r="Q335">
        <f>VLOOKUP($O335,Key!$A$1:$D$106,3,FALSE)</f>
        <v>-87.905463999999995</v>
      </c>
      <c r="R335" t="str">
        <f>VLOOKUP($O335,Key!$A$1:$D$106,4,FALSE)</f>
        <v>Milwaukee</v>
      </c>
      <c r="S335">
        <v>42</v>
      </c>
      <c r="T335">
        <v>0</v>
      </c>
      <c r="U335">
        <v>0</v>
      </c>
      <c r="V335" t="s">
        <v>32</v>
      </c>
      <c r="W335">
        <v>6</v>
      </c>
      <c r="X335">
        <v>5.7</v>
      </c>
      <c r="Y335">
        <v>240</v>
      </c>
      <c r="Z335" s="4">
        <v>-1</v>
      </c>
      <c r="AA335" s="1">
        <v>43511</v>
      </c>
      <c r="AB335" s="6">
        <f t="shared" si="30"/>
        <v>43497</v>
      </c>
      <c r="AC335" s="6">
        <f t="shared" si="31"/>
        <v>43511</v>
      </c>
      <c r="AD335" s="6" t="str">
        <f t="shared" si="32"/>
        <v>Friday</v>
      </c>
      <c r="AE335" s="2">
        <v>0.53732638888888895</v>
      </c>
      <c r="AF335" s="4">
        <v>1</v>
      </c>
      <c r="AG335" s="1">
        <v>43511</v>
      </c>
      <c r="AH335" s="6">
        <f t="shared" si="33"/>
        <v>43497</v>
      </c>
      <c r="AI335" s="6">
        <f t="shared" si="34"/>
        <v>43511</v>
      </c>
      <c r="AJ335" s="6" t="str">
        <f t="shared" si="35"/>
        <v>Friday</v>
      </c>
      <c r="AK335" s="2">
        <v>0.56665509259259261</v>
      </c>
      <c r="AL335" t="s">
        <v>33</v>
      </c>
      <c r="AM335" t="s">
        <v>33</v>
      </c>
      <c r="AN335" t="s">
        <v>46</v>
      </c>
      <c r="AO335" t="s">
        <v>27</v>
      </c>
    </row>
    <row r="336" spans="1:41" x14ac:dyDescent="0.2">
      <c r="A336" t="s">
        <v>27</v>
      </c>
      <c r="B336">
        <v>1863430</v>
      </c>
      <c r="C336" t="s">
        <v>40</v>
      </c>
      <c r="D336" t="s">
        <v>47</v>
      </c>
      <c r="E336" t="s">
        <v>42</v>
      </c>
      <c r="F336">
        <v>53202</v>
      </c>
      <c r="G336" t="s">
        <v>29</v>
      </c>
      <c r="H336" t="s">
        <v>115</v>
      </c>
      <c r="I336">
        <v>11064</v>
      </c>
      <c r="J336" t="s">
        <v>30</v>
      </c>
      <c r="K336" t="s">
        <v>31</v>
      </c>
      <c r="L336">
        <f>VLOOKUP($K336,Key!$A$1:$D$106,2,FALSE)</f>
        <v>43.034619999999997</v>
      </c>
      <c r="M336">
        <f>VLOOKUP($K336,Key!$A$1:$D$106,3,FALSE)</f>
        <v>-87.917500000000004</v>
      </c>
      <c r="N336" t="str">
        <f>VLOOKUP($K336,Key!$A$1:$D$106,4,FALSE)</f>
        <v>Milwaukee</v>
      </c>
      <c r="O336" t="s">
        <v>116</v>
      </c>
      <c r="P336">
        <f>VLOOKUP($O336,Key!$A$1:$D$106,2,FALSE)</f>
        <v>43.04562</v>
      </c>
      <c r="Q336">
        <f>VLOOKUP($O336,Key!$A$1:$D$106,3,FALSE)</f>
        <v>-87.923900000000003</v>
      </c>
      <c r="R336" t="str">
        <f>VLOOKUP($O336,Key!$A$1:$D$106,4,FALSE)</f>
        <v>Milwaukee</v>
      </c>
      <c r="S336">
        <v>12</v>
      </c>
      <c r="T336">
        <v>0</v>
      </c>
      <c r="U336">
        <v>2</v>
      </c>
      <c r="V336" t="s">
        <v>32</v>
      </c>
      <c r="W336">
        <v>1</v>
      </c>
      <c r="X336">
        <v>1</v>
      </c>
      <c r="Y336">
        <v>40</v>
      </c>
      <c r="Z336" s="5">
        <v>-1</v>
      </c>
      <c r="AA336" s="1">
        <v>43511</v>
      </c>
      <c r="AB336" s="7">
        <f t="shared" si="30"/>
        <v>43497</v>
      </c>
      <c r="AC336" s="7">
        <f t="shared" si="31"/>
        <v>43511</v>
      </c>
      <c r="AD336" s="7" t="str">
        <f t="shared" si="32"/>
        <v>Friday</v>
      </c>
      <c r="AE336" s="2">
        <v>0.65670138888888896</v>
      </c>
      <c r="AF336" s="5">
        <v>1</v>
      </c>
      <c r="AG336" s="1">
        <v>43511</v>
      </c>
      <c r="AH336" s="7">
        <f t="shared" si="33"/>
        <v>43497</v>
      </c>
      <c r="AI336" s="7">
        <f t="shared" si="34"/>
        <v>43511</v>
      </c>
      <c r="AJ336" s="7" t="str">
        <f t="shared" si="35"/>
        <v>Friday</v>
      </c>
      <c r="AK336" s="2">
        <v>0.66465277777777776</v>
      </c>
      <c r="AL336" t="s">
        <v>32</v>
      </c>
      <c r="AM336" t="s">
        <v>33</v>
      </c>
      <c r="AN336" t="s">
        <v>46</v>
      </c>
      <c r="AO336" t="s">
        <v>27</v>
      </c>
    </row>
    <row r="337" spans="1:41" x14ac:dyDescent="0.2">
      <c r="A337" t="s">
        <v>27</v>
      </c>
      <c r="B337">
        <v>2198395</v>
      </c>
      <c r="C337" t="s">
        <v>40</v>
      </c>
      <c r="D337" t="s">
        <v>47</v>
      </c>
      <c r="E337" t="s">
        <v>42</v>
      </c>
      <c r="F337">
        <v>53211</v>
      </c>
      <c r="G337" t="s">
        <v>29</v>
      </c>
      <c r="H337" t="s">
        <v>43</v>
      </c>
      <c r="I337">
        <v>11066</v>
      </c>
      <c r="J337" t="s">
        <v>30</v>
      </c>
      <c r="K337" t="s">
        <v>83</v>
      </c>
      <c r="L337">
        <f>VLOOKUP($K337,Key!$A$1:$D$106,2,FALSE)</f>
        <v>43.074655999999997</v>
      </c>
      <c r="M337">
        <f>VLOOKUP($K337,Key!$A$1:$D$106,3,FALSE)</f>
        <v>-87.889011999999994</v>
      </c>
      <c r="N337" t="str">
        <f>VLOOKUP($K337,Key!$A$1:$D$106,4,FALSE)</f>
        <v>Milwaukee</v>
      </c>
      <c r="O337" t="s">
        <v>79</v>
      </c>
      <c r="P337">
        <f>VLOOKUP($O337,Key!$A$1:$D$106,2,FALSE)</f>
        <v>43.077359999999999</v>
      </c>
      <c r="Q337">
        <f>VLOOKUP($O337,Key!$A$1:$D$106,3,FALSE)</f>
        <v>-87.880769999999998</v>
      </c>
      <c r="R337" t="str">
        <f>VLOOKUP($O337,Key!$A$1:$D$106,4,FALSE)</f>
        <v>Milwaukee</v>
      </c>
      <c r="S337">
        <v>6</v>
      </c>
      <c r="T337">
        <v>0</v>
      </c>
      <c r="U337">
        <v>0</v>
      </c>
      <c r="V337" t="s">
        <v>32</v>
      </c>
      <c r="W337">
        <v>0</v>
      </c>
      <c r="X337">
        <v>0</v>
      </c>
      <c r="Y337">
        <v>0</v>
      </c>
      <c r="Z337" s="4">
        <v>-1</v>
      </c>
      <c r="AA337" s="1">
        <v>43511</v>
      </c>
      <c r="AB337" s="6">
        <f t="shared" si="30"/>
        <v>43497</v>
      </c>
      <c r="AC337" s="6">
        <f t="shared" si="31"/>
        <v>43511</v>
      </c>
      <c r="AD337" s="6" t="str">
        <f t="shared" si="32"/>
        <v>Friday</v>
      </c>
      <c r="AE337" s="2">
        <v>0.69446759259259261</v>
      </c>
      <c r="AF337" s="4">
        <v>1</v>
      </c>
      <c r="AG337" s="1">
        <v>43511</v>
      </c>
      <c r="AH337" s="6">
        <f t="shared" si="33"/>
        <v>43497</v>
      </c>
      <c r="AI337" s="6">
        <f t="shared" si="34"/>
        <v>43511</v>
      </c>
      <c r="AJ337" s="6" t="str">
        <f t="shared" si="35"/>
        <v>Friday</v>
      </c>
      <c r="AK337" s="2">
        <v>0.69885416666666667</v>
      </c>
      <c r="AL337" t="s">
        <v>32</v>
      </c>
      <c r="AM337" t="s">
        <v>33</v>
      </c>
      <c r="AN337" t="s">
        <v>46</v>
      </c>
      <c r="AO337" t="s">
        <v>27</v>
      </c>
    </row>
    <row r="338" spans="1:41" x14ac:dyDescent="0.2">
      <c r="A338" t="s">
        <v>27</v>
      </c>
      <c r="B338">
        <v>1915786</v>
      </c>
      <c r="C338" t="s">
        <v>40</v>
      </c>
      <c r="D338" t="s">
        <v>47</v>
      </c>
      <c r="E338" t="s">
        <v>42</v>
      </c>
      <c r="F338">
        <v>53202</v>
      </c>
      <c r="G338" t="s">
        <v>29</v>
      </c>
      <c r="H338" t="s">
        <v>43</v>
      </c>
      <c r="I338">
        <v>12577</v>
      </c>
      <c r="J338" t="s">
        <v>30</v>
      </c>
      <c r="K338" t="s">
        <v>98</v>
      </c>
      <c r="L338">
        <f>VLOOKUP($K338,Key!$A$1:$D$106,2,FALSE)</f>
        <v>43.05097</v>
      </c>
      <c r="M338">
        <f>VLOOKUP($K338,Key!$A$1:$D$106,3,FALSE)</f>
        <v>-87.906440000000003</v>
      </c>
      <c r="N338" t="str">
        <f>VLOOKUP($K338,Key!$A$1:$D$106,4,FALSE)</f>
        <v>Milwaukee</v>
      </c>
      <c r="O338" t="s">
        <v>49</v>
      </c>
      <c r="P338">
        <f>VLOOKUP($O338,Key!$A$1:$D$106,2,FALSE)</f>
        <v>43.03913</v>
      </c>
      <c r="Q338">
        <f>VLOOKUP($O338,Key!$A$1:$D$106,3,FALSE)</f>
        <v>-87.916150000000002</v>
      </c>
      <c r="R338" t="str">
        <f>VLOOKUP($O338,Key!$A$1:$D$106,4,FALSE)</f>
        <v>Milwaukee</v>
      </c>
      <c r="S338">
        <v>7</v>
      </c>
      <c r="T338">
        <v>0</v>
      </c>
      <c r="U338">
        <v>0</v>
      </c>
      <c r="V338" t="s">
        <v>32</v>
      </c>
      <c r="W338">
        <v>0</v>
      </c>
      <c r="X338">
        <v>0</v>
      </c>
      <c r="Y338">
        <v>0</v>
      </c>
      <c r="Z338" s="5">
        <v>-1</v>
      </c>
      <c r="AA338" s="1">
        <v>43512</v>
      </c>
      <c r="AB338" s="7">
        <f t="shared" si="30"/>
        <v>43497</v>
      </c>
      <c r="AC338" s="7">
        <f t="shared" si="31"/>
        <v>43512</v>
      </c>
      <c r="AD338" s="7" t="str">
        <f t="shared" si="32"/>
        <v>Saturday</v>
      </c>
      <c r="AE338" s="2">
        <v>0.36061342592592593</v>
      </c>
      <c r="AF338" s="5">
        <v>1</v>
      </c>
      <c r="AG338" s="1">
        <v>43512</v>
      </c>
      <c r="AH338" s="7">
        <f t="shared" si="33"/>
        <v>43497</v>
      </c>
      <c r="AI338" s="7">
        <f t="shared" si="34"/>
        <v>43512</v>
      </c>
      <c r="AJ338" s="7" t="str">
        <f t="shared" si="35"/>
        <v>Saturday</v>
      </c>
      <c r="AK338" s="2">
        <v>0.36596064814814816</v>
      </c>
      <c r="AL338" t="s">
        <v>32</v>
      </c>
      <c r="AM338" t="s">
        <v>33</v>
      </c>
      <c r="AN338" t="s">
        <v>46</v>
      </c>
      <c r="AO338" t="s">
        <v>27</v>
      </c>
    </row>
    <row r="339" spans="1:41" x14ac:dyDescent="0.2">
      <c r="A339" t="s">
        <v>27</v>
      </c>
      <c r="B339">
        <v>2030100</v>
      </c>
      <c r="C339" t="s">
        <v>40</v>
      </c>
      <c r="D339" t="s">
        <v>93</v>
      </c>
      <c r="E339" t="s">
        <v>42</v>
      </c>
      <c r="F339">
        <v>53211</v>
      </c>
      <c r="G339" t="s">
        <v>29</v>
      </c>
      <c r="H339" t="s">
        <v>43</v>
      </c>
      <c r="I339">
        <v>271</v>
      </c>
      <c r="J339" t="s">
        <v>30</v>
      </c>
      <c r="K339" t="s">
        <v>39</v>
      </c>
      <c r="L339">
        <f>VLOOKUP($K339,Key!$A$1:$D$106,2,FALSE)</f>
        <v>43.053040000000003</v>
      </c>
      <c r="M339">
        <f>VLOOKUP($K339,Key!$A$1:$D$106,3,FALSE)</f>
        <v>-87.897660000000002</v>
      </c>
      <c r="N339" t="str">
        <f>VLOOKUP($K339,Key!$A$1:$D$106,4,FALSE)</f>
        <v>Milwaukee</v>
      </c>
      <c r="O339" t="s">
        <v>58</v>
      </c>
      <c r="P339">
        <f>VLOOKUP($O339,Key!$A$1:$D$106,2,FALSE)</f>
        <v>43.004728999999998</v>
      </c>
      <c r="Q339">
        <f>VLOOKUP($O339,Key!$A$1:$D$106,3,FALSE)</f>
        <v>-87.905463999999995</v>
      </c>
      <c r="R339" t="str">
        <f>VLOOKUP($O339,Key!$A$1:$D$106,4,FALSE)</f>
        <v>Milwaukee</v>
      </c>
      <c r="S339">
        <v>34</v>
      </c>
      <c r="T339">
        <v>0</v>
      </c>
      <c r="U339">
        <v>0</v>
      </c>
      <c r="V339" t="s">
        <v>32</v>
      </c>
      <c r="W339">
        <v>5</v>
      </c>
      <c r="X339">
        <v>4.8</v>
      </c>
      <c r="Y339">
        <v>200</v>
      </c>
      <c r="Z339" s="4">
        <v>-1</v>
      </c>
      <c r="AA339" s="1">
        <v>43512</v>
      </c>
      <c r="AB339" s="6">
        <f t="shared" si="30"/>
        <v>43497</v>
      </c>
      <c r="AC339" s="6">
        <f t="shared" si="31"/>
        <v>43512</v>
      </c>
      <c r="AD339" s="6" t="str">
        <f t="shared" si="32"/>
        <v>Saturday</v>
      </c>
      <c r="AE339" s="2">
        <v>0.44560185185185186</v>
      </c>
      <c r="AF339" s="4">
        <v>1</v>
      </c>
      <c r="AG339" s="1">
        <v>43512</v>
      </c>
      <c r="AH339" s="6">
        <f t="shared" si="33"/>
        <v>43497</v>
      </c>
      <c r="AI339" s="6">
        <f t="shared" si="34"/>
        <v>43512</v>
      </c>
      <c r="AJ339" s="6" t="str">
        <f t="shared" si="35"/>
        <v>Saturday</v>
      </c>
      <c r="AK339" s="2">
        <v>0.46893518518518523</v>
      </c>
      <c r="AL339" t="s">
        <v>33</v>
      </c>
      <c r="AM339" t="s">
        <v>33</v>
      </c>
      <c r="AN339" t="s">
        <v>46</v>
      </c>
      <c r="AO339" t="s">
        <v>27</v>
      </c>
    </row>
    <row r="340" spans="1:41" x14ac:dyDescent="0.2">
      <c r="A340" t="s">
        <v>27</v>
      </c>
      <c r="B340">
        <v>1737027</v>
      </c>
      <c r="C340" t="s">
        <v>40</v>
      </c>
      <c r="F340">
        <v>53202</v>
      </c>
      <c r="G340" t="s">
        <v>29</v>
      </c>
      <c r="H340" t="s">
        <v>43</v>
      </c>
      <c r="I340">
        <v>11087</v>
      </c>
      <c r="J340" t="s">
        <v>30</v>
      </c>
      <c r="K340" t="s">
        <v>35</v>
      </c>
      <c r="L340">
        <f>VLOOKUP($K340,Key!$A$1:$D$106,2,FALSE)</f>
        <v>43.042490000000001</v>
      </c>
      <c r="M340">
        <f>VLOOKUP($K340,Key!$A$1:$D$106,3,FALSE)</f>
        <v>-87.909959999999998</v>
      </c>
      <c r="N340" t="str">
        <f>VLOOKUP($K340,Key!$A$1:$D$106,4,FALSE)</f>
        <v>Milwaukee</v>
      </c>
      <c r="O340" t="s">
        <v>54</v>
      </c>
      <c r="P340">
        <f>VLOOKUP($O340,Key!$A$1:$D$106,2,FALSE)</f>
        <v>43.028709999999997</v>
      </c>
      <c r="Q340">
        <f>VLOOKUP($O340,Key!$A$1:$D$106,3,FALSE)</f>
        <v>-87.9041</v>
      </c>
      <c r="R340" t="str">
        <f>VLOOKUP($O340,Key!$A$1:$D$106,4,FALSE)</f>
        <v>Milwaukee</v>
      </c>
      <c r="S340">
        <v>14</v>
      </c>
      <c r="T340">
        <v>0</v>
      </c>
      <c r="U340">
        <v>0</v>
      </c>
      <c r="V340" t="s">
        <v>32</v>
      </c>
      <c r="W340">
        <v>2</v>
      </c>
      <c r="X340">
        <v>1.9</v>
      </c>
      <c r="Y340">
        <v>80</v>
      </c>
      <c r="Z340" s="4">
        <v>-1</v>
      </c>
      <c r="AA340" s="1">
        <v>43516</v>
      </c>
      <c r="AB340" s="6">
        <f t="shared" si="30"/>
        <v>43497</v>
      </c>
      <c r="AC340" s="6">
        <f t="shared" si="31"/>
        <v>43516</v>
      </c>
      <c r="AD340" s="6" t="str">
        <f t="shared" si="32"/>
        <v>Wednesday</v>
      </c>
      <c r="AE340" s="2">
        <v>0.9364351851851852</v>
      </c>
      <c r="AF340" s="4">
        <v>1</v>
      </c>
      <c r="AG340" s="1">
        <v>43516</v>
      </c>
      <c r="AH340" s="6">
        <f t="shared" si="33"/>
        <v>43497</v>
      </c>
      <c r="AI340" s="6">
        <f t="shared" si="34"/>
        <v>43516</v>
      </c>
      <c r="AJ340" s="6" t="str">
        <f t="shared" si="35"/>
        <v>Wednesday</v>
      </c>
      <c r="AK340" s="2">
        <v>0.94620370370370377</v>
      </c>
      <c r="AL340" t="s">
        <v>32</v>
      </c>
      <c r="AM340" t="s">
        <v>33</v>
      </c>
      <c r="AN340" t="s">
        <v>46</v>
      </c>
      <c r="AO340" t="s">
        <v>27</v>
      </c>
    </row>
    <row r="341" spans="1:41" x14ac:dyDescent="0.2">
      <c r="A341" t="s">
        <v>27</v>
      </c>
      <c r="B341">
        <v>2030100</v>
      </c>
      <c r="C341" t="s">
        <v>40</v>
      </c>
      <c r="D341" t="s">
        <v>93</v>
      </c>
      <c r="E341" t="s">
        <v>42</v>
      </c>
      <c r="F341">
        <v>53211</v>
      </c>
      <c r="G341" t="s">
        <v>29</v>
      </c>
      <c r="H341" t="s">
        <v>43</v>
      </c>
      <c r="I341">
        <v>34</v>
      </c>
      <c r="J341" t="s">
        <v>30</v>
      </c>
      <c r="K341" t="s">
        <v>39</v>
      </c>
      <c r="L341">
        <f>VLOOKUP($K341,Key!$A$1:$D$106,2,FALSE)</f>
        <v>43.053040000000003</v>
      </c>
      <c r="M341">
        <f>VLOOKUP($K341,Key!$A$1:$D$106,3,FALSE)</f>
        <v>-87.897660000000002</v>
      </c>
      <c r="N341" t="str">
        <f>VLOOKUP($K341,Key!$A$1:$D$106,4,FALSE)</f>
        <v>Milwaukee</v>
      </c>
      <c r="O341" t="s">
        <v>58</v>
      </c>
      <c r="P341">
        <f>VLOOKUP($O341,Key!$A$1:$D$106,2,FALSE)</f>
        <v>43.004728999999998</v>
      </c>
      <c r="Q341">
        <f>VLOOKUP($O341,Key!$A$1:$D$106,3,FALSE)</f>
        <v>-87.905463999999995</v>
      </c>
      <c r="R341" t="str">
        <f>VLOOKUP($O341,Key!$A$1:$D$106,4,FALSE)</f>
        <v>Milwaukee</v>
      </c>
      <c r="S341">
        <v>36</v>
      </c>
      <c r="T341">
        <v>0</v>
      </c>
      <c r="U341">
        <v>0</v>
      </c>
      <c r="V341" t="s">
        <v>32</v>
      </c>
      <c r="W341">
        <v>5</v>
      </c>
      <c r="X341">
        <v>4.8</v>
      </c>
      <c r="Y341">
        <v>200</v>
      </c>
      <c r="Z341" s="5">
        <v>-1</v>
      </c>
      <c r="AA341" s="1">
        <v>43517</v>
      </c>
      <c r="AB341" s="7">
        <f t="shared" si="30"/>
        <v>43497</v>
      </c>
      <c r="AC341" s="7">
        <f t="shared" si="31"/>
        <v>43517</v>
      </c>
      <c r="AD341" s="7" t="str">
        <f t="shared" si="32"/>
        <v>Thursday</v>
      </c>
      <c r="AE341" s="2">
        <v>0.5404282407407407</v>
      </c>
      <c r="AF341" s="5">
        <v>1</v>
      </c>
      <c r="AG341" s="1">
        <v>43517</v>
      </c>
      <c r="AH341" s="7">
        <f t="shared" si="33"/>
        <v>43497</v>
      </c>
      <c r="AI341" s="7">
        <f t="shared" si="34"/>
        <v>43517</v>
      </c>
      <c r="AJ341" s="7" t="str">
        <f t="shared" si="35"/>
        <v>Thursday</v>
      </c>
      <c r="AK341" s="2">
        <v>0.56594907407407413</v>
      </c>
      <c r="AL341" t="s">
        <v>33</v>
      </c>
      <c r="AM341" t="s">
        <v>33</v>
      </c>
      <c r="AN341" t="s">
        <v>46</v>
      </c>
      <c r="AO341" t="s">
        <v>27</v>
      </c>
    </row>
    <row r="342" spans="1:41" x14ac:dyDescent="0.2">
      <c r="A342" t="s">
        <v>101</v>
      </c>
      <c r="B342">
        <v>2257274</v>
      </c>
      <c r="C342" t="s">
        <v>40</v>
      </c>
      <c r="D342" t="s">
        <v>47</v>
      </c>
      <c r="E342" t="s">
        <v>42</v>
      </c>
      <c r="F342">
        <v>53202</v>
      </c>
      <c r="G342" t="s">
        <v>29</v>
      </c>
      <c r="H342" t="s">
        <v>102</v>
      </c>
      <c r="I342">
        <v>11078</v>
      </c>
      <c r="J342" t="s">
        <v>30</v>
      </c>
      <c r="K342" t="s">
        <v>45</v>
      </c>
      <c r="L342">
        <f>VLOOKUP($K342,Key!$A$1:$D$106,2,FALSE)</f>
        <v>43.03886</v>
      </c>
      <c r="M342">
        <f>VLOOKUP($K342,Key!$A$1:$D$106,3,FALSE)</f>
        <v>-87.902720000000002</v>
      </c>
      <c r="N342" t="str">
        <f>VLOOKUP($K342,Key!$A$1:$D$106,4,FALSE)</f>
        <v>Milwaukee</v>
      </c>
      <c r="O342" t="s">
        <v>36</v>
      </c>
      <c r="P342">
        <f>VLOOKUP($O342,Key!$A$1:$D$106,2,FALSE)</f>
        <v>43.04824</v>
      </c>
      <c r="Q342">
        <f>VLOOKUP($O342,Key!$A$1:$D$106,3,FALSE)</f>
        <v>-87.904970000000006</v>
      </c>
      <c r="R342" t="str">
        <f>VLOOKUP($O342,Key!$A$1:$D$106,4,FALSE)</f>
        <v>Milwaukee</v>
      </c>
      <c r="S342">
        <v>6</v>
      </c>
      <c r="T342">
        <v>0</v>
      </c>
      <c r="U342">
        <v>0</v>
      </c>
      <c r="V342" t="s">
        <v>32</v>
      </c>
      <c r="W342">
        <v>0</v>
      </c>
      <c r="X342">
        <v>0</v>
      </c>
      <c r="Y342">
        <v>0</v>
      </c>
      <c r="Z342" s="4">
        <v>-1</v>
      </c>
      <c r="AA342" s="1">
        <v>43517</v>
      </c>
      <c r="AB342" s="6">
        <f t="shared" si="30"/>
        <v>43497</v>
      </c>
      <c r="AC342" s="6">
        <f t="shared" si="31"/>
        <v>43517</v>
      </c>
      <c r="AD342" s="6" t="str">
        <f t="shared" si="32"/>
        <v>Thursday</v>
      </c>
      <c r="AE342" s="2">
        <v>0.6582986111111111</v>
      </c>
      <c r="AF342" s="4">
        <v>1</v>
      </c>
      <c r="AG342" s="1">
        <v>43517</v>
      </c>
      <c r="AH342" s="6">
        <f t="shared" si="33"/>
        <v>43497</v>
      </c>
      <c r="AI342" s="6">
        <f t="shared" si="34"/>
        <v>43517</v>
      </c>
      <c r="AJ342" s="6" t="str">
        <f t="shared" si="35"/>
        <v>Thursday</v>
      </c>
      <c r="AK342" s="2">
        <v>0.66199074074074071</v>
      </c>
      <c r="AL342" t="s">
        <v>32</v>
      </c>
      <c r="AM342" t="s">
        <v>32</v>
      </c>
      <c r="AN342" t="s">
        <v>46</v>
      </c>
      <c r="AO342" t="s">
        <v>27</v>
      </c>
    </row>
    <row r="343" spans="1:41" x14ac:dyDescent="0.2">
      <c r="A343" t="s">
        <v>27</v>
      </c>
      <c r="B343">
        <v>2280996</v>
      </c>
      <c r="C343" t="s">
        <v>40</v>
      </c>
      <c r="D343" t="s">
        <v>47</v>
      </c>
      <c r="E343" t="s">
        <v>42</v>
      </c>
      <c r="F343">
        <v>53202</v>
      </c>
      <c r="G343" t="s">
        <v>29</v>
      </c>
      <c r="H343" t="s">
        <v>43</v>
      </c>
      <c r="I343">
        <v>5521</v>
      </c>
      <c r="J343" t="s">
        <v>30</v>
      </c>
      <c r="K343" t="s">
        <v>61</v>
      </c>
      <c r="L343">
        <f>VLOOKUP($K343,Key!$A$1:$D$106,2,FALSE)</f>
        <v>43.058619999999998</v>
      </c>
      <c r="M343">
        <f>VLOOKUP($K343,Key!$A$1:$D$106,3,FALSE)</f>
        <v>-87.885319999999993</v>
      </c>
      <c r="N343" t="str">
        <f>VLOOKUP($K343,Key!$A$1:$D$106,4,FALSE)</f>
        <v>Milwaukee</v>
      </c>
      <c r="O343" t="s">
        <v>84</v>
      </c>
      <c r="P343">
        <f>VLOOKUP($O343,Key!$A$1:$D$106,2,FALSE)</f>
        <v>43.074890000000003</v>
      </c>
      <c r="Q343">
        <f>VLOOKUP($O343,Key!$A$1:$D$106,3,FALSE)</f>
        <v>-87.882810000000006</v>
      </c>
      <c r="R343" t="str">
        <f>VLOOKUP($O343,Key!$A$1:$D$106,4,FALSE)</f>
        <v>Milwaukee</v>
      </c>
      <c r="S343">
        <v>12</v>
      </c>
      <c r="T343">
        <v>0</v>
      </c>
      <c r="U343">
        <v>0</v>
      </c>
      <c r="V343" t="s">
        <v>32</v>
      </c>
      <c r="W343">
        <v>1</v>
      </c>
      <c r="X343">
        <v>1</v>
      </c>
      <c r="Y343">
        <v>40</v>
      </c>
      <c r="Z343" s="5">
        <v>-1</v>
      </c>
      <c r="AA343" s="1">
        <v>43518</v>
      </c>
      <c r="AB343" s="7">
        <f t="shared" si="30"/>
        <v>43497</v>
      </c>
      <c r="AC343" s="7">
        <f t="shared" si="31"/>
        <v>43518</v>
      </c>
      <c r="AD343" s="7" t="str">
        <f t="shared" si="32"/>
        <v>Friday</v>
      </c>
      <c r="AE343" s="2">
        <v>0.40731481481481485</v>
      </c>
      <c r="AF343" s="5">
        <v>1</v>
      </c>
      <c r="AG343" s="1">
        <v>43518</v>
      </c>
      <c r="AH343" s="7">
        <f t="shared" si="33"/>
        <v>43497</v>
      </c>
      <c r="AI343" s="7">
        <f t="shared" si="34"/>
        <v>43518</v>
      </c>
      <c r="AJ343" s="7" t="str">
        <f t="shared" si="35"/>
        <v>Friday</v>
      </c>
      <c r="AK343" s="2">
        <v>0.41571759259259261</v>
      </c>
      <c r="AL343" t="s">
        <v>32</v>
      </c>
      <c r="AM343" t="s">
        <v>33</v>
      </c>
      <c r="AN343" t="s">
        <v>46</v>
      </c>
      <c r="AO343" t="s">
        <v>27</v>
      </c>
    </row>
    <row r="344" spans="1:41" x14ac:dyDescent="0.2">
      <c r="A344" t="s">
        <v>27</v>
      </c>
      <c r="B344">
        <v>2131846</v>
      </c>
      <c r="C344" t="s">
        <v>40</v>
      </c>
      <c r="D344" t="s">
        <v>47</v>
      </c>
      <c r="E344" t="s">
        <v>42</v>
      </c>
      <c r="F344">
        <v>53216</v>
      </c>
      <c r="G344" t="s">
        <v>29</v>
      </c>
      <c r="H344" t="s">
        <v>43</v>
      </c>
      <c r="I344">
        <v>12560</v>
      </c>
      <c r="J344" t="s">
        <v>30</v>
      </c>
      <c r="K344" t="s">
        <v>49</v>
      </c>
      <c r="L344">
        <f>VLOOKUP($K344,Key!$A$1:$D$106,2,FALSE)</f>
        <v>43.03913</v>
      </c>
      <c r="M344">
        <f>VLOOKUP($K344,Key!$A$1:$D$106,3,FALSE)</f>
        <v>-87.916150000000002</v>
      </c>
      <c r="N344" t="str">
        <f>VLOOKUP($K344,Key!$A$1:$D$106,4,FALSE)</f>
        <v>Milwaukee</v>
      </c>
      <c r="O344" t="s">
        <v>75</v>
      </c>
      <c r="P344">
        <f>VLOOKUP($O344,Key!$A$1:$D$106,2,FALSE)</f>
        <v>43.038600000000002</v>
      </c>
      <c r="Q344">
        <f>VLOOKUP($O344,Key!$A$1:$D$106,3,FALSE)</f>
        <v>-87.912099999999995</v>
      </c>
      <c r="R344" t="str">
        <f>VLOOKUP($O344,Key!$A$1:$D$106,4,FALSE)</f>
        <v>Milwaukee</v>
      </c>
      <c r="S344">
        <v>4</v>
      </c>
      <c r="T344">
        <v>0</v>
      </c>
      <c r="U344">
        <v>0</v>
      </c>
      <c r="V344" t="s">
        <v>32</v>
      </c>
      <c r="W344">
        <v>0</v>
      </c>
      <c r="X344">
        <v>0</v>
      </c>
      <c r="Y344">
        <v>0</v>
      </c>
      <c r="Z344" s="4">
        <v>-1</v>
      </c>
      <c r="AA344" s="1">
        <v>43518</v>
      </c>
      <c r="AB344" s="6">
        <f t="shared" si="30"/>
        <v>43497</v>
      </c>
      <c r="AC344" s="6">
        <f t="shared" si="31"/>
        <v>43518</v>
      </c>
      <c r="AD344" s="6" t="str">
        <f t="shared" si="32"/>
        <v>Friday</v>
      </c>
      <c r="AE344" s="2">
        <v>0.51800925925925922</v>
      </c>
      <c r="AF344" s="4">
        <v>1</v>
      </c>
      <c r="AG344" s="1">
        <v>43518</v>
      </c>
      <c r="AH344" s="6">
        <f t="shared" si="33"/>
        <v>43497</v>
      </c>
      <c r="AI344" s="6">
        <f t="shared" si="34"/>
        <v>43518</v>
      </c>
      <c r="AJ344" s="6" t="str">
        <f t="shared" si="35"/>
        <v>Friday</v>
      </c>
      <c r="AK344" s="2">
        <v>0.52017361111111116</v>
      </c>
      <c r="AL344" t="s">
        <v>32</v>
      </c>
      <c r="AM344" t="s">
        <v>33</v>
      </c>
      <c r="AN344" t="s">
        <v>46</v>
      </c>
      <c r="AO344" t="s">
        <v>27</v>
      </c>
    </row>
    <row r="345" spans="1:41" x14ac:dyDescent="0.2">
      <c r="A345" t="s">
        <v>27</v>
      </c>
      <c r="B345">
        <v>1328721</v>
      </c>
      <c r="C345" t="s">
        <v>40</v>
      </c>
      <c r="D345" t="s">
        <v>47</v>
      </c>
      <c r="E345" t="s">
        <v>42</v>
      </c>
      <c r="F345">
        <v>53207</v>
      </c>
      <c r="G345" t="s">
        <v>29</v>
      </c>
      <c r="H345" t="s">
        <v>43</v>
      </c>
      <c r="I345">
        <v>5573</v>
      </c>
      <c r="J345" t="s">
        <v>30</v>
      </c>
      <c r="K345" t="s">
        <v>57</v>
      </c>
      <c r="L345">
        <f>VLOOKUP($K345,Key!$A$1:$D$106,2,FALSE)</f>
        <v>43.026229999999998</v>
      </c>
      <c r="M345">
        <f>VLOOKUP($K345,Key!$A$1:$D$106,3,FALSE)</f>
        <v>-87.912809999999993</v>
      </c>
      <c r="N345" t="str">
        <f>VLOOKUP($K345,Key!$A$1:$D$106,4,FALSE)</f>
        <v>Milwaukee</v>
      </c>
      <c r="O345" t="s">
        <v>58</v>
      </c>
      <c r="P345">
        <f>VLOOKUP($O345,Key!$A$1:$D$106,2,FALSE)</f>
        <v>43.004728999999998</v>
      </c>
      <c r="Q345">
        <f>VLOOKUP($O345,Key!$A$1:$D$106,3,FALSE)</f>
        <v>-87.905463999999995</v>
      </c>
      <c r="R345" t="str">
        <f>VLOOKUP($O345,Key!$A$1:$D$106,4,FALSE)</f>
        <v>Milwaukee</v>
      </c>
      <c r="S345">
        <v>13</v>
      </c>
      <c r="T345">
        <v>0</v>
      </c>
      <c r="U345">
        <v>0</v>
      </c>
      <c r="V345" t="s">
        <v>32</v>
      </c>
      <c r="W345">
        <v>1</v>
      </c>
      <c r="X345">
        <v>1</v>
      </c>
      <c r="Y345">
        <v>40</v>
      </c>
      <c r="Z345" s="4">
        <v>-1</v>
      </c>
      <c r="AA345" s="1">
        <v>43518</v>
      </c>
      <c r="AB345" s="6">
        <f t="shared" si="30"/>
        <v>43497</v>
      </c>
      <c r="AC345" s="6">
        <f t="shared" si="31"/>
        <v>43518</v>
      </c>
      <c r="AD345" s="6" t="str">
        <f t="shared" si="32"/>
        <v>Friday</v>
      </c>
      <c r="AE345" s="2">
        <v>0.9038194444444444</v>
      </c>
      <c r="AF345" s="4">
        <v>1</v>
      </c>
      <c r="AG345" s="1">
        <v>43518</v>
      </c>
      <c r="AH345" s="6">
        <f t="shared" si="33"/>
        <v>43497</v>
      </c>
      <c r="AI345" s="6">
        <f t="shared" si="34"/>
        <v>43518</v>
      </c>
      <c r="AJ345" s="6" t="str">
        <f t="shared" si="35"/>
        <v>Friday</v>
      </c>
      <c r="AK345" s="2">
        <v>0.91285879629629629</v>
      </c>
      <c r="AL345" t="s">
        <v>32</v>
      </c>
      <c r="AM345" t="s">
        <v>33</v>
      </c>
      <c r="AN345" t="s">
        <v>46</v>
      </c>
      <c r="AO345" t="s">
        <v>27</v>
      </c>
    </row>
    <row r="346" spans="1:41" x14ac:dyDescent="0.2">
      <c r="A346" t="s">
        <v>27</v>
      </c>
      <c r="B346">
        <v>1328721</v>
      </c>
      <c r="C346" t="s">
        <v>40</v>
      </c>
      <c r="D346" t="s">
        <v>47</v>
      </c>
      <c r="E346" t="s">
        <v>42</v>
      </c>
      <c r="F346">
        <v>53207</v>
      </c>
      <c r="G346" t="s">
        <v>29</v>
      </c>
      <c r="H346" t="s">
        <v>43</v>
      </c>
      <c r="I346">
        <v>11071</v>
      </c>
      <c r="J346" t="s">
        <v>30</v>
      </c>
      <c r="K346" t="s">
        <v>84</v>
      </c>
      <c r="L346">
        <f>VLOOKUP($K346,Key!$A$1:$D$106,2,FALSE)</f>
        <v>43.074890000000003</v>
      </c>
      <c r="M346">
        <f>VLOOKUP($K346,Key!$A$1:$D$106,3,FALSE)</f>
        <v>-87.882810000000006</v>
      </c>
      <c r="N346" t="str">
        <f>VLOOKUP($K346,Key!$A$1:$D$106,4,FALSE)</f>
        <v>Milwaukee</v>
      </c>
      <c r="O346" t="s">
        <v>57</v>
      </c>
      <c r="P346">
        <f>VLOOKUP($O346,Key!$A$1:$D$106,2,FALSE)</f>
        <v>43.026229999999998</v>
      </c>
      <c r="Q346">
        <f>VLOOKUP($O346,Key!$A$1:$D$106,3,FALSE)</f>
        <v>-87.912809999999993</v>
      </c>
      <c r="R346" t="str">
        <f>VLOOKUP($O346,Key!$A$1:$D$106,4,FALSE)</f>
        <v>Milwaukee</v>
      </c>
      <c r="S346">
        <v>28</v>
      </c>
      <c r="T346">
        <v>0</v>
      </c>
      <c r="U346">
        <v>0</v>
      </c>
      <c r="V346" t="s">
        <v>32</v>
      </c>
      <c r="W346">
        <v>4</v>
      </c>
      <c r="X346">
        <v>3.8</v>
      </c>
      <c r="Y346">
        <v>160</v>
      </c>
      <c r="Z346" s="5">
        <v>-1</v>
      </c>
      <c r="AA346" s="1">
        <v>43519</v>
      </c>
      <c r="AB346" s="7">
        <f t="shared" si="30"/>
        <v>43497</v>
      </c>
      <c r="AC346" s="7">
        <f t="shared" si="31"/>
        <v>43519</v>
      </c>
      <c r="AD346" s="7" t="str">
        <f t="shared" si="32"/>
        <v>Saturday</v>
      </c>
      <c r="AE346" s="2">
        <v>0.6505671296296297</v>
      </c>
      <c r="AF346" s="5">
        <v>1</v>
      </c>
      <c r="AG346" s="1">
        <v>43519</v>
      </c>
      <c r="AH346" s="7">
        <f t="shared" si="33"/>
        <v>43497</v>
      </c>
      <c r="AI346" s="7">
        <f t="shared" si="34"/>
        <v>43519</v>
      </c>
      <c r="AJ346" s="7" t="str">
        <f t="shared" si="35"/>
        <v>Saturday</v>
      </c>
      <c r="AK346" s="2">
        <v>0.66978009259259252</v>
      </c>
      <c r="AL346" t="s">
        <v>32</v>
      </c>
      <c r="AM346" t="s">
        <v>33</v>
      </c>
      <c r="AN346" t="s">
        <v>46</v>
      </c>
      <c r="AO346" t="s">
        <v>27</v>
      </c>
    </row>
    <row r="347" spans="1:41" x14ac:dyDescent="0.2">
      <c r="A347" t="s">
        <v>27</v>
      </c>
      <c r="B347">
        <v>1477939</v>
      </c>
      <c r="C347" t="s">
        <v>40</v>
      </c>
      <c r="D347" t="s">
        <v>78</v>
      </c>
      <c r="E347" t="s">
        <v>42</v>
      </c>
      <c r="F347">
        <v>53010</v>
      </c>
      <c r="G347" t="s">
        <v>29</v>
      </c>
      <c r="H347" t="s">
        <v>43</v>
      </c>
      <c r="I347">
        <v>12606</v>
      </c>
      <c r="J347" t="s">
        <v>30</v>
      </c>
      <c r="K347" t="s">
        <v>80</v>
      </c>
      <c r="L347">
        <f>VLOOKUP($K347,Key!$A$1:$D$106,2,FALSE)</f>
        <v>43.060155999999999</v>
      </c>
      <c r="M347">
        <f>VLOOKUP($K347,Key!$A$1:$D$106,3,FALSE)</f>
        <v>-87.881258000000003</v>
      </c>
      <c r="N347" t="str">
        <f>VLOOKUP($K347,Key!$A$1:$D$106,4,FALSE)</f>
        <v>Milwaukee</v>
      </c>
      <c r="O347" t="s">
        <v>98</v>
      </c>
      <c r="P347">
        <f>VLOOKUP($O347,Key!$A$1:$D$106,2,FALSE)</f>
        <v>43.05097</v>
      </c>
      <c r="Q347">
        <f>VLOOKUP($O347,Key!$A$1:$D$106,3,FALSE)</f>
        <v>-87.906440000000003</v>
      </c>
      <c r="R347" t="str">
        <f>VLOOKUP($O347,Key!$A$1:$D$106,4,FALSE)</f>
        <v>Milwaukee</v>
      </c>
      <c r="S347">
        <v>16</v>
      </c>
      <c r="T347">
        <v>0</v>
      </c>
      <c r="U347">
        <v>0</v>
      </c>
      <c r="V347" t="s">
        <v>32</v>
      </c>
      <c r="W347">
        <v>2</v>
      </c>
      <c r="X347">
        <v>1.9</v>
      </c>
      <c r="Y347">
        <v>80</v>
      </c>
      <c r="Z347" s="4">
        <v>-1</v>
      </c>
      <c r="AA347" s="1">
        <v>43523</v>
      </c>
      <c r="AB347" s="6">
        <f t="shared" si="30"/>
        <v>43497</v>
      </c>
      <c r="AC347" s="6">
        <f t="shared" si="31"/>
        <v>43523</v>
      </c>
      <c r="AD347" s="6" t="str">
        <f t="shared" si="32"/>
        <v>Wednesday</v>
      </c>
      <c r="AE347" s="2">
        <v>0.46789351851851851</v>
      </c>
      <c r="AF347" s="4">
        <v>1</v>
      </c>
      <c r="AG347" s="1">
        <v>43523</v>
      </c>
      <c r="AH347" s="6">
        <f t="shared" si="33"/>
        <v>43497</v>
      </c>
      <c r="AI347" s="6">
        <f t="shared" si="34"/>
        <v>43523</v>
      </c>
      <c r="AJ347" s="6" t="str">
        <f t="shared" si="35"/>
        <v>Wednesday</v>
      </c>
      <c r="AK347" s="2">
        <v>0.47913194444444446</v>
      </c>
      <c r="AL347" t="s">
        <v>32</v>
      </c>
      <c r="AM347" t="s">
        <v>33</v>
      </c>
      <c r="AN347" t="s">
        <v>46</v>
      </c>
      <c r="AO347" t="s">
        <v>27</v>
      </c>
    </row>
    <row r="348" spans="1:41" x14ac:dyDescent="0.2">
      <c r="A348" t="s">
        <v>27</v>
      </c>
      <c r="B348">
        <v>2237245</v>
      </c>
      <c r="C348" t="s">
        <v>40</v>
      </c>
      <c r="D348" t="s">
        <v>47</v>
      </c>
      <c r="E348" t="s">
        <v>42</v>
      </c>
      <c r="F348">
        <v>53211</v>
      </c>
      <c r="G348" t="s">
        <v>29</v>
      </c>
      <c r="H348" t="s">
        <v>43</v>
      </c>
      <c r="I348">
        <v>46</v>
      </c>
      <c r="J348" t="s">
        <v>30</v>
      </c>
      <c r="K348" t="s">
        <v>84</v>
      </c>
      <c r="L348">
        <f>VLOOKUP($K348,Key!$A$1:$D$106,2,FALSE)</f>
        <v>43.074890000000003</v>
      </c>
      <c r="M348">
        <f>VLOOKUP($K348,Key!$A$1:$D$106,3,FALSE)</f>
        <v>-87.882810000000006</v>
      </c>
      <c r="N348" t="str">
        <f>VLOOKUP($K348,Key!$A$1:$D$106,4,FALSE)</f>
        <v>Milwaukee</v>
      </c>
      <c r="O348" t="s">
        <v>107</v>
      </c>
      <c r="P348">
        <f>VLOOKUP($O348,Key!$A$1:$D$106,2,FALSE)</f>
        <v>43.06033</v>
      </c>
      <c r="Q348">
        <f>VLOOKUP($O348,Key!$A$1:$D$106,3,FALSE)</f>
        <v>-87.89546</v>
      </c>
      <c r="R348" t="str">
        <f>VLOOKUP($O348,Key!$A$1:$D$106,4,FALSE)</f>
        <v>Milwaukee</v>
      </c>
      <c r="S348">
        <v>9</v>
      </c>
      <c r="T348">
        <v>0</v>
      </c>
      <c r="U348">
        <v>0</v>
      </c>
      <c r="V348" t="s">
        <v>32</v>
      </c>
      <c r="W348">
        <v>1</v>
      </c>
      <c r="X348">
        <v>1</v>
      </c>
      <c r="Y348">
        <v>40</v>
      </c>
      <c r="Z348" s="5">
        <v>-1</v>
      </c>
      <c r="AA348" s="1">
        <v>43523</v>
      </c>
      <c r="AB348" s="7">
        <f t="shared" si="30"/>
        <v>43497</v>
      </c>
      <c r="AC348" s="7">
        <f t="shared" si="31"/>
        <v>43523</v>
      </c>
      <c r="AD348" s="7" t="str">
        <f t="shared" si="32"/>
        <v>Wednesday</v>
      </c>
      <c r="AE348" s="2">
        <v>0.84386574074074072</v>
      </c>
      <c r="AF348" s="5">
        <v>1</v>
      </c>
      <c r="AG348" s="1">
        <v>43523</v>
      </c>
      <c r="AH348" s="7">
        <f t="shared" si="33"/>
        <v>43497</v>
      </c>
      <c r="AI348" s="7">
        <f t="shared" si="34"/>
        <v>43523</v>
      </c>
      <c r="AJ348" s="7" t="str">
        <f t="shared" si="35"/>
        <v>Wednesday</v>
      </c>
      <c r="AK348" s="2">
        <v>0.85059027777777774</v>
      </c>
      <c r="AL348" t="s">
        <v>32</v>
      </c>
      <c r="AM348" t="s">
        <v>33</v>
      </c>
      <c r="AN348" t="s">
        <v>46</v>
      </c>
      <c r="AO348" t="s">
        <v>27</v>
      </c>
    </row>
    <row r="349" spans="1:41" x14ac:dyDescent="0.2">
      <c r="A349" t="s">
        <v>27</v>
      </c>
      <c r="B349">
        <v>1328721</v>
      </c>
      <c r="C349" t="s">
        <v>40</v>
      </c>
      <c r="D349" t="s">
        <v>47</v>
      </c>
      <c r="E349" t="s">
        <v>42</v>
      </c>
      <c r="F349">
        <v>53207</v>
      </c>
      <c r="G349" t="s">
        <v>29</v>
      </c>
      <c r="H349" t="s">
        <v>43</v>
      </c>
      <c r="I349">
        <v>5573</v>
      </c>
      <c r="J349" t="s">
        <v>30</v>
      </c>
      <c r="K349" t="s">
        <v>58</v>
      </c>
      <c r="L349">
        <f>VLOOKUP($K349,Key!$A$1:$D$106,2,FALSE)</f>
        <v>43.004728999999998</v>
      </c>
      <c r="M349">
        <f>VLOOKUP($K349,Key!$A$1:$D$106,3,FALSE)</f>
        <v>-87.905463999999995</v>
      </c>
      <c r="N349" t="str">
        <f>VLOOKUP($K349,Key!$A$1:$D$106,4,FALSE)</f>
        <v>Milwaukee</v>
      </c>
      <c r="O349" t="s">
        <v>57</v>
      </c>
      <c r="P349">
        <f>VLOOKUP($O349,Key!$A$1:$D$106,2,FALSE)</f>
        <v>43.026229999999998</v>
      </c>
      <c r="Q349">
        <f>VLOOKUP($O349,Key!$A$1:$D$106,3,FALSE)</f>
        <v>-87.912809999999993</v>
      </c>
      <c r="R349" t="str">
        <f>VLOOKUP($O349,Key!$A$1:$D$106,4,FALSE)</f>
        <v>Milwaukee</v>
      </c>
      <c r="S349">
        <v>12</v>
      </c>
      <c r="T349">
        <v>0</v>
      </c>
      <c r="U349">
        <v>0</v>
      </c>
      <c r="V349" t="s">
        <v>32</v>
      </c>
      <c r="W349">
        <v>1</v>
      </c>
      <c r="X349">
        <v>1</v>
      </c>
      <c r="Y349">
        <v>40</v>
      </c>
      <c r="Z349" s="4">
        <v>-1</v>
      </c>
      <c r="AA349" s="1">
        <v>43524</v>
      </c>
      <c r="AB349" s="6">
        <f t="shared" si="30"/>
        <v>43497</v>
      </c>
      <c r="AC349" s="6">
        <f t="shared" si="31"/>
        <v>43524</v>
      </c>
      <c r="AD349" s="6" t="str">
        <f t="shared" si="32"/>
        <v>Thursday</v>
      </c>
      <c r="AE349" s="2">
        <v>0.36949074074074079</v>
      </c>
      <c r="AF349" s="4">
        <v>1</v>
      </c>
      <c r="AG349" s="1">
        <v>43524</v>
      </c>
      <c r="AH349" s="6">
        <f t="shared" si="33"/>
        <v>43497</v>
      </c>
      <c r="AI349" s="6">
        <f t="shared" si="34"/>
        <v>43524</v>
      </c>
      <c r="AJ349" s="6" t="str">
        <f t="shared" si="35"/>
        <v>Thursday</v>
      </c>
      <c r="AK349" s="2">
        <v>0.37782407407407409</v>
      </c>
      <c r="AL349" t="s">
        <v>32</v>
      </c>
      <c r="AM349" t="s">
        <v>33</v>
      </c>
      <c r="AN349" t="s">
        <v>46</v>
      </c>
      <c r="AO349" t="s">
        <v>27</v>
      </c>
    </row>
    <row r="350" spans="1:41" x14ac:dyDescent="0.2">
      <c r="A350" t="s">
        <v>27</v>
      </c>
      <c r="B350">
        <v>2131862</v>
      </c>
      <c r="C350" t="s">
        <v>40</v>
      </c>
      <c r="D350" t="s">
        <v>47</v>
      </c>
      <c r="E350" t="s">
        <v>42</v>
      </c>
      <c r="F350">
        <v>53216</v>
      </c>
      <c r="G350" t="s">
        <v>29</v>
      </c>
      <c r="H350" t="s">
        <v>43</v>
      </c>
      <c r="I350">
        <v>11056</v>
      </c>
      <c r="J350" t="s">
        <v>30</v>
      </c>
      <c r="K350" t="s">
        <v>75</v>
      </c>
      <c r="L350">
        <f>VLOOKUP($K350,Key!$A$1:$D$106,2,FALSE)</f>
        <v>43.038600000000002</v>
      </c>
      <c r="M350">
        <f>VLOOKUP($K350,Key!$A$1:$D$106,3,FALSE)</f>
        <v>-87.912099999999995</v>
      </c>
      <c r="N350" t="str">
        <f>VLOOKUP($K350,Key!$A$1:$D$106,4,FALSE)</f>
        <v>Milwaukee</v>
      </c>
      <c r="O350" t="s">
        <v>49</v>
      </c>
      <c r="P350">
        <f>VLOOKUP($O350,Key!$A$1:$D$106,2,FALSE)</f>
        <v>43.03913</v>
      </c>
      <c r="Q350">
        <f>VLOOKUP($O350,Key!$A$1:$D$106,3,FALSE)</f>
        <v>-87.916150000000002</v>
      </c>
      <c r="R350" t="str">
        <f>VLOOKUP($O350,Key!$A$1:$D$106,4,FALSE)</f>
        <v>Milwaukee</v>
      </c>
      <c r="S350">
        <v>4</v>
      </c>
      <c r="T350">
        <v>0</v>
      </c>
      <c r="U350">
        <v>0</v>
      </c>
      <c r="V350" t="s">
        <v>32</v>
      </c>
      <c r="W350">
        <v>0</v>
      </c>
      <c r="X350">
        <v>0</v>
      </c>
      <c r="Y350">
        <v>0</v>
      </c>
      <c r="Z350" s="5">
        <v>-1</v>
      </c>
      <c r="AA350" s="1">
        <v>43524</v>
      </c>
      <c r="AB350" s="7">
        <f t="shared" si="30"/>
        <v>43497</v>
      </c>
      <c r="AC350" s="7">
        <f t="shared" si="31"/>
        <v>43524</v>
      </c>
      <c r="AD350" s="7" t="str">
        <f t="shared" si="32"/>
        <v>Thursday</v>
      </c>
      <c r="AE350" s="2">
        <v>0.56311342592592595</v>
      </c>
      <c r="AF350" s="5">
        <v>1</v>
      </c>
      <c r="AG350" s="1">
        <v>43524</v>
      </c>
      <c r="AH350" s="7">
        <f t="shared" si="33"/>
        <v>43497</v>
      </c>
      <c r="AI350" s="7">
        <f t="shared" si="34"/>
        <v>43524</v>
      </c>
      <c r="AJ350" s="7" t="str">
        <f t="shared" si="35"/>
        <v>Thursday</v>
      </c>
      <c r="AK350" s="2">
        <v>0.56555555555555559</v>
      </c>
      <c r="AL350" t="s">
        <v>32</v>
      </c>
      <c r="AM350" t="s">
        <v>33</v>
      </c>
      <c r="AN350" t="s">
        <v>46</v>
      </c>
      <c r="AO350" t="s">
        <v>27</v>
      </c>
    </row>
    <row r="351" spans="1:41" x14ac:dyDescent="0.2">
      <c r="A351" t="s">
        <v>27</v>
      </c>
      <c r="B351">
        <v>2262062</v>
      </c>
      <c r="C351" t="s">
        <v>40</v>
      </c>
      <c r="D351" t="s">
        <v>47</v>
      </c>
      <c r="E351" t="s">
        <v>42</v>
      </c>
      <c r="F351">
        <v>53211</v>
      </c>
      <c r="G351" t="s">
        <v>29</v>
      </c>
      <c r="H351" t="s">
        <v>43</v>
      </c>
      <c r="I351">
        <v>12668</v>
      </c>
      <c r="J351" t="s">
        <v>30</v>
      </c>
      <c r="K351" t="s">
        <v>84</v>
      </c>
      <c r="L351">
        <f>VLOOKUP($K351,Key!$A$1:$D$106,2,FALSE)</f>
        <v>43.074890000000003</v>
      </c>
      <c r="M351">
        <f>VLOOKUP($K351,Key!$A$1:$D$106,3,FALSE)</f>
        <v>-87.882810000000006</v>
      </c>
      <c r="N351" t="str">
        <f>VLOOKUP($K351,Key!$A$1:$D$106,4,FALSE)</f>
        <v>Milwaukee</v>
      </c>
      <c r="O351" t="s">
        <v>85</v>
      </c>
      <c r="P351">
        <f>VLOOKUP($O351,Key!$A$1:$D$106,2,FALSE)</f>
        <v>43.078530000000001</v>
      </c>
      <c r="Q351">
        <f>VLOOKUP($O351,Key!$A$1:$D$106,3,FALSE)</f>
        <v>-87.882620000000003</v>
      </c>
      <c r="R351" t="str">
        <f>VLOOKUP($O351,Key!$A$1:$D$106,4,FALSE)</f>
        <v>Milwaukee</v>
      </c>
      <c r="S351">
        <v>397</v>
      </c>
      <c r="T351">
        <v>2</v>
      </c>
      <c r="U351">
        <v>0</v>
      </c>
      <c r="V351" t="s">
        <v>33</v>
      </c>
      <c r="W351">
        <v>18</v>
      </c>
      <c r="X351">
        <v>17.100000000000001</v>
      </c>
      <c r="Y351">
        <v>720</v>
      </c>
      <c r="Z351" s="5">
        <v>-1</v>
      </c>
      <c r="AA351" s="1">
        <v>43497</v>
      </c>
      <c r="AB351" s="7">
        <f t="shared" si="30"/>
        <v>43497</v>
      </c>
      <c r="AC351" s="7">
        <f t="shared" si="31"/>
        <v>43497</v>
      </c>
      <c r="AD351" s="7" t="str">
        <f t="shared" si="32"/>
        <v>Friday</v>
      </c>
      <c r="AE351" s="2">
        <v>9.1284722222222225E-2</v>
      </c>
      <c r="AF351" s="5">
        <v>1</v>
      </c>
      <c r="AG351" s="1">
        <v>43497</v>
      </c>
      <c r="AH351" s="7">
        <f t="shared" si="33"/>
        <v>43497</v>
      </c>
      <c r="AI351" s="7">
        <f t="shared" si="34"/>
        <v>43497</v>
      </c>
      <c r="AJ351" s="7" t="str">
        <f t="shared" si="35"/>
        <v>Friday</v>
      </c>
      <c r="AK351" s="2">
        <v>0.36719907407407404</v>
      </c>
      <c r="AL351" t="s">
        <v>33</v>
      </c>
      <c r="AM351" t="s">
        <v>33</v>
      </c>
      <c r="AN351" t="s">
        <v>46</v>
      </c>
      <c r="AO351" t="s">
        <v>27</v>
      </c>
    </row>
    <row r="352" spans="1:41" x14ac:dyDescent="0.2">
      <c r="A352" t="s">
        <v>27</v>
      </c>
      <c r="B352">
        <v>825934</v>
      </c>
      <c r="C352" t="s">
        <v>40</v>
      </c>
      <c r="D352" t="s">
        <v>47</v>
      </c>
      <c r="E352" t="s">
        <v>42</v>
      </c>
      <c r="F352">
        <v>53208</v>
      </c>
      <c r="G352" t="s">
        <v>29</v>
      </c>
      <c r="H352" t="s">
        <v>43</v>
      </c>
      <c r="I352">
        <v>11152</v>
      </c>
      <c r="J352" t="s">
        <v>30</v>
      </c>
      <c r="K352" t="s">
        <v>31</v>
      </c>
      <c r="L352">
        <f>VLOOKUP($K352,Key!$A$1:$D$106,2,FALSE)</f>
        <v>43.034619999999997</v>
      </c>
      <c r="M352">
        <f>VLOOKUP($K352,Key!$A$1:$D$106,3,FALSE)</f>
        <v>-87.917500000000004</v>
      </c>
      <c r="N352" t="str">
        <f>VLOOKUP($K352,Key!$A$1:$D$106,4,FALSE)</f>
        <v>Milwaukee</v>
      </c>
      <c r="O352" t="s">
        <v>49</v>
      </c>
      <c r="P352">
        <f>VLOOKUP($O352,Key!$A$1:$D$106,2,FALSE)</f>
        <v>43.03913</v>
      </c>
      <c r="Q352">
        <f>VLOOKUP($O352,Key!$A$1:$D$106,3,FALSE)</f>
        <v>-87.916150000000002</v>
      </c>
      <c r="R352" t="str">
        <f>VLOOKUP($O352,Key!$A$1:$D$106,4,FALSE)</f>
        <v>Milwaukee</v>
      </c>
      <c r="S352">
        <v>603</v>
      </c>
      <c r="T352">
        <v>30</v>
      </c>
      <c r="U352">
        <v>0</v>
      </c>
      <c r="V352" t="s">
        <v>33</v>
      </c>
      <c r="W352">
        <v>18</v>
      </c>
      <c r="X352">
        <v>17.100000000000001</v>
      </c>
      <c r="Y352">
        <v>720</v>
      </c>
      <c r="Z352" s="4">
        <v>-1</v>
      </c>
      <c r="AA352" s="1">
        <v>43497</v>
      </c>
      <c r="AB352" s="6">
        <f t="shared" si="30"/>
        <v>43497</v>
      </c>
      <c r="AC352" s="6">
        <f t="shared" si="31"/>
        <v>43497</v>
      </c>
      <c r="AD352" s="6" t="str">
        <f t="shared" si="32"/>
        <v>Friday</v>
      </c>
      <c r="AE352" s="2">
        <v>0.75226851851851861</v>
      </c>
      <c r="AF352" s="4">
        <v>1</v>
      </c>
      <c r="AG352" s="1">
        <v>43498</v>
      </c>
      <c r="AH352" s="6">
        <f t="shared" si="33"/>
        <v>43497</v>
      </c>
      <c r="AI352" s="6">
        <f t="shared" si="34"/>
        <v>43498</v>
      </c>
      <c r="AJ352" s="6" t="str">
        <f t="shared" si="35"/>
        <v>Saturday</v>
      </c>
      <c r="AK352" s="2">
        <v>0.1708912037037037</v>
      </c>
      <c r="AL352" t="s">
        <v>33</v>
      </c>
      <c r="AM352" t="s">
        <v>33</v>
      </c>
      <c r="AN352" t="s">
        <v>46</v>
      </c>
      <c r="AO352" t="s">
        <v>27</v>
      </c>
    </row>
    <row r="353" spans="1:41" x14ac:dyDescent="0.2">
      <c r="A353" t="s">
        <v>27</v>
      </c>
      <c r="B353">
        <v>2030100</v>
      </c>
      <c r="C353" t="s">
        <v>40</v>
      </c>
      <c r="D353" t="s">
        <v>93</v>
      </c>
      <c r="E353" t="s">
        <v>42</v>
      </c>
      <c r="F353">
        <v>53211</v>
      </c>
      <c r="G353" t="s">
        <v>29</v>
      </c>
      <c r="H353" t="s">
        <v>43</v>
      </c>
      <c r="I353">
        <v>12528</v>
      </c>
      <c r="J353" t="s">
        <v>30</v>
      </c>
      <c r="K353" t="s">
        <v>39</v>
      </c>
      <c r="L353">
        <f>VLOOKUP($K353,Key!$A$1:$D$106,2,FALSE)</f>
        <v>43.053040000000003</v>
      </c>
      <c r="M353">
        <f>VLOOKUP($K353,Key!$A$1:$D$106,3,FALSE)</f>
        <v>-87.897660000000002</v>
      </c>
      <c r="N353" t="str">
        <f>VLOOKUP($K353,Key!$A$1:$D$106,4,FALSE)</f>
        <v>Milwaukee</v>
      </c>
      <c r="O353" t="s">
        <v>58</v>
      </c>
      <c r="P353">
        <f>VLOOKUP($O353,Key!$A$1:$D$106,2,FALSE)</f>
        <v>43.004728999999998</v>
      </c>
      <c r="Q353">
        <f>VLOOKUP($O353,Key!$A$1:$D$106,3,FALSE)</f>
        <v>-87.905463999999995</v>
      </c>
      <c r="R353" t="str">
        <f>VLOOKUP($O353,Key!$A$1:$D$106,4,FALSE)</f>
        <v>Milwaukee</v>
      </c>
      <c r="S353">
        <v>38</v>
      </c>
      <c r="T353">
        <v>0</v>
      </c>
      <c r="U353">
        <v>0</v>
      </c>
      <c r="V353" t="s">
        <v>32</v>
      </c>
      <c r="W353">
        <v>5</v>
      </c>
      <c r="X353">
        <v>4.8</v>
      </c>
      <c r="Y353">
        <v>200</v>
      </c>
      <c r="Z353" s="5">
        <v>-1</v>
      </c>
      <c r="AA353" s="1">
        <v>43498</v>
      </c>
      <c r="AB353" s="7">
        <f t="shared" si="30"/>
        <v>43497</v>
      </c>
      <c r="AC353" s="7">
        <f t="shared" si="31"/>
        <v>43498</v>
      </c>
      <c r="AD353" s="7" t="str">
        <f t="shared" si="32"/>
        <v>Saturday</v>
      </c>
      <c r="AE353" s="2">
        <v>0.52445601851851853</v>
      </c>
      <c r="AF353" s="5">
        <v>1</v>
      </c>
      <c r="AG353" s="1">
        <v>43498</v>
      </c>
      <c r="AH353" s="7">
        <f t="shared" si="33"/>
        <v>43497</v>
      </c>
      <c r="AI353" s="7">
        <f t="shared" si="34"/>
        <v>43498</v>
      </c>
      <c r="AJ353" s="7" t="str">
        <f t="shared" si="35"/>
        <v>Saturday</v>
      </c>
      <c r="AK353" s="2">
        <v>0.55085648148148147</v>
      </c>
      <c r="AL353" t="s">
        <v>33</v>
      </c>
      <c r="AM353" t="s">
        <v>33</v>
      </c>
      <c r="AN353" t="s">
        <v>46</v>
      </c>
      <c r="AO353" t="s">
        <v>27</v>
      </c>
    </row>
    <row r="354" spans="1:41" x14ac:dyDescent="0.2">
      <c r="A354" t="s">
        <v>27</v>
      </c>
      <c r="B354">
        <v>1528751</v>
      </c>
      <c r="C354" t="s">
        <v>40</v>
      </c>
      <c r="D354" t="s">
        <v>47</v>
      </c>
      <c r="E354" t="s">
        <v>42</v>
      </c>
      <c r="F354">
        <v>53210</v>
      </c>
      <c r="G354" t="s">
        <v>29</v>
      </c>
      <c r="H354" t="s">
        <v>43</v>
      </c>
      <c r="I354">
        <v>12491</v>
      </c>
      <c r="J354" t="s">
        <v>30</v>
      </c>
      <c r="K354" t="s">
        <v>50</v>
      </c>
      <c r="L354">
        <f>VLOOKUP($K354,Key!$A$1:$D$106,2,FALSE)</f>
        <v>43.060600000000001</v>
      </c>
      <c r="M354">
        <f>VLOOKUP($K354,Key!$A$1:$D$106,3,FALSE)</f>
        <v>-87.982900000000001</v>
      </c>
      <c r="N354" t="str">
        <f>VLOOKUP($K354,Key!$A$1:$D$106,4,FALSE)</f>
        <v>Milwaukee</v>
      </c>
      <c r="O354" t="s">
        <v>50</v>
      </c>
      <c r="P354">
        <f>VLOOKUP($O354,Key!$A$1:$D$106,2,FALSE)</f>
        <v>43.060600000000001</v>
      </c>
      <c r="Q354">
        <f>VLOOKUP($O354,Key!$A$1:$D$106,3,FALSE)</f>
        <v>-87.982900000000001</v>
      </c>
      <c r="R354" t="str">
        <f>VLOOKUP($O354,Key!$A$1:$D$106,4,FALSE)</f>
        <v>Milwaukee</v>
      </c>
      <c r="S354">
        <v>2672</v>
      </c>
      <c r="T354">
        <v>30</v>
      </c>
      <c r="U354">
        <v>0</v>
      </c>
      <c r="V354" t="s">
        <v>33</v>
      </c>
      <c r="W354">
        <v>18</v>
      </c>
      <c r="X354">
        <v>17.100000000000001</v>
      </c>
      <c r="Y354">
        <v>720</v>
      </c>
      <c r="Z354" s="4">
        <v>-1</v>
      </c>
      <c r="AA354" s="1">
        <v>43498</v>
      </c>
      <c r="AB354" s="6">
        <f t="shared" si="30"/>
        <v>43497</v>
      </c>
      <c r="AC354" s="6">
        <f t="shared" si="31"/>
        <v>43498</v>
      </c>
      <c r="AD354" s="6" t="str">
        <f t="shared" si="32"/>
        <v>Saturday</v>
      </c>
      <c r="AE354" s="2">
        <v>0.65581018518518519</v>
      </c>
      <c r="AF354" s="4">
        <v>1</v>
      </c>
      <c r="AG354" s="1">
        <v>43500</v>
      </c>
      <c r="AH354" s="6">
        <f t="shared" si="33"/>
        <v>43497</v>
      </c>
      <c r="AI354" s="6">
        <f t="shared" si="34"/>
        <v>43500</v>
      </c>
      <c r="AJ354" s="6" t="str">
        <f t="shared" si="35"/>
        <v>Monday</v>
      </c>
      <c r="AK354" s="2">
        <v>0.51123842592592594</v>
      </c>
      <c r="AL354" t="s">
        <v>33</v>
      </c>
      <c r="AM354" t="s">
        <v>33</v>
      </c>
      <c r="AN354" t="s">
        <v>34</v>
      </c>
      <c r="AO354" t="s">
        <v>27</v>
      </c>
    </row>
    <row r="355" spans="1:41" x14ac:dyDescent="0.2">
      <c r="A355" t="s">
        <v>27</v>
      </c>
      <c r="B355">
        <v>2237245</v>
      </c>
      <c r="C355" t="s">
        <v>40</v>
      </c>
      <c r="D355" t="s">
        <v>47</v>
      </c>
      <c r="E355" t="s">
        <v>42</v>
      </c>
      <c r="F355">
        <v>53211</v>
      </c>
      <c r="G355" t="s">
        <v>29</v>
      </c>
      <c r="H355" t="s">
        <v>43</v>
      </c>
      <c r="I355">
        <v>11121</v>
      </c>
      <c r="J355" t="s">
        <v>30</v>
      </c>
      <c r="K355" t="s">
        <v>104</v>
      </c>
      <c r="L355">
        <f>VLOOKUP($K355,Key!$A$1:$D$106,2,FALSE)</f>
        <v>43.063749000000001</v>
      </c>
      <c r="M355">
        <f>VLOOKUP($K355,Key!$A$1:$D$106,3,FALSE)</f>
        <v>-87.887962999999999</v>
      </c>
      <c r="N355" t="str">
        <f>VLOOKUP($K355,Key!$A$1:$D$106,4,FALSE)</f>
        <v>Milwaukee</v>
      </c>
      <c r="O355" t="s">
        <v>104</v>
      </c>
      <c r="P355">
        <f>VLOOKUP($O355,Key!$A$1:$D$106,2,FALSE)</f>
        <v>43.063749000000001</v>
      </c>
      <c r="Q355">
        <f>VLOOKUP($O355,Key!$A$1:$D$106,3,FALSE)</f>
        <v>-87.887962999999999</v>
      </c>
      <c r="R355" t="str">
        <f>VLOOKUP($O355,Key!$A$1:$D$106,4,FALSE)</f>
        <v>Milwaukee</v>
      </c>
      <c r="S355">
        <v>52</v>
      </c>
      <c r="T355">
        <v>0</v>
      </c>
      <c r="U355">
        <v>0</v>
      </c>
      <c r="V355" t="s">
        <v>32</v>
      </c>
      <c r="W355">
        <v>7</v>
      </c>
      <c r="X355">
        <v>6.7</v>
      </c>
      <c r="Y355">
        <v>280</v>
      </c>
      <c r="Z355" s="5">
        <v>-1</v>
      </c>
      <c r="AA355" s="1">
        <v>43498</v>
      </c>
      <c r="AB355" s="7">
        <f t="shared" si="30"/>
        <v>43497</v>
      </c>
      <c r="AC355" s="7">
        <f t="shared" si="31"/>
        <v>43498</v>
      </c>
      <c r="AD355" s="7" t="str">
        <f t="shared" si="32"/>
        <v>Saturday</v>
      </c>
      <c r="AE355" s="2">
        <v>0.73454861111111114</v>
      </c>
      <c r="AF355" s="5">
        <v>1</v>
      </c>
      <c r="AG355" s="1">
        <v>43498</v>
      </c>
      <c r="AH355" s="7">
        <f t="shared" si="33"/>
        <v>43497</v>
      </c>
      <c r="AI355" s="7">
        <f t="shared" si="34"/>
        <v>43498</v>
      </c>
      <c r="AJ355" s="7" t="str">
        <f t="shared" si="35"/>
        <v>Saturday</v>
      </c>
      <c r="AK355" s="2">
        <v>0.77056712962962959</v>
      </c>
      <c r="AL355" t="s">
        <v>33</v>
      </c>
      <c r="AM355" t="s">
        <v>33</v>
      </c>
      <c r="AN355" t="s">
        <v>34</v>
      </c>
      <c r="AO355" t="s">
        <v>27</v>
      </c>
    </row>
    <row r="356" spans="1:41" x14ac:dyDescent="0.2">
      <c r="A356" t="s">
        <v>27</v>
      </c>
      <c r="B356">
        <v>1477939</v>
      </c>
      <c r="C356" t="s">
        <v>40</v>
      </c>
      <c r="D356" t="s">
        <v>78</v>
      </c>
      <c r="E356" t="s">
        <v>42</v>
      </c>
      <c r="F356">
        <v>53010</v>
      </c>
      <c r="G356" t="s">
        <v>29</v>
      </c>
      <c r="H356" t="s">
        <v>43</v>
      </c>
      <c r="I356">
        <v>989</v>
      </c>
      <c r="J356" t="s">
        <v>30</v>
      </c>
      <c r="K356" t="s">
        <v>94</v>
      </c>
      <c r="L356">
        <f>VLOOKUP($K356,Key!$A$1:$D$106,2,FALSE)</f>
        <v>43.066893999999998</v>
      </c>
      <c r="M356">
        <f>VLOOKUP($K356,Key!$A$1:$D$106,3,FALSE)</f>
        <v>-87.877936000000005</v>
      </c>
      <c r="N356" t="str">
        <f>VLOOKUP($K356,Key!$A$1:$D$106,4,FALSE)</f>
        <v>Milwaukee</v>
      </c>
      <c r="O356" t="s">
        <v>79</v>
      </c>
      <c r="P356">
        <f>VLOOKUP($O356,Key!$A$1:$D$106,2,FALSE)</f>
        <v>43.077359999999999</v>
      </c>
      <c r="Q356">
        <f>VLOOKUP($O356,Key!$A$1:$D$106,3,FALSE)</f>
        <v>-87.880769999999998</v>
      </c>
      <c r="R356" t="str">
        <f>VLOOKUP($O356,Key!$A$1:$D$106,4,FALSE)</f>
        <v>Milwaukee</v>
      </c>
      <c r="S356">
        <v>7</v>
      </c>
      <c r="T356">
        <v>0</v>
      </c>
      <c r="U356">
        <v>0</v>
      </c>
      <c r="V356" t="s">
        <v>32</v>
      </c>
      <c r="W356">
        <v>1</v>
      </c>
      <c r="X356">
        <v>1</v>
      </c>
      <c r="Y356">
        <v>40</v>
      </c>
      <c r="Z356" s="4">
        <v>-1</v>
      </c>
      <c r="AA356" s="1">
        <v>43499</v>
      </c>
      <c r="AB356" s="6">
        <f t="shared" si="30"/>
        <v>43497</v>
      </c>
      <c r="AC356" s="6">
        <f t="shared" si="31"/>
        <v>43499</v>
      </c>
      <c r="AD356" s="6" t="str">
        <f t="shared" si="32"/>
        <v>Sunday</v>
      </c>
      <c r="AE356" s="2">
        <v>0.85273148148148159</v>
      </c>
      <c r="AF356" s="4">
        <v>1</v>
      </c>
      <c r="AG356" s="1">
        <v>43499</v>
      </c>
      <c r="AH356" s="6">
        <f t="shared" si="33"/>
        <v>43497</v>
      </c>
      <c r="AI356" s="6">
        <f t="shared" si="34"/>
        <v>43499</v>
      </c>
      <c r="AJ356" s="6" t="str">
        <f t="shared" si="35"/>
        <v>Sunday</v>
      </c>
      <c r="AK356" s="2">
        <v>0.85762731481481491</v>
      </c>
      <c r="AL356" t="s">
        <v>32</v>
      </c>
      <c r="AM356" t="s">
        <v>33</v>
      </c>
      <c r="AN356" t="s">
        <v>46</v>
      </c>
      <c r="AO356" t="s">
        <v>27</v>
      </c>
    </row>
    <row r="357" spans="1:41" x14ac:dyDescent="0.2">
      <c r="A357" t="s">
        <v>27</v>
      </c>
      <c r="B357">
        <v>2305266</v>
      </c>
      <c r="C357" t="s">
        <v>40</v>
      </c>
      <c r="D357" t="s">
        <v>47</v>
      </c>
      <c r="E357" t="s">
        <v>42</v>
      </c>
      <c r="F357">
        <v>53203</v>
      </c>
      <c r="G357" t="s">
        <v>29</v>
      </c>
      <c r="H357" t="s">
        <v>43</v>
      </c>
      <c r="I357">
        <v>5426</v>
      </c>
      <c r="J357" t="s">
        <v>30</v>
      </c>
      <c r="K357" t="s">
        <v>75</v>
      </c>
      <c r="L357">
        <f>VLOOKUP($K357,Key!$A$1:$D$106,2,FALSE)</f>
        <v>43.038600000000002</v>
      </c>
      <c r="M357">
        <f>VLOOKUP($K357,Key!$A$1:$D$106,3,FALSE)</f>
        <v>-87.912099999999995</v>
      </c>
      <c r="N357" t="str">
        <f>VLOOKUP($K357,Key!$A$1:$D$106,4,FALSE)</f>
        <v>Milwaukee</v>
      </c>
      <c r="O357" t="s">
        <v>53</v>
      </c>
      <c r="P357">
        <f>VLOOKUP($O357,Key!$A$1:$D$106,2,FALSE)</f>
        <v>43.049909999999997</v>
      </c>
      <c r="Q357">
        <f>VLOOKUP($O357,Key!$A$1:$D$106,3,FALSE)</f>
        <v>-87.914237</v>
      </c>
      <c r="R357" t="str">
        <f>VLOOKUP($O357,Key!$A$1:$D$106,4,FALSE)</f>
        <v>Milwaukee</v>
      </c>
      <c r="S357">
        <v>55</v>
      </c>
      <c r="T357">
        <v>0</v>
      </c>
      <c r="U357">
        <v>0</v>
      </c>
      <c r="V357" t="s">
        <v>32</v>
      </c>
      <c r="W357">
        <v>8</v>
      </c>
      <c r="X357">
        <v>7.6</v>
      </c>
      <c r="Y357">
        <v>320</v>
      </c>
      <c r="Z357" s="5">
        <v>-1</v>
      </c>
      <c r="AA357" s="1">
        <v>43500</v>
      </c>
      <c r="AB357" s="7">
        <f t="shared" si="30"/>
        <v>43497</v>
      </c>
      <c r="AC357" s="7">
        <f t="shared" si="31"/>
        <v>43500</v>
      </c>
      <c r="AD357" s="7" t="str">
        <f t="shared" si="32"/>
        <v>Monday</v>
      </c>
      <c r="AE357" s="2">
        <v>0.53304398148148147</v>
      </c>
      <c r="AF357" s="5">
        <v>1</v>
      </c>
      <c r="AG357" s="1">
        <v>43500</v>
      </c>
      <c r="AH357" s="7">
        <f t="shared" si="33"/>
        <v>43497</v>
      </c>
      <c r="AI357" s="7">
        <f t="shared" si="34"/>
        <v>43500</v>
      </c>
      <c r="AJ357" s="7" t="str">
        <f t="shared" si="35"/>
        <v>Monday</v>
      </c>
      <c r="AK357" s="2">
        <v>0.57096064814814818</v>
      </c>
      <c r="AL357" t="s">
        <v>33</v>
      </c>
      <c r="AM357" t="s">
        <v>33</v>
      </c>
      <c r="AN357" t="s">
        <v>46</v>
      </c>
      <c r="AO357" t="s">
        <v>27</v>
      </c>
    </row>
    <row r="358" spans="1:41" x14ac:dyDescent="0.2">
      <c r="A358" t="s">
        <v>27</v>
      </c>
      <c r="B358">
        <v>2272823</v>
      </c>
      <c r="C358" t="s">
        <v>40</v>
      </c>
      <c r="D358" t="s">
        <v>130</v>
      </c>
      <c r="E358" t="s">
        <v>42</v>
      </c>
      <c r="F358">
        <v>53110</v>
      </c>
      <c r="G358" t="s">
        <v>29</v>
      </c>
      <c r="H358" t="s">
        <v>43</v>
      </c>
      <c r="I358">
        <v>11168</v>
      </c>
      <c r="J358" t="s">
        <v>30</v>
      </c>
      <c r="K358" t="s">
        <v>79</v>
      </c>
      <c r="L358">
        <f>VLOOKUP($K358,Key!$A$1:$D$106,2,FALSE)</f>
        <v>43.077359999999999</v>
      </c>
      <c r="M358">
        <f>VLOOKUP($K358,Key!$A$1:$D$106,3,FALSE)</f>
        <v>-87.880769999999998</v>
      </c>
      <c r="N358" t="str">
        <f>VLOOKUP($K358,Key!$A$1:$D$106,4,FALSE)</f>
        <v>Milwaukee</v>
      </c>
      <c r="O358" t="s">
        <v>85</v>
      </c>
      <c r="P358">
        <f>VLOOKUP($O358,Key!$A$1:$D$106,2,FALSE)</f>
        <v>43.078530000000001</v>
      </c>
      <c r="Q358">
        <f>VLOOKUP($O358,Key!$A$1:$D$106,3,FALSE)</f>
        <v>-87.882620000000003</v>
      </c>
      <c r="R358" t="str">
        <f>VLOOKUP($O358,Key!$A$1:$D$106,4,FALSE)</f>
        <v>Milwaukee</v>
      </c>
      <c r="S358">
        <v>2</v>
      </c>
      <c r="T358">
        <v>0</v>
      </c>
      <c r="U358">
        <v>0</v>
      </c>
      <c r="V358" t="s">
        <v>32</v>
      </c>
      <c r="W358">
        <v>0</v>
      </c>
      <c r="X358">
        <v>0</v>
      </c>
      <c r="Y358">
        <v>0</v>
      </c>
      <c r="Z358" s="4">
        <v>-1</v>
      </c>
      <c r="AA358" s="1">
        <v>43500</v>
      </c>
      <c r="AB358" s="6">
        <f t="shared" si="30"/>
        <v>43497</v>
      </c>
      <c r="AC358" s="6">
        <f t="shared" si="31"/>
        <v>43500</v>
      </c>
      <c r="AD358" s="6" t="str">
        <f t="shared" si="32"/>
        <v>Monday</v>
      </c>
      <c r="AE358" s="2">
        <v>0.62377314814814822</v>
      </c>
      <c r="AF358" s="4">
        <v>1</v>
      </c>
      <c r="AG358" s="1">
        <v>43500</v>
      </c>
      <c r="AH358" s="6">
        <f t="shared" si="33"/>
        <v>43497</v>
      </c>
      <c r="AI358" s="6">
        <f t="shared" si="34"/>
        <v>43500</v>
      </c>
      <c r="AJ358" s="6" t="str">
        <f t="shared" si="35"/>
        <v>Monday</v>
      </c>
      <c r="AK358" s="2">
        <v>0.62501157407407404</v>
      </c>
      <c r="AL358" t="s">
        <v>32</v>
      </c>
      <c r="AM358" t="s">
        <v>33</v>
      </c>
      <c r="AN358" t="s">
        <v>46</v>
      </c>
      <c r="AO358" t="s">
        <v>27</v>
      </c>
    </row>
    <row r="359" spans="1:41" x14ac:dyDescent="0.2">
      <c r="A359" t="s">
        <v>27</v>
      </c>
      <c r="B359">
        <v>825934</v>
      </c>
      <c r="C359" t="s">
        <v>40</v>
      </c>
      <c r="D359" t="s">
        <v>47</v>
      </c>
      <c r="E359" t="s">
        <v>42</v>
      </c>
      <c r="F359">
        <v>53208</v>
      </c>
      <c r="G359" t="s">
        <v>29</v>
      </c>
      <c r="H359" t="s">
        <v>43</v>
      </c>
      <c r="I359">
        <v>11152</v>
      </c>
      <c r="J359" t="s">
        <v>30</v>
      </c>
      <c r="K359" t="s">
        <v>35</v>
      </c>
      <c r="L359">
        <f>VLOOKUP($K359,Key!$A$1:$D$106,2,FALSE)</f>
        <v>43.042490000000001</v>
      </c>
      <c r="M359">
        <f>VLOOKUP($K359,Key!$A$1:$D$106,3,FALSE)</f>
        <v>-87.909959999999998</v>
      </c>
      <c r="N359" t="str">
        <f>VLOOKUP($K359,Key!$A$1:$D$106,4,FALSE)</f>
        <v>Milwaukee</v>
      </c>
      <c r="O359" t="s">
        <v>49</v>
      </c>
      <c r="P359">
        <f>VLOOKUP($O359,Key!$A$1:$D$106,2,FALSE)</f>
        <v>43.03913</v>
      </c>
      <c r="Q359">
        <f>VLOOKUP($O359,Key!$A$1:$D$106,3,FALSE)</f>
        <v>-87.916150000000002</v>
      </c>
      <c r="R359" t="str">
        <f>VLOOKUP($O359,Key!$A$1:$D$106,4,FALSE)</f>
        <v>Milwaukee</v>
      </c>
      <c r="S359">
        <v>6</v>
      </c>
      <c r="T359">
        <v>0</v>
      </c>
      <c r="U359">
        <v>0</v>
      </c>
      <c r="V359" t="s">
        <v>32</v>
      </c>
      <c r="W359">
        <v>0</v>
      </c>
      <c r="X359">
        <v>0</v>
      </c>
      <c r="Y359">
        <v>0</v>
      </c>
      <c r="Z359" s="5">
        <v>-1</v>
      </c>
      <c r="AA359" s="1">
        <v>43500</v>
      </c>
      <c r="AB359" s="7">
        <f t="shared" si="30"/>
        <v>43497</v>
      </c>
      <c r="AC359" s="7">
        <f t="shared" si="31"/>
        <v>43500</v>
      </c>
      <c r="AD359" s="7" t="str">
        <f t="shared" si="32"/>
        <v>Monday</v>
      </c>
      <c r="AE359" s="2">
        <v>0.70546296296296296</v>
      </c>
      <c r="AF359" s="5">
        <v>1</v>
      </c>
      <c r="AG359" s="1">
        <v>43500</v>
      </c>
      <c r="AH359" s="7">
        <f t="shared" si="33"/>
        <v>43497</v>
      </c>
      <c r="AI359" s="7">
        <f t="shared" si="34"/>
        <v>43500</v>
      </c>
      <c r="AJ359" s="7" t="str">
        <f t="shared" si="35"/>
        <v>Monday</v>
      </c>
      <c r="AK359" s="2">
        <v>0.70917824074074076</v>
      </c>
      <c r="AL359" t="s">
        <v>32</v>
      </c>
      <c r="AM359" t="s">
        <v>33</v>
      </c>
      <c r="AN359" t="s">
        <v>46</v>
      </c>
      <c r="AO359" t="s">
        <v>27</v>
      </c>
    </row>
    <row r="360" spans="1:41" x14ac:dyDescent="0.2">
      <c r="A360" t="s">
        <v>27</v>
      </c>
      <c r="B360">
        <v>1312561</v>
      </c>
      <c r="C360" t="s">
        <v>40</v>
      </c>
      <c r="D360" t="s">
        <v>47</v>
      </c>
      <c r="E360" t="s">
        <v>42</v>
      </c>
      <c r="F360">
        <v>53203</v>
      </c>
      <c r="G360" t="s">
        <v>29</v>
      </c>
      <c r="H360" t="s">
        <v>43</v>
      </c>
      <c r="I360">
        <v>5424</v>
      </c>
      <c r="J360" t="s">
        <v>30</v>
      </c>
      <c r="K360" t="s">
        <v>75</v>
      </c>
      <c r="L360">
        <f>VLOOKUP($K360,Key!$A$1:$D$106,2,FALSE)</f>
        <v>43.038600000000002</v>
      </c>
      <c r="M360">
        <f>VLOOKUP($K360,Key!$A$1:$D$106,3,FALSE)</f>
        <v>-87.912099999999995</v>
      </c>
      <c r="N360" t="str">
        <f>VLOOKUP($K360,Key!$A$1:$D$106,4,FALSE)</f>
        <v>Milwaukee</v>
      </c>
      <c r="O360" t="s">
        <v>74</v>
      </c>
      <c r="P360">
        <f>VLOOKUP($O360,Key!$A$1:$D$106,2,FALSE)</f>
        <v>43.038649999999997</v>
      </c>
      <c r="Q360">
        <f>VLOOKUP($O360,Key!$A$1:$D$106,3,FALSE)</f>
        <v>-87.921930000000003</v>
      </c>
      <c r="R360" t="str">
        <f>VLOOKUP($O360,Key!$A$1:$D$106,4,FALSE)</f>
        <v>Milwaukee</v>
      </c>
      <c r="S360">
        <v>4</v>
      </c>
      <c r="T360">
        <v>0</v>
      </c>
      <c r="U360">
        <v>0</v>
      </c>
      <c r="V360" t="s">
        <v>32</v>
      </c>
      <c r="W360">
        <v>0</v>
      </c>
      <c r="X360">
        <v>0</v>
      </c>
      <c r="Y360">
        <v>0</v>
      </c>
      <c r="Z360" s="4">
        <v>-1</v>
      </c>
      <c r="AA360" s="1">
        <v>43501</v>
      </c>
      <c r="AB360" s="6">
        <f t="shared" si="30"/>
        <v>43497</v>
      </c>
      <c r="AC360" s="6">
        <f t="shared" si="31"/>
        <v>43501</v>
      </c>
      <c r="AD360" s="6" t="str">
        <f t="shared" si="32"/>
        <v>Tuesday</v>
      </c>
      <c r="AE360" s="2">
        <v>0.33932870370370366</v>
      </c>
      <c r="AF360" s="4">
        <v>1</v>
      </c>
      <c r="AG360" s="1">
        <v>43501</v>
      </c>
      <c r="AH360" s="6">
        <f t="shared" si="33"/>
        <v>43497</v>
      </c>
      <c r="AI360" s="6">
        <f t="shared" si="34"/>
        <v>43501</v>
      </c>
      <c r="AJ360" s="6" t="str">
        <f t="shared" si="35"/>
        <v>Tuesday</v>
      </c>
      <c r="AK360" s="2">
        <v>0.34194444444444444</v>
      </c>
      <c r="AL360" t="s">
        <v>32</v>
      </c>
      <c r="AM360" t="s">
        <v>33</v>
      </c>
      <c r="AN360" t="s">
        <v>46</v>
      </c>
      <c r="AO360" t="s">
        <v>27</v>
      </c>
    </row>
    <row r="361" spans="1:41" x14ac:dyDescent="0.2">
      <c r="A361" t="s">
        <v>27</v>
      </c>
      <c r="B361">
        <v>2123592</v>
      </c>
      <c r="C361" t="s">
        <v>40</v>
      </c>
      <c r="D361" t="s">
        <v>131</v>
      </c>
      <c r="E361" t="s">
        <v>42</v>
      </c>
      <c r="F361">
        <v>53211</v>
      </c>
      <c r="G361" t="s">
        <v>29</v>
      </c>
      <c r="H361" t="s">
        <v>43</v>
      </c>
      <c r="I361">
        <v>5526</v>
      </c>
      <c r="J361" t="s">
        <v>30</v>
      </c>
      <c r="K361" t="s">
        <v>48</v>
      </c>
      <c r="L361">
        <f>VLOOKUP($K361,Key!$A$1:$D$106,2,FALSE)</f>
        <v>43.038580000000003</v>
      </c>
      <c r="M361">
        <f>VLOOKUP($K361,Key!$A$1:$D$106,3,FALSE)</f>
        <v>-87.90934</v>
      </c>
      <c r="N361" t="str">
        <f>VLOOKUP($K361,Key!$A$1:$D$106,4,FALSE)</f>
        <v>Milwaukee</v>
      </c>
      <c r="O361" t="s">
        <v>31</v>
      </c>
      <c r="P361">
        <f>VLOOKUP($O361,Key!$A$1:$D$106,2,FALSE)</f>
        <v>43.034619999999997</v>
      </c>
      <c r="Q361">
        <f>VLOOKUP($O361,Key!$A$1:$D$106,3,FALSE)</f>
        <v>-87.917500000000004</v>
      </c>
      <c r="R361" t="str">
        <f>VLOOKUP($O361,Key!$A$1:$D$106,4,FALSE)</f>
        <v>Milwaukee</v>
      </c>
      <c r="S361">
        <v>5</v>
      </c>
      <c r="T361">
        <v>0</v>
      </c>
      <c r="U361">
        <v>0</v>
      </c>
      <c r="V361" t="s">
        <v>32</v>
      </c>
      <c r="W361">
        <v>0</v>
      </c>
      <c r="X361">
        <v>0</v>
      </c>
      <c r="Y361">
        <v>0</v>
      </c>
      <c r="Z361" s="5">
        <v>-1</v>
      </c>
      <c r="AA361" s="1">
        <v>43501</v>
      </c>
      <c r="AB361" s="7">
        <f t="shared" si="30"/>
        <v>43497</v>
      </c>
      <c r="AC361" s="7">
        <f t="shared" si="31"/>
        <v>43501</v>
      </c>
      <c r="AD361" s="7" t="str">
        <f t="shared" si="32"/>
        <v>Tuesday</v>
      </c>
      <c r="AE361" s="2">
        <v>0.54700231481481476</v>
      </c>
      <c r="AF361" s="5">
        <v>1</v>
      </c>
      <c r="AG361" s="1">
        <v>43501</v>
      </c>
      <c r="AH361" s="7">
        <f t="shared" si="33"/>
        <v>43497</v>
      </c>
      <c r="AI361" s="7">
        <f t="shared" si="34"/>
        <v>43501</v>
      </c>
      <c r="AJ361" s="7" t="str">
        <f t="shared" si="35"/>
        <v>Tuesday</v>
      </c>
      <c r="AK361" s="2">
        <v>0.55064814814814811</v>
      </c>
      <c r="AL361" t="s">
        <v>32</v>
      </c>
      <c r="AM361" t="s">
        <v>33</v>
      </c>
      <c r="AN361" t="s">
        <v>46</v>
      </c>
      <c r="AO361" t="s">
        <v>27</v>
      </c>
    </row>
    <row r="362" spans="1:41" x14ac:dyDescent="0.2">
      <c r="A362" t="s">
        <v>27</v>
      </c>
      <c r="B362">
        <v>1328721</v>
      </c>
      <c r="C362" t="s">
        <v>40</v>
      </c>
      <c r="D362" t="s">
        <v>47</v>
      </c>
      <c r="E362" t="s">
        <v>42</v>
      </c>
      <c r="F362">
        <v>53207</v>
      </c>
      <c r="G362" t="s">
        <v>29</v>
      </c>
      <c r="H362" t="s">
        <v>43</v>
      </c>
      <c r="I362">
        <v>12528</v>
      </c>
      <c r="J362" t="s">
        <v>30</v>
      </c>
      <c r="K362" t="s">
        <v>58</v>
      </c>
      <c r="L362">
        <f>VLOOKUP($K362,Key!$A$1:$D$106,2,FALSE)</f>
        <v>43.004728999999998</v>
      </c>
      <c r="M362">
        <f>VLOOKUP($K362,Key!$A$1:$D$106,3,FALSE)</f>
        <v>-87.905463999999995</v>
      </c>
      <c r="N362" t="str">
        <f>VLOOKUP($K362,Key!$A$1:$D$106,4,FALSE)</f>
        <v>Milwaukee</v>
      </c>
      <c r="O362" t="s">
        <v>57</v>
      </c>
      <c r="P362">
        <f>VLOOKUP($O362,Key!$A$1:$D$106,2,FALSE)</f>
        <v>43.026229999999998</v>
      </c>
      <c r="Q362">
        <f>VLOOKUP($O362,Key!$A$1:$D$106,3,FALSE)</f>
        <v>-87.912809999999993</v>
      </c>
      <c r="R362" t="str">
        <f>VLOOKUP($O362,Key!$A$1:$D$106,4,FALSE)</f>
        <v>Milwaukee</v>
      </c>
      <c r="S362">
        <v>14</v>
      </c>
      <c r="T362">
        <v>0</v>
      </c>
      <c r="U362">
        <v>0</v>
      </c>
      <c r="V362" t="s">
        <v>32</v>
      </c>
      <c r="W362">
        <v>2</v>
      </c>
      <c r="X362">
        <v>1.9</v>
      </c>
      <c r="Y362">
        <v>80</v>
      </c>
      <c r="Z362" s="4">
        <v>-1</v>
      </c>
      <c r="AA362" s="1">
        <v>43502</v>
      </c>
      <c r="AB362" s="6">
        <f t="shared" si="30"/>
        <v>43497</v>
      </c>
      <c r="AC362" s="6">
        <f t="shared" si="31"/>
        <v>43502</v>
      </c>
      <c r="AD362" s="6" t="str">
        <f t="shared" si="32"/>
        <v>Wednesday</v>
      </c>
      <c r="AE362" s="2">
        <v>0.294375</v>
      </c>
      <c r="AF362" s="4">
        <v>1</v>
      </c>
      <c r="AG362" s="1">
        <v>43502</v>
      </c>
      <c r="AH362" s="6">
        <f t="shared" si="33"/>
        <v>43497</v>
      </c>
      <c r="AI362" s="6">
        <f t="shared" si="34"/>
        <v>43502</v>
      </c>
      <c r="AJ362" s="6" t="str">
        <f t="shared" si="35"/>
        <v>Wednesday</v>
      </c>
      <c r="AK362" s="2">
        <v>0.30400462962962965</v>
      </c>
      <c r="AL362" t="s">
        <v>32</v>
      </c>
      <c r="AM362" t="s">
        <v>33</v>
      </c>
      <c r="AN362" t="s">
        <v>46</v>
      </c>
      <c r="AO362" t="s">
        <v>27</v>
      </c>
    </row>
    <row r="363" spans="1:41" x14ac:dyDescent="0.2">
      <c r="A363" t="s">
        <v>27</v>
      </c>
      <c r="B363">
        <v>1312561</v>
      </c>
      <c r="C363" t="s">
        <v>40</v>
      </c>
      <c r="D363" t="s">
        <v>47</v>
      </c>
      <c r="E363" t="s">
        <v>42</v>
      </c>
      <c r="F363">
        <v>53203</v>
      </c>
      <c r="G363" t="s">
        <v>29</v>
      </c>
      <c r="H363" t="s">
        <v>43</v>
      </c>
      <c r="I363">
        <v>5424</v>
      </c>
      <c r="J363" t="s">
        <v>30</v>
      </c>
      <c r="K363" t="s">
        <v>75</v>
      </c>
      <c r="L363">
        <f>VLOOKUP($K363,Key!$A$1:$D$106,2,FALSE)</f>
        <v>43.038600000000002</v>
      </c>
      <c r="M363">
        <f>VLOOKUP($K363,Key!$A$1:$D$106,3,FALSE)</f>
        <v>-87.912099999999995</v>
      </c>
      <c r="N363" t="str">
        <f>VLOOKUP($K363,Key!$A$1:$D$106,4,FALSE)</f>
        <v>Milwaukee</v>
      </c>
      <c r="O363" t="s">
        <v>74</v>
      </c>
      <c r="P363">
        <f>VLOOKUP($O363,Key!$A$1:$D$106,2,FALSE)</f>
        <v>43.038649999999997</v>
      </c>
      <c r="Q363">
        <f>VLOOKUP($O363,Key!$A$1:$D$106,3,FALSE)</f>
        <v>-87.921930000000003</v>
      </c>
      <c r="R363" t="str">
        <f>VLOOKUP($O363,Key!$A$1:$D$106,4,FALSE)</f>
        <v>Milwaukee</v>
      </c>
      <c r="S363">
        <v>5</v>
      </c>
      <c r="T363">
        <v>0</v>
      </c>
      <c r="U363">
        <v>0</v>
      </c>
      <c r="V363" t="s">
        <v>32</v>
      </c>
      <c r="W363">
        <v>0</v>
      </c>
      <c r="X363">
        <v>0</v>
      </c>
      <c r="Y363">
        <v>0</v>
      </c>
      <c r="Z363" s="5">
        <v>-1</v>
      </c>
      <c r="AA363" s="1">
        <v>43502</v>
      </c>
      <c r="AB363" s="7">
        <f t="shared" si="30"/>
        <v>43497</v>
      </c>
      <c r="AC363" s="7">
        <f t="shared" si="31"/>
        <v>43502</v>
      </c>
      <c r="AD363" s="7" t="str">
        <f t="shared" si="32"/>
        <v>Wednesday</v>
      </c>
      <c r="AE363" s="2">
        <v>0.32653935185185184</v>
      </c>
      <c r="AF363" s="5">
        <v>1</v>
      </c>
      <c r="AG363" s="1">
        <v>43502</v>
      </c>
      <c r="AH363" s="7">
        <f t="shared" si="33"/>
        <v>43497</v>
      </c>
      <c r="AI363" s="7">
        <f t="shared" si="34"/>
        <v>43502</v>
      </c>
      <c r="AJ363" s="7" t="str">
        <f t="shared" si="35"/>
        <v>Wednesday</v>
      </c>
      <c r="AK363" s="2">
        <v>0.32998842592592592</v>
      </c>
      <c r="AL363" t="s">
        <v>32</v>
      </c>
      <c r="AM363" t="s">
        <v>33</v>
      </c>
      <c r="AN363" t="s">
        <v>46</v>
      </c>
      <c r="AO363" t="s">
        <v>27</v>
      </c>
    </row>
    <row r="364" spans="1:41" x14ac:dyDescent="0.2">
      <c r="A364" t="s">
        <v>27</v>
      </c>
      <c r="B364">
        <v>1328721</v>
      </c>
      <c r="C364" t="s">
        <v>40</v>
      </c>
      <c r="D364" t="s">
        <v>47</v>
      </c>
      <c r="E364" t="s">
        <v>42</v>
      </c>
      <c r="F364">
        <v>53207</v>
      </c>
      <c r="G364" t="s">
        <v>29</v>
      </c>
      <c r="H364" t="s">
        <v>43</v>
      </c>
      <c r="I364">
        <v>11084</v>
      </c>
      <c r="J364" t="s">
        <v>30</v>
      </c>
      <c r="K364" t="s">
        <v>49</v>
      </c>
      <c r="L364">
        <f>VLOOKUP($K364,Key!$A$1:$D$106,2,FALSE)</f>
        <v>43.03913</v>
      </c>
      <c r="M364">
        <f>VLOOKUP($K364,Key!$A$1:$D$106,3,FALSE)</f>
        <v>-87.916150000000002</v>
      </c>
      <c r="N364" t="str">
        <f>VLOOKUP($K364,Key!$A$1:$D$106,4,FALSE)</f>
        <v>Milwaukee</v>
      </c>
      <c r="O364" t="s">
        <v>60</v>
      </c>
      <c r="P364">
        <f>VLOOKUP($O364,Key!$A$1:$D$106,2,FALSE)</f>
        <v>43.037300000000002</v>
      </c>
      <c r="Q364">
        <f>VLOOKUP($O364,Key!$A$1:$D$106,3,FALSE)</f>
        <v>-87.915800000000004</v>
      </c>
      <c r="R364" t="str">
        <f>VLOOKUP($O364,Key!$A$1:$D$106,4,FALSE)</f>
        <v>Milwaukee</v>
      </c>
      <c r="S364">
        <v>3</v>
      </c>
      <c r="T364">
        <v>0</v>
      </c>
      <c r="U364">
        <v>0</v>
      </c>
      <c r="V364" t="s">
        <v>32</v>
      </c>
      <c r="W364">
        <v>0</v>
      </c>
      <c r="X364">
        <v>0</v>
      </c>
      <c r="Y364">
        <v>0</v>
      </c>
      <c r="Z364" s="4">
        <v>-1</v>
      </c>
      <c r="AA364" s="1">
        <v>43502</v>
      </c>
      <c r="AB364" s="6">
        <f t="shared" si="30"/>
        <v>43497</v>
      </c>
      <c r="AC364" s="6">
        <f t="shared" si="31"/>
        <v>43502</v>
      </c>
      <c r="AD364" s="6" t="str">
        <f t="shared" si="32"/>
        <v>Wednesday</v>
      </c>
      <c r="AE364" s="2">
        <v>0.38366898148148149</v>
      </c>
      <c r="AF364" s="4">
        <v>1</v>
      </c>
      <c r="AG364" s="1">
        <v>43502</v>
      </c>
      <c r="AH364" s="6">
        <f t="shared" si="33"/>
        <v>43497</v>
      </c>
      <c r="AI364" s="6">
        <f t="shared" si="34"/>
        <v>43502</v>
      </c>
      <c r="AJ364" s="6" t="str">
        <f t="shared" si="35"/>
        <v>Wednesday</v>
      </c>
      <c r="AK364" s="2">
        <v>0.38554398148148145</v>
      </c>
      <c r="AL364" t="s">
        <v>32</v>
      </c>
      <c r="AM364" t="s">
        <v>33</v>
      </c>
      <c r="AN364" t="s">
        <v>46</v>
      </c>
      <c r="AO364" t="s">
        <v>27</v>
      </c>
    </row>
    <row r="365" spans="1:41" x14ac:dyDescent="0.2">
      <c r="A365" t="s">
        <v>27</v>
      </c>
      <c r="B365">
        <v>1730248</v>
      </c>
      <c r="C365" t="s">
        <v>40</v>
      </c>
      <c r="D365" t="s">
        <v>86</v>
      </c>
      <c r="E365" t="s">
        <v>42</v>
      </c>
      <c r="F365">
        <v>53207</v>
      </c>
      <c r="G365" t="s">
        <v>29</v>
      </c>
      <c r="H365" t="s">
        <v>43</v>
      </c>
      <c r="I365">
        <v>11087</v>
      </c>
      <c r="J365" t="s">
        <v>30</v>
      </c>
      <c r="K365" t="s">
        <v>36</v>
      </c>
      <c r="L365">
        <f>VLOOKUP($K365,Key!$A$1:$D$106,2,FALSE)</f>
        <v>43.04824</v>
      </c>
      <c r="M365">
        <f>VLOOKUP($K365,Key!$A$1:$D$106,3,FALSE)</f>
        <v>-87.904970000000006</v>
      </c>
      <c r="N365" t="str">
        <f>VLOOKUP($K365,Key!$A$1:$D$106,4,FALSE)</f>
        <v>Milwaukee</v>
      </c>
      <c r="O365" t="s">
        <v>35</v>
      </c>
      <c r="P365">
        <f>VLOOKUP($O365,Key!$A$1:$D$106,2,FALSE)</f>
        <v>43.042490000000001</v>
      </c>
      <c r="Q365">
        <f>VLOOKUP($O365,Key!$A$1:$D$106,3,FALSE)</f>
        <v>-87.909959999999998</v>
      </c>
      <c r="R365" t="str">
        <f>VLOOKUP($O365,Key!$A$1:$D$106,4,FALSE)</f>
        <v>Milwaukee</v>
      </c>
      <c r="S365">
        <v>4</v>
      </c>
      <c r="T365">
        <v>0</v>
      </c>
      <c r="U365">
        <v>0</v>
      </c>
      <c r="V365" t="s">
        <v>32</v>
      </c>
      <c r="W365">
        <v>0</v>
      </c>
      <c r="X365">
        <v>0</v>
      </c>
      <c r="Y365">
        <v>0</v>
      </c>
      <c r="Z365" s="5">
        <v>-1</v>
      </c>
      <c r="AA365" s="1">
        <v>43502</v>
      </c>
      <c r="AB365" s="7">
        <f t="shared" si="30"/>
        <v>43497</v>
      </c>
      <c r="AC365" s="7">
        <f t="shared" si="31"/>
        <v>43502</v>
      </c>
      <c r="AD365" s="7" t="str">
        <f t="shared" si="32"/>
        <v>Wednesday</v>
      </c>
      <c r="AE365" s="2">
        <v>0.42284722222222221</v>
      </c>
      <c r="AF365" s="5">
        <v>1</v>
      </c>
      <c r="AG365" s="1">
        <v>43502</v>
      </c>
      <c r="AH365" s="7">
        <f t="shared" si="33"/>
        <v>43497</v>
      </c>
      <c r="AI365" s="7">
        <f t="shared" si="34"/>
        <v>43502</v>
      </c>
      <c r="AJ365" s="7" t="str">
        <f t="shared" si="35"/>
        <v>Wednesday</v>
      </c>
      <c r="AK365" s="2">
        <v>0.42554398148148148</v>
      </c>
      <c r="AL365" t="s">
        <v>32</v>
      </c>
      <c r="AM365" t="s">
        <v>33</v>
      </c>
      <c r="AN365" t="s">
        <v>46</v>
      </c>
      <c r="AO365" t="s">
        <v>27</v>
      </c>
    </row>
    <row r="366" spans="1:41" x14ac:dyDescent="0.2">
      <c r="A366" t="s">
        <v>27</v>
      </c>
      <c r="B366">
        <v>2198395</v>
      </c>
      <c r="C366" t="s">
        <v>40</v>
      </c>
      <c r="D366" t="s">
        <v>47</v>
      </c>
      <c r="E366" t="s">
        <v>42</v>
      </c>
      <c r="F366">
        <v>53211</v>
      </c>
      <c r="G366" t="s">
        <v>29</v>
      </c>
      <c r="H366" t="s">
        <v>43</v>
      </c>
      <c r="I366">
        <v>11066</v>
      </c>
      <c r="J366" t="s">
        <v>30</v>
      </c>
      <c r="K366" t="s">
        <v>83</v>
      </c>
      <c r="L366">
        <f>VLOOKUP($K366,Key!$A$1:$D$106,2,FALSE)</f>
        <v>43.074655999999997</v>
      </c>
      <c r="M366">
        <f>VLOOKUP($K366,Key!$A$1:$D$106,3,FALSE)</f>
        <v>-87.889011999999994</v>
      </c>
      <c r="N366" t="str">
        <f>VLOOKUP($K366,Key!$A$1:$D$106,4,FALSE)</f>
        <v>Milwaukee</v>
      </c>
      <c r="O366" t="s">
        <v>79</v>
      </c>
      <c r="P366">
        <f>VLOOKUP($O366,Key!$A$1:$D$106,2,FALSE)</f>
        <v>43.077359999999999</v>
      </c>
      <c r="Q366">
        <f>VLOOKUP($O366,Key!$A$1:$D$106,3,FALSE)</f>
        <v>-87.880769999999998</v>
      </c>
      <c r="R366" t="str">
        <f>VLOOKUP($O366,Key!$A$1:$D$106,4,FALSE)</f>
        <v>Milwaukee</v>
      </c>
      <c r="S366">
        <v>6</v>
      </c>
      <c r="T366">
        <v>0</v>
      </c>
      <c r="U366">
        <v>0</v>
      </c>
      <c r="V366" t="s">
        <v>32</v>
      </c>
      <c r="W366">
        <v>0</v>
      </c>
      <c r="X366">
        <v>0</v>
      </c>
      <c r="Y366">
        <v>0</v>
      </c>
      <c r="Z366" s="4">
        <v>-1</v>
      </c>
      <c r="AA366" s="1">
        <v>43502</v>
      </c>
      <c r="AB366" s="6">
        <f t="shared" si="30"/>
        <v>43497</v>
      </c>
      <c r="AC366" s="6">
        <f t="shared" si="31"/>
        <v>43502</v>
      </c>
      <c r="AD366" s="6" t="str">
        <f t="shared" si="32"/>
        <v>Wednesday</v>
      </c>
      <c r="AE366" s="2">
        <v>0.46370370370370373</v>
      </c>
      <c r="AF366" s="4">
        <v>1</v>
      </c>
      <c r="AG366" s="1">
        <v>43502</v>
      </c>
      <c r="AH366" s="6">
        <f t="shared" si="33"/>
        <v>43497</v>
      </c>
      <c r="AI366" s="6">
        <f t="shared" si="34"/>
        <v>43502</v>
      </c>
      <c r="AJ366" s="6" t="str">
        <f t="shared" si="35"/>
        <v>Wednesday</v>
      </c>
      <c r="AK366" s="2">
        <v>0.46766203703703701</v>
      </c>
      <c r="AL366" t="s">
        <v>32</v>
      </c>
      <c r="AM366" t="s">
        <v>33</v>
      </c>
      <c r="AN366" t="s">
        <v>46</v>
      </c>
      <c r="AO366" t="s">
        <v>27</v>
      </c>
    </row>
    <row r="367" spans="1:41" x14ac:dyDescent="0.2">
      <c r="A367" t="s">
        <v>27</v>
      </c>
      <c r="B367">
        <v>1312561</v>
      </c>
      <c r="C367" t="s">
        <v>40</v>
      </c>
      <c r="D367" t="s">
        <v>47</v>
      </c>
      <c r="E367" t="s">
        <v>42</v>
      </c>
      <c r="F367">
        <v>53203</v>
      </c>
      <c r="G367" t="s">
        <v>29</v>
      </c>
      <c r="H367" t="s">
        <v>43</v>
      </c>
      <c r="I367">
        <v>5424</v>
      </c>
      <c r="J367" t="s">
        <v>30</v>
      </c>
      <c r="K367" t="s">
        <v>74</v>
      </c>
      <c r="L367">
        <f>VLOOKUP($K367,Key!$A$1:$D$106,2,FALSE)</f>
        <v>43.038649999999997</v>
      </c>
      <c r="M367">
        <f>VLOOKUP($K367,Key!$A$1:$D$106,3,FALSE)</f>
        <v>-87.921930000000003</v>
      </c>
      <c r="N367" t="str">
        <f>VLOOKUP($K367,Key!$A$1:$D$106,4,FALSE)</f>
        <v>Milwaukee</v>
      </c>
      <c r="O367" t="s">
        <v>75</v>
      </c>
      <c r="P367">
        <f>VLOOKUP($O367,Key!$A$1:$D$106,2,FALSE)</f>
        <v>43.038600000000002</v>
      </c>
      <c r="Q367">
        <f>VLOOKUP($O367,Key!$A$1:$D$106,3,FALSE)</f>
        <v>-87.912099999999995</v>
      </c>
      <c r="R367" t="str">
        <f>VLOOKUP($O367,Key!$A$1:$D$106,4,FALSE)</f>
        <v>Milwaukee</v>
      </c>
      <c r="S367">
        <v>3</v>
      </c>
      <c r="T367">
        <v>0</v>
      </c>
      <c r="U367">
        <v>0</v>
      </c>
      <c r="V367" t="s">
        <v>32</v>
      </c>
      <c r="W367">
        <v>0</v>
      </c>
      <c r="X367">
        <v>0</v>
      </c>
      <c r="Y367">
        <v>0</v>
      </c>
      <c r="Z367" s="5">
        <v>-1</v>
      </c>
      <c r="AA367" s="1">
        <v>43502</v>
      </c>
      <c r="AB367" s="7">
        <f t="shared" si="30"/>
        <v>43497</v>
      </c>
      <c r="AC367" s="7">
        <f t="shared" si="31"/>
        <v>43502</v>
      </c>
      <c r="AD367" s="7" t="str">
        <f t="shared" si="32"/>
        <v>Wednesday</v>
      </c>
      <c r="AE367" s="2">
        <v>0.66071759259259266</v>
      </c>
      <c r="AF367" s="5">
        <v>1</v>
      </c>
      <c r="AG367" s="1">
        <v>43502</v>
      </c>
      <c r="AH367" s="7">
        <f t="shared" si="33"/>
        <v>43497</v>
      </c>
      <c r="AI367" s="7">
        <f t="shared" si="34"/>
        <v>43502</v>
      </c>
      <c r="AJ367" s="7" t="str">
        <f t="shared" si="35"/>
        <v>Wednesday</v>
      </c>
      <c r="AK367" s="2">
        <v>0.66288194444444437</v>
      </c>
      <c r="AL367" t="s">
        <v>32</v>
      </c>
      <c r="AM367" t="s">
        <v>33</v>
      </c>
      <c r="AN367" t="s">
        <v>46</v>
      </c>
      <c r="AO367" t="s">
        <v>27</v>
      </c>
    </row>
    <row r="368" spans="1:41" x14ac:dyDescent="0.2">
      <c r="A368" t="s">
        <v>27</v>
      </c>
      <c r="B368">
        <v>1760239</v>
      </c>
      <c r="C368" t="s">
        <v>40</v>
      </c>
      <c r="D368" t="s">
        <v>47</v>
      </c>
      <c r="E368" t="s">
        <v>42</v>
      </c>
      <c r="F368">
        <v>53202</v>
      </c>
      <c r="G368" t="s">
        <v>29</v>
      </c>
      <c r="H368" t="s">
        <v>43</v>
      </c>
      <c r="I368">
        <v>5497</v>
      </c>
      <c r="J368" t="s">
        <v>30</v>
      </c>
      <c r="K368" t="s">
        <v>98</v>
      </c>
      <c r="L368">
        <f>VLOOKUP($K368,Key!$A$1:$D$106,2,FALSE)</f>
        <v>43.05097</v>
      </c>
      <c r="M368">
        <f>VLOOKUP($K368,Key!$A$1:$D$106,3,FALSE)</f>
        <v>-87.906440000000003</v>
      </c>
      <c r="N368" t="str">
        <f>VLOOKUP($K368,Key!$A$1:$D$106,4,FALSE)</f>
        <v>Milwaukee</v>
      </c>
      <c r="O368" t="s">
        <v>87</v>
      </c>
      <c r="P368">
        <f>VLOOKUP($O368,Key!$A$1:$D$106,2,FALSE)</f>
        <v>43.045712999999999</v>
      </c>
      <c r="Q368">
        <f>VLOOKUP($O368,Key!$A$1:$D$106,3,FALSE)</f>
        <v>-87.899756999999994</v>
      </c>
      <c r="R368" t="str">
        <f>VLOOKUP($O368,Key!$A$1:$D$106,4,FALSE)</f>
        <v>Milwaukee</v>
      </c>
      <c r="S368">
        <v>7</v>
      </c>
      <c r="T368">
        <v>0</v>
      </c>
      <c r="U368">
        <v>0</v>
      </c>
      <c r="V368" t="s">
        <v>32</v>
      </c>
      <c r="W368">
        <v>1</v>
      </c>
      <c r="X368">
        <v>1</v>
      </c>
      <c r="Y368">
        <v>40</v>
      </c>
      <c r="Z368" s="4">
        <v>-1</v>
      </c>
      <c r="AA368" s="1">
        <v>43502</v>
      </c>
      <c r="AB368" s="6">
        <f t="shared" si="30"/>
        <v>43497</v>
      </c>
      <c r="AC368" s="6">
        <f t="shared" si="31"/>
        <v>43502</v>
      </c>
      <c r="AD368" s="6" t="str">
        <f t="shared" si="32"/>
        <v>Wednesday</v>
      </c>
      <c r="AE368" s="2">
        <v>0.79103009259259249</v>
      </c>
      <c r="AF368" s="4">
        <v>1</v>
      </c>
      <c r="AG368" s="1">
        <v>43502</v>
      </c>
      <c r="AH368" s="6">
        <f t="shared" si="33"/>
        <v>43497</v>
      </c>
      <c r="AI368" s="6">
        <f t="shared" si="34"/>
        <v>43502</v>
      </c>
      <c r="AJ368" s="6" t="str">
        <f t="shared" si="35"/>
        <v>Wednesday</v>
      </c>
      <c r="AK368" s="2">
        <v>0.7961921296296296</v>
      </c>
      <c r="AL368" t="s">
        <v>32</v>
      </c>
      <c r="AM368" t="s">
        <v>33</v>
      </c>
      <c r="AN368" t="s">
        <v>46</v>
      </c>
      <c r="AO368" t="s">
        <v>27</v>
      </c>
    </row>
    <row r="369" spans="1:41" x14ac:dyDescent="0.2">
      <c r="A369" t="s">
        <v>27</v>
      </c>
      <c r="B369">
        <v>2237245</v>
      </c>
      <c r="C369" t="s">
        <v>40</v>
      </c>
      <c r="D369" t="s">
        <v>47</v>
      </c>
      <c r="E369" t="s">
        <v>42</v>
      </c>
      <c r="F369">
        <v>53211</v>
      </c>
      <c r="G369" t="s">
        <v>29</v>
      </c>
      <c r="H369" t="s">
        <v>43</v>
      </c>
      <c r="I369">
        <v>5712</v>
      </c>
      <c r="J369" t="s">
        <v>30</v>
      </c>
      <c r="K369" t="s">
        <v>107</v>
      </c>
      <c r="L369">
        <f>VLOOKUP($K369,Key!$A$1:$D$106,2,FALSE)</f>
        <v>43.06033</v>
      </c>
      <c r="M369">
        <f>VLOOKUP($K369,Key!$A$1:$D$106,3,FALSE)</f>
        <v>-87.89546</v>
      </c>
      <c r="N369" t="str">
        <f>VLOOKUP($K369,Key!$A$1:$D$106,4,FALSE)</f>
        <v>Milwaukee</v>
      </c>
      <c r="O369" t="s">
        <v>99</v>
      </c>
      <c r="P369">
        <f>VLOOKUP($O369,Key!$A$1:$D$106,2,FALSE)</f>
        <v>43.060786</v>
      </c>
      <c r="Q369">
        <f>VLOOKUP($O369,Key!$A$1:$D$106,3,FALSE)</f>
        <v>-87.883825999999999</v>
      </c>
      <c r="R369" t="str">
        <f>VLOOKUP($O369,Key!$A$1:$D$106,4,FALSE)</f>
        <v>Milwaukee</v>
      </c>
      <c r="S369">
        <v>6</v>
      </c>
      <c r="T369">
        <v>0</v>
      </c>
      <c r="U369">
        <v>0</v>
      </c>
      <c r="V369" t="s">
        <v>32</v>
      </c>
      <c r="W369">
        <v>0</v>
      </c>
      <c r="X369">
        <v>0</v>
      </c>
      <c r="Y369">
        <v>0</v>
      </c>
      <c r="Z369" s="5">
        <v>-1</v>
      </c>
      <c r="AA369" s="1">
        <v>43502</v>
      </c>
      <c r="AB369" s="7">
        <f t="shared" si="30"/>
        <v>43497</v>
      </c>
      <c r="AC369" s="7">
        <f t="shared" si="31"/>
        <v>43502</v>
      </c>
      <c r="AD369" s="7" t="str">
        <f t="shared" si="32"/>
        <v>Wednesday</v>
      </c>
      <c r="AE369" s="2">
        <v>0.91916666666666658</v>
      </c>
      <c r="AF369" s="5">
        <v>1</v>
      </c>
      <c r="AG369" s="1">
        <v>43502</v>
      </c>
      <c r="AH369" s="7">
        <f t="shared" si="33"/>
        <v>43497</v>
      </c>
      <c r="AI369" s="7">
        <f t="shared" si="34"/>
        <v>43502</v>
      </c>
      <c r="AJ369" s="7" t="str">
        <f t="shared" si="35"/>
        <v>Wednesday</v>
      </c>
      <c r="AK369" s="2">
        <v>0.92347222222222225</v>
      </c>
      <c r="AL369" t="s">
        <v>32</v>
      </c>
      <c r="AM369" t="s">
        <v>33</v>
      </c>
      <c r="AN369" t="s">
        <v>46</v>
      </c>
      <c r="AO369" t="s">
        <v>27</v>
      </c>
    </row>
    <row r="370" spans="1:41" x14ac:dyDescent="0.2">
      <c r="A370" t="s">
        <v>27</v>
      </c>
      <c r="B370">
        <v>2280131</v>
      </c>
      <c r="C370" t="s">
        <v>40</v>
      </c>
      <c r="D370" t="s">
        <v>100</v>
      </c>
      <c r="E370" t="s">
        <v>42</v>
      </c>
      <c r="F370">
        <v>54806</v>
      </c>
      <c r="G370" t="s">
        <v>29</v>
      </c>
      <c r="H370" t="s">
        <v>43</v>
      </c>
      <c r="I370">
        <v>12511</v>
      </c>
      <c r="J370" t="s">
        <v>30</v>
      </c>
      <c r="K370" t="s">
        <v>85</v>
      </c>
      <c r="L370">
        <f>VLOOKUP($K370,Key!$A$1:$D$106,2,FALSE)</f>
        <v>43.078530000000001</v>
      </c>
      <c r="M370">
        <f>VLOOKUP($K370,Key!$A$1:$D$106,3,FALSE)</f>
        <v>-87.882620000000003</v>
      </c>
      <c r="N370" t="str">
        <f>VLOOKUP($K370,Key!$A$1:$D$106,4,FALSE)</f>
        <v>Milwaukee</v>
      </c>
      <c r="O370" t="s">
        <v>108</v>
      </c>
      <c r="P370">
        <f>VLOOKUP($O370,Key!$A$1:$D$106,2,FALSE)</f>
        <v>43.060250000000003</v>
      </c>
      <c r="Q370">
        <f>VLOOKUP($O370,Key!$A$1:$D$106,3,FALSE)</f>
        <v>-87.892169999999993</v>
      </c>
      <c r="R370" t="str">
        <f>VLOOKUP($O370,Key!$A$1:$D$106,4,FALSE)</f>
        <v>Milwaukee</v>
      </c>
      <c r="S370">
        <v>51</v>
      </c>
      <c r="T370">
        <v>0</v>
      </c>
      <c r="U370">
        <v>0</v>
      </c>
      <c r="V370" t="s">
        <v>32</v>
      </c>
      <c r="W370">
        <v>7</v>
      </c>
      <c r="X370">
        <v>6.7</v>
      </c>
      <c r="Y370">
        <v>280</v>
      </c>
      <c r="Z370" s="4">
        <v>-1</v>
      </c>
      <c r="AA370" s="1">
        <v>43503</v>
      </c>
      <c r="AB370" s="6">
        <f t="shared" si="30"/>
        <v>43497</v>
      </c>
      <c r="AC370" s="6">
        <f t="shared" si="31"/>
        <v>43503</v>
      </c>
      <c r="AD370" s="6" t="str">
        <f t="shared" si="32"/>
        <v>Thursday</v>
      </c>
      <c r="AE370" s="2">
        <v>0.53578703703703701</v>
      </c>
      <c r="AF370" s="4">
        <v>1</v>
      </c>
      <c r="AG370" s="1">
        <v>43503</v>
      </c>
      <c r="AH370" s="6">
        <f t="shared" si="33"/>
        <v>43497</v>
      </c>
      <c r="AI370" s="6">
        <f t="shared" si="34"/>
        <v>43503</v>
      </c>
      <c r="AJ370" s="6" t="str">
        <f t="shared" si="35"/>
        <v>Thursday</v>
      </c>
      <c r="AK370" s="2">
        <v>0.57111111111111112</v>
      </c>
      <c r="AL370" t="s">
        <v>33</v>
      </c>
      <c r="AM370" t="s">
        <v>33</v>
      </c>
      <c r="AN370" t="s">
        <v>46</v>
      </c>
      <c r="AO370" t="s">
        <v>27</v>
      </c>
    </row>
    <row r="371" spans="1:41" x14ac:dyDescent="0.2">
      <c r="A371" t="s">
        <v>27</v>
      </c>
      <c r="B371">
        <v>783916</v>
      </c>
      <c r="C371" t="s">
        <v>40</v>
      </c>
      <c r="D371" t="s">
        <v>110</v>
      </c>
      <c r="E371" t="s">
        <v>111</v>
      </c>
      <c r="F371">
        <v>60618</v>
      </c>
      <c r="G371" t="s">
        <v>29</v>
      </c>
      <c r="H371" t="s">
        <v>43</v>
      </c>
      <c r="I371">
        <v>1</v>
      </c>
      <c r="J371" t="s">
        <v>30</v>
      </c>
      <c r="K371" t="s">
        <v>45</v>
      </c>
      <c r="L371">
        <f>VLOOKUP($K371,Key!$A$1:$D$106,2,FALSE)</f>
        <v>43.03886</v>
      </c>
      <c r="M371">
        <f>VLOOKUP($K371,Key!$A$1:$D$106,3,FALSE)</f>
        <v>-87.902720000000002</v>
      </c>
      <c r="N371" t="str">
        <f>VLOOKUP($K371,Key!$A$1:$D$106,4,FALSE)</f>
        <v>Milwaukee</v>
      </c>
      <c r="O371" t="s">
        <v>31</v>
      </c>
      <c r="P371">
        <f>VLOOKUP($O371,Key!$A$1:$D$106,2,FALSE)</f>
        <v>43.034619999999997</v>
      </c>
      <c r="Q371">
        <f>VLOOKUP($O371,Key!$A$1:$D$106,3,FALSE)</f>
        <v>-87.917500000000004</v>
      </c>
      <c r="R371" t="str">
        <f>VLOOKUP($O371,Key!$A$1:$D$106,4,FALSE)</f>
        <v>Milwaukee</v>
      </c>
      <c r="S371">
        <v>13</v>
      </c>
      <c r="T371">
        <v>0</v>
      </c>
      <c r="U371">
        <v>0</v>
      </c>
      <c r="V371" t="s">
        <v>32</v>
      </c>
      <c r="W371">
        <v>1</v>
      </c>
      <c r="X371">
        <v>1</v>
      </c>
      <c r="Y371">
        <v>40</v>
      </c>
      <c r="Z371" s="4">
        <v>-1</v>
      </c>
      <c r="AA371" s="1">
        <v>43503</v>
      </c>
      <c r="AB371" s="6">
        <f t="shared" si="30"/>
        <v>43497</v>
      </c>
      <c r="AC371" s="6">
        <f t="shared" si="31"/>
        <v>43503</v>
      </c>
      <c r="AD371" s="6" t="str">
        <f t="shared" si="32"/>
        <v>Thursday</v>
      </c>
      <c r="AE371" s="2">
        <v>0.61245370370370367</v>
      </c>
      <c r="AF371" s="4">
        <v>1</v>
      </c>
      <c r="AG371" s="1">
        <v>43503</v>
      </c>
      <c r="AH371" s="6">
        <f t="shared" si="33"/>
        <v>43497</v>
      </c>
      <c r="AI371" s="6">
        <f t="shared" si="34"/>
        <v>43503</v>
      </c>
      <c r="AJ371" s="6" t="str">
        <f t="shared" si="35"/>
        <v>Thursday</v>
      </c>
      <c r="AK371" s="2">
        <v>0.62111111111111106</v>
      </c>
      <c r="AL371" t="s">
        <v>32</v>
      </c>
      <c r="AM371" t="s">
        <v>33</v>
      </c>
      <c r="AN371" t="s">
        <v>46</v>
      </c>
      <c r="AO371" t="s">
        <v>27</v>
      </c>
    </row>
    <row r="372" spans="1:41" x14ac:dyDescent="0.2">
      <c r="A372" t="s">
        <v>27</v>
      </c>
      <c r="B372">
        <v>1328721</v>
      </c>
      <c r="C372" t="s">
        <v>40</v>
      </c>
      <c r="D372" t="s">
        <v>47</v>
      </c>
      <c r="E372" t="s">
        <v>42</v>
      </c>
      <c r="F372">
        <v>53207</v>
      </c>
      <c r="G372" t="s">
        <v>29</v>
      </c>
      <c r="H372" t="s">
        <v>43</v>
      </c>
      <c r="I372">
        <v>5441</v>
      </c>
      <c r="J372" t="s">
        <v>30</v>
      </c>
      <c r="K372" t="s">
        <v>58</v>
      </c>
      <c r="L372">
        <f>VLOOKUP($K372,Key!$A$1:$D$106,2,FALSE)</f>
        <v>43.004728999999998</v>
      </c>
      <c r="M372">
        <f>VLOOKUP($K372,Key!$A$1:$D$106,3,FALSE)</f>
        <v>-87.905463999999995</v>
      </c>
      <c r="N372" t="str">
        <f>VLOOKUP($K372,Key!$A$1:$D$106,4,FALSE)</f>
        <v>Milwaukee</v>
      </c>
      <c r="O372" t="s">
        <v>57</v>
      </c>
      <c r="P372">
        <f>VLOOKUP($O372,Key!$A$1:$D$106,2,FALSE)</f>
        <v>43.026229999999998</v>
      </c>
      <c r="Q372">
        <f>VLOOKUP($O372,Key!$A$1:$D$106,3,FALSE)</f>
        <v>-87.912809999999993</v>
      </c>
      <c r="R372" t="str">
        <f>VLOOKUP($O372,Key!$A$1:$D$106,4,FALSE)</f>
        <v>Milwaukee</v>
      </c>
      <c r="S372">
        <v>12</v>
      </c>
      <c r="T372">
        <v>0</v>
      </c>
      <c r="U372">
        <v>0</v>
      </c>
      <c r="V372" t="s">
        <v>32</v>
      </c>
      <c r="W372">
        <v>1</v>
      </c>
      <c r="X372">
        <v>1</v>
      </c>
      <c r="Y372">
        <v>40</v>
      </c>
      <c r="Z372" s="5">
        <v>-1</v>
      </c>
      <c r="AA372" s="1">
        <v>43504</v>
      </c>
      <c r="AB372" s="7">
        <f t="shared" si="30"/>
        <v>43497</v>
      </c>
      <c r="AC372" s="7">
        <f t="shared" si="31"/>
        <v>43504</v>
      </c>
      <c r="AD372" s="7" t="str">
        <f t="shared" si="32"/>
        <v>Friday</v>
      </c>
      <c r="AE372" s="2">
        <v>0.33378472222222227</v>
      </c>
      <c r="AF372" s="5">
        <v>1</v>
      </c>
      <c r="AG372" s="1">
        <v>43504</v>
      </c>
      <c r="AH372" s="7">
        <f t="shared" si="33"/>
        <v>43497</v>
      </c>
      <c r="AI372" s="7">
        <f t="shared" si="34"/>
        <v>43504</v>
      </c>
      <c r="AJ372" s="7" t="str">
        <f t="shared" si="35"/>
        <v>Friday</v>
      </c>
      <c r="AK372" s="2">
        <v>0.34184027777777781</v>
      </c>
      <c r="AL372" t="s">
        <v>32</v>
      </c>
      <c r="AM372" t="s">
        <v>33</v>
      </c>
      <c r="AN372" t="s">
        <v>46</v>
      </c>
      <c r="AO372" t="s">
        <v>27</v>
      </c>
    </row>
    <row r="373" spans="1:41" x14ac:dyDescent="0.2">
      <c r="A373" t="s">
        <v>27</v>
      </c>
      <c r="B373">
        <v>1915786</v>
      </c>
      <c r="C373" t="s">
        <v>40</v>
      </c>
      <c r="D373" t="s">
        <v>47</v>
      </c>
      <c r="E373" t="s">
        <v>42</v>
      </c>
      <c r="F373">
        <v>53202</v>
      </c>
      <c r="G373" t="s">
        <v>29</v>
      </c>
      <c r="H373" t="s">
        <v>43</v>
      </c>
      <c r="I373">
        <v>12560</v>
      </c>
      <c r="J373" t="s">
        <v>30</v>
      </c>
      <c r="K373" t="s">
        <v>98</v>
      </c>
      <c r="L373">
        <f>VLOOKUP($K373,Key!$A$1:$D$106,2,FALSE)</f>
        <v>43.05097</v>
      </c>
      <c r="M373">
        <f>VLOOKUP($K373,Key!$A$1:$D$106,3,FALSE)</f>
        <v>-87.906440000000003</v>
      </c>
      <c r="N373" t="str">
        <f>VLOOKUP($K373,Key!$A$1:$D$106,4,FALSE)</f>
        <v>Milwaukee</v>
      </c>
      <c r="O373" t="s">
        <v>49</v>
      </c>
      <c r="P373">
        <f>VLOOKUP($O373,Key!$A$1:$D$106,2,FALSE)</f>
        <v>43.03913</v>
      </c>
      <c r="Q373">
        <f>VLOOKUP($O373,Key!$A$1:$D$106,3,FALSE)</f>
        <v>-87.916150000000002</v>
      </c>
      <c r="R373" t="str">
        <f>VLOOKUP($O373,Key!$A$1:$D$106,4,FALSE)</f>
        <v>Milwaukee</v>
      </c>
      <c r="S373">
        <v>10</v>
      </c>
      <c r="T373">
        <v>0</v>
      </c>
      <c r="U373">
        <v>0</v>
      </c>
      <c r="V373" t="s">
        <v>32</v>
      </c>
      <c r="W373">
        <v>1</v>
      </c>
      <c r="X373">
        <v>1</v>
      </c>
      <c r="Y373">
        <v>40</v>
      </c>
      <c r="Z373" s="5">
        <v>-1</v>
      </c>
      <c r="AA373" s="1">
        <v>43505</v>
      </c>
      <c r="AB373" s="7">
        <f t="shared" si="30"/>
        <v>43497</v>
      </c>
      <c r="AC373" s="7">
        <f t="shared" si="31"/>
        <v>43505</v>
      </c>
      <c r="AD373" s="7" t="str">
        <f t="shared" si="32"/>
        <v>Saturday</v>
      </c>
      <c r="AE373" s="2">
        <v>0.36320601851851847</v>
      </c>
      <c r="AF373" s="5">
        <v>1</v>
      </c>
      <c r="AG373" s="1">
        <v>43505</v>
      </c>
      <c r="AH373" s="7">
        <f t="shared" si="33"/>
        <v>43497</v>
      </c>
      <c r="AI373" s="7">
        <f t="shared" si="34"/>
        <v>43505</v>
      </c>
      <c r="AJ373" s="7" t="str">
        <f t="shared" si="35"/>
        <v>Saturday</v>
      </c>
      <c r="AK373" s="2">
        <v>0.37055555555555553</v>
      </c>
      <c r="AL373" t="s">
        <v>32</v>
      </c>
      <c r="AM373" t="s">
        <v>33</v>
      </c>
      <c r="AN373" t="s">
        <v>46</v>
      </c>
      <c r="AO373" t="s">
        <v>27</v>
      </c>
    </row>
    <row r="374" spans="1:41" x14ac:dyDescent="0.2">
      <c r="A374" t="s">
        <v>27</v>
      </c>
      <c r="B374">
        <v>1815780</v>
      </c>
      <c r="C374" t="s">
        <v>40</v>
      </c>
      <c r="D374" t="s">
        <v>90</v>
      </c>
      <c r="E374" t="s">
        <v>42</v>
      </c>
      <c r="F374">
        <v>53132</v>
      </c>
      <c r="G374" t="s">
        <v>29</v>
      </c>
      <c r="H374" t="s">
        <v>43</v>
      </c>
      <c r="I374">
        <v>31</v>
      </c>
      <c r="J374" t="s">
        <v>30</v>
      </c>
      <c r="K374" t="s">
        <v>85</v>
      </c>
      <c r="L374">
        <f>VLOOKUP($K374,Key!$A$1:$D$106,2,FALSE)</f>
        <v>43.078530000000001</v>
      </c>
      <c r="M374">
        <f>VLOOKUP($K374,Key!$A$1:$D$106,3,FALSE)</f>
        <v>-87.882620000000003</v>
      </c>
      <c r="N374" t="str">
        <f>VLOOKUP($K374,Key!$A$1:$D$106,4,FALSE)</f>
        <v>Milwaukee</v>
      </c>
      <c r="O374" t="s">
        <v>79</v>
      </c>
      <c r="P374">
        <f>VLOOKUP($O374,Key!$A$1:$D$106,2,FALSE)</f>
        <v>43.077359999999999</v>
      </c>
      <c r="Q374">
        <f>VLOOKUP($O374,Key!$A$1:$D$106,3,FALSE)</f>
        <v>-87.880769999999998</v>
      </c>
      <c r="R374" t="str">
        <f>VLOOKUP($O374,Key!$A$1:$D$106,4,FALSE)</f>
        <v>Milwaukee</v>
      </c>
      <c r="S374">
        <v>1</v>
      </c>
      <c r="T374">
        <v>0</v>
      </c>
      <c r="U374">
        <v>0</v>
      </c>
      <c r="V374" t="s">
        <v>32</v>
      </c>
      <c r="W374">
        <v>0</v>
      </c>
      <c r="X374">
        <v>0</v>
      </c>
      <c r="Y374">
        <v>0</v>
      </c>
      <c r="Z374" s="4">
        <v>-1</v>
      </c>
      <c r="AA374" s="1">
        <v>43505</v>
      </c>
      <c r="AB374" s="6">
        <f t="shared" si="30"/>
        <v>43497</v>
      </c>
      <c r="AC374" s="6">
        <f t="shared" si="31"/>
        <v>43505</v>
      </c>
      <c r="AD374" s="6" t="str">
        <f t="shared" si="32"/>
        <v>Saturday</v>
      </c>
      <c r="AE374" s="2">
        <v>0.49604166666666666</v>
      </c>
      <c r="AF374" s="4">
        <v>1</v>
      </c>
      <c r="AG374" s="1">
        <v>43505</v>
      </c>
      <c r="AH374" s="6">
        <f t="shared" si="33"/>
        <v>43497</v>
      </c>
      <c r="AI374" s="6">
        <f t="shared" si="34"/>
        <v>43505</v>
      </c>
      <c r="AJ374" s="6" t="str">
        <f t="shared" si="35"/>
        <v>Saturday</v>
      </c>
      <c r="AK374" s="2">
        <v>0.49696759259259254</v>
      </c>
      <c r="AL374" t="s">
        <v>32</v>
      </c>
      <c r="AM374" t="s">
        <v>33</v>
      </c>
      <c r="AN374" t="s">
        <v>46</v>
      </c>
      <c r="AO374" t="s">
        <v>27</v>
      </c>
    </row>
    <row r="375" spans="1:41" x14ac:dyDescent="0.2">
      <c r="A375" t="s">
        <v>101</v>
      </c>
      <c r="B375">
        <v>2257274</v>
      </c>
      <c r="C375" t="s">
        <v>40</v>
      </c>
      <c r="D375" t="s">
        <v>47</v>
      </c>
      <c r="E375" t="s">
        <v>42</v>
      </c>
      <c r="F375">
        <v>53202</v>
      </c>
      <c r="G375" t="s">
        <v>29</v>
      </c>
      <c r="H375" t="s">
        <v>102</v>
      </c>
      <c r="I375">
        <v>12559</v>
      </c>
      <c r="J375" t="s">
        <v>30</v>
      </c>
      <c r="K375" t="s">
        <v>45</v>
      </c>
      <c r="L375">
        <f>VLOOKUP($K375,Key!$A$1:$D$106,2,FALSE)</f>
        <v>43.03886</v>
      </c>
      <c r="M375">
        <f>VLOOKUP($K375,Key!$A$1:$D$106,3,FALSE)</f>
        <v>-87.902720000000002</v>
      </c>
      <c r="N375" t="str">
        <f>VLOOKUP($K375,Key!$A$1:$D$106,4,FALSE)</f>
        <v>Milwaukee</v>
      </c>
      <c r="O375" t="s">
        <v>31</v>
      </c>
      <c r="P375">
        <f>VLOOKUP($O375,Key!$A$1:$D$106,2,FALSE)</f>
        <v>43.034619999999997</v>
      </c>
      <c r="Q375">
        <f>VLOOKUP($O375,Key!$A$1:$D$106,3,FALSE)</f>
        <v>-87.917500000000004</v>
      </c>
      <c r="R375" t="str">
        <f>VLOOKUP($O375,Key!$A$1:$D$106,4,FALSE)</f>
        <v>Milwaukee</v>
      </c>
      <c r="S375">
        <v>5</v>
      </c>
      <c r="T375">
        <v>0</v>
      </c>
      <c r="U375">
        <v>0</v>
      </c>
      <c r="V375" t="s">
        <v>32</v>
      </c>
      <c r="W375">
        <v>0</v>
      </c>
      <c r="X375">
        <v>0</v>
      </c>
      <c r="Y375">
        <v>0</v>
      </c>
      <c r="Z375" s="5">
        <v>-1</v>
      </c>
      <c r="AA375" s="1">
        <v>43507</v>
      </c>
      <c r="AB375" s="7">
        <f t="shared" si="30"/>
        <v>43497</v>
      </c>
      <c r="AC375" s="7">
        <f t="shared" si="31"/>
        <v>43507</v>
      </c>
      <c r="AD375" s="7" t="str">
        <f t="shared" si="32"/>
        <v>Monday</v>
      </c>
      <c r="AE375" s="2">
        <v>0.65628472222222223</v>
      </c>
      <c r="AF375" s="5">
        <v>1</v>
      </c>
      <c r="AG375" s="1">
        <v>43507</v>
      </c>
      <c r="AH375" s="7">
        <f t="shared" si="33"/>
        <v>43497</v>
      </c>
      <c r="AI375" s="7">
        <f t="shared" si="34"/>
        <v>43507</v>
      </c>
      <c r="AJ375" s="7" t="str">
        <f t="shared" si="35"/>
        <v>Monday</v>
      </c>
      <c r="AK375" s="2">
        <v>0.65973379629629625</v>
      </c>
      <c r="AL375" t="s">
        <v>32</v>
      </c>
      <c r="AM375" t="s">
        <v>32</v>
      </c>
      <c r="AN375" t="s">
        <v>46</v>
      </c>
      <c r="AO375" t="s">
        <v>27</v>
      </c>
    </row>
    <row r="376" spans="1:41" x14ac:dyDescent="0.2">
      <c r="A376" t="s">
        <v>27</v>
      </c>
      <c r="B376">
        <v>1328721</v>
      </c>
      <c r="C376" t="s">
        <v>40</v>
      </c>
      <c r="D376" t="s">
        <v>47</v>
      </c>
      <c r="E376" t="s">
        <v>42</v>
      </c>
      <c r="F376">
        <v>53207</v>
      </c>
      <c r="G376" t="s">
        <v>29</v>
      </c>
      <c r="H376" t="s">
        <v>43</v>
      </c>
      <c r="I376">
        <v>5441</v>
      </c>
      <c r="J376" t="s">
        <v>30</v>
      </c>
      <c r="K376" t="s">
        <v>57</v>
      </c>
      <c r="L376">
        <f>VLOOKUP($K376,Key!$A$1:$D$106,2,FALSE)</f>
        <v>43.026229999999998</v>
      </c>
      <c r="M376">
        <f>VLOOKUP($K376,Key!$A$1:$D$106,3,FALSE)</f>
        <v>-87.912809999999993</v>
      </c>
      <c r="N376" t="str">
        <f>VLOOKUP($K376,Key!$A$1:$D$106,4,FALSE)</f>
        <v>Milwaukee</v>
      </c>
      <c r="O376" t="s">
        <v>58</v>
      </c>
      <c r="P376">
        <f>VLOOKUP($O376,Key!$A$1:$D$106,2,FALSE)</f>
        <v>43.004728999999998</v>
      </c>
      <c r="Q376">
        <f>VLOOKUP($O376,Key!$A$1:$D$106,3,FALSE)</f>
        <v>-87.905463999999995</v>
      </c>
      <c r="R376" t="str">
        <f>VLOOKUP($O376,Key!$A$1:$D$106,4,FALSE)</f>
        <v>Milwaukee</v>
      </c>
      <c r="S376">
        <v>15</v>
      </c>
      <c r="T376">
        <v>0</v>
      </c>
      <c r="U376">
        <v>0</v>
      </c>
      <c r="V376" t="s">
        <v>32</v>
      </c>
      <c r="W376">
        <v>2</v>
      </c>
      <c r="X376">
        <v>1.9</v>
      </c>
      <c r="Y376">
        <v>80</v>
      </c>
      <c r="Z376" s="5">
        <v>-1</v>
      </c>
      <c r="AA376" s="1">
        <v>43508</v>
      </c>
      <c r="AB376" s="7">
        <f t="shared" si="30"/>
        <v>43497</v>
      </c>
      <c r="AC376" s="7">
        <f t="shared" si="31"/>
        <v>43508</v>
      </c>
      <c r="AD376" s="7" t="str">
        <f t="shared" si="32"/>
        <v>Tuesday</v>
      </c>
      <c r="AE376" s="2">
        <v>0.74416666666666664</v>
      </c>
      <c r="AF376" s="5">
        <v>1</v>
      </c>
      <c r="AG376" s="1">
        <v>43508</v>
      </c>
      <c r="AH376" s="7">
        <f t="shared" si="33"/>
        <v>43497</v>
      </c>
      <c r="AI376" s="7">
        <f t="shared" si="34"/>
        <v>43508</v>
      </c>
      <c r="AJ376" s="7" t="str">
        <f t="shared" si="35"/>
        <v>Tuesday</v>
      </c>
      <c r="AK376" s="2">
        <v>0.75422453703703696</v>
      </c>
      <c r="AL376" t="s">
        <v>32</v>
      </c>
      <c r="AM376" t="s">
        <v>33</v>
      </c>
      <c r="AN376" t="s">
        <v>46</v>
      </c>
      <c r="AO376" t="s">
        <v>27</v>
      </c>
    </row>
    <row r="377" spans="1:41" x14ac:dyDescent="0.2">
      <c r="A377" t="s">
        <v>27</v>
      </c>
      <c r="B377">
        <v>825934</v>
      </c>
      <c r="C377" t="s">
        <v>40</v>
      </c>
      <c r="D377" t="s">
        <v>47</v>
      </c>
      <c r="E377" t="s">
        <v>42</v>
      </c>
      <c r="F377">
        <v>53208</v>
      </c>
      <c r="G377" t="s">
        <v>29</v>
      </c>
      <c r="H377" t="s">
        <v>43</v>
      </c>
      <c r="I377">
        <v>12631</v>
      </c>
      <c r="J377" t="s">
        <v>30</v>
      </c>
      <c r="K377" t="s">
        <v>35</v>
      </c>
      <c r="L377">
        <f>VLOOKUP($K377,Key!$A$1:$D$106,2,FALSE)</f>
        <v>43.042490000000001</v>
      </c>
      <c r="M377">
        <f>VLOOKUP($K377,Key!$A$1:$D$106,3,FALSE)</f>
        <v>-87.909959999999998</v>
      </c>
      <c r="N377" t="str">
        <f>VLOOKUP($K377,Key!$A$1:$D$106,4,FALSE)</f>
        <v>Milwaukee</v>
      </c>
      <c r="O377" t="s">
        <v>74</v>
      </c>
      <c r="P377">
        <f>VLOOKUP($O377,Key!$A$1:$D$106,2,FALSE)</f>
        <v>43.038649999999997</v>
      </c>
      <c r="Q377">
        <f>VLOOKUP($O377,Key!$A$1:$D$106,3,FALSE)</f>
        <v>-87.921930000000003</v>
      </c>
      <c r="R377" t="str">
        <f>VLOOKUP($O377,Key!$A$1:$D$106,4,FALSE)</f>
        <v>Milwaukee</v>
      </c>
      <c r="S377">
        <v>12</v>
      </c>
      <c r="T377">
        <v>0</v>
      </c>
      <c r="U377">
        <v>0</v>
      </c>
      <c r="V377" t="s">
        <v>32</v>
      </c>
      <c r="W377">
        <v>1</v>
      </c>
      <c r="X377">
        <v>1</v>
      </c>
      <c r="Y377">
        <v>40</v>
      </c>
      <c r="Z377" s="4">
        <v>-1</v>
      </c>
      <c r="AA377" s="1">
        <v>43509</v>
      </c>
      <c r="AB377" s="6">
        <f t="shared" si="30"/>
        <v>43497</v>
      </c>
      <c r="AC377" s="6">
        <f t="shared" si="31"/>
        <v>43509</v>
      </c>
      <c r="AD377" s="6" t="str">
        <f t="shared" si="32"/>
        <v>Wednesday</v>
      </c>
      <c r="AE377" s="2">
        <v>0.71675925925925921</v>
      </c>
      <c r="AF377" s="4">
        <v>1</v>
      </c>
      <c r="AG377" s="1">
        <v>43509</v>
      </c>
      <c r="AH377" s="6">
        <f t="shared" si="33"/>
        <v>43497</v>
      </c>
      <c r="AI377" s="6">
        <f t="shared" si="34"/>
        <v>43509</v>
      </c>
      <c r="AJ377" s="6" t="str">
        <f t="shared" si="35"/>
        <v>Wednesday</v>
      </c>
      <c r="AK377" s="2">
        <v>0.72517361111111101</v>
      </c>
      <c r="AL377" t="s">
        <v>32</v>
      </c>
      <c r="AM377" t="s">
        <v>33</v>
      </c>
      <c r="AN377" t="s">
        <v>46</v>
      </c>
      <c r="AO377" t="s">
        <v>27</v>
      </c>
    </row>
    <row r="378" spans="1:41" x14ac:dyDescent="0.2">
      <c r="A378" t="s">
        <v>27</v>
      </c>
      <c r="B378">
        <v>1328721</v>
      </c>
      <c r="C378" t="s">
        <v>40</v>
      </c>
      <c r="D378" t="s">
        <v>47</v>
      </c>
      <c r="E378" t="s">
        <v>42</v>
      </c>
      <c r="F378">
        <v>53207</v>
      </c>
      <c r="G378" t="s">
        <v>29</v>
      </c>
      <c r="H378" t="s">
        <v>43</v>
      </c>
      <c r="I378">
        <v>12602</v>
      </c>
      <c r="J378" t="s">
        <v>30</v>
      </c>
      <c r="K378" t="s">
        <v>57</v>
      </c>
      <c r="L378">
        <f>VLOOKUP($K378,Key!$A$1:$D$106,2,FALSE)</f>
        <v>43.026229999999998</v>
      </c>
      <c r="M378">
        <f>VLOOKUP($K378,Key!$A$1:$D$106,3,FALSE)</f>
        <v>-87.912809999999993</v>
      </c>
      <c r="N378" t="str">
        <f>VLOOKUP($K378,Key!$A$1:$D$106,4,FALSE)</f>
        <v>Milwaukee</v>
      </c>
      <c r="O378" t="s">
        <v>31</v>
      </c>
      <c r="P378">
        <f>VLOOKUP($O378,Key!$A$1:$D$106,2,FALSE)</f>
        <v>43.034619999999997</v>
      </c>
      <c r="Q378">
        <f>VLOOKUP($O378,Key!$A$1:$D$106,3,FALSE)</f>
        <v>-87.917500000000004</v>
      </c>
      <c r="R378" t="str">
        <f>VLOOKUP($O378,Key!$A$1:$D$106,4,FALSE)</f>
        <v>Milwaukee</v>
      </c>
      <c r="S378">
        <v>8</v>
      </c>
      <c r="T378">
        <v>0</v>
      </c>
      <c r="U378">
        <v>0</v>
      </c>
      <c r="V378" t="s">
        <v>32</v>
      </c>
      <c r="W378">
        <v>1</v>
      </c>
      <c r="X378">
        <v>1</v>
      </c>
      <c r="Y378">
        <v>40</v>
      </c>
      <c r="Z378" s="5">
        <v>-1</v>
      </c>
      <c r="AA378" s="1">
        <v>43509</v>
      </c>
      <c r="AB378" s="7">
        <f t="shared" si="30"/>
        <v>43497</v>
      </c>
      <c r="AC378" s="7">
        <f t="shared" si="31"/>
        <v>43509</v>
      </c>
      <c r="AD378" s="7" t="str">
        <f t="shared" si="32"/>
        <v>Wednesday</v>
      </c>
      <c r="AE378" s="2">
        <v>0.72729166666666656</v>
      </c>
      <c r="AF378" s="5">
        <v>1</v>
      </c>
      <c r="AG378" s="1">
        <v>43509</v>
      </c>
      <c r="AH378" s="7">
        <f t="shared" si="33"/>
        <v>43497</v>
      </c>
      <c r="AI378" s="7">
        <f t="shared" si="34"/>
        <v>43509</v>
      </c>
      <c r="AJ378" s="7" t="str">
        <f t="shared" si="35"/>
        <v>Wednesday</v>
      </c>
      <c r="AK378" s="2">
        <v>0.73282407407407402</v>
      </c>
      <c r="AL378" t="s">
        <v>32</v>
      </c>
      <c r="AM378" t="s">
        <v>33</v>
      </c>
      <c r="AN378" t="s">
        <v>46</v>
      </c>
      <c r="AO378" t="s">
        <v>27</v>
      </c>
    </row>
    <row r="379" spans="1:41" x14ac:dyDescent="0.2">
      <c r="A379" t="s">
        <v>27</v>
      </c>
      <c r="B379">
        <v>2248733</v>
      </c>
      <c r="C379" t="s">
        <v>40</v>
      </c>
      <c r="D379" t="s">
        <v>100</v>
      </c>
      <c r="E379" t="s">
        <v>42</v>
      </c>
      <c r="F379">
        <v>53211</v>
      </c>
      <c r="G379" t="s">
        <v>29</v>
      </c>
      <c r="H379" t="s">
        <v>43</v>
      </c>
      <c r="I379">
        <v>11071</v>
      </c>
      <c r="J379" t="s">
        <v>30</v>
      </c>
      <c r="K379" t="s">
        <v>85</v>
      </c>
      <c r="L379">
        <f>VLOOKUP($K379,Key!$A$1:$D$106,2,FALSE)</f>
        <v>43.078530000000001</v>
      </c>
      <c r="M379">
        <f>VLOOKUP($K379,Key!$A$1:$D$106,3,FALSE)</f>
        <v>-87.882620000000003</v>
      </c>
      <c r="N379" t="str">
        <f>VLOOKUP($K379,Key!$A$1:$D$106,4,FALSE)</f>
        <v>Milwaukee</v>
      </c>
      <c r="O379" t="s">
        <v>69</v>
      </c>
      <c r="P379">
        <f>VLOOKUP($O379,Key!$A$1:$D$106,2,FALSE)</f>
        <v>43.092329999999997</v>
      </c>
      <c r="Q379">
        <f>VLOOKUP($O379,Key!$A$1:$D$106,3,FALSE)</f>
        <v>-87.887550000000005</v>
      </c>
      <c r="R379" t="str">
        <f>VLOOKUP($O379,Key!$A$1:$D$106,4,FALSE)</f>
        <v>Shorewood</v>
      </c>
      <c r="S379">
        <v>13</v>
      </c>
      <c r="T379">
        <v>0</v>
      </c>
      <c r="U379">
        <v>0</v>
      </c>
      <c r="V379" t="s">
        <v>32</v>
      </c>
      <c r="W379">
        <v>1</v>
      </c>
      <c r="X379">
        <v>1</v>
      </c>
      <c r="Y379">
        <v>40</v>
      </c>
      <c r="Z379" s="4">
        <v>-1</v>
      </c>
      <c r="AA379" s="1">
        <v>43510</v>
      </c>
      <c r="AB379" s="6">
        <f t="shared" si="30"/>
        <v>43497</v>
      </c>
      <c r="AC379" s="6">
        <f t="shared" si="31"/>
        <v>43510</v>
      </c>
      <c r="AD379" s="6" t="str">
        <f t="shared" si="32"/>
        <v>Thursday</v>
      </c>
      <c r="AE379" s="2">
        <v>0.46577546296296296</v>
      </c>
      <c r="AF379" s="4">
        <v>1</v>
      </c>
      <c r="AG379" s="1">
        <v>43510</v>
      </c>
      <c r="AH379" s="6">
        <f t="shared" si="33"/>
        <v>43497</v>
      </c>
      <c r="AI379" s="6">
        <f t="shared" si="34"/>
        <v>43510</v>
      </c>
      <c r="AJ379" s="6" t="str">
        <f t="shared" si="35"/>
        <v>Thursday</v>
      </c>
      <c r="AK379" s="2">
        <v>0.47495370370370371</v>
      </c>
      <c r="AL379" t="s">
        <v>32</v>
      </c>
      <c r="AM379" t="s">
        <v>33</v>
      </c>
      <c r="AN379" t="s">
        <v>46</v>
      </c>
      <c r="AO379" t="s">
        <v>27</v>
      </c>
    </row>
    <row r="380" spans="1:41" x14ac:dyDescent="0.2">
      <c r="A380" t="s">
        <v>27</v>
      </c>
      <c r="B380">
        <v>2288521</v>
      </c>
      <c r="C380" t="s">
        <v>40</v>
      </c>
      <c r="D380" t="s">
        <v>47</v>
      </c>
      <c r="E380" t="s">
        <v>42</v>
      </c>
      <c r="F380">
        <v>53211</v>
      </c>
      <c r="G380" t="s">
        <v>29</v>
      </c>
      <c r="H380" t="s">
        <v>43</v>
      </c>
      <c r="I380">
        <v>12535</v>
      </c>
      <c r="J380" t="s">
        <v>30</v>
      </c>
      <c r="K380" t="s">
        <v>83</v>
      </c>
      <c r="L380">
        <f>VLOOKUP($K380,Key!$A$1:$D$106,2,FALSE)</f>
        <v>43.074655999999997</v>
      </c>
      <c r="M380">
        <f>VLOOKUP($K380,Key!$A$1:$D$106,3,FALSE)</f>
        <v>-87.889011999999994</v>
      </c>
      <c r="N380" t="str">
        <f>VLOOKUP($K380,Key!$A$1:$D$106,4,FALSE)</f>
        <v>Milwaukee</v>
      </c>
      <c r="O380" t="s">
        <v>85</v>
      </c>
      <c r="P380">
        <f>VLOOKUP($O380,Key!$A$1:$D$106,2,FALSE)</f>
        <v>43.078530000000001</v>
      </c>
      <c r="Q380">
        <f>VLOOKUP($O380,Key!$A$1:$D$106,3,FALSE)</f>
        <v>-87.882620000000003</v>
      </c>
      <c r="R380" t="str">
        <f>VLOOKUP($O380,Key!$A$1:$D$106,4,FALSE)</f>
        <v>Milwaukee</v>
      </c>
      <c r="S380">
        <v>6</v>
      </c>
      <c r="T380">
        <v>0</v>
      </c>
      <c r="U380">
        <v>0</v>
      </c>
      <c r="V380" t="s">
        <v>32</v>
      </c>
      <c r="W380">
        <v>0</v>
      </c>
      <c r="X380">
        <v>0</v>
      </c>
      <c r="Y380">
        <v>0</v>
      </c>
      <c r="Z380" s="5">
        <v>-1</v>
      </c>
      <c r="AA380" s="1">
        <v>43510</v>
      </c>
      <c r="AB380" s="7">
        <f t="shared" si="30"/>
        <v>43497</v>
      </c>
      <c r="AC380" s="7">
        <f t="shared" si="31"/>
        <v>43510</v>
      </c>
      <c r="AD380" s="7" t="str">
        <f t="shared" si="32"/>
        <v>Thursday</v>
      </c>
      <c r="AE380" s="2">
        <v>0.78245370370370371</v>
      </c>
      <c r="AF380" s="5">
        <v>1</v>
      </c>
      <c r="AG380" s="1">
        <v>43510</v>
      </c>
      <c r="AH380" s="7">
        <f t="shared" si="33"/>
        <v>43497</v>
      </c>
      <c r="AI380" s="7">
        <f t="shared" si="34"/>
        <v>43510</v>
      </c>
      <c r="AJ380" s="7" t="str">
        <f t="shared" si="35"/>
        <v>Thursday</v>
      </c>
      <c r="AK380" s="2">
        <v>0.78658564814814813</v>
      </c>
      <c r="AL380" t="s">
        <v>32</v>
      </c>
      <c r="AM380" t="s">
        <v>33</v>
      </c>
      <c r="AN380" t="s">
        <v>46</v>
      </c>
      <c r="AO380" t="s">
        <v>27</v>
      </c>
    </row>
    <row r="381" spans="1:41" x14ac:dyDescent="0.2">
      <c r="A381" t="s">
        <v>27</v>
      </c>
      <c r="B381">
        <v>2282677</v>
      </c>
      <c r="C381" t="s">
        <v>40</v>
      </c>
      <c r="D381" t="s">
        <v>47</v>
      </c>
      <c r="E381" t="s">
        <v>42</v>
      </c>
      <c r="F381">
        <v>53211</v>
      </c>
      <c r="G381" t="s">
        <v>29</v>
      </c>
      <c r="H381" t="s">
        <v>43</v>
      </c>
      <c r="I381">
        <v>5470</v>
      </c>
      <c r="J381" t="s">
        <v>30</v>
      </c>
      <c r="K381" t="s">
        <v>85</v>
      </c>
      <c r="L381">
        <f>VLOOKUP($K381,Key!$A$1:$D$106,2,FALSE)</f>
        <v>43.078530000000001</v>
      </c>
      <c r="M381">
        <f>VLOOKUP($K381,Key!$A$1:$D$106,3,FALSE)</f>
        <v>-87.882620000000003</v>
      </c>
      <c r="N381" t="str">
        <f>VLOOKUP($K381,Key!$A$1:$D$106,4,FALSE)</f>
        <v>Milwaukee</v>
      </c>
      <c r="O381" t="s">
        <v>85</v>
      </c>
      <c r="P381">
        <f>VLOOKUP($O381,Key!$A$1:$D$106,2,FALSE)</f>
        <v>43.078530000000001</v>
      </c>
      <c r="Q381">
        <f>VLOOKUP($O381,Key!$A$1:$D$106,3,FALSE)</f>
        <v>-87.882620000000003</v>
      </c>
      <c r="R381" t="str">
        <f>VLOOKUP($O381,Key!$A$1:$D$106,4,FALSE)</f>
        <v>Milwaukee</v>
      </c>
      <c r="S381">
        <v>0</v>
      </c>
      <c r="T381">
        <v>0</v>
      </c>
      <c r="U381">
        <v>0</v>
      </c>
      <c r="V381" t="s">
        <v>32</v>
      </c>
      <c r="W381">
        <v>0</v>
      </c>
      <c r="X381">
        <v>0</v>
      </c>
      <c r="Y381">
        <v>0</v>
      </c>
      <c r="Z381" s="4">
        <v>-1</v>
      </c>
      <c r="AA381" s="1">
        <v>43511</v>
      </c>
      <c r="AB381" s="6">
        <f t="shared" si="30"/>
        <v>43497</v>
      </c>
      <c r="AC381" s="6">
        <f t="shared" si="31"/>
        <v>43511</v>
      </c>
      <c r="AD381" s="6" t="str">
        <f t="shared" si="32"/>
        <v>Friday</v>
      </c>
      <c r="AE381" s="2">
        <v>0.5973032407407407</v>
      </c>
      <c r="AF381" s="4">
        <v>1</v>
      </c>
      <c r="AG381" s="1">
        <v>43511</v>
      </c>
      <c r="AH381" s="6">
        <f t="shared" si="33"/>
        <v>43497</v>
      </c>
      <c r="AI381" s="6">
        <f t="shared" si="34"/>
        <v>43511</v>
      </c>
      <c r="AJ381" s="6" t="str">
        <f t="shared" si="35"/>
        <v>Friday</v>
      </c>
      <c r="AK381" s="2">
        <v>0.59731481481481474</v>
      </c>
      <c r="AL381" t="s">
        <v>32</v>
      </c>
      <c r="AM381" t="s">
        <v>33</v>
      </c>
      <c r="AN381" t="s">
        <v>34</v>
      </c>
      <c r="AO381" t="s">
        <v>27</v>
      </c>
    </row>
    <row r="382" spans="1:41" x14ac:dyDescent="0.2">
      <c r="A382" t="s">
        <v>27</v>
      </c>
      <c r="B382">
        <v>2198395</v>
      </c>
      <c r="C382" t="s">
        <v>40</v>
      </c>
      <c r="D382" t="s">
        <v>47</v>
      </c>
      <c r="E382" t="s">
        <v>42</v>
      </c>
      <c r="F382">
        <v>53211</v>
      </c>
      <c r="G382" t="s">
        <v>29</v>
      </c>
      <c r="H382" t="s">
        <v>43</v>
      </c>
      <c r="I382">
        <v>31</v>
      </c>
      <c r="J382" t="s">
        <v>30</v>
      </c>
      <c r="K382" t="s">
        <v>79</v>
      </c>
      <c r="L382">
        <f>VLOOKUP($K382,Key!$A$1:$D$106,2,FALSE)</f>
        <v>43.077359999999999</v>
      </c>
      <c r="M382">
        <f>VLOOKUP($K382,Key!$A$1:$D$106,3,FALSE)</f>
        <v>-87.880769999999998</v>
      </c>
      <c r="N382" t="str">
        <f>VLOOKUP($K382,Key!$A$1:$D$106,4,FALSE)</f>
        <v>Milwaukee</v>
      </c>
      <c r="O382" t="s">
        <v>83</v>
      </c>
      <c r="P382">
        <f>VLOOKUP($O382,Key!$A$1:$D$106,2,FALSE)</f>
        <v>43.074655999999997</v>
      </c>
      <c r="Q382">
        <f>VLOOKUP($O382,Key!$A$1:$D$106,3,FALSE)</f>
        <v>-87.889011999999994</v>
      </c>
      <c r="R382" t="str">
        <f>VLOOKUP($O382,Key!$A$1:$D$106,4,FALSE)</f>
        <v>Milwaukee</v>
      </c>
      <c r="S382">
        <v>7</v>
      </c>
      <c r="T382">
        <v>0</v>
      </c>
      <c r="U382">
        <v>0</v>
      </c>
      <c r="V382" t="s">
        <v>32</v>
      </c>
      <c r="W382">
        <v>1</v>
      </c>
      <c r="X382">
        <v>1</v>
      </c>
      <c r="Y382">
        <v>40</v>
      </c>
      <c r="Z382" s="5">
        <v>-1</v>
      </c>
      <c r="AA382" s="1">
        <v>43511</v>
      </c>
      <c r="AB382" s="7">
        <f t="shared" si="30"/>
        <v>43497</v>
      </c>
      <c r="AC382" s="7">
        <f t="shared" si="31"/>
        <v>43511</v>
      </c>
      <c r="AD382" s="7" t="str">
        <f t="shared" si="32"/>
        <v>Friday</v>
      </c>
      <c r="AE382" s="2">
        <v>0.75155092592592598</v>
      </c>
      <c r="AF382" s="5">
        <v>1</v>
      </c>
      <c r="AG382" s="1">
        <v>43511</v>
      </c>
      <c r="AH382" s="7">
        <f t="shared" si="33"/>
        <v>43497</v>
      </c>
      <c r="AI382" s="7">
        <f t="shared" si="34"/>
        <v>43511</v>
      </c>
      <c r="AJ382" s="7" t="str">
        <f t="shared" si="35"/>
        <v>Friday</v>
      </c>
      <c r="AK382" s="2">
        <v>0.75678240740740732</v>
      </c>
      <c r="AL382" t="s">
        <v>32</v>
      </c>
      <c r="AM382" t="s">
        <v>33</v>
      </c>
      <c r="AN382" t="s">
        <v>46</v>
      </c>
      <c r="AO382" t="s">
        <v>27</v>
      </c>
    </row>
    <row r="383" spans="1:41" x14ac:dyDescent="0.2">
      <c r="A383" t="s">
        <v>27</v>
      </c>
      <c r="B383">
        <v>2324439</v>
      </c>
      <c r="C383" t="s">
        <v>40</v>
      </c>
      <c r="D383" t="s">
        <v>47</v>
      </c>
      <c r="E383" t="s">
        <v>42</v>
      </c>
      <c r="F383">
        <v>53211</v>
      </c>
      <c r="G383" t="s">
        <v>29</v>
      </c>
      <c r="H383" t="s">
        <v>43</v>
      </c>
      <c r="I383">
        <v>11071</v>
      </c>
      <c r="J383" t="s">
        <v>30</v>
      </c>
      <c r="K383" t="s">
        <v>85</v>
      </c>
      <c r="L383">
        <f>VLOOKUP($K383,Key!$A$1:$D$106,2,FALSE)</f>
        <v>43.078530000000001</v>
      </c>
      <c r="M383">
        <f>VLOOKUP($K383,Key!$A$1:$D$106,3,FALSE)</f>
        <v>-87.882620000000003</v>
      </c>
      <c r="N383" t="str">
        <f>VLOOKUP($K383,Key!$A$1:$D$106,4,FALSE)</f>
        <v>Milwaukee</v>
      </c>
      <c r="O383" t="s">
        <v>85</v>
      </c>
      <c r="P383">
        <f>VLOOKUP($O383,Key!$A$1:$D$106,2,FALSE)</f>
        <v>43.078530000000001</v>
      </c>
      <c r="Q383">
        <f>VLOOKUP($O383,Key!$A$1:$D$106,3,FALSE)</f>
        <v>-87.882620000000003</v>
      </c>
      <c r="R383" t="str">
        <f>VLOOKUP($O383,Key!$A$1:$D$106,4,FALSE)</f>
        <v>Milwaukee</v>
      </c>
      <c r="S383">
        <v>2</v>
      </c>
      <c r="T383">
        <v>0</v>
      </c>
      <c r="U383">
        <v>0</v>
      </c>
      <c r="V383" t="s">
        <v>32</v>
      </c>
      <c r="W383">
        <v>0</v>
      </c>
      <c r="X383">
        <v>0</v>
      </c>
      <c r="Y383">
        <v>0</v>
      </c>
      <c r="Z383" s="4">
        <v>-1</v>
      </c>
      <c r="AA383" s="1">
        <v>43513</v>
      </c>
      <c r="AB383" s="6">
        <f t="shared" si="30"/>
        <v>43497</v>
      </c>
      <c r="AC383" s="6">
        <f t="shared" si="31"/>
        <v>43513</v>
      </c>
      <c r="AD383" s="6" t="str">
        <f t="shared" si="32"/>
        <v>Sunday</v>
      </c>
      <c r="AE383" s="2">
        <v>0.82247685185185182</v>
      </c>
      <c r="AF383" s="4">
        <v>1</v>
      </c>
      <c r="AG383" s="1">
        <v>43513</v>
      </c>
      <c r="AH383" s="6">
        <f t="shared" si="33"/>
        <v>43497</v>
      </c>
      <c r="AI383" s="6">
        <f t="shared" si="34"/>
        <v>43513</v>
      </c>
      <c r="AJ383" s="6" t="str">
        <f t="shared" si="35"/>
        <v>Sunday</v>
      </c>
      <c r="AK383" s="2">
        <v>0.82365740740740734</v>
      </c>
      <c r="AL383" t="s">
        <v>32</v>
      </c>
      <c r="AM383" t="s">
        <v>33</v>
      </c>
      <c r="AN383" t="s">
        <v>34</v>
      </c>
      <c r="AO383" t="s">
        <v>27</v>
      </c>
    </row>
    <row r="384" spans="1:41" x14ac:dyDescent="0.2">
      <c r="A384" t="s">
        <v>27</v>
      </c>
      <c r="B384">
        <v>825934</v>
      </c>
      <c r="C384" t="s">
        <v>40</v>
      </c>
      <c r="D384" t="s">
        <v>47</v>
      </c>
      <c r="E384" t="s">
        <v>42</v>
      </c>
      <c r="F384">
        <v>53208</v>
      </c>
      <c r="G384" t="s">
        <v>29</v>
      </c>
      <c r="H384" t="s">
        <v>43</v>
      </c>
      <c r="I384">
        <v>11056</v>
      </c>
      <c r="J384" t="s">
        <v>30</v>
      </c>
      <c r="K384" t="s">
        <v>49</v>
      </c>
      <c r="L384">
        <f>VLOOKUP($K384,Key!$A$1:$D$106,2,FALSE)</f>
        <v>43.03913</v>
      </c>
      <c r="M384">
        <f>VLOOKUP($K384,Key!$A$1:$D$106,3,FALSE)</f>
        <v>-87.916150000000002</v>
      </c>
      <c r="N384" t="str">
        <f>VLOOKUP($K384,Key!$A$1:$D$106,4,FALSE)</f>
        <v>Milwaukee</v>
      </c>
      <c r="O384" t="s">
        <v>49</v>
      </c>
      <c r="P384">
        <f>VLOOKUP($O384,Key!$A$1:$D$106,2,FALSE)</f>
        <v>43.03913</v>
      </c>
      <c r="Q384">
        <f>VLOOKUP($O384,Key!$A$1:$D$106,3,FALSE)</f>
        <v>-87.916150000000002</v>
      </c>
      <c r="R384" t="str">
        <f>VLOOKUP($O384,Key!$A$1:$D$106,4,FALSE)</f>
        <v>Milwaukee</v>
      </c>
      <c r="S384">
        <v>176</v>
      </c>
      <c r="T384">
        <v>0</v>
      </c>
      <c r="U384">
        <v>12</v>
      </c>
      <c r="V384" t="s">
        <v>32</v>
      </c>
      <c r="W384">
        <v>18</v>
      </c>
      <c r="X384">
        <v>17.100000000000001</v>
      </c>
      <c r="Y384">
        <v>720</v>
      </c>
      <c r="Z384" s="5">
        <v>-1</v>
      </c>
      <c r="AA384" s="1">
        <v>43515</v>
      </c>
      <c r="AB384" s="7">
        <f t="shared" si="30"/>
        <v>43497</v>
      </c>
      <c r="AC384" s="7">
        <f t="shared" si="31"/>
        <v>43515</v>
      </c>
      <c r="AD384" s="7" t="str">
        <f t="shared" si="32"/>
        <v>Tuesday</v>
      </c>
      <c r="AE384" s="2">
        <v>0.33208333333333334</v>
      </c>
      <c r="AF384" s="5">
        <v>1</v>
      </c>
      <c r="AG384" s="1">
        <v>43515</v>
      </c>
      <c r="AH384" s="7">
        <f t="shared" si="33"/>
        <v>43497</v>
      </c>
      <c r="AI384" s="7">
        <f t="shared" si="34"/>
        <v>43515</v>
      </c>
      <c r="AJ384" s="7" t="str">
        <f t="shared" si="35"/>
        <v>Tuesday</v>
      </c>
      <c r="AK384" s="2">
        <v>0.45462962962962966</v>
      </c>
      <c r="AL384" t="s">
        <v>33</v>
      </c>
      <c r="AM384" t="s">
        <v>33</v>
      </c>
      <c r="AN384" t="s">
        <v>34</v>
      </c>
      <c r="AO384" t="s">
        <v>27</v>
      </c>
    </row>
    <row r="385" spans="1:41" x14ac:dyDescent="0.2">
      <c r="A385" t="s">
        <v>27</v>
      </c>
      <c r="B385">
        <v>1312561</v>
      </c>
      <c r="C385" t="s">
        <v>40</v>
      </c>
      <c r="D385" t="s">
        <v>47</v>
      </c>
      <c r="E385" t="s">
        <v>42</v>
      </c>
      <c r="F385">
        <v>53203</v>
      </c>
      <c r="G385" t="s">
        <v>29</v>
      </c>
      <c r="H385" t="s">
        <v>43</v>
      </c>
      <c r="I385">
        <v>12631</v>
      </c>
      <c r="J385" t="s">
        <v>30</v>
      </c>
      <c r="K385" t="s">
        <v>75</v>
      </c>
      <c r="L385">
        <f>VLOOKUP($K385,Key!$A$1:$D$106,2,FALSE)</f>
        <v>43.038600000000002</v>
      </c>
      <c r="M385">
        <f>VLOOKUP($K385,Key!$A$1:$D$106,3,FALSE)</f>
        <v>-87.912099999999995</v>
      </c>
      <c r="N385" t="str">
        <f>VLOOKUP($K385,Key!$A$1:$D$106,4,FALSE)</f>
        <v>Milwaukee</v>
      </c>
      <c r="O385" t="s">
        <v>74</v>
      </c>
      <c r="P385">
        <f>VLOOKUP($O385,Key!$A$1:$D$106,2,FALSE)</f>
        <v>43.038649999999997</v>
      </c>
      <c r="Q385">
        <f>VLOOKUP($O385,Key!$A$1:$D$106,3,FALSE)</f>
        <v>-87.921930000000003</v>
      </c>
      <c r="R385" t="str">
        <f>VLOOKUP($O385,Key!$A$1:$D$106,4,FALSE)</f>
        <v>Milwaukee</v>
      </c>
      <c r="S385">
        <v>5</v>
      </c>
      <c r="T385">
        <v>0</v>
      </c>
      <c r="U385">
        <v>0</v>
      </c>
      <c r="V385" t="s">
        <v>32</v>
      </c>
      <c r="W385">
        <v>0</v>
      </c>
      <c r="X385">
        <v>0</v>
      </c>
      <c r="Y385">
        <v>0</v>
      </c>
      <c r="Z385" s="4">
        <v>-1</v>
      </c>
      <c r="AA385" s="1">
        <v>43515</v>
      </c>
      <c r="AB385" s="6">
        <f t="shared" si="30"/>
        <v>43497</v>
      </c>
      <c r="AC385" s="6">
        <f t="shared" si="31"/>
        <v>43515</v>
      </c>
      <c r="AD385" s="6" t="str">
        <f t="shared" si="32"/>
        <v>Tuesday</v>
      </c>
      <c r="AE385" s="2">
        <v>0.33991898148148153</v>
      </c>
      <c r="AF385" s="4">
        <v>1</v>
      </c>
      <c r="AG385" s="1">
        <v>43515</v>
      </c>
      <c r="AH385" s="6">
        <f t="shared" si="33"/>
        <v>43497</v>
      </c>
      <c r="AI385" s="6">
        <f t="shared" si="34"/>
        <v>43515</v>
      </c>
      <c r="AJ385" s="6" t="str">
        <f t="shared" si="35"/>
        <v>Tuesday</v>
      </c>
      <c r="AK385" s="2">
        <v>0.34313657407407411</v>
      </c>
      <c r="AL385" t="s">
        <v>32</v>
      </c>
      <c r="AM385" t="s">
        <v>33</v>
      </c>
      <c r="AN385" t="s">
        <v>46</v>
      </c>
      <c r="AO385" t="s">
        <v>27</v>
      </c>
    </row>
    <row r="386" spans="1:41" x14ac:dyDescent="0.2">
      <c r="A386" t="s">
        <v>27</v>
      </c>
      <c r="B386">
        <v>717793</v>
      </c>
      <c r="C386" t="s">
        <v>40</v>
      </c>
      <c r="D386" t="s">
        <v>47</v>
      </c>
      <c r="E386" t="s">
        <v>42</v>
      </c>
      <c r="F386">
        <v>53202</v>
      </c>
      <c r="G386" t="s">
        <v>29</v>
      </c>
      <c r="H386" t="s">
        <v>43</v>
      </c>
      <c r="I386">
        <v>12570</v>
      </c>
      <c r="J386" t="s">
        <v>30</v>
      </c>
      <c r="K386" t="s">
        <v>44</v>
      </c>
      <c r="L386">
        <f>VLOOKUP($K386,Key!$A$1:$D$106,2,FALSE)</f>
        <v>43.03519</v>
      </c>
      <c r="M386">
        <f>VLOOKUP($K386,Key!$A$1:$D$106,3,FALSE)</f>
        <v>-87.907390000000007</v>
      </c>
      <c r="N386" t="str">
        <f>VLOOKUP($K386,Key!$A$1:$D$106,4,FALSE)</f>
        <v>Milwaukee</v>
      </c>
      <c r="O386" t="s">
        <v>48</v>
      </c>
      <c r="P386">
        <f>VLOOKUP($O386,Key!$A$1:$D$106,2,FALSE)</f>
        <v>43.038580000000003</v>
      </c>
      <c r="Q386">
        <f>VLOOKUP($O386,Key!$A$1:$D$106,3,FALSE)</f>
        <v>-87.90934</v>
      </c>
      <c r="R386" t="str">
        <f>VLOOKUP($O386,Key!$A$1:$D$106,4,FALSE)</f>
        <v>Milwaukee</v>
      </c>
      <c r="S386">
        <v>5</v>
      </c>
      <c r="T386">
        <v>0</v>
      </c>
      <c r="U386">
        <v>0</v>
      </c>
      <c r="V386" t="s">
        <v>32</v>
      </c>
      <c r="W386">
        <v>0</v>
      </c>
      <c r="X386">
        <v>0</v>
      </c>
      <c r="Y386">
        <v>0</v>
      </c>
      <c r="Z386" s="5">
        <v>-1</v>
      </c>
      <c r="AA386" s="1">
        <v>43515</v>
      </c>
      <c r="AB386" s="7">
        <f t="shared" ref="AB386:AB449" si="36">DATE(YEAR(AA386), MONTH(AA386), 1)</f>
        <v>43497</v>
      </c>
      <c r="AC386" s="7">
        <f t="shared" ref="AC386:AC449" si="37">AA386</f>
        <v>43515</v>
      </c>
      <c r="AD386" s="7" t="str">
        <f t="shared" ref="AD386:AD449" si="38">TEXT(AC386,"dddd")</f>
        <v>Tuesday</v>
      </c>
      <c r="AE386" s="2">
        <v>0.38390046296296299</v>
      </c>
      <c r="AF386" s="5">
        <v>1</v>
      </c>
      <c r="AG386" s="1">
        <v>43515</v>
      </c>
      <c r="AH386" s="7">
        <f t="shared" ref="AH386:AH449" si="39">DATE(YEAR(AG386), MONTH(AG386), 1)</f>
        <v>43497</v>
      </c>
      <c r="AI386" s="7">
        <f t="shared" ref="AI386:AI449" si="40">AG386</f>
        <v>43515</v>
      </c>
      <c r="AJ386" s="7" t="str">
        <f t="shared" ref="AJ386:AJ449" si="41">TEXT(AI386,"dddd")</f>
        <v>Tuesday</v>
      </c>
      <c r="AK386" s="2">
        <v>0.38695601851851852</v>
      </c>
      <c r="AL386" t="s">
        <v>32</v>
      </c>
      <c r="AM386" t="s">
        <v>33</v>
      </c>
      <c r="AN386" t="s">
        <v>46</v>
      </c>
      <c r="AO386" t="s">
        <v>27</v>
      </c>
    </row>
    <row r="387" spans="1:41" x14ac:dyDescent="0.2">
      <c r="A387" t="s">
        <v>27</v>
      </c>
      <c r="B387">
        <v>1312561</v>
      </c>
      <c r="C387" t="s">
        <v>40</v>
      </c>
      <c r="D387" t="s">
        <v>47</v>
      </c>
      <c r="E387" t="s">
        <v>42</v>
      </c>
      <c r="F387">
        <v>53203</v>
      </c>
      <c r="G387" t="s">
        <v>29</v>
      </c>
      <c r="H387" t="s">
        <v>43</v>
      </c>
      <c r="I387">
        <v>12631</v>
      </c>
      <c r="J387" t="s">
        <v>30</v>
      </c>
      <c r="K387" t="s">
        <v>74</v>
      </c>
      <c r="L387">
        <f>VLOOKUP($K387,Key!$A$1:$D$106,2,FALSE)</f>
        <v>43.038649999999997</v>
      </c>
      <c r="M387">
        <f>VLOOKUP($K387,Key!$A$1:$D$106,3,FALSE)</f>
        <v>-87.921930000000003</v>
      </c>
      <c r="N387" t="str">
        <f>VLOOKUP($K387,Key!$A$1:$D$106,4,FALSE)</f>
        <v>Milwaukee</v>
      </c>
      <c r="O387" t="s">
        <v>75</v>
      </c>
      <c r="P387">
        <f>VLOOKUP($O387,Key!$A$1:$D$106,2,FALSE)</f>
        <v>43.038600000000002</v>
      </c>
      <c r="Q387">
        <f>VLOOKUP($O387,Key!$A$1:$D$106,3,FALSE)</f>
        <v>-87.912099999999995</v>
      </c>
      <c r="R387" t="str">
        <f>VLOOKUP($O387,Key!$A$1:$D$106,4,FALSE)</f>
        <v>Milwaukee</v>
      </c>
      <c r="S387">
        <v>3</v>
      </c>
      <c r="T387">
        <v>0</v>
      </c>
      <c r="U387">
        <v>0</v>
      </c>
      <c r="V387" t="s">
        <v>32</v>
      </c>
      <c r="W387">
        <v>0</v>
      </c>
      <c r="X387">
        <v>0</v>
      </c>
      <c r="Y387">
        <v>0</v>
      </c>
      <c r="Z387" s="4">
        <v>-1</v>
      </c>
      <c r="AA387" s="1">
        <v>43515</v>
      </c>
      <c r="AB387" s="6">
        <f t="shared" si="36"/>
        <v>43497</v>
      </c>
      <c r="AC387" s="6">
        <f t="shared" si="37"/>
        <v>43515</v>
      </c>
      <c r="AD387" s="6" t="str">
        <f t="shared" si="38"/>
        <v>Tuesday</v>
      </c>
      <c r="AE387" s="2">
        <v>0.67798611111111118</v>
      </c>
      <c r="AF387" s="4">
        <v>1</v>
      </c>
      <c r="AG387" s="1">
        <v>43515</v>
      </c>
      <c r="AH387" s="6">
        <f t="shared" si="39"/>
        <v>43497</v>
      </c>
      <c r="AI387" s="6">
        <f t="shared" si="40"/>
        <v>43515</v>
      </c>
      <c r="AJ387" s="6" t="str">
        <f t="shared" si="41"/>
        <v>Tuesday</v>
      </c>
      <c r="AK387" s="2">
        <v>0.68031249999999999</v>
      </c>
      <c r="AL387" t="s">
        <v>32</v>
      </c>
      <c r="AM387" t="s">
        <v>33</v>
      </c>
      <c r="AN387" t="s">
        <v>46</v>
      </c>
      <c r="AO387" t="s">
        <v>27</v>
      </c>
    </row>
    <row r="388" spans="1:41" x14ac:dyDescent="0.2">
      <c r="A388" t="s">
        <v>27</v>
      </c>
      <c r="B388">
        <v>2353269</v>
      </c>
      <c r="C388" t="s">
        <v>40</v>
      </c>
      <c r="D388" t="s">
        <v>125</v>
      </c>
      <c r="E388" t="s">
        <v>42</v>
      </c>
      <c r="F388">
        <v>53202</v>
      </c>
      <c r="G388" t="s">
        <v>29</v>
      </c>
      <c r="H388" t="s">
        <v>43</v>
      </c>
      <c r="I388">
        <v>12542</v>
      </c>
      <c r="J388" t="s">
        <v>30</v>
      </c>
      <c r="K388" t="s">
        <v>45</v>
      </c>
      <c r="L388">
        <f>VLOOKUP($K388,Key!$A$1:$D$106,2,FALSE)</f>
        <v>43.03886</v>
      </c>
      <c r="M388">
        <f>VLOOKUP($K388,Key!$A$1:$D$106,3,FALSE)</f>
        <v>-87.902720000000002</v>
      </c>
      <c r="N388" t="str">
        <f>VLOOKUP($K388,Key!$A$1:$D$106,4,FALSE)</f>
        <v>Milwaukee</v>
      </c>
      <c r="O388" t="s">
        <v>38</v>
      </c>
      <c r="P388">
        <f>VLOOKUP($O388,Key!$A$1:$D$106,2,FALSE)</f>
        <v>43.052460000000004</v>
      </c>
      <c r="Q388">
        <f>VLOOKUP($O388,Key!$A$1:$D$106,3,FALSE)</f>
        <v>-87.891000000000005</v>
      </c>
      <c r="R388" t="str">
        <f>VLOOKUP($O388,Key!$A$1:$D$106,4,FALSE)</f>
        <v>Milwaukee</v>
      </c>
      <c r="S388">
        <v>13</v>
      </c>
      <c r="T388">
        <v>0</v>
      </c>
      <c r="U388">
        <v>0</v>
      </c>
      <c r="V388" t="s">
        <v>32</v>
      </c>
      <c r="W388">
        <v>0</v>
      </c>
      <c r="X388">
        <v>0</v>
      </c>
      <c r="Y388">
        <v>0</v>
      </c>
      <c r="Z388" s="5">
        <v>-1</v>
      </c>
      <c r="AA388" s="1">
        <v>43524</v>
      </c>
      <c r="AB388" s="7">
        <f t="shared" si="36"/>
        <v>43497</v>
      </c>
      <c r="AC388" s="7">
        <f t="shared" si="37"/>
        <v>43524</v>
      </c>
      <c r="AD388" s="7" t="str">
        <f t="shared" si="38"/>
        <v>Thursday</v>
      </c>
      <c r="AE388" s="2">
        <v>0.74124999999999996</v>
      </c>
      <c r="AF388" s="5">
        <v>1</v>
      </c>
      <c r="AG388" s="1">
        <v>43524</v>
      </c>
      <c r="AH388" s="7">
        <f t="shared" si="39"/>
        <v>43497</v>
      </c>
      <c r="AI388" s="7">
        <f t="shared" si="40"/>
        <v>43524</v>
      </c>
      <c r="AJ388" s="7" t="str">
        <f t="shared" si="41"/>
        <v>Thursday</v>
      </c>
      <c r="AK388" s="2">
        <v>0.75054398148148149</v>
      </c>
      <c r="AL388" t="s">
        <v>32</v>
      </c>
      <c r="AM388" t="s">
        <v>33</v>
      </c>
      <c r="AN388" t="s">
        <v>46</v>
      </c>
      <c r="AO388" t="s">
        <v>27</v>
      </c>
    </row>
    <row r="389" spans="1:41" x14ac:dyDescent="0.2">
      <c r="A389" t="s">
        <v>27</v>
      </c>
      <c r="B389">
        <v>1328721</v>
      </c>
      <c r="C389" t="s">
        <v>40</v>
      </c>
      <c r="D389" t="s">
        <v>47</v>
      </c>
      <c r="E389" t="s">
        <v>42</v>
      </c>
      <c r="F389">
        <v>53207</v>
      </c>
      <c r="G389" t="s">
        <v>29</v>
      </c>
      <c r="H389" t="s">
        <v>43</v>
      </c>
      <c r="I389">
        <v>11100</v>
      </c>
      <c r="J389" t="s">
        <v>30</v>
      </c>
      <c r="K389" t="s">
        <v>58</v>
      </c>
      <c r="L389">
        <f>VLOOKUP($K389,Key!$A$1:$D$106,2,FALSE)</f>
        <v>43.004728999999998</v>
      </c>
      <c r="M389">
        <f>VLOOKUP($K389,Key!$A$1:$D$106,3,FALSE)</f>
        <v>-87.905463999999995</v>
      </c>
      <c r="N389" t="str">
        <f>VLOOKUP($K389,Key!$A$1:$D$106,4,FALSE)</f>
        <v>Milwaukee</v>
      </c>
      <c r="O389" t="s">
        <v>57</v>
      </c>
      <c r="P389">
        <f>VLOOKUP($O389,Key!$A$1:$D$106,2,FALSE)</f>
        <v>43.026229999999998</v>
      </c>
      <c r="Q389">
        <f>VLOOKUP($O389,Key!$A$1:$D$106,3,FALSE)</f>
        <v>-87.912809999999993</v>
      </c>
      <c r="R389" t="str">
        <f>VLOOKUP($O389,Key!$A$1:$D$106,4,FALSE)</f>
        <v>Milwaukee</v>
      </c>
      <c r="S389">
        <v>176</v>
      </c>
      <c r="T389">
        <v>15</v>
      </c>
      <c r="U389">
        <v>0</v>
      </c>
      <c r="V389" t="s">
        <v>33</v>
      </c>
      <c r="W389">
        <v>18</v>
      </c>
      <c r="X389">
        <v>17.100000000000001</v>
      </c>
      <c r="Y389">
        <v>720</v>
      </c>
      <c r="Z389" s="4">
        <v>-1</v>
      </c>
      <c r="AA389" s="1">
        <v>43516</v>
      </c>
      <c r="AB389" s="6">
        <f t="shared" si="36"/>
        <v>43497</v>
      </c>
      <c r="AC389" s="6">
        <f t="shared" si="37"/>
        <v>43516</v>
      </c>
      <c r="AD389" s="6" t="str">
        <f t="shared" si="38"/>
        <v>Wednesday</v>
      </c>
      <c r="AE389" s="2">
        <v>0.35706018518518517</v>
      </c>
      <c r="AF389" s="4">
        <v>1</v>
      </c>
      <c r="AG389" s="1">
        <v>43516</v>
      </c>
      <c r="AH389" s="6">
        <f t="shared" si="39"/>
        <v>43497</v>
      </c>
      <c r="AI389" s="6">
        <f t="shared" si="40"/>
        <v>43516</v>
      </c>
      <c r="AJ389" s="6" t="str">
        <f t="shared" si="41"/>
        <v>Wednesday</v>
      </c>
      <c r="AK389" s="2">
        <v>0.47937500000000005</v>
      </c>
      <c r="AL389" t="s">
        <v>33</v>
      </c>
      <c r="AM389" t="s">
        <v>33</v>
      </c>
      <c r="AN389" t="s">
        <v>46</v>
      </c>
      <c r="AO389" t="s">
        <v>27</v>
      </c>
    </row>
    <row r="390" spans="1:41" x14ac:dyDescent="0.2">
      <c r="A390" t="s">
        <v>27</v>
      </c>
      <c r="B390">
        <v>547019</v>
      </c>
      <c r="C390" t="s">
        <v>40</v>
      </c>
      <c r="D390" t="s">
        <v>47</v>
      </c>
      <c r="E390" t="s">
        <v>42</v>
      </c>
      <c r="F390">
        <v>53208</v>
      </c>
      <c r="G390" t="s">
        <v>29</v>
      </c>
      <c r="H390" t="s">
        <v>43</v>
      </c>
      <c r="I390">
        <v>32</v>
      </c>
      <c r="J390" t="s">
        <v>30</v>
      </c>
      <c r="K390" t="s">
        <v>64</v>
      </c>
      <c r="L390">
        <f>VLOOKUP($K390,Key!$A$1:$D$106,2,FALSE)</f>
        <v>43.052549999999997</v>
      </c>
      <c r="M390">
        <f>VLOOKUP($K390,Key!$A$1:$D$106,3,FALSE)</f>
        <v>-87.909329999999997</v>
      </c>
      <c r="N390" t="str">
        <f>VLOOKUP($K390,Key!$A$1:$D$106,4,FALSE)</f>
        <v>Milwaukee</v>
      </c>
      <c r="O390" t="s">
        <v>48</v>
      </c>
      <c r="P390">
        <f>VLOOKUP($O390,Key!$A$1:$D$106,2,FALSE)</f>
        <v>43.038580000000003</v>
      </c>
      <c r="Q390">
        <f>VLOOKUP($O390,Key!$A$1:$D$106,3,FALSE)</f>
        <v>-87.90934</v>
      </c>
      <c r="R390" t="str">
        <f>VLOOKUP($O390,Key!$A$1:$D$106,4,FALSE)</f>
        <v>Milwaukee</v>
      </c>
      <c r="S390">
        <v>10</v>
      </c>
      <c r="T390">
        <v>0</v>
      </c>
      <c r="U390">
        <v>0</v>
      </c>
      <c r="V390" t="s">
        <v>32</v>
      </c>
      <c r="W390">
        <v>1</v>
      </c>
      <c r="X390">
        <v>1</v>
      </c>
      <c r="Y390">
        <v>40</v>
      </c>
      <c r="Z390" s="5">
        <v>-1</v>
      </c>
      <c r="AA390" s="1">
        <v>43516</v>
      </c>
      <c r="AB390" s="7">
        <f t="shared" si="36"/>
        <v>43497</v>
      </c>
      <c r="AC390" s="7">
        <f t="shared" si="37"/>
        <v>43516</v>
      </c>
      <c r="AD390" s="7" t="str">
        <f t="shared" si="38"/>
        <v>Wednesday</v>
      </c>
      <c r="AE390" s="2">
        <v>0.80655092592592592</v>
      </c>
      <c r="AF390" s="5">
        <v>1</v>
      </c>
      <c r="AG390" s="1">
        <v>43516</v>
      </c>
      <c r="AH390" s="7">
        <f t="shared" si="39"/>
        <v>43497</v>
      </c>
      <c r="AI390" s="7">
        <f t="shared" si="40"/>
        <v>43516</v>
      </c>
      <c r="AJ390" s="7" t="str">
        <f t="shared" si="41"/>
        <v>Wednesday</v>
      </c>
      <c r="AK390" s="2">
        <v>0.81339120370370377</v>
      </c>
      <c r="AL390" t="s">
        <v>32</v>
      </c>
      <c r="AM390" t="s">
        <v>33</v>
      </c>
      <c r="AN390" t="s">
        <v>46</v>
      </c>
      <c r="AO390" t="s">
        <v>27</v>
      </c>
    </row>
    <row r="391" spans="1:41" x14ac:dyDescent="0.2">
      <c r="A391" t="s">
        <v>27</v>
      </c>
      <c r="B391">
        <v>2396903</v>
      </c>
      <c r="C391" t="s">
        <v>40</v>
      </c>
      <c r="D391" t="s">
        <v>47</v>
      </c>
      <c r="E391" t="s">
        <v>42</v>
      </c>
      <c r="F391">
        <v>53211</v>
      </c>
      <c r="G391" t="s">
        <v>29</v>
      </c>
      <c r="H391" t="s">
        <v>43</v>
      </c>
      <c r="I391">
        <v>5458</v>
      </c>
      <c r="J391" t="s">
        <v>30</v>
      </c>
      <c r="K391" t="s">
        <v>83</v>
      </c>
      <c r="L391">
        <f>VLOOKUP($K391,Key!$A$1:$D$106,2,FALSE)</f>
        <v>43.074655999999997</v>
      </c>
      <c r="M391">
        <f>VLOOKUP($K391,Key!$A$1:$D$106,3,FALSE)</f>
        <v>-87.889011999999994</v>
      </c>
      <c r="N391" t="str">
        <f>VLOOKUP($K391,Key!$A$1:$D$106,4,FALSE)</f>
        <v>Milwaukee</v>
      </c>
      <c r="O391" t="s">
        <v>79</v>
      </c>
      <c r="P391">
        <f>VLOOKUP($O391,Key!$A$1:$D$106,2,FALSE)</f>
        <v>43.077359999999999</v>
      </c>
      <c r="Q391">
        <f>VLOOKUP($O391,Key!$A$1:$D$106,3,FALSE)</f>
        <v>-87.880769999999998</v>
      </c>
      <c r="R391" t="str">
        <f>VLOOKUP($O391,Key!$A$1:$D$106,4,FALSE)</f>
        <v>Milwaukee</v>
      </c>
      <c r="S391">
        <v>6</v>
      </c>
      <c r="T391">
        <v>0</v>
      </c>
      <c r="U391">
        <v>0</v>
      </c>
      <c r="V391" t="s">
        <v>32</v>
      </c>
      <c r="W391">
        <v>0</v>
      </c>
      <c r="X391">
        <v>0</v>
      </c>
      <c r="Y391">
        <v>0</v>
      </c>
      <c r="Z391" s="5">
        <v>-1</v>
      </c>
      <c r="AA391" s="1">
        <v>43517</v>
      </c>
      <c r="AB391" s="7">
        <f t="shared" si="36"/>
        <v>43497</v>
      </c>
      <c r="AC391" s="7">
        <f t="shared" si="37"/>
        <v>43517</v>
      </c>
      <c r="AD391" s="7" t="str">
        <f t="shared" si="38"/>
        <v>Thursday</v>
      </c>
      <c r="AE391" s="2">
        <v>0.78462962962962957</v>
      </c>
      <c r="AF391" s="5">
        <v>1</v>
      </c>
      <c r="AG391" s="1">
        <v>43517</v>
      </c>
      <c r="AH391" s="7">
        <f t="shared" si="39"/>
        <v>43497</v>
      </c>
      <c r="AI391" s="7">
        <f t="shared" si="40"/>
        <v>43517</v>
      </c>
      <c r="AJ391" s="7" t="str">
        <f t="shared" si="41"/>
        <v>Thursday</v>
      </c>
      <c r="AK391" s="2">
        <v>0.78853009259259255</v>
      </c>
      <c r="AL391" t="s">
        <v>32</v>
      </c>
      <c r="AM391" t="s">
        <v>33</v>
      </c>
      <c r="AN391" t="s">
        <v>46</v>
      </c>
      <c r="AO391" t="s">
        <v>27</v>
      </c>
    </row>
    <row r="392" spans="1:41" x14ac:dyDescent="0.2">
      <c r="A392" t="s">
        <v>27</v>
      </c>
      <c r="B392">
        <v>2237245</v>
      </c>
      <c r="C392" t="s">
        <v>40</v>
      </c>
      <c r="D392" t="s">
        <v>47</v>
      </c>
      <c r="E392" t="s">
        <v>42</v>
      </c>
      <c r="F392">
        <v>53211</v>
      </c>
      <c r="G392" t="s">
        <v>29</v>
      </c>
      <c r="H392" t="s">
        <v>43</v>
      </c>
      <c r="I392">
        <v>5497</v>
      </c>
      <c r="J392" t="s">
        <v>30</v>
      </c>
      <c r="K392" t="s">
        <v>99</v>
      </c>
      <c r="L392">
        <f>VLOOKUP($K392,Key!$A$1:$D$106,2,FALSE)</f>
        <v>43.060786</v>
      </c>
      <c r="M392">
        <f>VLOOKUP($K392,Key!$A$1:$D$106,3,FALSE)</f>
        <v>-87.883825999999999</v>
      </c>
      <c r="N392" t="str">
        <f>VLOOKUP($K392,Key!$A$1:$D$106,4,FALSE)</f>
        <v>Milwaukee</v>
      </c>
      <c r="O392" t="s">
        <v>49</v>
      </c>
      <c r="P392">
        <f>VLOOKUP($O392,Key!$A$1:$D$106,2,FALSE)</f>
        <v>43.03913</v>
      </c>
      <c r="Q392">
        <f>VLOOKUP($O392,Key!$A$1:$D$106,3,FALSE)</f>
        <v>-87.916150000000002</v>
      </c>
      <c r="R392" t="str">
        <f>VLOOKUP($O392,Key!$A$1:$D$106,4,FALSE)</f>
        <v>Milwaukee</v>
      </c>
      <c r="S392">
        <v>15</v>
      </c>
      <c r="T392">
        <v>0</v>
      </c>
      <c r="U392">
        <v>0</v>
      </c>
      <c r="V392" t="s">
        <v>32</v>
      </c>
      <c r="W392">
        <v>2</v>
      </c>
      <c r="X392">
        <v>1.9</v>
      </c>
      <c r="Y392">
        <v>80</v>
      </c>
      <c r="Z392" s="4">
        <v>-1</v>
      </c>
      <c r="AA392" s="1">
        <v>43518</v>
      </c>
      <c r="AB392" s="6">
        <f t="shared" si="36"/>
        <v>43497</v>
      </c>
      <c r="AC392" s="6">
        <f t="shared" si="37"/>
        <v>43518</v>
      </c>
      <c r="AD392" s="6" t="str">
        <f t="shared" si="38"/>
        <v>Friday</v>
      </c>
      <c r="AE392" s="2">
        <v>0.73162037037037031</v>
      </c>
      <c r="AF392" s="4">
        <v>1</v>
      </c>
      <c r="AG392" s="1">
        <v>43518</v>
      </c>
      <c r="AH392" s="6">
        <f t="shared" si="39"/>
        <v>43497</v>
      </c>
      <c r="AI392" s="6">
        <f t="shared" si="40"/>
        <v>43518</v>
      </c>
      <c r="AJ392" s="6" t="str">
        <f t="shared" si="41"/>
        <v>Friday</v>
      </c>
      <c r="AK392" s="2">
        <v>0.7416666666666667</v>
      </c>
      <c r="AL392" t="s">
        <v>32</v>
      </c>
      <c r="AM392" t="s">
        <v>33</v>
      </c>
      <c r="AN392" t="s">
        <v>46</v>
      </c>
      <c r="AO392" t="s">
        <v>27</v>
      </c>
    </row>
    <row r="393" spans="1:41" x14ac:dyDescent="0.2">
      <c r="A393" t="s">
        <v>27</v>
      </c>
      <c r="B393">
        <v>2396903</v>
      </c>
      <c r="C393" t="s">
        <v>40</v>
      </c>
      <c r="D393" t="s">
        <v>47</v>
      </c>
      <c r="E393" t="s">
        <v>42</v>
      </c>
      <c r="F393">
        <v>53211</v>
      </c>
      <c r="G393" t="s">
        <v>29</v>
      </c>
      <c r="H393" t="s">
        <v>43</v>
      </c>
      <c r="I393">
        <v>11158</v>
      </c>
      <c r="J393" t="s">
        <v>30</v>
      </c>
      <c r="K393" t="s">
        <v>84</v>
      </c>
      <c r="L393">
        <f>VLOOKUP($K393,Key!$A$1:$D$106,2,FALSE)</f>
        <v>43.074890000000003</v>
      </c>
      <c r="M393">
        <f>VLOOKUP($K393,Key!$A$1:$D$106,3,FALSE)</f>
        <v>-87.882810000000006</v>
      </c>
      <c r="N393" t="str">
        <f>VLOOKUP($K393,Key!$A$1:$D$106,4,FALSE)</f>
        <v>Milwaukee</v>
      </c>
      <c r="O393" t="s">
        <v>83</v>
      </c>
      <c r="P393">
        <f>VLOOKUP($O393,Key!$A$1:$D$106,2,FALSE)</f>
        <v>43.074655999999997</v>
      </c>
      <c r="Q393">
        <f>VLOOKUP($O393,Key!$A$1:$D$106,3,FALSE)</f>
        <v>-87.889011999999994</v>
      </c>
      <c r="R393" t="str">
        <f>VLOOKUP($O393,Key!$A$1:$D$106,4,FALSE)</f>
        <v>Milwaukee</v>
      </c>
      <c r="S393">
        <v>2</v>
      </c>
      <c r="T393">
        <v>0</v>
      </c>
      <c r="U393">
        <v>0</v>
      </c>
      <c r="V393" t="s">
        <v>32</v>
      </c>
      <c r="W393">
        <v>0</v>
      </c>
      <c r="X393">
        <v>0</v>
      </c>
      <c r="Y393">
        <v>0</v>
      </c>
      <c r="Z393" s="5">
        <v>-1</v>
      </c>
      <c r="AA393" s="1">
        <v>43518</v>
      </c>
      <c r="AB393" s="7">
        <f t="shared" si="36"/>
        <v>43497</v>
      </c>
      <c r="AC393" s="7">
        <f t="shared" si="37"/>
        <v>43518</v>
      </c>
      <c r="AD393" s="7" t="str">
        <f t="shared" si="38"/>
        <v>Friday</v>
      </c>
      <c r="AE393" s="2">
        <v>0.99239583333333325</v>
      </c>
      <c r="AF393" s="5">
        <v>1</v>
      </c>
      <c r="AG393" s="1">
        <v>43518</v>
      </c>
      <c r="AH393" s="7">
        <f t="shared" si="39"/>
        <v>43497</v>
      </c>
      <c r="AI393" s="7">
        <f t="shared" si="40"/>
        <v>43518</v>
      </c>
      <c r="AJ393" s="7" t="str">
        <f t="shared" si="41"/>
        <v>Friday</v>
      </c>
      <c r="AK393" s="2">
        <v>0.99435185185185182</v>
      </c>
      <c r="AL393" t="s">
        <v>32</v>
      </c>
      <c r="AM393" t="s">
        <v>33</v>
      </c>
      <c r="AN393" t="s">
        <v>46</v>
      </c>
      <c r="AO393" t="s">
        <v>27</v>
      </c>
    </row>
    <row r="394" spans="1:41" x14ac:dyDescent="0.2">
      <c r="A394" t="s">
        <v>27</v>
      </c>
      <c r="B394">
        <v>2047712</v>
      </c>
      <c r="C394" t="s">
        <v>40</v>
      </c>
      <c r="D394" t="s">
        <v>47</v>
      </c>
      <c r="E394" t="s">
        <v>42</v>
      </c>
      <c r="F394">
        <v>53204</v>
      </c>
      <c r="G394" t="s">
        <v>29</v>
      </c>
      <c r="H394" t="s">
        <v>43</v>
      </c>
      <c r="I394">
        <v>12681</v>
      </c>
      <c r="J394" t="s">
        <v>30</v>
      </c>
      <c r="K394" t="s">
        <v>49</v>
      </c>
      <c r="L394">
        <f>VLOOKUP($K394,Key!$A$1:$D$106,2,FALSE)</f>
        <v>43.03913</v>
      </c>
      <c r="M394">
        <f>VLOOKUP($K394,Key!$A$1:$D$106,3,FALSE)</f>
        <v>-87.916150000000002</v>
      </c>
      <c r="N394" t="str">
        <f>VLOOKUP($K394,Key!$A$1:$D$106,4,FALSE)</f>
        <v>Milwaukee</v>
      </c>
      <c r="O394" t="s">
        <v>36</v>
      </c>
      <c r="P394">
        <f>VLOOKUP($O394,Key!$A$1:$D$106,2,FALSE)</f>
        <v>43.04824</v>
      </c>
      <c r="Q394">
        <f>VLOOKUP($O394,Key!$A$1:$D$106,3,FALSE)</f>
        <v>-87.904970000000006</v>
      </c>
      <c r="R394" t="str">
        <f>VLOOKUP($O394,Key!$A$1:$D$106,4,FALSE)</f>
        <v>Milwaukee</v>
      </c>
      <c r="S394">
        <v>14</v>
      </c>
      <c r="T394">
        <v>0</v>
      </c>
      <c r="U394">
        <v>0</v>
      </c>
      <c r="V394" t="s">
        <v>32</v>
      </c>
      <c r="W394">
        <v>2</v>
      </c>
      <c r="X394">
        <v>1.9</v>
      </c>
      <c r="Y394">
        <v>80</v>
      </c>
      <c r="Z394" s="4">
        <v>-1</v>
      </c>
      <c r="AA394" s="1">
        <v>43519</v>
      </c>
      <c r="AB394" s="6">
        <f t="shared" si="36"/>
        <v>43497</v>
      </c>
      <c r="AC394" s="6">
        <f t="shared" si="37"/>
        <v>43519</v>
      </c>
      <c r="AD394" s="6" t="str">
        <f t="shared" si="38"/>
        <v>Saturday</v>
      </c>
      <c r="AE394" s="2">
        <v>0.26480324074074074</v>
      </c>
      <c r="AF394" s="4">
        <v>1</v>
      </c>
      <c r="AG394" s="1">
        <v>43519</v>
      </c>
      <c r="AH394" s="6">
        <f t="shared" si="39"/>
        <v>43497</v>
      </c>
      <c r="AI394" s="6">
        <f t="shared" si="40"/>
        <v>43519</v>
      </c>
      <c r="AJ394" s="6" t="str">
        <f t="shared" si="41"/>
        <v>Saturday</v>
      </c>
      <c r="AK394" s="2">
        <v>0.27482638888888888</v>
      </c>
      <c r="AL394" t="s">
        <v>32</v>
      </c>
      <c r="AM394" t="s">
        <v>33</v>
      </c>
      <c r="AN394" t="s">
        <v>46</v>
      </c>
      <c r="AO394" t="s">
        <v>27</v>
      </c>
    </row>
    <row r="395" spans="1:41" x14ac:dyDescent="0.2">
      <c r="A395" t="s">
        <v>27</v>
      </c>
      <c r="B395">
        <v>1915786</v>
      </c>
      <c r="C395" t="s">
        <v>40</v>
      </c>
      <c r="D395" t="s">
        <v>47</v>
      </c>
      <c r="E395" t="s">
        <v>42</v>
      </c>
      <c r="F395">
        <v>53202</v>
      </c>
      <c r="G395" t="s">
        <v>29</v>
      </c>
      <c r="H395" t="s">
        <v>43</v>
      </c>
      <c r="I395">
        <v>5418</v>
      </c>
      <c r="J395" t="s">
        <v>30</v>
      </c>
      <c r="K395" t="s">
        <v>64</v>
      </c>
      <c r="L395">
        <f>VLOOKUP($K395,Key!$A$1:$D$106,2,FALSE)</f>
        <v>43.052549999999997</v>
      </c>
      <c r="M395">
        <f>VLOOKUP($K395,Key!$A$1:$D$106,3,FALSE)</f>
        <v>-87.909329999999997</v>
      </c>
      <c r="N395" t="str">
        <f>VLOOKUP($K395,Key!$A$1:$D$106,4,FALSE)</f>
        <v>Milwaukee</v>
      </c>
      <c r="O395" t="s">
        <v>49</v>
      </c>
      <c r="P395">
        <f>VLOOKUP($O395,Key!$A$1:$D$106,2,FALSE)</f>
        <v>43.03913</v>
      </c>
      <c r="Q395">
        <f>VLOOKUP($O395,Key!$A$1:$D$106,3,FALSE)</f>
        <v>-87.916150000000002</v>
      </c>
      <c r="R395" t="str">
        <f>VLOOKUP($O395,Key!$A$1:$D$106,4,FALSE)</f>
        <v>Milwaukee</v>
      </c>
      <c r="S395">
        <v>8</v>
      </c>
      <c r="T395">
        <v>0</v>
      </c>
      <c r="U395">
        <v>0</v>
      </c>
      <c r="V395" t="s">
        <v>32</v>
      </c>
      <c r="W395">
        <v>0.9</v>
      </c>
      <c r="X395">
        <v>0.8</v>
      </c>
      <c r="Y395">
        <v>34</v>
      </c>
      <c r="Z395" s="5">
        <v>-1</v>
      </c>
      <c r="AA395" s="1">
        <v>43519</v>
      </c>
      <c r="AB395" s="7">
        <f t="shared" si="36"/>
        <v>43497</v>
      </c>
      <c r="AC395" s="7">
        <f t="shared" si="37"/>
        <v>43519</v>
      </c>
      <c r="AD395" s="7" t="str">
        <f t="shared" si="38"/>
        <v>Saturday</v>
      </c>
      <c r="AE395" s="2">
        <v>0.36569444444444449</v>
      </c>
      <c r="AF395" s="5">
        <v>1</v>
      </c>
      <c r="AG395" s="1">
        <v>43519</v>
      </c>
      <c r="AH395" s="7">
        <f t="shared" si="39"/>
        <v>43497</v>
      </c>
      <c r="AI395" s="7">
        <f t="shared" si="40"/>
        <v>43519</v>
      </c>
      <c r="AJ395" s="7" t="str">
        <f t="shared" si="41"/>
        <v>Saturday</v>
      </c>
      <c r="AK395" s="2">
        <v>0.37123842592592587</v>
      </c>
      <c r="AL395" t="s">
        <v>32</v>
      </c>
      <c r="AM395" t="s">
        <v>33</v>
      </c>
      <c r="AN395" t="s">
        <v>46</v>
      </c>
      <c r="AO395" t="s">
        <v>27</v>
      </c>
    </row>
    <row r="396" spans="1:41" x14ac:dyDescent="0.2">
      <c r="A396" t="s">
        <v>27</v>
      </c>
      <c r="B396">
        <v>1815780</v>
      </c>
      <c r="C396" t="s">
        <v>40</v>
      </c>
      <c r="D396" t="s">
        <v>90</v>
      </c>
      <c r="E396" t="s">
        <v>42</v>
      </c>
      <c r="F396">
        <v>53132</v>
      </c>
      <c r="G396" t="s">
        <v>29</v>
      </c>
      <c r="H396" t="s">
        <v>43</v>
      </c>
      <c r="I396">
        <v>5547</v>
      </c>
      <c r="J396" t="s">
        <v>30</v>
      </c>
      <c r="K396" t="s">
        <v>79</v>
      </c>
      <c r="L396">
        <f>VLOOKUP($K396,Key!$A$1:$D$106,2,FALSE)</f>
        <v>43.077359999999999</v>
      </c>
      <c r="M396">
        <f>VLOOKUP($K396,Key!$A$1:$D$106,3,FALSE)</f>
        <v>-87.880769999999998</v>
      </c>
      <c r="N396" t="str">
        <f>VLOOKUP($K396,Key!$A$1:$D$106,4,FALSE)</f>
        <v>Milwaukee</v>
      </c>
      <c r="O396" t="s">
        <v>79</v>
      </c>
      <c r="P396">
        <f>VLOOKUP($O396,Key!$A$1:$D$106,2,FALSE)</f>
        <v>43.077359999999999</v>
      </c>
      <c r="Q396">
        <f>VLOOKUP($O396,Key!$A$1:$D$106,3,FALSE)</f>
        <v>-87.880769999999998</v>
      </c>
      <c r="R396" t="str">
        <f>VLOOKUP($O396,Key!$A$1:$D$106,4,FALSE)</f>
        <v>Milwaukee</v>
      </c>
      <c r="S396">
        <v>49</v>
      </c>
      <c r="T396">
        <v>0</v>
      </c>
      <c r="U396">
        <v>0</v>
      </c>
      <c r="V396" t="s">
        <v>32</v>
      </c>
      <c r="W396">
        <v>7</v>
      </c>
      <c r="X396">
        <v>6.7</v>
      </c>
      <c r="Y396">
        <v>280</v>
      </c>
      <c r="Z396" s="4">
        <v>-1</v>
      </c>
      <c r="AA396" s="1">
        <v>43520</v>
      </c>
      <c r="AB396" s="6">
        <f t="shared" si="36"/>
        <v>43497</v>
      </c>
      <c r="AC396" s="6">
        <f t="shared" si="37"/>
        <v>43520</v>
      </c>
      <c r="AD396" s="6" t="str">
        <f t="shared" si="38"/>
        <v>Sunday</v>
      </c>
      <c r="AE396" s="2">
        <v>0.71886574074074072</v>
      </c>
      <c r="AF396" s="4">
        <v>1</v>
      </c>
      <c r="AG396" s="1">
        <v>43520</v>
      </c>
      <c r="AH396" s="6">
        <f t="shared" si="39"/>
        <v>43497</v>
      </c>
      <c r="AI396" s="6">
        <f t="shared" si="40"/>
        <v>43520</v>
      </c>
      <c r="AJ396" s="6" t="str">
        <f t="shared" si="41"/>
        <v>Sunday</v>
      </c>
      <c r="AK396" s="2">
        <v>0.75290509259259253</v>
      </c>
      <c r="AL396" t="s">
        <v>33</v>
      </c>
      <c r="AM396" t="s">
        <v>33</v>
      </c>
      <c r="AN396" t="s">
        <v>34</v>
      </c>
      <c r="AO396" t="s">
        <v>27</v>
      </c>
    </row>
    <row r="397" spans="1:41" x14ac:dyDescent="0.2">
      <c r="A397" t="s">
        <v>101</v>
      </c>
      <c r="B397">
        <v>2257274</v>
      </c>
      <c r="C397" t="s">
        <v>40</v>
      </c>
      <c r="D397" t="s">
        <v>47</v>
      </c>
      <c r="E397" t="s">
        <v>42</v>
      </c>
      <c r="F397">
        <v>53202</v>
      </c>
      <c r="G397" t="s">
        <v>29</v>
      </c>
      <c r="H397" t="s">
        <v>102</v>
      </c>
      <c r="I397">
        <v>11078</v>
      </c>
      <c r="J397" t="s">
        <v>30</v>
      </c>
      <c r="K397" t="s">
        <v>45</v>
      </c>
      <c r="L397">
        <f>VLOOKUP($K397,Key!$A$1:$D$106,2,FALSE)</f>
        <v>43.03886</v>
      </c>
      <c r="M397">
        <f>VLOOKUP($K397,Key!$A$1:$D$106,3,FALSE)</f>
        <v>-87.902720000000002</v>
      </c>
      <c r="N397" t="str">
        <f>VLOOKUP($K397,Key!$A$1:$D$106,4,FALSE)</f>
        <v>Milwaukee</v>
      </c>
      <c r="O397" t="s">
        <v>31</v>
      </c>
      <c r="P397">
        <f>VLOOKUP($O397,Key!$A$1:$D$106,2,FALSE)</f>
        <v>43.034619999999997</v>
      </c>
      <c r="Q397">
        <f>VLOOKUP($O397,Key!$A$1:$D$106,3,FALSE)</f>
        <v>-87.917500000000004</v>
      </c>
      <c r="R397" t="str">
        <f>VLOOKUP($O397,Key!$A$1:$D$106,4,FALSE)</f>
        <v>Milwaukee</v>
      </c>
      <c r="S397">
        <v>6</v>
      </c>
      <c r="T397">
        <v>0</v>
      </c>
      <c r="U397">
        <v>0</v>
      </c>
      <c r="V397" t="s">
        <v>32</v>
      </c>
      <c r="W397">
        <v>0</v>
      </c>
      <c r="X397">
        <v>0</v>
      </c>
      <c r="Y397">
        <v>0</v>
      </c>
      <c r="Z397" s="5">
        <v>-1</v>
      </c>
      <c r="AA397" s="1">
        <v>43521</v>
      </c>
      <c r="AB397" s="7">
        <f t="shared" si="36"/>
        <v>43497</v>
      </c>
      <c r="AC397" s="7">
        <f t="shared" si="37"/>
        <v>43521</v>
      </c>
      <c r="AD397" s="7" t="str">
        <f t="shared" si="38"/>
        <v>Monday</v>
      </c>
      <c r="AE397" s="2">
        <v>0.65140046296296295</v>
      </c>
      <c r="AF397" s="5">
        <v>1</v>
      </c>
      <c r="AG397" s="1">
        <v>43521</v>
      </c>
      <c r="AH397" s="7">
        <f t="shared" si="39"/>
        <v>43497</v>
      </c>
      <c r="AI397" s="7">
        <f t="shared" si="40"/>
        <v>43521</v>
      </c>
      <c r="AJ397" s="7" t="str">
        <f t="shared" si="41"/>
        <v>Monday</v>
      </c>
      <c r="AK397" s="2">
        <v>0.65565972222222224</v>
      </c>
      <c r="AL397" t="s">
        <v>32</v>
      </c>
      <c r="AM397" t="s">
        <v>32</v>
      </c>
      <c r="AN397" t="s">
        <v>46</v>
      </c>
      <c r="AO397" t="s">
        <v>27</v>
      </c>
    </row>
    <row r="398" spans="1:41" x14ac:dyDescent="0.2">
      <c r="A398" t="s">
        <v>101</v>
      </c>
      <c r="B398">
        <v>2257274</v>
      </c>
      <c r="C398" t="s">
        <v>40</v>
      </c>
      <c r="D398" t="s">
        <v>47</v>
      </c>
      <c r="E398" t="s">
        <v>42</v>
      </c>
      <c r="F398">
        <v>53202</v>
      </c>
      <c r="G398" t="s">
        <v>29</v>
      </c>
      <c r="H398" t="s">
        <v>102</v>
      </c>
      <c r="I398">
        <v>12681</v>
      </c>
      <c r="J398" t="s">
        <v>30</v>
      </c>
      <c r="K398" t="s">
        <v>36</v>
      </c>
      <c r="L398">
        <f>VLOOKUP($K398,Key!$A$1:$D$106,2,FALSE)</f>
        <v>43.04824</v>
      </c>
      <c r="M398">
        <f>VLOOKUP($K398,Key!$A$1:$D$106,3,FALSE)</f>
        <v>-87.904970000000006</v>
      </c>
      <c r="N398" t="str">
        <f>VLOOKUP($K398,Key!$A$1:$D$106,4,FALSE)</f>
        <v>Milwaukee</v>
      </c>
      <c r="O398" t="s">
        <v>45</v>
      </c>
      <c r="P398">
        <f>VLOOKUP($O398,Key!$A$1:$D$106,2,FALSE)</f>
        <v>43.03886</v>
      </c>
      <c r="Q398">
        <f>VLOOKUP($O398,Key!$A$1:$D$106,3,FALSE)</f>
        <v>-87.902720000000002</v>
      </c>
      <c r="R398" t="str">
        <f>VLOOKUP($O398,Key!$A$1:$D$106,4,FALSE)</f>
        <v>Milwaukee</v>
      </c>
      <c r="S398">
        <v>4</v>
      </c>
      <c r="T398">
        <v>0</v>
      </c>
      <c r="U398">
        <v>0</v>
      </c>
      <c r="V398" t="s">
        <v>32</v>
      </c>
      <c r="W398">
        <v>0</v>
      </c>
      <c r="X398">
        <v>0</v>
      </c>
      <c r="Y398">
        <v>0</v>
      </c>
      <c r="Z398" s="4">
        <v>-1</v>
      </c>
      <c r="AA398" s="1">
        <v>43522</v>
      </c>
      <c r="AB398" s="6">
        <f t="shared" si="36"/>
        <v>43497</v>
      </c>
      <c r="AC398" s="6">
        <f t="shared" si="37"/>
        <v>43522</v>
      </c>
      <c r="AD398" s="6" t="str">
        <f t="shared" si="38"/>
        <v>Tuesday</v>
      </c>
      <c r="AE398" s="2">
        <v>0.35376157407407405</v>
      </c>
      <c r="AF398" s="4">
        <v>1</v>
      </c>
      <c r="AG398" s="1">
        <v>43522</v>
      </c>
      <c r="AH398" s="6">
        <f t="shared" si="39"/>
        <v>43497</v>
      </c>
      <c r="AI398" s="6">
        <f t="shared" si="40"/>
        <v>43522</v>
      </c>
      <c r="AJ398" s="6" t="str">
        <f t="shared" si="41"/>
        <v>Tuesday</v>
      </c>
      <c r="AK398" s="2">
        <v>0.35688657407407409</v>
      </c>
      <c r="AL398" t="s">
        <v>32</v>
      </c>
      <c r="AM398" t="s">
        <v>32</v>
      </c>
      <c r="AN398" t="s">
        <v>46</v>
      </c>
      <c r="AO398" t="s">
        <v>27</v>
      </c>
    </row>
    <row r="399" spans="1:41" x14ac:dyDescent="0.2">
      <c r="A399" t="s">
        <v>27</v>
      </c>
      <c r="B399">
        <v>1761980</v>
      </c>
      <c r="C399" t="s">
        <v>40</v>
      </c>
      <c r="D399" t="s">
        <v>86</v>
      </c>
      <c r="E399" t="s">
        <v>42</v>
      </c>
      <c r="F399">
        <v>53211</v>
      </c>
      <c r="G399" t="s">
        <v>29</v>
      </c>
      <c r="H399" t="s">
        <v>43</v>
      </c>
      <c r="I399">
        <v>12682</v>
      </c>
      <c r="J399" t="s">
        <v>30</v>
      </c>
      <c r="K399" t="s">
        <v>83</v>
      </c>
      <c r="L399">
        <f>VLOOKUP($K399,Key!$A$1:$D$106,2,FALSE)</f>
        <v>43.074655999999997</v>
      </c>
      <c r="M399">
        <f>VLOOKUP($K399,Key!$A$1:$D$106,3,FALSE)</f>
        <v>-87.889011999999994</v>
      </c>
      <c r="N399" t="str">
        <f>VLOOKUP($K399,Key!$A$1:$D$106,4,FALSE)</f>
        <v>Milwaukee</v>
      </c>
      <c r="O399" t="s">
        <v>81</v>
      </c>
      <c r="P399">
        <f>VLOOKUP($O399,Key!$A$1:$D$106,2,FALSE)</f>
        <v>43.081940000000003</v>
      </c>
      <c r="Q399">
        <f>VLOOKUP($O399,Key!$A$1:$D$106,3,FALSE)</f>
        <v>-87.888090000000005</v>
      </c>
      <c r="R399" t="str">
        <f>VLOOKUP($O399,Key!$A$1:$D$106,4,FALSE)</f>
        <v>Shorewood</v>
      </c>
      <c r="S399">
        <v>16</v>
      </c>
      <c r="T399">
        <v>0</v>
      </c>
      <c r="U399">
        <v>0</v>
      </c>
      <c r="V399" t="s">
        <v>32</v>
      </c>
      <c r="W399">
        <v>2</v>
      </c>
      <c r="X399">
        <v>1.9</v>
      </c>
      <c r="Y399">
        <v>80</v>
      </c>
      <c r="Z399" s="5">
        <v>-1</v>
      </c>
      <c r="AA399" s="1">
        <v>43522</v>
      </c>
      <c r="AB399" s="7">
        <f t="shared" si="36"/>
        <v>43497</v>
      </c>
      <c r="AC399" s="7">
        <f t="shared" si="37"/>
        <v>43522</v>
      </c>
      <c r="AD399" s="7" t="str">
        <f t="shared" si="38"/>
        <v>Tuesday</v>
      </c>
      <c r="AE399" s="2">
        <v>0.65475694444444443</v>
      </c>
      <c r="AF399" s="5">
        <v>1</v>
      </c>
      <c r="AG399" s="1">
        <v>43522</v>
      </c>
      <c r="AH399" s="7">
        <f t="shared" si="39"/>
        <v>43497</v>
      </c>
      <c r="AI399" s="7">
        <f t="shared" si="40"/>
        <v>43522</v>
      </c>
      <c r="AJ399" s="7" t="str">
        <f t="shared" si="41"/>
        <v>Tuesday</v>
      </c>
      <c r="AK399" s="2">
        <v>0.66574074074074074</v>
      </c>
      <c r="AL399" t="s">
        <v>32</v>
      </c>
      <c r="AM399" t="s">
        <v>33</v>
      </c>
      <c r="AN399" t="s">
        <v>46</v>
      </c>
      <c r="AO399" t="s">
        <v>27</v>
      </c>
    </row>
    <row r="400" spans="1:41" x14ac:dyDescent="0.2">
      <c r="A400" t="s">
        <v>27</v>
      </c>
      <c r="B400">
        <v>2396903</v>
      </c>
      <c r="C400" t="s">
        <v>40</v>
      </c>
      <c r="D400" t="s">
        <v>47</v>
      </c>
      <c r="E400" t="s">
        <v>42</v>
      </c>
      <c r="F400">
        <v>53211</v>
      </c>
      <c r="G400" t="s">
        <v>29</v>
      </c>
      <c r="H400" t="s">
        <v>43</v>
      </c>
      <c r="I400">
        <v>12616</v>
      </c>
      <c r="J400" t="s">
        <v>30</v>
      </c>
      <c r="K400" t="s">
        <v>84</v>
      </c>
      <c r="L400">
        <f>VLOOKUP($K400,Key!$A$1:$D$106,2,FALSE)</f>
        <v>43.074890000000003</v>
      </c>
      <c r="M400">
        <f>VLOOKUP($K400,Key!$A$1:$D$106,3,FALSE)</f>
        <v>-87.882810000000006</v>
      </c>
      <c r="N400" t="str">
        <f>VLOOKUP($K400,Key!$A$1:$D$106,4,FALSE)</f>
        <v>Milwaukee</v>
      </c>
      <c r="O400" t="s">
        <v>79</v>
      </c>
      <c r="P400">
        <f>VLOOKUP($O400,Key!$A$1:$D$106,2,FALSE)</f>
        <v>43.077359999999999</v>
      </c>
      <c r="Q400">
        <f>VLOOKUP($O400,Key!$A$1:$D$106,3,FALSE)</f>
        <v>-87.880769999999998</v>
      </c>
      <c r="R400" t="str">
        <f>VLOOKUP($O400,Key!$A$1:$D$106,4,FALSE)</f>
        <v>Milwaukee</v>
      </c>
      <c r="S400">
        <v>3</v>
      </c>
      <c r="T400">
        <v>0</v>
      </c>
      <c r="U400">
        <v>0</v>
      </c>
      <c r="V400" t="s">
        <v>32</v>
      </c>
      <c r="W400">
        <v>0</v>
      </c>
      <c r="X400">
        <v>0</v>
      </c>
      <c r="Y400">
        <v>0</v>
      </c>
      <c r="Z400" s="4">
        <v>-1</v>
      </c>
      <c r="AA400" s="1">
        <v>43522</v>
      </c>
      <c r="AB400" s="6">
        <f t="shared" si="36"/>
        <v>43497</v>
      </c>
      <c r="AC400" s="6">
        <f t="shared" si="37"/>
        <v>43522</v>
      </c>
      <c r="AD400" s="6" t="str">
        <f t="shared" si="38"/>
        <v>Tuesday</v>
      </c>
      <c r="AE400" s="2">
        <v>0.7880787037037037</v>
      </c>
      <c r="AF400" s="4">
        <v>1</v>
      </c>
      <c r="AG400" s="1">
        <v>43522</v>
      </c>
      <c r="AH400" s="6">
        <f t="shared" si="39"/>
        <v>43497</v>
      </c>
      <c r="AI400" s="6">
        <f t="shared" si="40"/>
        <v>43522</v>
      </c>
      <c r="AJ400" s="6" t="str">
        <f t="shared" si="41"/>
        <v>Tuesday</v>
      </c>
      <c r="AK400" s="2">
        <v>0.78984953703703698</v>
      </c>
      <c r="AL400" t="s">
        <v>32</v>
      </c>
      <c r="AM400" t="s">
        <v>33</v>
      </c>
      <c r="AN400" t="s">
        <v>46</v>
      </c>
      <c r="AO400" t="s">
        <v>27</v>
      </c>
    </row>
    <row r="401" spans="1:41" x14ac:dyDescent="0.2">
      <c r="A401" t="s">
        <v>101</v>
      </c>
      <c r="B401">
        <v>2257274</v>
      </c>
      <c r="C401" t="s">
        <v>40</v>
      </c>
      <c r="D401" t="s">
        <v>47</v>
      </c>
      <c r="E401" t="s">
        <v>42</v>
      </c>
      <c r="F401">
        <v>53202</v>
      </c>
      <c r="G401" t="s">
        <v>29</v>
      </c>
      <c r="H401" t="s">
        <v>102</v>
      </c>
      <c r="I401">
        <v>11087</v>
      </c>
      <c r="J401" t="s">
        <v>30</v>
      </c>
      <c r="K401" t="s">
        <v>45</v>
      </c>
      <c r="L401">
        <f>VLOOKUP($K401,Key!$A$1:$D$106,2,FALSE)</f>
        <v>43.03886</v>
      </c>
      <c r="M401">
        <f>VLOOKUP($K401,Key!$A$1:$D$106,3,FALSE)</f>
        <v>-87.902720000000002</v>
      </c>
      <c r="N401" t="str">
        <f>VLOOKUP($K401,Key!$A$1:$D$106,4,FALSE)</f>
        <v>Milwaukee</v>
      </c>
      <c r="O401" t="s">
        <v>98</v>
      </c>
      <c r="P401">
        <f>VLOOKUP($O401,Key!$A$1:$D$106,2,FALSE)</f>
        <v>43.05097</v>
      </c>
      <c r="Q401">
        <f>VLOOKUP($O401,Key!$A$1:$D$106,3,FALSE)</f>
        <v>-87.906440000000003</v>
      </c>
      <c r="R401" t="str">
        <f>VLOOKUP($O401,Key!$A$1:$D$106,4,FALSE)</f>
        <v>Milwaukee</v>
      </c>
      <c r="S401">
        <v>8</v>
      </c>
      <c r="T401">
        <v>0</v>
      </c>
      <c r="U401">
        <v>0</v>
      </c>
      <c r="V401" t="s">
        <v>32</v>
      </c>
      <c r="W401">
        <v>1</v>
      </c>
      <c r="X401">
        <v>1</v>
      </c>
      <c r="Y401">
        <v>40</v>
      </c>
      <c r="Z401" s="5">
        <v>-1</v>
      </c>
      <c r="AA401" s="1">
        <v>43497</v>
      </c>
      <c r="AB401" s="7">
        <f t="shared" si="36"/>
        <v>43497</v>
      </c>
      <c r="AC401" s="7">
        <f t="shared" si="37"/>
        <v>43497</v>
      </c>
      <c r="AD401" s="7" t="str">
        <f t="shared" si="38"/>
        <v>Friday</v>
      </c>
      <c r="AE401" s="2">
        <v>0.69174768518518526</v>
      </c>
      <c r="AF401" s="5">
        <v>1</v>
      </c>
      <c r="AG401" s="1">
        <v>43497</v>
      </c>
      <c r="AH401" s="7">
        <f t="shared" si="39"/>
        <v>43497</v>
      </c>
      <c r="AI401" s="7">
        <f t="shared" si="40"/>
        <v>43497</v>
      </c>
      <c r="AJ401" s="7" t="str">
        <f t="shared" si="41"/>
        <v>Friday</v>
      </c>
      <c r="AK401" s="2">
        <v>0.69783564814814814</v>
      </c>
      <c r="AL401" t="s">
        <v>32</v>
      </c>
      <c r="AM401" t="s">
        <v>32</v>
      </c>
      <c r="AN401" t="s">
        <v>46</v>
      </c>
      <c r="AO401" t="s">
        <v>27</v>
      </c>
    </row>
    <row r="402" spans="1:41" x14ac:dyDescent="0.2">
      <c r="A402" t="s">
        <v>27</v>
      </c>
      <c r="B402">
        <v>1328721</v>
      </c>
      <c r="C402" t="s">
        <v>40</v>
      </c>
      <c r="D402" t="s">
        <v>47</v>
      </c>
      <c r="E402" t="s">
        <v>42</v>
      </c>
      <c r="F402">
        <v>53207</v>
      </c>
      <c r="G402" t="s">
        <v>29</v>
      </c>
      <c r="H402" t="s">
        <v>43</v>
      </c>
      <c r="I402">
        <v>5455</v>
      </c>
      <c r="J402" t="s">
        <v>30</v>
      </c>
      <c r="K402" t="s">
        <v>57</v>
      </c>
      <c r="L402">
        <f>VLOOKUP($K402,Key!$A$1:$D$106,2,FALSE)</f>
        <v>43.026229999999998</v>
      </c>
      <c r="M402">
        <f>VLOOKUP($K402,Key!$A$1:$D$106,3,FALSE)</f>
        <v>-87.912809999999993</v>
      </c>
      <c r="N402" t="str">
        <f>VLOOKUP($K402,Key!$A$1:$D$106,4,FALSE)</f>
        <v>Milwaukee</v>
      </c>
      <c r="O402" t="s">
        <v>58</v>
      </c>
      <c r="P402">
        <f>VLOOKUP($O402,Key!$A$1:$D$106,2,FALSE)</f>
        <v>43.004728999999998</v>
      </c>
      <c r="Q402">
        <f>VLOOKUP($O402,Key!$A$1:$D$106,3,FALSE)</f>
        <v>-87.905463999999995</v>
      </c>
      <c r="R402" t="str">
        <f>VLOOKUP($O402,Key!$A$1:$D$106,4,FALSE)</f>
        <v>Milwaukee</v>
      </c>
      <c r="S402">
        <v>14</v>
      </c>
      <c r="T402">
        <v>0</v>
      </c>
      <c r="U402">
        <v>0</v>
      </c>
      <c r="V402" t="s">
        <v>32</v>
      </c>
      <c r="W402">
        <v>2</v>
      </c>
      <c r="X402">
        <v>1.9</v>
      </c>
      <c r="Y402">
        <v>80</v>
      </c>
      <c r="Z402" s="4">
        <v>-1</v>
      </c>
      <c r="AA402" s="1">
        <v>43497</v>
      </c>
      <c r="AB402" s="6">
        <f t="shared" si="36"/>
        <v>43497</v>
      </c>
      <c r="AC402" s="6">
        <f t="shared" si="37"/>
        <v>43497</v>
      </c>
      <c r="AD402" s="6" t="str">
        <f t="shared" si="38"/>
        <v>Friday</v>
      </c>
      <c r="AE402" s="2">
        <v>0.73167824074074073</v>
      </c>
      <c r="AF402" s="4">
        <v>1</v>
      </c>
      <c r="AG402" s="1">
        <v>43497</v>
      </c>
      <c r="AH402" s="6">
        <f t="shared" si="39"/>
        <v>43497</v>
      </c>
      <c r="AI402" s="6">
        <f t="shared" si="40"/>
        <v>43497</v>
      </c>
      <c r="AJ402" s="6" t="str">
        <f t="shared" si="41"/>
        <v>Friday</v>
      </c>
      <c r="AK402" s="2">
        <v>0.74163194444444447</v>
      </c>
      <c r="AL402" t="s">
        <v>32</v>
      </c>
      <c r="AM402" t="s">
        <v>33</v>
      </c>
      <c r="AN402" t="s">
        <v>46</v>
      </c>
      <c r="AO402" t="s">
        <v>27</v>
      </c>
    </row>
    <row r="403" spans="1:41" x14ac:dyDescent="0.2">
      <c r="A403" t="s">
        <v>27</v>
      </c>
      <c r="B403">
        <v>1328721</v>
      </c>
      <c r="C403" t="s">
        <v>40</v>
      </c>
      <c r="D403" t="s">
        <v>47</v>
      </c>
      <c r="E403" t="s">
        <v>42</v>
      </c>
      <c r="F403">
        <v>53207</v>
      </c>
      <c r="G403" t="s">
        <v>29</v>
      </c>
      <c r="H403" t="s">
        <v>43</v>
      </c>
      <c r="I403">
        <v>5448</v>
      </c>
      <c r="J403" t="s">
        <v>30</v>
      </c>
      <c r="K403" t="s">
        <v>75</v>
      </c>
      <c r="L403">
        <f>VLOOKUP($K403,Key!$A$1:$D$106,2,FALSE)</f>
        <v>43.038600000000002</v>
      </c>
      <c r="M403">
        <f>VLOOKUP($K403,Key!$A$1:$D$106,3,FALSE)</f>
        <v>-87.912099999999995</v>
      </c>
      <c r="N403" t="str">
        <f>VLOOKUP($K403,Key!$A$1:$D$106,4,FALSE)</f>
        <v>Milwaukee</v>
      </c>
      <c r="O403" t="s">
        <v>57</v>
      </c>
      <c r="P403">
        <f>VLOOKUP($O403,Key!$A$1:$D$106,2,FALSE)</f>
        <v>43.026229999999998</v>
      </c>
      <c r="Q403">
        <f>VLOOKUP($O403,Key!$A$1:$D$106,3,FALSE)</f>
        <v>-87.912809999999993</v>
      </c>
      <c r="R403" t="str">
        <f>VLOOKUP($O403,Key!$A$1:$D$106,4,FALSE)</f>
        <v>Milwaukee</v>
      </c>
      <c r="S403">
        <v>58</v>
      </c>
      <c r="T403">
        <v>0</v>
      </c>
      <c r="U403">
        <v>0</v>
      </c>
      <c r="V403" t="s">
        <v>32</v>
      </c>
      <c r="W403">
        <v>8</v>
      </c>
      <c r="X403">
        <v>7.6</v>
      </c>
      <c r="Y403">
        <v>320</v>
      </c>
      <c r="Z403" s="5">
        <v>-1</v>
      </c>
      <c r="AA403" s="1">
        <v>43498</v>
      </c>
      <c r="AB403" s="7">
        <f t="shared" si="36"/>
        <v>43497</v>
      </c>
      <c r="AC403" s="7">
        <f t="shared" si="37"/>
        <v>43498</v>
      </c>
      <c r="AD403" s="7" t="str">
        <f t="shared" si="38"/>
        <v>Saturday</v>
      </c>
      <c r="AE403" s="2">
        <v>0.59291666666666665</v>
      </c>
      <c r="AF403" s="5">
        <v>1</v>
      </c>
      <c r="AG403" s="1">
        <v>43498</v>
      </c>
      <c r="AH403" s="7">
        <f t="shared" si="39"/>
        <v>43497</v>
      </c>
      <c r="AI403" s="7">
        <f t="shared" si="40"/>
        <v>43498</v>
      </c>
      <c r="AJ403" s="7" t="str">
        <f t="shared" si="41"/>
        <v>Saturday</v>
      </c>
      <c r="AK403" s="2">
        <v>0.63271990740740736</v>
      </c>
      <c r="AL403" t="s">
        <v>33</v>
      </c>
      <c r="AM403" t="s">
        <v>33</v>
      </c>
      <c r="AN403" t="s">
        <v>46</v>
      </c>
      <c r="AO403" t="s">
        <v>27</v>
      </c>
    </row>
    <row r="404" spans="1:41" x14ac:dyDescent="0.2">
      <c r="A404" t="s">
        <v>27</v>
      </c>
      <c r="B404">
        <v>2282036</v>
      </c>
      <c r="C404" t="s">
        <v>40</v>
      </c>
      <c r="D404" t="s">
        <v>132</v>
      </c>
      <c r="E404" t="s">
        <v>111</v>
      </c>
      <c r="F404">
        <v>60030</v>
      </c>
      <c r="G404" t="s">
        <v>29</v>
      </c>
      <c r="H404" t="s">
        <v>43</v>
      </c>
      <c r="I404">
        <v>5547</v>
      </c>
      <c r="J404" t="s">
        <v>30</v>
      </c>
      <c r="K404" t="s">
        <v>85</v>
      </c>
      <c r="L404">
        <f>VLOOKUP($K404,Key!$A$1:$D$106,2,FALSE)</f>
        <v>43.078530000000001</v>
      </c>
      <c r="M404">
        <f>VLOOKUP($K404,Key!$A$1:$D$106,3,FALSE)</f>
        <v>-87.882620000000003</v>
      </c>
      <c r="N404" t="str">
        <f>VLOOKUP($K404,Key!$A$1:$D$106,4,FALSE)</f>
        <v>Milwaukee</v>
      </c>
      <c r="O404" t="s">
        <v>85</v>
      </c>
      <c r="P404">
        <f>VLOOKUP($O404,Key!$A$1:$D$106,2,FALSE)</f>
        <v>43.078530000000001</v>
      </c>
      <c r="Q404">
        <f>VLOOKUP($O404,Key!$A$1:$D$106,3,FALSE)</f>
        <v>-87.882620000000003</v>
      </c>
      <c r="R404" t="str">
        <f>VLOOKUP($O404,Key!$A$1:$D$106,4,FALSE)</f>
        <v>Milwaukee</v>
      </c>
      <c r="S404">
        <v>40</v>
      </c>
      <c r="T404">
        <v>0</v>
      </c>
      <c r="U404">
        <v>0</v>
      </c>
      <c r="V404" t="s">
        <v>32</v>
      </c>
      <c r="W404">
        <v>5</v>
      </c>
      <c r="X404">
        <v>4.8</v>
      </c>
      <c r="Y404">
        <v>200</v>
      </c>
      <c r="Z404" s="4">
        <v>-1</v>
      </c>
      <c r="AA404" s="1">
        <v>43498</v>
      </c>
      <c r="AB404" s="6">
        <f t="shared" si="36"/>
        <v>43497</v>
      </c>
      <c r="AC404" s="6">
        <f t="shared" si="37"/>
        <v>43498</v>
      </c>
      <c r="AD404" s="6" t="str">
        <f t="shared" si="38"/>
        <v>Saturday</v>
      </c>
      <c r="AE404" s="2">
        <v>0.68793981481481481</v>
      </c>
      <c r="AF404" s="4">
        <v>1</v>
      </c>
      <c r="AG404" s="1">
        <v>43498</v>
      </c>
      <c r="AH404" s="6">
        <f t="shared" si="39"/>
        <v>43497</v>
      </c>
      <c r="AI404" s="6">
        <f t="shared" si="40"/>
        <v>43498</v>
      </c>
      <c r="AJ404" s="6" t="str">
        <f t="shared" si="41"/>
        <v>Saturday</v>
      </c>
      <c r="AK404" s="2">
        <v>0.71578703703703705</v>
      </c>
      <c r="AL404" t="s">
        <v>33</v>
      </c>
      <c r="AM404" t="s">
        <v>33</v>
      </c>
      <c r="AN404" t="s">
        <v>34</v>
      </c>
      <c r="AO404" t="s">
        <v>27</v>
      </c>
    </row>
    <row r="405" spans="1:41" x14ac:dyDescent="0.2">
      <c r="A405" t="s">
        <v>27</v>
      </c>
      <c r="B405">
        <v>2280195</v>
      </c>
      <c r="C405" t="s">
        <v>40</v>
      </c>
      <c r="D405" t="s">
        <v>47</v>
      </c>
      <c r="E405" t="s">
        <v>42</v>
      </c>
      <c r="F405">
        <v>53211</v>
      </c>
      <c r="G405" t="s">
        <v>29</v>
      </c>
      <c r="H405" t="s">
        <v>43</v>
      </c>
      <c r="I405">
        <v>12641</v>
      </c>
      <c r="J405" t="s">
        <v>30</v>
      </c>
      <c r="K405" t="s">
        <v>99</v>
      </c>
      <c r="L405">
        <f>VLOOKUP($K405,Key!$A$1:$D$106,2,FALSE)</f>
        <v>43.060786</v>
      </c>
      <c r="M405">
        <f>VLOOKUP($K405,Key!$A$1:$D$106,3,FALSE)</f>
        <v>-87.883825999999999</v>
      </c>
      <c r="N405" t="str">
        <f>VLOOKUP($K405,Key!$A$1:$D$106,4,FALSE)</f>
        <v>Milwaukee</v>
      </c>
      <c r="O405" t="s">
        <v>106</v>
      </c>
      <c r="P405">
        <f>VLOOKUP($O405,Key!$A$1:$D$106,2,FALSE)</f>
        <v>43.069021999999997</v>
      </c>
      <c r="Q405">
        <f>VLOOKUP($O405,Key!$A$1:$D$106,3,FALSE)</f>
        <v>-87.887940999999998</v>
      </c>
      <c r="R405" t="str">
        <f>VLOOKUP($O405,Key!$A$1:$D$106,4,FALSE)</f>
        <v>Milwaukee</v>
      </c>
      <c r="S405">
        <v>7</v>
      </c>
      <c r="T405">
        <v>0</v>
      </c>
      <c r="U405">
        <v>0</v>
      </c>
      <c r="V405" t="s">
        <v>32</v>
      </c>
      <c r="W405">
        <v>1</v>
      </c>
      <c r="X405">
        <v>1</v>
      </c>
      <c r="Y405">
        <v>40</v>
      </c>
      <c r="Z405" s="5">
        <v>-1</v>
      </c>
      <c r="AA405" s="1">
        <v>43498</v>
      </c>
      <c r="AB405" s="7">
        <f t="shared" si="36"/>
        <v>43497</v>
      </c>
      <c r="AC405" s="7">
        <f t="shared" si="37"/>
        <v>43498</v>
      </c>
      <c r="AD405" s="7" t="str">
        <f t="shared" si="38"/>
        <v>Saturday</v>
      </c>
      <c r="AE405" s="2">
        <v>0.91932870370370379</v>
      </c>
      <c r="AF405" s="5">
        <v>1</v>
      </c>
      <c r="AG405" s="1">
        <v>43498</v>
      </c>
      <c r="AH405" s="7">
        <f t="shared" si="39"/>
        <v>43497</v>
      </c>
      <c r="AI405" s="7">
        <f t="shared" si="40"/>
        <v>43498</v>
      </c>
      <c r="AJ405" s="7" t="str">
        <f t="shared" si="41"/>
        <v>Saturday</v>
      </c>
      <c r="AK405" s="2">
        <v>0.92409722222222224</v>
      </c>
      <c r="AL405" t="s">
        <v>32</v>
      </c>
      <c r="AM405" t="s">
        <v>33</v>
      </c>
      <c r="AN405" t="s">
        <v>46</v>
      </c>
      <c r="AO405" t="s">
        <v>27</v>
      </c>
    </row>
    <row r="406" spans="1:41" x14ac:dyDescent="0.2">
      <c r="A406" t="s">
        <v>27</v>
      </c>
      <c r="B406">
        <v>2260099</v>
      </c>
      <c r="C406" t="s">
        <v>40</v>
      </c>
      <c r="D406" t="s">
        <v>47</v>
      </c>
      <c r="E406" t="s">
        <v>42</v>
      </c>
      <c r="F406">
        <v>53211</v>
      </c>
      <c r="G406" t="s">
        <v>29</v>
      </c>
      <c r="H406" t="s">
        <v>43</v>
      </c>
      <c r="I406">
        <v>5484</v>
      </c>
      <c r="J406" t="s">
        <v>30</v>
      </c>
      <c r="K406" t="s">
        <v>84</v>
      </c>
      <c r="L406">
        <f>VLOOKUP($K406,Key!$A$1:$D$106,2,FALSE)</f>
        <v>43.074890000000003</v>
      </c>
      <c r="M406">
        <f>VLOOKUP($K406,Key!$A$1:$D$106,3,FALSE)</f>
        <v>-87.882810000000006</v>
      </c>
      <c r="N406" t="str">
        <f>VLOOKUP($K406,Key!$A$1:$D$106,4,FALSE)</f>
        <v>Milwaukee</v>
      </c>
      <c r="O406" t="s">
        <v>103</v>
      </c>
      <c r="P406">
        <f>VLOOKUP($O406,Key!$A$1:$D$106,2,FALSE)</f>
        <v>43.089309999999998</v>
      </c>
      <c r="Q406">
        <f>VLOOKUP($O406,Key!$A$1:$D$106,3,FALSE)</f>
        <v>-87.882720000000006</v>
      </c>
      <c r="R406" t="str">
        <f>VLOOKUP($O406,Key!$A$1:$D$106,4,FALSE)</f>
        <v>Shorewood</v>
      </c>
      <c r="S406">
        <v>11</v>
      </c>
      <c r="T406">
        <v>0</v>
      </c>
      <c r="U406">
        <v>0</v>
      </c>
      <c r="V406" t="s">
        <v>32</v>
      </c>
      <c r="W406">
        <v>1</v>
      </c>
      <c r="X406">
        <v>1</v>
      </c>
      <c r="Y406">
        <v>40</v>
      </c>
      <c r="Z406" s="4">
        <v>-1</v>
      </c>
      <c r="AA406" s="1">
        <v>43499</v>
      </c>
      <c r="AB406" s="6">
        <f t="shared" si="36"/>
        <v>43497</v>
      </c>
      <c r="AC406" s="6">
        <f t="shared" si="37"/>
        <v>43499</v>
      </c>
      <c r="AD406" s="6" t="str">
        <f t="shared" si="38"/>
        <v>Sunday</v>
      </c>
      <c r="AE406" s="2">
        <v>0.45087962962962963</v>
      </c>
      <c r="AF406" s="4">
        <v>1</v>
      </c>
      <c r="AG406" s="1">
        <v>43499</v>
      </c>
      <c r="AH406" s="6">
        <f t="shared" si="39"/>
        <v>43497</v>
      </c>
      <c r="AI406" s="6">
        <f t="shared" si="40"/>
        <v>43499</v>
      </c>
      <c r="AJ406" s="6" t="str">
        <f t="shared" si="41"/>
        <v>Sunday</v>
      </c>
      <c r="AK406" s="2">
        <v>0.45864583333333336</v>
      </c>
      <c r="AL406" t="s">
        <v>32</v>
      </c>
      <c r="AM406" t="s">
        <v>33</v>
      </c>
      <c r="AN406" t="s">
        <v>46</v>
      </c>
      <c r="AO406" t="s">
        <v>27</v>
      </c>
    </row>
    <row r="407" spans="1:41" x14ac:dyDescent="0.2">
      <c r="A407" t="s">
        <v>27</v>
      </c>
      <c r="B407">
        <v>2267071</v>
      </c>
      <c r="C407" t="s">
        <v>40</v>
      </c>
      <c r="D407" t="s">
        <v>47</v>
      </c>
      <c r="E407" t="s">
        <v>42</v>
      </c>
      <c r="F407">
        <v>53211</v>
      </c>
      <c r="G407" t="s">
        <v>29</v>
      </c>
      <c r="H407" t="s">
        <v>43</v>
      </c>
      <c r="I407">
        <v>5588</v>
      </c>
      <c r="J407" t="s">
        <v>30</v>
      </c>
      <c r="K407" t="s">
        <v>107</v>
      </c>
      <c r="L407">
        <f>VLOOKUP($K407,Key!$A$1:$D$106,2,FALSE)</f>
        <v>43.06033</v>
      </c>
      <c r="M407">
        <f>VLOOKUP($K407,Key!$A$1:$D$106,3,FALSE)</f>
        <v>-87.89546</v>
      </c>
      <c r="N407" t="str">
        <f>VLOOKUP($K407,Key!$A$1:$D$106,4,FALSE)</f>
        <v>Milwaukee</v>
      </c>
      <c r="O407" t="s">
        <v>85</v>
      </c>
      <c r="P407">
        <f>VLOOKUP($O407,Key!$A$1:$D$106,2,FALSE)</f>
        <v>43.078530000000001</v>
      </c>
      <c r="Q407">
        <f>VLOOKUP($O407,Key!$A$1:$D$106,3,FALSE)</f>
        <v>-87.882620000000003</v>
      </c>
      <c r="R407" t="str">
        <f>VLOOKUP($O407,Key!$A$1:$D$106,4,FALSE)</f>
        <v>Milwaukee</v>
      </c>
      <c r="S407">
        <v>14</v>
      </c>
      <c r="T407">
        <v>0</v>
      </c>
      <c r="U407">
        <v>0</v>
      </c>
      <c r="V407" t="s">
        <v>32</v>
      </c>
      <c r="W407">
        <v>2</v>
      </c>
      <c r="X407">
        <v>1.9</v>
      </c>
      <c r="Y407">
        <v>80</v>
      </c>
      <c r="Z407" s="5">
        <v>-1</v>
      </c>
      <c r="AA407" s="1">
        <v>43499</v>
      </c>
      <c r="AB407" s="7">
        <f t="shared" si="36"/>
        <v>43497</v>
      </c>
      <c r="AC407" s="7">
        <f t="shared" si="37"/>
        <v>43499</v>
      </c>
      <c r="AD407" s="7" t="str">
        <f t="shared" si="38"/>
        <v>Sunday</v>
      </c>
      <c r="AE407" s="2">
        <v>0.52717592592592599</v>
      </c>
      <c r="AF407" s="5">
        <v>1</v>
      </c>
      <c r="AG407" s="1">
        <v>43499</v>
      </c>
      <c r="AH407" s="7">
        <f t="shared" si="39"/>
        <v>43497</v>
      </c>
      <c r="AI407" s="7">
        <f t="shared" si="40"/>
        <v>43499</v>
      </c>
      <c r="AJ407" s="7" t="str">
        <f t="shared" si="41"/>
        <v>Sunday</v>
      </c>
      <c r="AK407" s="2">
        <v>0.5370949074074074</v>
      </c>
      <c r="AL407" t="s">
        <v>32</v>
      </c>
      <c r="AM407" t="s">
        <v>33</v>
      </c>
      <c r="AN407" t="s">
        <v>46</v>
      </c>
      <c r="AO407" t="s">
        <v>27</v>
      </c>
    </row>
    <row r="408" spans="1:41" x14ac:dyDescent="0.2">
      <c r="A408" t="s">
        <v>27</v>
      </c>
      <c r="B408">
        <v>2274677</v>
      </c>
      <c r="C408" t="s">
        <v>40</v>
      </c>
      <c r="D408" t="s">
        <v>47</v>
      </c>
      <c r="E408" t="s">
        <v>42</v>
      </c>
      <c r="F408">
        <v>53211</v>
      </c>
      <c r="G408" t="s">
        <v>29</v>
      </c>
      <c r="H408" t="s">
        <v>43</v>
      </c>
      <c r="I408">
        <v>11141</v>
      </c>
      <c r="J408" t="s">
        <v>30</v>
      </c>
      <c r="K408" t="s">
        <v>83</v>
      </c>
      <c r="L408">
        <f>VLOOKUP($K408,Key!$A$1:$D$106,2,FALSE)</f>
        <v>43.074655999999997</v>
      </c>
      <c r="M408">
        <f>VLOOKUP($K408,Key!$A$1:$D$106,3,FALSE)</f>
        <v>-87.889011999999994</v>
      </c>
      <c r="N408" t="str">
        <f>VLOOKUP($K408,Key!$A$1:$D$106,4,FALSE)</f>
        <v>Milwaukee</v>
      </c>
      <c r="O408" t="s">
        <v>79</v>
      </c>
      <c r="P408">
        <f>VLOOKUP($O408,Key!$A$1:$D$106,2,FALSE)</f>
        <v>43.077359999999999</v>
      </c>
      <c r="Q408">
        <f>VLOOKUP($O408,Key!$A$1:$D$106,3,FALSE)</f>
        <v>-87.880769999999998</v>
      </c>
      <c r="R408" t="str">
        <f>VLOOKUP($O408,Key!$A$1:$D$106,4,FALSE)</f>
        <v>Milwaukee</v>
      </c>
      <c r="S408">
        <v>9</v>
      </c>
      <c r="T408">
        <v>0</v>
      </c>
      <c r="U408">
        <v>0</v>
      </c>
      <c r="V408" t="s">
        <v>32</v>
      </c>
      <c r="W408">
        <v>1</v>
      </c>
      <c r="X408">
        <v>1</v>
      </c>
      <c r="Y408">
        <v>40</v>
      </c>
      <c r="Z408" s="4">
        <v>-1</v>
      </c>
      <c r="AA408" s="1">
        <v>43499</v>
      </c>
      <c r="AB408" s="6">
        <f t="shared" si="36"/>
        <v>43497</v>
      </c>
      <c r="AC408" s="6">
        <f t="shared" si="37"/>
        <v>43499</v>
      </c>
      <c r="AD408" s="6" t="str">
        <f t="shared" si="38"/>
        <v>Sunday</v>
      </c>
      <c r="AE408" s="2">
        <v>0.55831018518518516</v>
      </c>
      <c r="AF408" s="4">
        <v>1</v>
      </c>
      <c r="AG408" s="1">
        <v>43499</v>
      </c>
      <c r="AH408" s="6">
        <f t="shared" si="39"/>
        <v>43497</v>
      </c>
      <c r="AI408" s="6">
        <f t="shared" si="40"/>
        <v>43499</v>
      </c>
      <c r="AJ408" s="6" t="str">
        <f t="shared" si="41"/>
        <v>Sunday</v>
      </c>
      <c r="AK408" s="2">
        <v>0.56414351851851852</v>
      </c>
      <c r="AL408" t="s">
        <v>32</v>
      </c>
      <c r="AM408" t="s">
        <v>33</v>
      </c>
      <c r="AN408" t="s">
        <v>46</v>
      </c>
      <c r="AO408" t="s">
        <v>27</v>
      </c>
    </row>
    <row r="409" spans="1:41" x14ac:dyDescent="0.2">
      <c r="A409" t="s">
        <v>27</v>
      </c>
      <c r="B409">
        <v>2252995</v>
      </c>
      <c r="C409" t="s">
        <v>40</v>
      </c>
      <c r="D409" t="s">
        <v>47</v>
      </c>
      <c r="E409" t="s">
        <v>42</v>
      </c>
      <c r="F409">
        <v>53211</v>
      </c>
      <c r="G409" t="s">
        <v>29</v>
      </c>
      <c r="H409" t="s">
        <v>43</v>
      </c>
      <c r="I409">
        <v>12705</v>
      </c>
      <c r="J409" t="s">
        <v>30</v>
      </c>
      <c r="K409" t="s">
        <v>84</v>
      </c>
      <c r="L409">
        <f>VLOOKUP($K409,Key!$A$1:$D$106,2,FALSE)</f>
        <v>43.074890000000003</v>
      </c>
      <c r="M409">
        <f>VLOOKUP($K409,Key!$A$1:$D$106,3,FALSE)</f>
        <v>-87.882810000000006</v>
      </c>
      <c r="N409" t="str">
        <f>VLOOKUP($K409,Key!$A$1:$D$106,4,FALSE)</f>
        <v>Milwaukee</v>
      </c>
      <c r="O409" t="s">
        <v>79</v>
      </c>
      <c r="P409">
        <f>VLOOKUP($O409,Key!$A$1:$D$106,2,FALSE)</f>
        <v>43.077359999999999</v>
      </c>
      <c r="Q409">
        <f>VLOOKUP($O409,Key!$A$1:$D$106,3,FALSE)</f>
        <v>-87.880769999999998</v>
      </c>
      <c r="R409" t="str">
        <f>VLOOKUP($O409,Key!$A$1:$D$106,4,FALSE)</f>
        <v>Milwaukee</v>
      </c>
      <c r="S409">
        <v>2</v>
      </c>
      <c r="T409">
        <v>0</v>
      </c>
      <c r="U409">
        <v>0</v>
      </c>
      <c r="V409" t="s">
        <v>32</v>
      </c>
      <c r="W409">
        <v>0</v>
      </c>
      <c r="X409">
        <v>0</v>
      </c>
      <c r="Y409">
        <v>0</v>
      </c>
      <c r="Z409" s="4">
        <v>-1</v>
      </c>
      <c r="AA409" s="1">
        <v>43500</v>
      </c>
      <c r="AB409" s="6">
        <f t="shared" si="36"/>
        <v>43497</v>
      </c>
      <c r="AC409" s="6">
        <f t="shared" si="37"/>
        <v>43500</v>
      </c>
      <c r="AD409" s="6" t="str">
        <f t="shared" si="38"/>
        <v>Monday</v>
      </c>
      <c r="AE409" s="2">
        <v>0.27667824074074071</v>
      </c>
      <c r="AF409" s="4">
        <v>1</v>
      </c>
      <c r="AG409" s="1">
        <v>43500</v>
      </c>
      <c r="AH409" s="6">
        <f t="shared" si="39"/>
        <v>43497</v>
      </c>
      <c r="AI409" s="6">
        <f t="shared" si="40"/>
        <v>43500</v>
      </c>
      <c r="AJ409" s="6" t="str">
        <f t="shared" si="41"/>
        <v>Monday</v>
      </c>
      <c r="AK409" s="2">
        <v>0.27809027777777778</v>
      </c>
      <c r="AL409" t="s">
        <v>32</v>
      </c>
      <c r="AM409" t="s">
        <v>33</v>
      </c>
      <c r="AN409" t="s">
        <v>46</v>
      </c>
      <c r="AO409" t="s">
        <v>27</v>
      </c>
    </row>
    <row r="410" spans="1:41" x14ac:dyDescent="0.2">
      <c r="A410" t="s">
        <v>27</v>
      </c>
      <c r="B410">
        <v>2038256</v>
      </c>
      <c r="C410" t="s">
        <v>40</v>
      </c>
      <c r="D410" t="s">
        <v>93</v>
      </c>
      <c r="E410" t="s">
        <v>42</v>
      </c>
      <c r="F410">
        <v>53211</v>
      </c>
      <c r="G410" t="s">
        <v>29</v>
      </c>
      <c r="H410" t="s">
        <v>43</v>
      </c>
      <c r="I410">
        <v>5484</v>
      </c>
      <c r="J410" t="s">
        <v>30</v>
      </c>
      <c r="K410" t="s">
        <v>103</v>
      </c>
      <c r="L410">
        <f>VLOOKUP($K410,Key!$A$1:$D$106,2,FALSE)</f>
        <v>43.089309999999998</v>
      </c>
      <c r="M410">
        <f>VLOOKUP($K410,Key!$A$1:$D$106,3,FALSE)</f>
        <v>-87.882720000000006</v>
      </c>
      <c r="N410" t="str">
        <f>VLOOKUP($K410,Key!$A$1:$D$106,4,FALSE)</f>
        <v>Shorewood</v>
      </c>
      <c r="O410" t="s">
        <v>84</v>
      </c>
      <c r="P410">
        <f>VLOOKUP($O410,Key!$A$1:$D$106,2,FALSE)</f>
        <v>43.074890000000003</v>
      </c>
      <c r="Q410">
        <f>VLOOKUP($O410,Key!$A$1:$D$106,3,FALSE)</f>
        <v>-87.882810000000006</v>
      </c>
      <c r="R410" t="str">
        <f>VLOOKUP($O410,Key!$A$1:$D$106,4,FALSE)</f>
        <v>Milwaukee</v>
      </c>
      <c r="S410">
        <v>6</v>
      </c>
      <c r="T410">
        <v>0</v>
      </c>
      <c r="U410">
        <v>0</v>
      </c>
      <c r="V410" t="s">
        <v>32</v>
      </c>
      <c r="W410">
        <v>0</v>
      </c>
      <c r="X410">
        <v>0</v>
      </c>
      <c r="Y410">
        <v>0</v>
      </c>
      <c r="Z410" s="5">
        <v>-1</v>
      </c>
      <c r="AA410" s="1">
        <v>43500</v>
      </c>
      <c r="AB410" s="7">
        <f t="shared" si="36"/>
        <v>43497</v>
      </c>
      <c r="AC410" s="7">
        <f t="shared" si="37"/>
        <v>43500</v>
      </c>
      <c r="AD410" s="7" t="str">
        <f t="shared" si="38"/>
        <v>Monday</v>
      </c>
      <c r="AE410" s="2">
        <v>0.34645833333333331</v>
      </c>
      <c r="AF410" s="5">
        <v>1</v>
      </c>
      <c r="AG410" s="1">
        <v>43500</v>
      </c>
      <c r="AH410" s="7">
        <f t="shared" si="39"/>
        <v>43497</v>
      </c>
      <c r="AI410" s="7">
        <f t="shared" si="40"/>
        <v>43500</v>
      </c>
      <c r="AJ410" s="7" t="str">
        <f t="shared" si="41"/>
        <v>Monday</v>
      </c>
      <c r="AK410" s="2">
        <v>0.3500462962962963</v>
      </c>
      <c r="AL410" t="s">
        <v>32</v>
      </c>
      <c r="AM410" t="s">
        <v>33</v>
      </c>
      <c r="AN410" t="s">
        <v>46</v>
      </c>
      <c r="AO410" t="s">
        <v>27</v>
      </c>
    </row>
    <row r="411" spans="1:41" x14ac:dyDescent="0.2">
      <c r="A411" t="s">
        <v>27</v>
      </c>
      <c r="B411">
        <v>1803964</v>
      </c>
      <c r="C411" t="s">
        <v>40</v>
      </c>
      <c r="D411" t="s">
        <v>47</v>
      </c>
      <c r="E411" t="s">
        <v>42</v>
      </c>
      <c r="F411">
        <v>53211</v>
      </c>
      <c r="G411" t="s">
        <v>29</v>
      </c>
      <c r="H411" t="s">
        <v>43</v>
      </c>
      <c r="I411">
        <v>5566</v>
      </c>
      <c r="J411" t="s">
        <v>30</v>
      </c>
      <c r="K411" t="s">
        <v>84</v>
      </c>
      <c r="L411">
        <f>VLOOKUP($K411,Key!$A$1:$D$106,2,FALSE)</f>
        <v>43.074890000000003</v>
      </c>
      <c r="M411">
        <f>VLOOKUP($K411,Key!$A$1:$D$106,3,FALSE)</f>
        <v>-87.882810000000006</v>
      </c>
      <c r="N411" t="str">
        <f>VLOOKUP($K411,Key!$A$1:$D$106,4,FALSE)</f>
        <v>Milwaukee</v>
      </c>
      <c r="O411" t="s">
        <v>83</v>
      </c>
      <c r="P411">
        <f>VLOOKUP($O411,Key!$A$1:$D$106,2,FALSE)</f>
        <v>43.074655999999997</v>
      </c>
      <c r="Q411">
        <f>VLOOKUP($O411,Key!$A$1:$D$106,3,FALSE)</f>
        <v>-87.889011999999994</v>
      </c>
      <c r="R411" t="str">
        <f>VLOOKUP($O411,Key!$A$1:$D$106,4,FALSE)</f>
        <v>Milwaukee</v>
      </c>
      <c r="S411">
        <v>1</v>
      </c>
      <c r="T411">
        <v>0</v>
      </c>
      <c r="U411">
        <v>0</v>
      </c>
      <c r="V411" t="s">
        <v>32</v>
      </c>
      <c r="W411">
        <v>0</v>
      </c>
      <c r="X411">
        <v>0</v>
      </c>
      <c r="Y411">
        <v>0</v>
      </c>
      <c r="Z411" s="4">
        <v>-1</v>
      </c>
      <c r="AA411" s="1">
        <v>43500</v>
      </c>
      <c r="AB411" s="6">
        <f t="shared" si="36"/>
        <v>43497</v>
      </c>
      <c r="AC411" s="6">
        <f t="shared" si="37"/>
        <v>43500</v>
      </c>
      <c r="AD411" s="6" t="str">
        <f t="shared" si="38"/>
        <v>Monday</v>
      </c>
      <c r="AE411" s="2">
        <v>0.84384259259259264</v>
      </c>
      <c r="AF411" s="4">
        <v>1</v>
      </c>
      <c r="AG411" s="1">
        <v>43500</v>
      </c>
      <c r="AH411" s="6">
        <f t="shared" si="39"/>
        <v>43497</v>
      </c>
      <c r="AI411" s="6">
        <f t="shared" si="40"/>
        <v>43500</v>
      </c>
      <c r="AJ411" s="6" t="str">
        <f t="shared" si="41"/>
        <v>Monday</v>
      </c>
      <c r="AK411" s="2">
        <v>0.84498842592592593</v>
      </c>
      <c r="AL411" t="s">
        <v>32</v>
      </c>
      <c r="AM411" t="s">
        <v>33</v>
      </c>
      <c r="AN411" t="s">
        <v>46</v>
      </c>
      <c r="AO411" t="s">
        <v>27</v>
      </c>
    </row>
    <row r="412" spans="1:41" x14ac:dyDescent="0.2">
      <c r="A412" t="s">
        <v>27</v>
      </c>
      <c r="B412">
        <v>2353269</v>
      </c>
      <c r="C412" t="s">
        <v>40</v>
      </c>
      <c r="D412" t="s">
        <v>125</v>
      </c>
      <c r="E412" t="s">
        <v>42</v>
      </c>
      <c r="F412">
        <v>53202</v>
      </c>
      <c r="G412" t="s">
        <v>29</v>
      </c>
      <c r="H412" t="s">
        <v>43</v>
      </c>
      <c r="I412">
        <v>202</v>
      </c>
      <c r="J412" t="s">
        <v>30</v>
      </c>
      <c r="K412" t="s">
        <v>38</v>
      </c>
      <c r="L412">
        <f>VLOOKUP($K412,Key!$A$1:$D$106,2,FALSE)</f>
        <v>43.052460000000004</v>
      </c>
      <c r="M412">
        <f>VLOOKUP($K412,Key!$A$1:$D$106,3,FALSE)</f>
        <v>-87.891000000000005</v>
      </c>
      <c r="N412" t="str">
        <f>VLOOKUP($K412,Key!$A$1:$D$106,4,FALSE)</f>
        <v>Milwaukee</v>
      </c>
      <c r="O412" t="s">
        <v>45</v>
      </c>
      <c r="P412">
        <f>VLOOKUP($O412,Key!$A$1:$D$106,2,FALSE)</f>
        <v>43.03886</v>
      </c>
      <c r="Q412">
        <f>VLOOKUP($O412,Key!$A$1:$D$106,3,FALSE)</f>
        <v>-87.902720000000002</v>
      </c>
      <c r="R412" t="str">
        <f>VLOOKUP($O412,Key!$A$1:$D$106,4,FALSE)</f>
        <v>Milwaukee</v>
      </c>
      <c r="S412">
        <v>10</v>
      </c>
      <c r="T412">
        <v>0</v>
      </c>
      <c r="U412">
        <v>0</v>
      </c>
      <c r="V412" t="s">
        <v>32</v>
      </c>
      <c r="W412">
        <v>1</v>
      </c>
      <c r="X412">
        <v>1</v>
      </c>
      <c r="Y412">
        <v>40</v>
      </c>
      <c r="Z412" s="5">
        <v>-1</v>
      </c>
      <c r="AA412" s="1">
        <v>43501</v>
      </c>
      <c r="AB412" s="7">
        <f t="shared" si="36"/>
        <v>43497</v>
      </c>
      <c r="AC412" s="7">
        <f t="shared" si="37"/>
        <v>43501</v>
      </c>
      <c r="AD412" s="7" t="str">
        <f t="shared" si="38"/>
        <v>Tuesday</v>
      </c>
      <c r="AE412" s="2">
        <v>0.33002314814814815</v>
      </c>
      <c r="AF412" s="5">
        <v>1</v>
      </c>
      <c r="AG412" s="1">
        <v>43501</v>
      </c>
      <c r="AH412" s="7">
        <f t="shared" si="39"/>
        <v>43497</v>
      </c>
      <c r="AI412" s="7">
        <f t="shared" si="40"/>
        <v>43501</v>
      </c>
      <c r="AJ412" s="7" t="str">
        <f t="shared" si="41"/>
        <v>Tuesday</v>
      </c>
      <c r="AK412" s="2">
        <v>0.3369907407407407</v>
      </c>
      <c r="AL412" t="s">
        <v>32</v>
      </c>
      <c r="AM412" t="s">
        <v>33</v>
      </c>
      <c r="AN412" t="s">
        <v>46</v>
      </c>
      <c r="AO412" t="s">
        <v>27</v>
      </c>
    </row>
    <row r="413" spans="1:41" x14ac:dyDescent="0.2">
      <c r="A413" t="s">
        <v>27</v>
      </c>
      <c r="B413">
        <v>954133</v>
      </c>
      <c r="C413" t="s">
        <v>40</v>
      </c>
      <c r="D413" t="s">
        <v>47</v>
      </c>
      <c r="E413" t="s">
        <v>42</v>
      </c>
      <c r="F413">
        <v>53211</v>
      </c>
      <c r="G413" t="s">
        <v>29</v>
      </c>
      <c r="H413" t="s">
        <v>43</v>
      </c>
      <c r="I413">
        <v>5549</v>
      </c>
      <c r="J413" t="s">
        <v>30</v>
      </c>
      <c r="K413" t="s">
        <v>69</v>
      </c>
      <c r="L413">
        <f>VLOOKUP($K413,Key!$A$1:$D$106,2,FALSE)</f>
        <v>43.092329999999997</v>
      </c>
      <c r="M413">
        <f>VLOOKUP($K413,Key!$A$1:$D$106,3,FALSE)</f>
        <v>-87.887550000000005</v>
      </c>
      <c r="N413" t="str">
        <f>VLOOKUP($K413,Key!$A$1:$D$106,4,FALSE)</f>
        <v>Shorewood</v>
      </c>
      <c r="O413" t="s">
        <v>81</v>
      </c>
      <c r="P413">
        <f>VLOOKUP($O413,Key!$A$1:$D$106,2,FALSE)</f>
        <v>43.081940000000003</v>
      </c>
      <c r="Q413">
        <f>VLOOKUP($O413,Key!$A$1:$D$106,3,FALSE)</f>
        <v>-87.888090000000005</v>
      </c>
      <c r="R413" t="str">
        <f>VLOOKUP($O413,Key!$A$1:$D$106,4,FALSE)</f>
        <v>Shorewood</v>
      </c>
      <c r="S413">
        <v>6</v>
      </c>
      <c r="T413">
        <v>0</v>
      </c>
      <c r="U413">
        <v>0</v>
      </c>
      <c r="V413" t="s">
        <v>32</v>
      </c>
      <c r="W413">
        <v>0</v>
      </c>
      <c r="X413">
        <v>0</v>
      </c>
      <c r="Y413">
        <v>0</v>
      </c>
      <c r="Z413" s="4">
        <v>-1</v>
      </c>
      <c r="AA413" s="1">
        <v>43501</v>
      </c>
      <c r="AB413" s="6">
        <f t="shared" si="36"/>
        <v>43497</v>
      </c>
      <c r="AC413" s="6">
        <f t="shared" si="37"/>
        <v>43501</v>
      </c>
      <c r="AD413" s="6" t="str">
        <f t="shared" si="38"/>
        <v>Tuesday</v>
      </c>
      <c r="AE413" s="2">
        <v>0.36204861111111114</v>
      </c>
      <c r="AF413" s="4">
        <v>1</v>
      </c>
      <c r="AG413" s="1">
        <v>43501</v>
      </c>
      <c r="AH413" s="6">
        <f t="shared" si="39"/>
        <v>43497</v>
      </c>
      <c r="AI413" s="6">
        <f t="shared" si="40"/>
        <v>43501</v>
      </c>
      <c r="AJ413" s="6" t="str">
        <f t="shared" si="41"/>
        <v>Tuesday</v>
      </c>
      <c r="AK413" s="2">
        <v>0.36630787037037038</v>
      </c>
      <c r="AL413" t="s">
        <v>32</v>
      </c>
      <c r="AM413" t="s">
        <v>33</v>
      </c>
      <c r="AN413" t="s">
        <v>46</v>
      </c>
      <c r="AO413" t="s">
        <v>27</v>
      </c>
    </row>
    <row r="414" spans="1:41" x14ac:dyDescent="0.2">
      <c r="A414" t="s">
        <v>27</v>
      </c>
      <c r="B414">
        <v>2030100</v>
      </c>
      <c r="C414" t="s">
        <v>40</v>
      </c>
      <c r="D414" t="s">
        <v>93</v>
      </c>
      <c r="E414" t="s">
        <v>42</v>
      </c>
      <c r="F414">
        <v>53211</v>
      </c>
      <c r="G414" t="s">
        <v>29</v>
      </c>
      <c r="H414" t="s">
        <v>43</v>
      </c>
      <c r="I414">
        <v>12566</v>
      </c>
      <c r="J414" t="s">
        <v>30</v>
      </c>
      <c r="K414" t="s">
        <v>39</v>
      </c>
      <c r="L414">
        <f>VLOOKUP($K414,Key!$A$1:$D$106,2,FALSE)</f>
        <v>43.053040000000003</v>
      </c>
      <c r="M414">
        <f>VLOOKUP($K414,Key!$A$1:$D$106,3,FALSE)</f>
        <v>-87.897660000000002</v>
      </c>
      <c r="N414" t="str">
        <f>VLOOKUP($K414,Key!$A$1:$D$106,4,FALSE)</f>
        <v>Milwaukee</v>
      </c>
      <c r="O414" t="s">
        <v>58</v>
      </c>
      <c r="P414">
        <f>VLOOKUP($O414,Key!$A$1:$D$106,2,FALSE)</f>
        <v>43.004728999999998</v>
      </c>
      <c r="Q414">
        <f>VLOOKUP($O414,Key!$A$1:$D$106,3,FALSE)</f>
        <v>-87.905463999999995</v>
      </c>
      <c r="R414" t="str">
        <f>VLOOKUP($O414,Key!$A$1:$D$106,4,FALSE)</f>
        <v>Milwaukee</v>
      </c>
      <c r="S414">
        <v>30</v>
      </c>
      <c r="T414">
        <v>0</v>
      </c>
      <c r="U414">
        <v>0</v>
      </c>
      <c r="V414" t="s">
        <v>32</v>
      </c>
      <c r="W414">
        <v>4</v>
      </c>
      <c r="X414">
        <v>3.8</v>
      </c>
      <c r="Y414">
        <v>160</v>
      </c>
      <c r="Z414" s="5">
        <v>-1</v>
      </c>
      <c r="AA414" s="1">
        <v>43501</v>
      </c>
      <c r="AB414" s="7">
        <f t="shared" si="36"/>
        <v>43497</v>
      </c>
      <c r="AC414" s="7">
        <f t="shared" si="37"/>
        <v>43501</v>
      </c>
      <c r="AD414" s="7" t="str">
        <f t="shared" si="38"/>
        <v>Tuesday</v>
      </c>
      <c r="AE414" s="2">
        <v>0.50646990740740738</v>
      </c>
      <c r="AF414" s="5">
        <v>1</v>
      </c>
      <c r="AG414" s="1">
        <v>43501</v>
      </c>
      <c r="AH414" s="7">
        <f t="shared" si="39"/>
        <v>43497</v>
      </c>
      <c r="AI414" s="7">
        <f t="shared" si="40"/>
        <v>43501</v>
      </c>
      <c r="AJ414" s="7" t="str">
        <f t="shared" si="41"/>
        <v>Tuesday</v>
      </c>
      <c r="AK414" s="2">
        <v>0.52752314814814816</v>
      </c>
      <c r="AL414" t="s">
        <v>32</v>
      </c>
      <c r="AM414" t="s">
        <v>33</v>
      </c>
      <c r="AN414" t="s">
        <v>46</v>
      </c>
      <c r="AO414" t="s">
        <v>27</v>
      </c>
    </row>
    <row r="415" spans="1:41" x14ac:dyDescent="0.2">
      <c r="A415" t="s">
        <v>27</v>
      </c>
      <c r="B415">
        <v>1815780</v>
      </c>
      <c r="C415" t="s">
        <v>40</v>
      </c>
      <c r="D415" t="s">
        <v>90</v>
      </c>
      <c r="E415" t="s">
        <v>42</v>
      </c>
      <c r="F415">
        <v>53132</v>
      </c>
      <c r="G415" t="s">
        <v>29</v>
      </c>
      <c r="H415" t="s">
        <v>43</v>
      </c>
      <c r="I415">
        <v>12704</v>
      </c>
      <c r="J415" t="s">
        <v>30</v>
      </c>
      <c r="K415" t="s">
        <v>85</v>
      </c>
      <c r="L415">
        <f>VLOOKUP($K415,Key!$A$1:$D$106,2,FALSE)</f>
        <v>43.078530000000001</v>
      </c>
      <c r="M415">
        <f>VLOOKUP($K415,Key!$A$1:$D$106,3,FALSE)</f>
        <v>-87.882620000000003</v>
      </c>
      <c r="N415" t="str">
        <f>VLOOKUP($K415,Key!$A$1:$D$106,4,FALSE)</f>
        <v>Milwaukee</v>
      </c>
      <c r="O415" t="s">
        <v>84</v>
      </c>
      <c r="P415">
        <f>VLOOKUP($O415,Key!$A$1:$D$106,2,FALSE)</f>
        <v>43.074890000000003</v>
      </c>
      <c r="Q415">
        <f>VLOOKUP($O415,Key!$A$1:$D$106,3,FALSE)</f>
        <v>-87.882810000000006</v>
      </c>
      <c r="R415" t="str">
        <f>VLOOKUP($O415,Key!$A$1:$D$106,4,FALSE)</f>
        <v>Milwaukee</v>
      </c>
      <c r="S415">
        <v>2</v>
      </c>
      <c r="T415">
        <v>0</v>
      </c>
      <c r="U415">
        <v>0</v>
      </c>
      <c r="V415" t="s">
        <v>32</v>
      </c>
      <c r="W415">
        <v>0</v>
      </c>
      <c r="X415">
        <v>0</v>
      </c>
      <c r="Y415">
        <v>0</v>
      </c>
      <c r="Z415" s="4">
        <v>-1</v>
      </c>
      <c r="AA415" s="1">
        <v>43501</v>
      </c>
      <c r="AB415" s="6">
        <f t="shared" si="36"/>
        <v>43497</v>
      </c>
      <c r="AC415" s="6">
        <f t="shared" si="37"/>
        <v>43501</v>
      </c>
      <c r="AD415" s="6" t="str">
        <f t="shared" si="38"/>
        <v>Tuesday</v>
      </c>
      <c r="AE415" s="2">
        <v>0.61751157407407409</v>
      </c>
      <c r="AF415" s="4">
        <v>1</v>
      </c>
      <c r="AG415" s="1">
        <v>43501</v>
      </c>
      <c r="AH415" s="6">
        <f t="shared" si="39"/>
        <v>43497</v>
      </c>
      <c r="AI415" s="6">
        <f t="shared" si="40"/>
        <v>43501</v>
      </c>
      <c r="AJ415" s="6" t="str">
        <f t="shared" si="41"/>
        <v>Tuesday</v>
      </c>
      <c r="AK415" s="2">
        <v>0.61878472222222225</v>
      </c>
      <c r="AL415" t="s">
        <v>32</v>
      </c>
      <c r="AM415" t="s">
        <v>33</v>
      </c>
      <c r="AN415" t="s">
        <v>46</v>
      </c>
      <c r="AO415" t="s">
        <v>27</v>
      </c>
    </row>
    <row r="416" spans="1:41" x14ac:dyDescent="0.2">
      <c r="A416" t="s">
        <v>27</v>
      </c>
      <c r="B416">
        <v>2252995</v>
      </c>
      <c r="C416" t="s">
        <v>40</v>
      </c>
      <c r="D416" t="s">
        <v>47</v>
      </c>
      <c r="E416" t="s">
        <v>42</v>
      </c>
      <c r="F416">
        <v>53211</v>
      </c>
      <c r="G416" t="s">
        <v>29</v>
      </c>
      <c r="H416" t="s">
        <v>43</v>
      </c>
      <c r="I416">
        <v>11101</v>
      </c>
      <c r="J416" t="s">
        <v>30</v>
      </c>
      <c r="K416" t="s">
        <v>85</v>
      </c>
      <c r="L416">
        <f>VLOOKUP($K416,Key!$A$1:$D$106,2,FALSE)</f>
        <v>43.078530000000001</v>
      </c>
      <c r="M416">
        <f>VLOOKUP($K416,Key!$A$1:$D$106,3,FALSE)</f>
        <v>-87.882620000000003</v>
      </c>
      <c r="N416" t="str">
        <f>VLOOKUP($K416,Key!$A$1:$D$106,4,FALSE)</f>
        <v>Milwaukee</v>
      </c>
      <c r="O416" t="s">
        <v>84</v>
      </c>
      <c r="P416">
        <f>VLOOKUP($O416,Key!$A$1:$D$106,2,FALSE)</f>
        <v>43.074890000000003</v>
      </c>
      <c r="Q416">
        <f>VLOOKUP($O416,Key!$A$1:$D$106,3,FALSE)</f>
        <v>-87.882810000000006</v>
      </c>
      <c r="R416" t="str">
        <f>VLOOKUP($O416,Key!$A$1:$D$106,4,FALSE)</f>
        <v>Milwaukee</v>
      </c>
      <c r="S416">
        <v>2</v>
      </c>
      <c r="T416">
        <v>0</v>
      </c>
      <c r="U416">
        <v>0</v>
      </c>
      <c r="V416" t="s">
        <v>32</v>
      </c>
      <c r="W416">
        <v>0</v>
      </c>
      <c r="X416">
        <v>0</v>
      </c>
      <c r="Y416">
        <v>0</v>
      </c>
      <c r="Z416" s="5">
        <v>-1</v>
      </c>
      <c r="AA416" s="1">
        <v>43501</v>
      </c>
      <c r="AB416" s="7">
        <f t="shared" si="36"/>
        <v>43497</v>
      </c>
      <c r="AC416" s="7">
        <f t="shared" si="37"/>
        <v>43501</v>
      </c>
      <c r="AD416" s="7" t="str">
        <f t="shared" si="38"/>
        <v>Tuesday</v>
      </c>
      <c r="AE416" s="2">
        <v>0.70475694444444448</v>
      </c>
      <c r="AF416" s="5">
        <v>1</v>
      </c>
      <c r="AG416" s="1">
        <v>43501</v>
      </c>
      <c r="AH416" s="7">
        <f t="shared" si="39"/>
        <v>43497</v>
      </c>
      <c r="AI416" s="7">
        <f t="shared" si="40"/>
        <v>43501</v>
      </c>
      <c r="AJ416" s="7" t="str">
        <f t="shared" si="41"/>
        <v>Tuesday</v>
      </c>
      <c r="AK416" s="2">
        <v>0.70576388888888886</v>
      </c>
      <c r="AL416" t="s">
        <v>32</v>
      </c>
      <c r="AM416" t="s">
        <v>33</v>
      </c>
      <c r="AN416" t="s">
        <v>46</v>
      </c>
      <c r="AO416" t="s">
        <v>27</v>
      </c>
    </row>
    <row r="417" spans="1:41" x14ac:dyDescent="0.2">
      <c r="A417" t="s">
        <v>27</v>
      </c>
      <c r="B417">
        <v>825934</v>
      </c>
      <c r="C417" t="s">
        <v>40</v>
      </c>
      <c r="D417" t="s">
        <v>47</v>
      </c>
      <c r="E417" t="s">
        <v>42</v>
      </c>
      <c r="F417">
        <v>53208</v>
      </c>
      <c r="G417" t="s">
        <v>29</v>
      </c>
      <c r="H417" t="s">
        <v>43</v>
      </c>
      <c r="I417">
        <v>11152</v>
      </c>
      <c r="J417" t="s">
        <v>30</v>
      </c>
      <c r="K417" t="s">
        <v>49</v>
      </c>
      <c r="L417">
        <f>VLOOKUP($K417,Key!$A$1:$D$106,2,FALSE)</f>
        <v>43.03913</v>
      </c>
      <c r="M417">
        <f>VLOOKUP($K417,Key!$A$1:$D$106,3,FALSE)</f>
        <v>-87.916150000000002</v>
      </c>
      <c r="N417" t="str">
        <f>VLOOKUP($K417,Key!$A$1:$D$106,4,FALSE)</f>
        <v>Milwaukee</v>
      </c>
      <c r="O417" t="s">
        <v>35</v>
      </c>
      <c r="P417">
        <f>VLOOKUP($O417,Key!$A$1:$D$106,2,FALSE)</f>
        <v>43.042490000000001</v>
      </c>
      <c r="Q417">
        <f>VLOOKUP($O417,Key!$A$1:$D$106,3,FALSE)</f>
        <v>-87.909959999999998</v>
      </c>
      <c r="R417" t="str">
        <f>VLOOKUP($O417,Key!$A$1:$D$106,4,FALSE)</f>
        <v>Milwaukee</v>
      </c>
      <c r="S417">
        <v>5</v>
      </c>
      <c r="T417">
        <v>0</v>
      </c>
      <c r="U417">
        <v>0</v>
      </c>
      <c r="V417" t="s">
        <v>32</v>
      </c>
      <c r="W417">
        <v>0</v>
      </c>
      <c r="X417">
        <v>0</v>
      </c>
      <c r="Y417">
        <v>0</v>
      </c>
      <c r="Z417" s="4">
        <v>-1</v>
      </c>
      <c r="AA417" s="1">
        <v>43502</v>
      </c>
      <c r="AB417" s="6">
        <f t="shared" si="36"/>
        <v>43497</v>
      </c>
      <c r="AC417" s="6">
        <f t="shared" si="37"/>
        <v>43502</v>
      </c>
      <c r="AD417" s="6" t="str">
        <f t="shared" si="38"/>
        <v>Wednesday</v>
      </c>
      <c r="AE417" s="2">
        <v>0.31696759259259261</v>
      </c>
      <c r="AF417" s="4">
        <v>1</v>
      </c>
      <c r="AG417" s="1">
        <v>43502</v>
      </c>
      <c r="AH417" s="6">
        <f t="shared" si="39"/>
        <v>43497</v>
      </c>
      <c r="AI417" s="6">
        <f t="shared" si="40"/>
        <v>43502</v>
      </c>
      <c r="AJ417" s="6" t="str">
        <f t="shared" si="41"/>
        <v>Wednesday</v>
      </c>
      <c r="AK417" s="2">
        <v>0.32027777777777777</v>
      </c>
      <c r="AL417" t="s">
        <v>32</v>
      </c>
      <c r="AM417" t="s">
        <v>33</v>
      </c>
      <c r="AN417" t="s">
        <v>46</v>
      </c>
      <c r="AO417" t="s">
        <v>27</v>
      </c>
    </row>
    <row r="418" spans="1:41" x14ac:dyDescent="0.2">
      <c r="A418" t="s">
        <v>27</v>
      </c>
      <c r="B418">
        <v>1328721</v>
      </c>
      <c r="C418" t="s">
        <v>40</v>
      </c>
      <c r="D418" t="s">
        <v>47</v>
      </c>
      <c r="E418" t="s">
        <v>42</v>
      </c>
      <c r="F418">
        <v>53207</v>
      </c>
      <c r="G418" t="s">
        <v>29</v>
      </c>
      <c r="H418" t="s">
        <v>43</v>
      </c>
      <c r="I418">
        <v>12473</v>
      </c>
      <c r="J418" t="s">
        <v>30</v>
      </c>
      <c r="K418" t="s">
        <v>60</v>
      </c>
      <c r="L418">
        <f>VLOOKUP($K418,Key!$A$1:$D$106,2,FALSE)</f>
        <v>43.037300000000002</v>
      </c>
      <c r="M418">
        <f>VLOOKUP($K418,Key!$A$1:$D$106,3,FALSE)</f>
        <v>-87.915800000000004</v>
      </c>
      <c r="N418" t="str">
        <f>VLOOKUP($K418,Key!$A$1:$D$106,4,FALSE)</f>
        <v>Milwaukee</v>
      </c>
      <c r="O418" t="s">
        <v>57</v>
      </c>
      <c r="P418">
        <f>VLOOKUP($O418,Key!$A$1:$D$106,2,FALSE)</f>
        <v>43.026229999999998</v>
      </c>
      <c r="Q418">
        <f>VLOOKUP($O418,Key!$A$1:$D$106,3,FALSE)</f>
        <v>-87.912809999999993</v>
      </c>
      <c r="R418" t="str">
        <f>VLOOKUP($O418,Key!$A$1:$D$106,4,FALSE)</f>
        <v>Milwaukee</v>
      </c>
      <c r="S418">
        <v>8</v>
      </c>
      <c r="T418">
        <v>0</v>
      </c>
      <c r="U418">
        <v>0</v>
      </c>
      <c r="V418" t="s">
        <v>32</v>
      </c>
      <c r="W418">
        <v>1</v>
      </c>
      <c r="X418">
        <v>1</v>
      </c>
      <c r="Y418">
        <v>40</v>
      </c>
      <c r="Z418" s="5">
        <v>-1</v>
      </c>
      <c r="AA418" s="1">
        <v>43502</v>
      </c>
      <c r="AB418" s="7">
        <f t="shared" si="36"/>
        <v>43497</v>
      </c>
      <c r="AC418" s="7">
        <f t="shared" si="37"/>
        <v>43502</v>
      </c>
      <c r="AD418" s="7" t="str">
        <f t="shared" si="38"/>
        <v>Wednesday</v>
      </c>
      <c r="AE418" s="2">
        <v>0.38734953703703701</v>
      </c>
      <c r="AF418" s="5">
        <v>1</v>
      </c>
      <c r="AG418" s="1">
        <v>43502</v>
      </c>
      <c r="AH418" s="7">
        <f t="shared" si="39"/>
        <v>43497</v>
      </c>
      <c r="AI418" s="7">
        <f t="shared" si="40"/>
        <v>43502</v>
      </c>
      <c r="AJ418" s="7" t="str">
        <f t="shared" si="41"/>
        <v>Wednesday</v>
      </c>
      <c r="AK418" s="2">
        <v>0.39246527777777779</v>
      </c>
      <c r="AL418" t="s">
        <v>32</v>
      </c>
      <c r="AM418" t="s">
        <v>33</v>
      </c>
      <c r="AN418" t="s">
        <v>46</v>
      </c>
      <c r="AO418" t="s">
        <v>27</v>
      </c>
    </row>
    <row r="419" spans="1:41" x14ac:dyDescent="0.2">
      <c r="A419" t="s">
        <v>27</v>
      </c>
      <c r="B419">
        <v>1328721</v>
      </c>
      <c r="C419" t="s">
        <v>40</v>
      </c>
      <c r="D419" t="s">
        <v>47</v>
      </c>
      <c r="E419" t="s">
        <v>42</v>
      </c>
      <c r="F419">
        <v>53207</v>
      </c>
      <c r="G419" t="s">
        <v>29</v>
      </c>
      <c r="H419" t="s">
        <v>43</v>
      </c>
      <c r="I419">
        <v>12510</v>
      </c>
      <c r="J419" t="s">
        <v>30</v>
      </c>
      <c r="K419" t="s">
        <v>62</v>
      </c>
      <c r="L419">
        <f>VLOOKUP($K419,Key!$A$1:$D$106,2,FALSE)</f>
        <v>43.041646999999998</v>
      </c>
      <c r="M419">
        <f>VLOOKUP($K419,Key!$A$1:$D$106,3,FALSE)</f>
        <v>-87.927257999999995</v>
      </c>
      <c r="N419" t="str">
        <f>VLOOKUP($K419,Key!$A$1:$D$106,4,FALSE)</f>
        <v>Milwaukee</v>
      </c>
      <c r="O419" t="s">
        <v>57</v>
      </c>
      <c r="P419">
        <f>VLOOKUP($O419,Key!$A$1:$D$106,2,FALSE)</f>
        <v>43.026229999999998</v>
      </c>
      <c r="Q419">
        <f>VLOOKUP($O419,Key!$A$1:$D$106,3,FALSE)</f>
        <v>-87.912809999999993</v>
      </c>
      <c r="R419" t="str">
        <f>VLOOKUP($O419,Key!$A$1:$D$106,4,FALSE)</f>
        <v>Milwaukee</v>
      </c>
      <c r="S419">
        <v>13</v>
      </c>
      <c r="T419">
        <v>0</v>
      </c>
      <c r="U419">
        <v>0</v>
      </c>
      <c r="V419" t="s">
        <v>32</v>
      </c>
      <c r="W419">
        <v>1</v>
      </c>
      <c r="X419">
        <v>1</v>
      </c>
      <c r="Y419">
        <v>40</v>
      </c>
      <c r="Z419" s="4">
        <v>-1</v>
      </c>
      <c r="AA419" s="1">
        <v>43502</v>
      </c>
      <c r="AB419" s="6">
        <f t="shared" si="36"/>
        <v>43497</v>
      </c>
      <c r="AC419" s="6">
        <f t="shared" si="37"/>
        <v>43502</v>
      </c>
      <c r="AD419" s="6" t="str">
        <f t="shared" si="38"/>
        <v>Wednesday</v>
      </c>
      <c r="AE419" s="2">
        <v>0.63215277777777779</v>
      </c>
      <c r="AF419" s="4">
        <v>1</v>
      </c>
      <c r="AG419" s="1">
        <v>43502</v>
      </c>
      <c r="AH419" s="6">
        <f t="shared" si="39"/>
        <v>43497</v>
      </c>
      <c r="AI419" s="6">
        <f t="shared" si="40"/>
        <v>43502</v>
      </c>
      <c r="AJ419" s="6" t="str">
        <f t="shared" si="41"/>
        <v>Wednesday</v>
      </c>
      <c r="AK419" s="2">
        <v>0.64098379629629632</v>
      </c>
      <c r="AL419" t="s">
        <v>32</v>
      </c>
      <c r="AM419" t="s">
        <v>33</v>
      </c>
      <c r="AN419" t="s">
        <v>46</v>
      </c>
      <c r="AO419" t="s">
        <v>27</v>
      </c>
    </row>
    <row r="420" spans="1:41" x14ac:dyDescent="0.2">
      <c r="A420" t="s">
        <v>27</v>
      </c>
      <c r="B420">
        <v>2237245</v>
      </c>
      <c r="C420" t="s">
        <v>40</v>
      </c>
      <c r="D420" t="s">
        <v>47</v>
      </c>
      <c r="E420" t="s">
        <v>42</v>
      </c>
      <c r="F420">
        <v>53211</v>
      </c>
      <c r="G420" t="s">
        <v>29</v>
      </c>
      <c r="H420" t="s">
        <v>43</v>
      </c>
      <c r="I420">
        <v>5712</v>
      </c>
      <c r="J420" t="s">
        <v>30</v>
      </c>
      <c r="K420" t="s">
        <v>84</v>
      </c>
      <c r="L420">
        <f>VLOOKUP($K420,Key!$A$1:$D$106,2,FALSE)</f>
        <v>43.074890000000003</v>
      </c>
      <c r="M420">
        <f>VLOOKUP($K420,Key!$A$1:$D$106,3,FALSE)</f>
        <v>-87.882810000000006</v>
      </c>
      <c r="N420" t="str">
        <f>VLOOKUP($K420,Key!$A$1:$D$106,4,FALSE)</f>
        <v>Milwaukee</v>
      </c>
      <c r="O420" t="s">
        <v>107</v>
      </c>
      <c r="P420">
        <f>VLOOKUP($O420,Key!$A$1:$D$106,2,FALSE)</f>
        <v>43.06033</v>
      </c>
      <c r="Q420">
        <f>VLOOKUP($O420,Key!$A$1:$D$106,3,FALSE)</f>
        <v>-87.89546</v>
      </c>
      <c r="R420" t="str">
        <f>VLOOKUP($O420,Key!$A$1:$D$106,4,FALSE)</f>
        <v>Milwaukee</v>
      </c>
      <c r="S420">
        <v>9</v>
      </c>
      <c r="T420">
        <v>0</v>
      </c>
      <c r="U420">
        <v>0</v>
      </c>
      <c r="V420" t="s">
        <v>32</v>
      </c>
      <c r="W420">
        <v>1</v>
      </c>
      <c r="X420">
        <v>1</v>
      </c>
      <c r="Y420">
        <v>40</v>
      </c>
      <c r="Z420" s="5">
        <v>-1</v>
      </c>
      <c r="AA420" s="1">
        <v>43502</v>
      </c>
      <c r="AB420" s="7">
        <f t="shared" si="36"/>
        <v>43497</v>
      </c>
      <c r="AC420" s="7">
        <f t="shared" si="37"/>
        <v>43502</v>
      </c>
      <c r="AD420" s="7" t="str">
        <f t="shared" si="38"/>
        <v>Wednesday</v>
      </c>
      <c r="AE420" s="2">
        <v>0.81694444444444436</v>
      </c>
      <c r="AF420" s="5">
        <v>1</v>
      </c>
      <c r="AG420" s="1">
        <v>43502</v>
      </c>
      <c r="AH420" s="7">
        <f t="shared" si="39"/>
        <v>43497</v>
      </c>
      <c r="AI420" s="7">
        <f t="shared" si="40"/>
        <v>43502</v>
      </c>
      <c r="AJ420" s="7" t="str">
        <f t="shared" si="41"/>
        <v>Wednesday</v>
      </c>
      <c r="AK420" s="2">
        <v>0.82342592592592589</v>
      </c>
      <c r="AL420" t="s">
        <v>32</v>
      </c>
      <c r="AM420" t="s">
        <v>33</v>
      </c>
      <c r="AN420" t="s">
        <v>46</v>
      </c>
      <c r="AO420" t="s">
        <v>27</v>
      </c>
    </row>
    <row r="421" spans="1:41" x14ac:dyDescent="0.2">
      <c r="A421" t="s">
        <v>27</v>
      </c>
      <c r="B421">
        <v>1737027</v>
      </c>
      <c r="C421" t="s">
        <v>40</v>
      </c>
      <c r="F421">
        <v>53202</v>
      </c>
      <c r="G421" t="s">
        <v>29</v>
      </c>
      <c r="H421" t="s">
        <v>43</v>
      </c>
      <c r="I421">
        <v>12619</v>
      </c>
      <c r="J421" t="s">
        <v>30</v>
      </c>
      <c r="K421" t="s">
        <v>49</v>
      </c>
      <c r="L421">
        <f>VLOOKUP($K421,Key!$A$1:$D$106,2,FALSE)</f>
        <v>43.03913</v>
      </c>
      <c r="M421">
        <f>VLOOKUP($K421,Key!$A$1:$D$106,3,FALSE)</f>
        <v>-87.916150000000002</v>
      </c>
      <c r="N421" t="str">
        <f>VLOOKUP($K421,Key!$A$1:$D$106,4,FALSE)</f>
        <v>Milwaukee</v>
      </c>
      <c r="O421" t="s">
        <v>88</v>
      </c>
      <c r="P421">
        <f>VLOOKUP($O421,Key!$A$1:$D$106,2,FALSE)</f>
        <v>43.031480000000002</v>
      </c>
      <c r="Q421">
        <f>VLOOKUP($O421,Key!$A$1:$D$106,3,FALSE)</f>
        <v>-87.908169999999998</v>
      </c>
      <c r="R421" t="str">
        <f>VLOOKUP($O421,Key!$A$1:$D$106,4,FALSE)</f>
        <v>Milwaukee</v>
      </c>
      <c r="S421">
        <v>10</v>
      </c>
      <c r="T421">
        <v>0</v>
      </c>
      <c r="U421">
        <v>0</v>
      </c>
      <c r="V421" t="s">
        <v>32</v>
      </c>
      <c r="W421">
        <v>1</v>
      </c>
      <c r="X421">
        <v>1</v>
      </c>
      <c r="Y421">
        <v>40</v>
      </c>
      <c r="Z421" s="4">
        <v>-1</v>
      </c>
      <c r="AA421" s="1">
        <v>43502</v>
      </c>
      <c r="AB421" s="6">
        <f t="shared" si="36"/>
        <v>43497</v>
      </c>
      <c r="AC421" s="6">
        <f t="shared" si="37"/>
        <v>43502</v>
      </c>
      <c r="AD421" s="6" t="str">
        <f t="shared" si="38"/>
        <v>Wednesday</v>
      </c>
      <c r="AE421" s="2">
        <v>0.90856481481481488</v>
      </c>
      <c r="AF421" s="4">
        <v>1</v>
      </c>
      <c r="AG421" s="1">
        <v>43502</v>
      </c>
      <c r="AH421" s="6">
        <f t="shared" si="39"/>
        <v>43497</v>
      </c>
      <c r="AI421" s="6">
        <f t="shared" si="40"/>
        <v>43502</v>
      </c>
      <c r="AJ421" s="6" t="str">
        <f t="shared" si="41"/>
        <v>Wednesday</v>
      </c>
      <c r="AK421" s="2">
        <v>0.9158680555555555</v>
      </c>
      <c r="AL421" t="s">
        <v>32</v>
      </c>
      <c r="AM421" t="s">
        <v>33</v>
      </c>
      <c r="AN421" t="s">
        <v>46</v>
      </c>
      <c r="AO421" t="s">
        <v>27</v>
      </c>
    </row>
    <row r="422" spans="1:41" x14ac:dyDescent="0.2">
      <c r="A422" t="s">
        <v>27</v>
      </c>
      <c r="B422">
        <v>2252995</v>
      </c>
      <c r="C422" t="s">
        <v>40</v>
      </c>
      <c r="D422" t="s">
        <v>47</v>
      </c>
      <c r="E422" t="s">
        <v>42</v>
      </c>
      <c r="F422">
        <v>53211</v>
      </c>
      <c r="G422" t="s">
        <v>29</v>
      </c>
      <c r="H422" t="s">
        <v>43</v>
      </c>
      <c r="I422">
        <v>12511</v>
      </c>
      <c r="J422" t="s">
        <v>30</v>
      </c>
      <c r="K422" t="s">
        <v>85</v>
      </c>
      <c r="L422">
        <f>VLOOKUP($K422,Key!$A$1:$D$106,2,FALSE)</f>
        <v>43.078530000000001</v>
      </c>
      <c r="M422">
        <f>VLOOKUP($K422,Key!$A$1:$D$106,3,FALSE)</f>
        <v>-87.882620000000003</v>
      </c>
      <c r="N422" t="str">
        <f>VLOOKUP($K422,Key!$A$1:$D$106,4,FALSE)</f>
        <v>Milwaukee</v>
      </c>
      <c r="O422" t="s">
        <v>84</v>
      </c>
      <c r="P422">
        <f>VLOOKUP($O422,Key!$A$1:$D$106,2,FALSE)</f>
        <v>43.074890000000003</v>
      </c>
      <c r="Q422">
        <f>VLOOKUP($O422,Key!$A$1:$D$106,3,FALSE)</f>
        <v>-87.882810000000006</v>
      </c>
      <c r="R422" t="str">
        <f>VLOOKUP($O422,Key!$A$1:$D$106,4,FALSE)</f>
        <v>Milwaukee</v>
      </c>
      <c r="S422">
        <v>2</v>
      </c>
      <c r="T422">
        <v>0</v>
      </c>
      <c r="U422">
        <v>0</v>
      </c>
      <c r="V422" t="s">
        <v>32</v>
      </c>
      <c r="W422">
        <v>0</v>
      </c>
      <c r="X422">
        <v>0</v>
      </c>
      <c r="Y422">
        <v>0</v>
      </c>
      <c r="Z422" s="5">
        <v>-1</v>
      </c>
      <c r="AA422" s="1">
        <v>43502</v>
      </c>
      <c r="AB422" s="7">
        <f t="shared" si="36"/>
        <v>43497</v>
      </c>
      <c r="AC422" s="7">
        <f t="shared" si="37"/>
        <v>43502</v>
      </c>
      <c r="AD422" s="7" t="str">
        <f t="shared" si="38"/>
        <v>Wednesday</v>
      </c>
      <c r="AE422" s="2">
        <v>0.95686342592592588</v>
      </c>
      <c r="AF422" s="5">
        <v>1</v>
      </c>
      <c r="AG422" s="1">
        <v>43502</v>
      </c>
      <c r="AH422" s="7">
        <f t="shared" si="39"/>
        <v>43497</v>
      </c>
      <c r="AI422" s="7">
        <f t="shared" si="40"/>
        <v>43502</v>
      </c>
      <c r="AJ422" s="7" t="str">
        <f t="shared" si="41"/>
        <v>Wednesday</v>
      </c>
      <c r="AK422" s="2">
        <v>0.95776620370370369</v>
      </c>
      <c r="AL422" t="s">
        <v>32</v>
      </c>
      <c r="AM422" t="s">
        <v>33</v>
      </c>
      <c r="AN422" t="s">
        <v>46</v>
      </c>
      <c r="AO422" t="s">
        <v>27</v>
      </c>
    </row>
    <row r="423" spans="1:41" x14ac:dyDescent="0.2">
      <c r="A423" t="s">
        <v>27</v>
      </c>
      <c r="B423">
        <v>2070494</v>
      </c>
      <c r="C423" t="s">
        <v>40</v>
      </c>
      <c r="D423" t="s">
        <v>47</v>
      </c>
      <c r="E423" t="s">
        <v>42</v>
      </c>
      <c r="F423">
        <v>53215</v>
      </c>
      <c r="G423" t="s">
        <v>29</v>
      </c>
      <c r="H423" t="s">
        <v>43</v>
      </c>
      <c r="I423">
        <v>11101</v>
      </c>
      <c r="J423" t="s">
        <v>30</v>
      </c>
      <c r="K423" t="s">
        <v>84</v>
      </c>
      <c r="L423">
        <f>VLOOKUP($K423,Key!$A$1:$D$106,2,FALSE)</f>
        <v>43.074890000000003</v>
      </c>
      <c r="M423">
        <f>VLOOKUP($K423,Key!$A$1:$D$106,3,FALSE)</f>
        <v>-87.882810000000006</v>
      </c>
      <c r="N423" t="str">
        <f>VLOOKUP($K423,Key!$A$1:$D$106,4,FALSE)</f>
        <v>Milwaukee</v>
      </c>
      <c r="O423" t="s">
        <v>83</v>
      </c>
      <c r="P423">
        <f>VLOOKUP($O423,Key!$A$1:$D$106,2,FALSE)</f>
        <v>43.074655999999997</v>
      </c>
      <c r="Q423">
        <f>VLOOKUP($O423,Key!$A$1:$D$106,3,FALSE)</f>
        <v>-87.889011999999994</v>
      </c>
      <c r="R423" t="str">
        <f>VLOOKUP($O423,Key!$A$1:$D$106,4,FALSE)</f>
        <v>Milwaukee</v>
      </c>
      <c r="S423">
        <v>3</v>
      </c>
      <c r="T423">
        <v>0</v>
      </c>
      <c r="U423">
        <v>0</v>
      </c>
      <c r="V423" t="s">
        <v>32</v>
      </c>
      <c r="W423">
        <v>0</v>
      </c>
      <c r="X423">
        <v>0</v>
      </c>
      <c r="Y423">
        <v>0</v>
      </c>
      <c r="Z423" s="4">
        <v>-1</v>
      </c>
      <c r="AA423" s="1">
        <v>43503</v>
      </c>
      <c r="AB423" s="6">
        <f t="shared" si="36"/>
        <v>43497</v>
      </c>
      <c r="AC423" s="6">
        <f t="shared" si="37"/>
        <v>43503</v>
      </c>
      <c r="AD423" s="6" t="str">
        <f t="shared" si="38"/>
        <v>Thursday</v>
      </c>
      <c r="AE423" s="2">
        <v>0.66387731481481482</v>
      </c>
      <c r="AF423" s="4">
        <v>1</v>
      </c>
      <c r="AG423" s="1">
        <v>43503</v>
      </c>
      <c r="AH423" s="6">
        <f t="shared" si="39"/>
        <v>43497</v>
      </c>
      <c r="AI423" s="6">
        <f t="shared" si="40"/>
        <v>43503</v>
      </c>
      <c r="AJ423" s="6" t="str">
        <f t="shared" si="41"/>
        <v>Thursday</v>
      </c>
      <c r="AK423" s="2">
        <v>0.66538194444444443</v>
      </c>
      <c r="AL423" t="s">
        <v>32</v>
      </c>
      <c r="AM423" t="s">
        <v>33</v>
      </c>
      <c r="AN423" t="s">
        <v>46</v>
      </c>
      <c r="AO423" t="s">
        <v>27</v>
      </c>
    </row>
    <row r="424" spans="1:41" x14ac:dyDescent="0.2">
      <c r="A424" t="s">
        <v>101</v>
      </c>
      <c r="B424">
        <v>2257274</v>
      </c>
      <c r="C424" t="s">
        <v>40</v>
      </c>
      <c r="D424" t="s">
        <v>47</v>
      </c>
      <c r="E424" t="s">
        <v>42</v>
      </c>
      <c r="F424">
        <v>53202</v>
      </c>
      <c r="G424" t="s">
        <v>29</v>
      </c>
      <c r="H424" t="s">
        <v>102</v>
      </c>
      <c r="I424">
        <v>12560</v>
      </c>
      <c r="J424" t="s">
        <v>30</v>
      </c>
      <c r="K424" t="s">
        <v>71</v>
      </c>
      <c r="L424">
        <f>VLOOKUP($K424,Key!$A$1:$D$106,2,FALSE)</f>
        <v>43.038719999999998</v>
      </c>
      <c r="M424">
        <f>VLOOKUP($K424,Key!$A$1:$D$106,3,FALSE)</f>
        <v>-87.905339999999995</v>
      </c>
      <c r="N424" t="str">
        <f>VLOOKUP($K424,Key!$A$1:$D$106,4,FALSE)</f>
        <v>Milwaukee</v>
      </c>
      <c r="O424" t="s">
        <v>98</v>
      </c>
      <c r="P424">
        <f>VLOOKUP($O424,Key!$A$1:$D$106,2,FALSE)</f>
        <v>43.05097</v>
      </c>
      <c r="Q424">
        <f>VLOOKUP($O424,Key!$A$1:$D$106,3,FALSE)</f>
        <v>-87.906440000000003</v>
      </c>
      <c r="R424" t="str">
        <f>VLOOKUP($O424,Key!$A$1:$D$106,4,FALSE)</f>
        <v>Milwaukee</v>
      </c>
      <c r="S424">
        <v>7</v>
      </c>
      <c r="T424">
        <v>0</v>
      </c>
      <c r="U424">
        <v>0</v>
      </c>
      <c r="V424" t="s">
        <v>32</v>
      </c>
      <c r="W424">
        <v>1</v>
      </c>
      <c r="X424">
        <v>1</v>
      </c>
      <c r="Y424">
        <v>40</v>
      </c>
      <c r="Z424" s="5">
        <v>-1</v>
      </c>
      <c r="AA424" s="1">
        <v>43503</v>
      </c>
      <c r="AB424" s="7">
        <f t="shared" si="36"/>
        <v>43497</v>
      </c>
      <c r="AC424" s="7">
        <f t="shared" si="37"/>
        <v>43503</v>
      </c>
      <c r="AD424" s="7" t="str">
        <f t="shared" si="38"/>
        <v>Thursday</v>
      </c>
      <c r="AE424" s="2">
        <v>0.67666666666666664</v>
      </c>
      <c r="AF424" s="5">
        <v>1</v>
      </c>
      <c r="AG424" s="1">
        <v>43503</v>
      </c>
      <c r="AH424" s="7">
        <f t="shared" si="39"/>
        <v>43497</v>
      </c>
      <c r="AI424" s="7">
        <f t="shared" si="40"/>
        <v>43503</v>
      </c>
      <c r="AJ424" s="7" t="str">
        <f t="shared" si="41"/>
        <v>Thursday</v>
      </c>
      <c r="AK424" s="2">
        <v>0.68126157407407406</v>
      </c>
      <c r="AL424" t="s">
        <v>32</v>
      </c>
      <c r="AM424" t="s">
        <v>32</v>
      </c>
      <c r="AN424" t="s">
        <v>46</v>
      </c>
      <c r="AO424" t="s">
        <v>27</v>
      </c>
    </row>
    <row r="425" spans="1:41" x14ac:dyDescent="0.2">
      <c r="A425" t="s">
        <v>27</v>
      </c>
      <c r="B425">
        <v>2243085</v>
      </c>
      <c r="C425" t="s">
        <v>40</v>
      </c>
      <c r="F425">
        <v>53204</v>
      </c>
      <c r="G425" t="s">
        <v>29</v>
      </c>
      <c r="H425" t="s">
        <v>115</v>
      </c>
      <c r="I425">
        <v>32</v>
      </c>
      <c r="J425" t="s">
        <v>30</v>
      </c>
      <c r="K425" t="s">
        <v>56</v>
      </c>
      <c r="L425">
        <f>VLOOKUP($K425,Key!$A$1:$D$106,2,FALSE)</f>
        <v>43.02948</v>
      </c>
      <c r="M425">
        <f>VLOOKUP($K425,Key!$A$1:$D$106,3,FALSE)</f>
        <v>-87.912819999999996</v>
      </c>
      <c r="N425" t="str">
        <f>VLOOKUP($K425,Key!$A$1:$D$106,4,FALSE)</f>
        <v>Milwaukee</v>
      </c>
      <c r="O425" t="s">
        <v>35</v>
      </c>
      <c r="P425">
        <f>VLOOKUP($O425,Key!$A$1:$D$106,2,FALSE)</f>
        <v>43.042490000000001</v>
      </c>
      <c r="Q425">
        <f>VLOOKUP($O425,Key!$A$1:$D$106,3,FALSE)</f>
        <v>-87.909959999999998</v>
      </c>
      <c r="R425" t="str">
        <f>VLOOKUP($O425,Key!$A$1:$D$106,4,FALSE)</f>
        <v>Milwaukee</v>
      </c>
      <c r="S425">
        <v>9</v>
      </c>
      <c r="T425">
        <v>0</v>
      </c>
      <c r="U425">
        <v>2</v>
      </c>
      <c r="V425" t="s">
        <v>32</v>
      </c>
      <c r="W425">
        <v>1</v>
      </c>
      <c r="X425">
        <v>1</v>
      </c>
      <c r="Y425">
        <v>40</v>
      </c>
      <c r="Z425" s="4">
        <v>-1</v>
      </c>
      <c r="AA425" s="1">
        <v>43505</v>
      </c>
      <c r="AB425" s="6">
        <f t="shared" si="36"/>
        <v>43497</v>
      </c>
      <c r="AC425" s="6">
        <f t="shared" si="37"/>
        <v>43505</v>
      </c>
      <c r="AD425" s="6" t="str">
        <f t="shared" si="38"/>
        <v>Saturday</v>
      </c>
      <c r="AE425" s="2">
        <v>0.58990740740740744</v>
      </c>
      <c r="AF425" s="4">
        <v>1</v>
      </c>
      <c r="AG425" s="1">
        <v>43505</v>
      </c>
      <c r="AH425" s="6">
        <f t="shared" si="39"/>
        <v>43497</v>
      </c>
      <c r="AI425" s="6">
        <f t="shared" si="40"/>
        <v>43505</v>
      </c>
      <c r="AJ425" s="6" t="str">
        <f t="shared" si="41"/>
        <v>Saturday</v>
      </c>
      <c r="AK425" s="2">
        <v>0.5958796296296297</v>
      </c>
      <c r="AL425" t="s">
        <v>32</v>
      </c>
      <c r="AM425" t="s">
        <v>33</v>
      </c>
      <c r="AN425" t="s">
        <v>46</v>
      </c>
      <c r="AO425" t="s">
        <v>27</v>
      </c>
    </row>
    <row r="426" spans="1:41" x14ac:dyDescent="0.2">
      <c r="A426" t="s">
        <v>27</v>
      </c>
      <c r="B426">
        <v>2224317</v>
      </c>
      <c r="C426" t="s">
        <v>40</v>
      </c>
      <c r="D426" t="s">
        <v>47</v>
      </c>
      <c r="E426" t="s">
        <v>42</v>
      </c>
      <c r="F426">
        <v>53202</v>
      </c>
      <c r="G426" t="s">
        <v>29</v>
      </c>
      <c r="H426" t="s">
        <v>43</v>
      </c>
      <c r="I426">
        <v>5444</v>
      </c>
      <c r="J426" t="s">
        <v>30</v>
      </c>
      <c r="K426" t="s">
        <v>79</v>
      </c>
      <c r="L426">
        <f>VLOOKUP($K426,Key!$A$1:$D$106,2,FALSE)</f>
        <v>43.077359999999999</v>
      </c>
      <c r="M426">
        <f>VLOOKUP($K426,Key!$A$1:$D$106,3,FALSE)</f>
        <v>-87.880769999999998</v>
      </c>
      <c r="N426" t="str">
        <f>VLOOKUP($K426,Key!$A$1:$D$106,4,FALSE)</f>
        <v>Milwaukee</v>
      </c>
      <c r="O426" t="s">
        <v>106</v>
      </c>
      <c r="P426">
        <f>VLOOKUP($O426,Key!$A$1:$D$106,2,FALSE)</f>
        <v>43.069021999999997</v>
      </c>
      <c r="Q426">
        <f>VLOOKUP($O426,Key!$A$1:$D$106,3,FALSE)</f>
        <v>-87.887940999999998</v>
      </c>
      <c r="R426" t="str">
        <f>VLOOKUP($O426,Key!$A$1:$D$106,4,FALSE)</f>
        <v>Milwaukee</v>
      </c>
      <c r="S426">
        <v>12</v>
      </c>
      <c r="T426">
        <v>0</v>
      </c>
      <c r="U426">
        <v>0</v>
      </c>
      <c r="V426" t="s">
        <v>32</v>
      </c>
      <c r="W426">
        <v>1</v>
      </c>
      <c r="X426">
        <v>1</v>
      </c>
      <c r="Y426">
        <v>40</v>
      </c>
      <c r="Z426" s="5">
        <v>-1</v>
      </c>
      <c r="AA426" s="1">
        <v>43505</v>
      </c>
      <c r="AB426" s="7">
        <f t="shared" si="36"/>
        <v>43497</v>
      </c>
      <c r="AC426" s="7">
        <f t="shared" si="37"/>
        <v>43505</v>
      </c>
      <c r="AD426" s="7" t="str">
        <f t="shared" si="38"/>
        <v>Saturday</v>
      </c>
      <c r="AE426" s="2">
        <v>0.966863425925926</v>
      </c>
      <c r="AF426" s="5">
        <v>1</v>
      </c>
      <c r="AG426" s="1">
        <v>43505</v>
      </c>
      <c r="AH426" s="7">
        <f t="shared" si="39"/>
        <v>43497</v>
      </c>
      <c r="AI426" s="7">
        <f t="shared" si="40"/>
        <v>43505</v>
      </c>
      <c r="AJ426" s="7" t="str">
        <f t="shared" si="41"/>
        <v>Saturday</v>
      </c>
      <c r="AK426" s="2">
        <v>0.97517361111111101</v>
      </c>
      <c r="AL426" t="s">
        <v>32</v>
      </c>
      <c r="AM426" t="s">
        <v>33</v>
      </c>
      <c r="AN426" t="s">
        <v>46</v>
      </c>
      <c r="AO426" t="s">
        <v>27</v>
      </c>
    </row>
    <row r="427" spans="1:41" x14ac:dyDescent="0.2">
      <c r="A427" t="s">
        <v>27</v>
      </c>
      <c r="B427">
        <v>825934</v>
      </c>
      <c r="C427" t="s">
        <v>40</v>
      </c>
      <c r="D427" t="s">
        <v>47</v>
      </c>
      <c r="E427" t="s">
        <v>42</v>
      </c>
      <c r="F427">
        <v>53208</v>
      </c>
      <c r="G427" t="s">
        <v>29</v>
      </c>
      <c r="H427" t="s">
        <v>43</v>
      </c>
      <c r="I427">
        <v>12631</v>
      </c>
      <c r="J427" t="s">
        <v>30</v>
      </c>
      <c r="K427" t="s">
        <v>49</v>
      </c>
      <c r="L427">
        <f>VLOOKUP($K427,Key!$A$1:$D$106,2,FALSE)</f>
        <v>43.03913</v>
      </c>
      <c r="M427">
        <f>VLOOKUP($K427,Key!$A$1:$D$106,3,FALSE)</f>
        <v>-87.916150000000002</v>
      </c>
      <c r="N427" t="str">
        <f>VLOOKUP($K427,Key!$A$1:$D$106,4,FALSE)</f>
        <v>Milwaukee</v>
      </c>
      <c r="O427" t="s">
        <v>31</v>
      </c>
      <c r="P427">
        <f>VLOOKUP($O427,Key!$A$1:$D$106,2,FALSE)</f>
        <v>43.034619999999997</v>
      </c>
      <c r="Q427">
        <f>VLOOKUP($O427,Key!$A$1:$D$106,3,FALSE)</f>
        <v>-87.917500000000004</v>
      </c>
      <c r="R427" t="str">
        <f>VLOOKUP($O427,Key!$A$1:$D$106,4,FALSE)</f>
        <v>Milwaukee</v>
      </c>
      <c r="S427">
        <v>7</v>
      </c>
      <c r="T427">
        <v>0</v>
      </c>
      <c r="U427">
        <v>0</v>
      </c>
      <c r="V427" t="s">
        <v>32</v>
      </c>
      <c r="W427">
        <v>1</v>
      </c>
      <c r="X427">
        <v>1</v>
      </c>
      <c r="Y427">
        <v>40</v>
      </c>
      <c r="Z427" s="4">
        <v>-1</v>
      </c>
      <c r="AA427" s="1">
        <v>43509</v>
      </c>
      <c r="AB427" s="6">
        <f t="shared" si="36"/>
        <v>43497</v>
      </c>
      <c r="AC427" s="6">
        <f t="shared" si="37"/>
        <v>43509</v>
      </c>
      <c r="AD427" s="6" t="str">
        <f t="shared" si="38"/>
        <v>Wednesday</v>
      </c>
      <c r="AE427" s="2">
        <v>0.32429398148148147</v>
      </c>
      <c r="AF427" s="4">
        <v>1</v>
      </c>
      <c r="AG427" s="1">
        <v>43509</v>
      </c>
      <c r="AH427" s="6">
        <f t="shared" si="39"/>
        <v>43497</v>
      </c>
      <c r="AI427" s="6">
        <f t="shared" si="40"/>
        <v>43509</v>
      </c>
      <c r="AJ427" s="6" t="str">
        <f t="shared" si="41"/>
        <v>Wednesday</v>
      </c>
      <c r="AK427" s="2">
        <v>0.32886574074074076</v>
      </c>
      <c r="AL427" t="s">
        <v>32</v>
      </c>
      <c r="AM427" t="s">
        <v>33</v>
      </c>
      <c r="AN427" t="s">
        <v>46</v>
      </c>
      <c r="AO427" t="s">
        <v>27</v>
      </c>
    </row>
    <row r="428" spans="1:41" x14ac:dyDescent="0.2">
      <c r="A428" t="s">
        <v>27</v>
      </c>
      <c r="B428">
        <v>1269318</v>
      </c>
      <c r="C428" t="s">
        <v>40</v>
      </c>
      <c r="D428" t="s">
        <v>47</v>
      </c>
      <c r="E428" t="s">
        <v>42</v>
      </c>
      <c r="F428">
        <v>53204</v>
      </c>
      <c r="G428" t="s">
        <v>29</v>
      </c>
      <c r="H428" t="s">
        <v>43</v>
      </c>
      <c r="I428">
        <v>12610</v>
      </c>
      <c r="J428" t="s">
        <v>30</v>
      </c>
      <c r="K428" t="s">
        <v>60</v>
      </c>
      <c r="L428">
        <f>VLOOKUP($K428,Key!$A$1:$D$106,2,FALSE)</f>
        <v>43.037300000000002</v>
      </c>
      <c r="M428">
        <f>VLOOKUP($K428,Key!$A$1:$D$106,3,FALSE)</f>
        <v>-87.915800000000004</v>
      </c>
      <c r="N428" t="str">
        <f>VLOOKUP($K428,Key!$A$1:$D$106,4,FALSE)</f>
        <v>Milwaukee</v>
      </c>
      <c r="O428" t="s">
        <v>56</v>
      </c>
      <c r="P428">
        <f>VLOOKUP($O428,Key!$A$1:$D$106,2,FALSE)</f>
        <v>43.02948</v>
      </c>
      <c r="Q428">
        <f>VLOOKUP($O428,Key!$A$1:$D$106,3,FALSE)</f>
        <v>-87.912819999999996</v>
      </c>
      <c r="R428" t="str">
        <f>VLOOKUP($O428,Key!$A$1:$D$106,4,FALSE)</f>
        <v>Milwaukee</v>
      </c>
      <c r="S428">
        <v>5</v>
      </c>
      <c r="T428">
        <v>0</v>
      </c>
      <c r="U428">
        <v>0</v>
      </c>
      <c r="V428" t="s">
        <v>32</v>
      </c>
      <c r="W428">
        <v>0</v>
      </c>
      <c r="X428">
        <v>0</v>
      </c>
      <c r="Y428">
        <v>0</v>
      </c>
      <c r="Z428" s="5">
        <v>-1</v>
      </c>
      <c r="AA428" s="1">
        <v>43509</v>
      </c>
      <c r="AB428" s="7">
        <f t="shared" si="36"/>
        <v>43497</v>
      </c>
      <c r="AC428" s="7">
        <f t="shared" si="37"/>
        <v>43509</v>
      </c>
      <c r="AD428" s="7" t="str">
        <f t="shared" si="38"/>
        <v>Wednesday</v>
      </c>
      <c r="AE428" s="2">
        <v>0.63171296296296298</v>
      </c>
      <c r="AF428" s="5">
        <v>1</v>
      </c>
      <c r="AG428" s="1">
        <v>43509</v>
      </c>
      <c r="AH428" s="7">
        <f t="shared" si="39"/>
        <v>43497</v>
      </c>
      <c r="AI428" s="7">
        <f t="shared" si="40"/>
        <v>43509</v>
      </c>
      <c r="AJ428" s="7" t="str">
        <f t="shared" si="41"/>
        <v>Wednesday</v>
      </c>
      <c r="AK428" s="2">
        <v>0.63535879629629632</v>
      </c>
      <c r="AL428" t="s">
        <v>32</v>
      </c>
      <c r="AM428" t="s">
        <v>33</v>
      </c>
      <c r="AN428" t="s">
        <v>46</v>
      </c>
      <c r="AO428" t="s">
        <v>27</v>
      </c>
    </row>
    <row r="429" spans="1:41" x14ac:dyDescent="0.2">
      <c r="A429" t="s">
        <v>27</v>
      </c>
      <c r="B429">
        <v>2396903</v>
      </c>
      <c r="C429" t="s">
        <v>40</v>
      </c>
      <c r="D429" t="s">
        <v>47</v>
      </c>
      <c r="E429" t="s">
        <v>42</v>
      </c>
      <c r="F429">
        <v>53211</v>
      </c>
      <c r="G429" t="s">
        <v>29</v>
      </c>
      <c r="H429" t="s">
        <v>43</v>
      </c>
      <c r="I429">
        <v>5484</v>
      </c>
      <c r="J429" t="s">
        <v>30</v>
      </c>
      <c r="K429" t="s">
        <v>84</v>
      </c>
      <c r="L429">
        <f>VLOOKUP($K429,Key!$A$1:$D$106,2,FALSE)</f>
        <v>43.074890000000003</v>
      </c>
      <c r="M429">
        <f>VLOOKUP($K429,Key!$A$1:$D$106,3,FALSE)</f>
        <v>-87.882810000000006</v>
      </c>
      <c r="N429" t="str">
        <f>VLOOKUP($K429,Key!$A$1:$D$106,4,FALSE)</f>
        <v>Milwaukee</v>
      </c>
      <c r="O429" t="s">
        <v>83</v>
      </c>
      <c r="P429">
        <f>VLOOKUP($O429,Key!$A$1:$D$106,2,FALSE)</f>
        <v>43.074655999999997</v>
      </c>
      <c r="Q429">
        <f>VLOOKUP($O429,Key!$A$1:$D$106,3,FALSE)</f>
        <v>-87.889011999999994</v>
      </c>
      <c r="R429" t="str">
        <f>VLOOKUP($O429,Key!$A$1:$D$106,4,FALSE)</f>
        <v>Milwaukee</v>
      </c>
      <c r="S429">
        <v>6</v>
      </c>
      <c r="T429">
        <v>0</v>
      </c>
      <c r="U429">
        <v>0</v>
      </c>
      <c r="V429" t="s">
        <v>32</v>
      </c>
      <c r="W429">
        <v>0</v>
      </c>
      <c r="X429">
        <v>0</v>
      </c>
      <c r="Y429">
        <v>0</v>
      </c>
      <c r="Z429" s="4">
        <v>-1</v>
      </c>
      <c r="AA429" s="1">
        <v>43509</v>
      </c>
      <c r="AB429" s="6">
        <f t="shared" si="36"/>
        <v>43497</v>
      </c>
      <c r="AC429" s="6">
        <f t="shared" si="37"/>
        <v>43509</v>
      </c>
      <c r="AD429" s="6" t="str">
        <f t="shared" si="38"/>
        <v>Wednesday</v>
      </c>
      <c r="AE429" s="2">
        <v>0.71987268518518521</v>
      </c>
      <c r="AF429" s="4">
        <v>1</v>
      </c>
      <c r="AG429" s="1">
        <v>43509</v>
      </c>
      <c r="AH429" s="6">
        <f t="shared" si="39"/>
        <v>43497</v>
      </c>
      <c r="AI429" s="6">
        <f t="shared" si="40"/>
        <v>43509</v>
      </c>
      <c r="AJ429" s="6" t="str">
        <f t="shared" si="41"/>
        <v>Wednesday</v>
      </c>
      <c r="AK429" s="2">
        <v>0.72368055555555555</v>
      </c>
      <c r="AL429" t="s">
        <v>32</v>
      </c>
      <c r="AM429" t="s">
        <v>33</v>
      </c>
      <c r="AN429" t="s">
        <v>46</v>
      </c>
      <c r="AO429" t="s">
        <v>27</v>
      </c>
    </row>
    <row r="430" spans="1:41" x14ac:dyDescent="0.2">
      <c r="A430" t="s">
        <v>27</v>
      </c>
      <c r="B430">
        <v>2252995</v>
      </c>
      <c r="C430" t="s">
        <v>40</v>
      </c>
      <c r="D430" t="s">
        <v>47</v>
      </c>
      <c r="E430" t="s">
        <v>42</v>
      </c>
      <c r="F430">
        <v>53211</v>
      </c>
      <c r="G430" t="s">
        <v>29</v>
      </c>
      <c r="H430" t="s">
        <v>43</v>
      </c>
      <c r="I430">
        <v>12535</v>
      </c>
      <c r="J430" t="s">
        <v>30</v>
      </c>
      <c r="K430" t="s">
        <v>84</v>
      </c>
      <c r="L430">
        <f>VLOOKUP($K430,Key!$A$1:$D$106,2,FALSE)</f>
        <v>43.074890000000003</v>
      </c>
      <c r="M430">
        <f>VLOOKUP($K430,Key!$A$1:$D$106,3,FALSE)</f>
        <v>-87.882810000000006</v>
      </c>
      <c r="N430" t="str">
        <f>VLOOKUP($K430,Key!$A$1:$D$106,4,FALSE)</f>
        <v>Milwaukee</v>
      </c>
      <c r="O430" t="s">
        <v>85</v>
      </c>
      <c r="P430">
        <f>VLOOKUP($O430,Key!$A$1:$D$106,2,FALSE)</f>
        <v>43.078530000000001</v>
      </c>
      <c r="Q430">
        <f>VLOOKUP($O430,Key!$A$1:$D$106,3,FALSE)</f>
        <v>-87.882620000000003</v>
      </c>
      <c r="R430" t="str">
        <f>VLOOKUP($O430,Key!$A$1:$D$106,4,FALSE)</f>
        <v>Milwaukee</v>
      </c>
      <c r="S430">
        <v>2</v>
      </c>
      <c r="T430">
        <v>0</v>
      </c>
      <c r="U430">
        <v>0</v>
      </c>
      <c r="V430" t="s">
        <v>32</v>
      </c>
      <c r="W430">
        <v>0</v>
      </c>
      <c r="X430">
        <v>0</v>
      </c>
      <c r="Y430">
        <v>0</v>
      </c>
      <c r="Z430" s="5">
        <v>-1</v>
      </c>
      <c r="AA430" s="1">
        <v>43509</v>
      </c>
      <c r="AB430" s="7">
        <f t="shared" si="36"/>
        <v>43497</v>
      </c>
      <c r="AC430" s="7">
        <f t="shared" si="37"/>
        <v>43509</v>
      </c>
      <c r="AD430" s="7" t="str">
        <f t="shared" si="38"/>
        <v>Wednesday</v>
      </c>
      <c r="AE430" s="2">
        <v>0.76195601851851846</v>
      </c>
      <c r="AF430" s="5">
        <v>1</v>
      </c>
      <c r="AG430" s="1">
        <v>43509</v>
      </c>
      <c r="AH430" s="7">
        <f t="shared" si="39"/>
        <v>43497</v>
      </c>
      <c r="AI430" s="7">
        <f t="shared" si="40"/>
        <v>43509</v>
      </c>
      <c r="AJ430" s="7" t="str">
        <f t="shared" si="41"/>
        <v>Wednesday</v>
      </c>
      <c r="AK430" s="2">
        <v>0.76372685185185185</v>
      </c>
      <c r="AL430" t="s">
        <v>32</v>
      </c>
      <c r="AM430" t="s">
        <v>33</v>
      </c>
      <c r="AN430" t="s">
        <v>46</v>
      </c>
      <c r="AO430" t="s">
        <v>27</v>
      </c>
    </row>
    <row r="431" spans="1:41" x14ac:dyDescent="0.2">
      <c r="A431" t="s">
        <v>27</v>
      </c>
      <c r="B431">
        <v>2282760</v>
      </c>
      <c r="C431" t="s">
        <v>40</v>
      </c>
      <c r="D431" t="s">
        <v>133</v>
      </c>
      <c r="E431" t="s">
        <v>42</v>
      </c>
      <c r="F431">
        <v>53188</v>
      </c>
      <c r="G431" t="s">
        <v>29</v>
      </c>
      <c r="H431" t="s">
        <v>43</v>
      </c>
      <c r="I431">
        <v>12577</v>
      </c>
      <c r="J431" t="s">
        <v>30</v>
      </c>
      <c r="K431" t="s">
        <v>48</v>
      </c>
      <c r="L431">
        <f>VLOOKUP($K431,Key!$A$1:$D$106,2,FALSE)</f>
        <v>43.038580000000003</v>
      </c>
      <c r="M431">
        <f>VLOOKUP($K431,Key!$A$1:$D$106,3,FALSE)</f>
        <v>-87.90934</v>
      </c>
      <c r="N431" t="str">
        <f>VLOOKUP($K431,Key!$A$1:$D$106,4,FALSE)</f>
        <v>Milwaukee</v>
      </c>
      <c r="O431" t="s">
        <v>98</v>
      </c>
      <c r="P431">
        <f>VLOOKUP($O431,Key!$A$1:$D$106,2,FALSE)</f>
        <v>43.05097</v>
      </c>
      <c r="Q431">
        <f>VLOOKUP($O431,Key!$A$1:$D$106,3,FALSE)</f>
        <v>-87.906440000000003</v>
      </c>
      <c r="R431" t="str">
        <f>VLOOKUP($O431,Key!$A$1:$D$106,4,FALSE)</f>
        <v>Milwaukee</v>
      </c>
      <c r="S431">
        <v>10</v>
      </c>
      <c r="T431">
        <v>0</v>
      </c>
      <c r="U431">
        <v>0</v>
      </c>
      <c r="V431" t="s">
        <v>32</v>
      </c>
      <c r="W431">
        <v>1.1000000000000001</v>
      </c>
      <c r="X431">
        <v>1</v>
      </c>
      <c r="Y431">
        <v>42</v>
      </c>
      <c r="Z431" s="4">
        <v>-1</v>
      </c>
      <c r="AA431" s="1">
        <v>43510</v>
      </c>
      <c r="AB431" s="6">
        <f t="shared" si="36"/>
        <v>43497</v>
      </c>
      <c r="AC431" s="6">
        <f t="shared" si="37"/>
        <v>43510</v>
      </c>
      <c r="AD431" s="6" t="str">
        <f t="shared" si="38"/>
        <v>Thursday</v>
      </c>
      <c r="AE431" s="2">
        <v>0.28278935185185183</v>
      </c>
      <c r="AF431" s="4">
        <v>1</v>
      </c>
      <c r="AG431" s="1">
        <v>43510</v>
      </c>
      <c r="AH431" s="6">
        <f t="shared" si="39"/>
        <v>43497</v>
      </c>
      <c r="AI431" s="6">
        <f t="shared" si="40"/>
        <v>43510</v>
      </c>
      <c r="AJ431" s="6" t="str">
        <f t="shared" si="41"/>
        <v>Thursday</v>
      </c>
      <c r="AK431" s="2">
        <v>0.29021990740740738</v>
      </c>
      <c r="AL431" t="s">
        <v>32</v>
      </c>
      <c r="AM431" t="s">
        <v>33</v>
      </c>
      <c r="AN431" t="s">
        <v>46</v>
      </c>
      <c r="AO431" t="s">
        <v>27</v>
      </c>
    </row>
    <row r="432" spans="1:41" x14ac:dyDescent="0.2">
      <c r="A432" t="s">
        <v>27</v>
      </c>
      <c r="B432">
        <v>1478009</v>
      </c>
      <c r="C432" t="s">
        <v>40</v>
      </c>
      <c r="D432" t="s">
        <v>47</v>
      </c>
      <c r="E432" t="s">
        <v>42</v>
      </c>
      <c r="F432">
        <v>53211</v>
      </c>
      <c r="G432" t="s">
        <v>29</v>
      </c>
      <c r="H432" t="s">
        <v>43</v>
      </c>
      <c r="I432">
        <v>12615</v>
      </c>
      <c r="J432" t="s">
        <v>30</v>
      </c>
      <c r="K432" t="s">
        <v>81</v>
      </c>
      <c r="L432">
        <f>VLOOKUP($K432,Key!$A$1:$D$106,2,FALSE)</f>
        <v>43.081940000000003</v>
      </c>
      <c r="M432">
        <f>VLOOKUP($K432,Key!$A$1:$D$106,3,FALSE)</f>
        <v>-87.888090000000005</v>
      </c>
      <c r="N432" t="str">
        <f>VLOOKUP($K432,Key!$A$1:$D$106,4,FALSE)</f>
        <v>Shorewood</v>
      </c>
      <c r="O432" t="s">
        <v>38</v>
      </c>
      <c r="P432">
        <f>VLOOKUP($O432,Key!$A$1:$D$106,2,FALSE)</f>
        <v>43.052460000000004</v>
      </c>
      <c r="Q432">
        <f>VLOOKUP($O432,Key!$A$1:$D$106,3,FALSE)</f>
        <v>-87.891000000000005</v>
      </c>
      <c r="R432" t="str">
        <f>VLOOKUP($O432,Key!$A$1:$D$106,4,FALSE)</f>
        <v>Milwaukee</v>
      </c>
      <c r="S432">
        <v>152</v>
      </c>
      <c r="T432">
        <v>30</v>
      </c>
      <c r="U432">
        <v>0</v>
      </c>
      <c r="V432" t="s">
        <v>33</v>
      </c>
      <c r="W432">
        <v>18</v>
      </c>
      <c r="X432">
        <v>17.100000000000001</v>
      </c>
      <c r="Y432">
        <v>720</v>
      </c>
      <c r="Z432" s="5">
        <v>-1</v>
      </c>
      <c r="AA432" s="1">
        <v>43510</v>
      </c>
      <c r="AB432" s="7">
        <f t="shared" si="36"/>
        <v>43497</v>
      </c>
      <c r="AC432" s="7">
        <f t="shared" si="37"/>
        <v>43510</v>
      </c>
      <c r="AD432" s="7" t="str">
        <f t="shared" si="38"/>
        <v>Thursday</v>
      </c>
      <c r="AE432" s="2">
        <v>0.33577546296296296</v>
      </c>
      <c r="AF432" s="5">
        <v>1</v>
      </c>
      <c r="AG432" s="1">
        <v>43510</v>
      </c>
      <c r="AH432" s="7">
        <f t="shared" si="39"/>
        <v>43497</v>
      </c>
      <c r="AI432" s="7">
        <f t="shared" si="40"/>
        <v>43510</v>
      </c>
      <c r="AJ432" s="7" t="str">
        <f t="shared" si="41"/>
        <v>Thursday</v>
      </c>
      <c r="AK432" s="2">
        <v>0.44135416666666666</v>
      </c>
      <c r="AL432" t="s">
        <v>33</v>
      </c>
      <c r="AM432" t="s">
        <v>33</v>
      </c>
      <c r="AN432" t="s">
        <v>46</v>
      </c>
      <c r="AO432" t="s">
        <v>27</v>
      </c>
    </row>
    <row r="433" spans="1:41" x14ac:dyDescent="0.2">
      <c r="A433" t="s">
        <v>27</v>
      </c>
      <c r="B433">
        <v>2261468</v>
      </c>
      <c r="C433" t="s">
        <v>40</v>
      </c>
      <c r="D433" t="s">
        <v>47</v>
      </c>
      <c r="E433" t="s">
        <v>42</v>
      </c>
      <c r="F433">
        <v>53211</v>
      </c>
      <c r="G433" t="s">
        <v>29</v>
      </c>
      <c r="H433" t="s">
        <v>43</v>
      </c>
      <c r="I433">
        <v>11169</v>
      </c>
      <c r="J433" t="s">
        <v>30</v>
      </c>
      <c r="K433" t="s">
        <v>39</v>
      </c>
      <c r="L433">
        <f>VLOOKUP($K433,Key!$A$1:$D$106,2,FALSE)</f>
        <v>43.053040000000003</v>
      </c>
      <c r="M433">
        <f>VLOOKUP($K433,Key!$A$1:$D$106,3,FALSE)</f>
        <v>-87.897660000000002</v>
      </c>
      <c r="N433" t="str">
        <f>VLOOKUP($K433,Key!$A$1:$D$106,4,FALSE)</f>
        <v>Milwaukee</v>
      </c>
      <c r="O433" t="s">
        <v>108</v>
      </c>
      <c r="P433">
        <f>VLOOKUP($O433,Key!$A$1:$D$106,2,FALSE)</f>
        <v>43.060250000000003</v>
      </c>
      <c r="Q433">
        <f>VLOOKUP($O433,Key!$A$1:$D$106,3,FALSE)</f>
        <v>-87.892169999999993</v>
      </c>
      <c r="R433" t="str">
        <f>VLOOKUP($O433,Key!$A$1:$D$106,4,FALSE)</f>
        <v>Milwaukee</v>
      </c>
      <c r="S433">
        <v>4</v>
      </c>
      <c r="T433">
        <v>0</v>
      </c>
      <c r="U433">
        <v>0</v>
      </c>
      <c r="V433" t="s">
        <v>32</v>
      </c>
      <c r="W433">
        <v>0</v>
      </c>
      <c r="X433">
        <v>0</v>
      </c>
      <c r="Y433">
        <v>0</v>
      </c>
      <c r="Z433" s="4">
        <v>-1</v>
      </c>
      <c r="AA433" s="1">
        <v>43510</v>
      </c>
      <c r="AB433" s="6">
        <f t="shared" si="36"/>
        <v>43497</v>
      </c>
      <c r="AC433" s="6">
        <f t="shared" si="37"/>
        <v>43510</v>
      </c>
      <c r="AD433" s="6" t="str">
        <f t="shared" si="38"/>
        <v>Thursday</v>
      </c>
      <c r="AE433" s="2">
        <v>0.6441782407407407</v>
      </c>
      <c r="AF433" s="4">
        <v>1</v>
      </c>
      <c r="AG433" s="1">
        <v>43510</v>
      </c>
      <c r="AH433" s="6">
        <f t="shared" si="39"/>
        <v>43497</v>
      </c>
      <c r="AI433" s="6">
        <f t="shared" si="40"/>
        <v>43510</v>
      </c>
      <c r="AJ433" s="6" t="str">
        <f t="shared" si="41"/>
        <v>Thursday</v>
      </c>
      <c r="AK433" s="2">
        <v>0.64718750000000003</v>
      </c>
      <c r="AL433" t="s">
        <v>32</v>
      </c>
      <c r="AM433" t="s">
        <v>33</v>
      </c>
      <c r="AN433" t="s">
        <v>46</v>
      </c>
      <c r="AO433" t="s">
        <v>27</v>
      </c>
    </row>
    <row r="434" spans="1:41" x14ac:dyDescent="0.2">
      <c r="A434" t="s">
        <v>27</v>
      </c>
      <c r="B434">
        <v>825934</v>
      </c>
      <c r="C434" t="s">
        <v>40</v>
      </c>
      <c r="D434" t="s">
        <v>47</v>
      </c>
      <c r="E434" t="s">
        <v>42</v>
      </c>
      <c r="F434">
        <v>53208</v>
      </c>
      <c r="G434" t="s">
        <v>29</v>
      </c>
      <c r="H434" t="s">
        <v>43</v>
      </c>
      <c r="I434">
        <v>11139</v>
      </c>
      <c r="J434" t="s">
        <v>30</v>
      </c>
      <c r="K434" t="s">
        <v>35</v>
      </c>
      <c r="L434">
        <f>VLOOKUP($K434,Key!$A$1:$D$106,2,FALSE)</f>
        <v>43.042490000000001</v>
      </c>
      <c r="M434">
        <f>VLOOKUP($K434,Key!$A$1:$D$106,3,FALSE)</f>
        <v>-87.909959999999998</v>
      </c>
      <c r="N434" t="str">
        <f>VLOOKUP($K434,Key!$A$1:$D$106,4,FALSE)</f>
        <v>Milwaukee</v>
      </c>
      <c r="O434" t="s">
        <v>49</v>
      </c>
      <c r="P434">
        <f>VLOOKUP($O434,Key!$A$1:$D$106,2,FALSE)</f>
        <v>43.03913</v>
      </c>
      <c r="Q434">
        <f>VLOOKUP($O434,Key!$A$1:$D$106,3,FALSE)</f>
        <v>-87.916150000000002</v>
      </c>
      <c r="R434" t="str">
        <f>VLOOKUP($O434,Key!$A$1:$D$106,4,FALSE)</f>
        <v>Milwaukee</v>
      </c>
      <c r="S434">
        <v>6</v>
      </c>
      <c r="T434">
        <v>0</v>
      </c>
      <c r="U434">
        <v>0</v>
      </c>
      <c r="V434" t="s">
        <v>32</v>
      </c>
      <c r="W434">
        <v>0</v>
      </c>
      <c r="X434">
        <v>0</v>
      </c>
      <c r="Y434">
        <v>0</v>
      </c>
      <c r="Z434" s="5">
        <v>-1</v>
      </c>
      <c r="AA434" s="1">
        <v>43510</v>
      </c>
      <c r="AB434" s="7">
        <f t="shared" si="36"/>
        <v>43497</v>
      </c>
      <c r="AC434" s="7">
        <f t="shared" si="37"/>
        <v>43510</v>
      </c>
      <c r="AD434" s="7" t="str">
        <f t="shared" si="38"/>
        <v>Thursday</v>
      </c>
      <c r="AE434" s="2">
        <v>0.70862268518518512</v>
      </c>
      <c r="AF434" s="5">
        <v>1</v>
      </c>
      <c r="AG434" s="1">
        <v>43510</v>
      </c>
      <c r="AH434" s="7">
        <f t="shared" si="39"/>
        <v>43497</v>
      </c>
      <c r="AI434" s="7">
        <f t="shared" si="40"/>
        <v>43510</v>
      </c>
      <c r="AJ434" s="7" t="str">
        <f t="shared" si="41"/>
        <v>Thursday</v>
      </c>
      <c r="AK434" s="2">
        <v>0.71315972222222224</v>
      </c>
      <c r="AL434" t="s">
        <v>32</v>
      </c>
      <c r="AM434" t="s">
        <v>33</v>
      </c>
      <c r="AN434" t="s">
        <v>46</v>
      </c>
      <c r="AO434" t="s">
        <v>27</v>
      </c>
    </row>
    <row r="435" spans="1:41" x14ac:dyDescent="0.2">
      <c r="A435" t="s">
        <v>27</v>
      </c>
      <c r="B435">
        <v>2237245</v>
      </c>
      <c r="C435" t="s">
        <v>40</v>
      </c>
      <c r="D435" t="s">
        <v>47</v>
      </c>
      <c r="E435" t="s">
        <v>42</v>
      </c>
      <c r="F435">
        <v>53211</v>
      </c>
      <c r="G435" t="s">
        <v>29</v>
      </c>
      <c r="H435" t="s">
        <v>43</v>
      </c>
      <c r="I435">
        <v>12503</v>
      </c>
      <c r="J435" t="s">
        <v>30</v>
      </c>
      <c r="K435" t="s">
        <v>84</v>
      </c>
      <c r="L435">
        <f>VLOOKUP($K435,Key!$A$1:$D$106,2,FALSE)</f>
        <v>43.074890000000003</v>
      </c>
      <c r="M435">
        <f>VLOOKUP($K435,Key!$A$1:$D$106,3,FALSE)</f>
        <v>-87.882810000000006</v>
      </c>
      <c r="N435" t="str">
        <f>VLOOKUP($K435,Key!$A$1:$D$106,4,FALSE)</f>
        <v>Milwaukee</v>
      </c>
      <c r="O435" t="s">
        <v>107</v>
      </c>
      <c r="P435">
        <f>VLOOKUP($O435,Key!$A$1:$D$106,2,FALSE)</f>
        <v>43.06033</v>
      </c>
      <c r="Q435">
        <f>VLOOKUP($O435,Key!$A$1:$D$106,3,FALSE)</f>
        <v>-87.89546</v>
      </c>
      <c r="R435" t="str">
        <f>VLOOKUP($O435,Key!$A$1:$D$106,4,FALSE)</f>
        <v>Milwaukee</v>
      </c>
      <c r="S435">
        <v>9</v>
      </c>
      <c r="T435">
        <v>0</v>
      </c>
      <c r="U435">
        <v>0</v>
      </c>
      <c r="V435" t="s">
        <v>32</v>
      </c>
      <c r="W435">
        <v>1</v>
      </c>
      <c r="X435">
        <v>1</v>
      </c>
      <c r="Y435">
        <v>40</v>
      </c>
      <c r="Z435" s="4">
        <v>-1</v>
      </c>
      <c r="AA435" s="1">
        <v>43510</v>
      </c>
      <c r="AB435" s="6">
        <f t="shared" si="36"/>
        <v>43497</v>
      </c>
      <c r="AC435" s="6">
        <f t="shared" si="37"/>
        <v>43510</v>
      </c>
      <c r="AD435" s="6" t="str">
        <f t="shared" si="38"/>
        <v>Thursday</v>
      </c>
      <c r="AE435" s="2">
        <v>0.84644675925925927</v>
      </c>
      <c r="AF435" s="4">
        <v>1</v>
      </c>
      <c r="AG435" s="1">
        <v>43510</v>
      </c>
      <c r="AH435" s="6">
        <f t="shared" si="39"/>
        <v>43497</v>
      </c>
      <c r="AI435" s="6">
        <f t="shared" si="40"/>
        <v>43510</v>
      </c>
      <c r="AJ435" s="6" t="str">
        <f t="shared" si="41"/>
        <v>Thursday</v>
      </c>
      <c r="AK435" s="2">
        <v>0.85244212962962962</v>
      </c>
      <c r="AL435" t="s">
        <v>32</v>
      </c>
      <c r="AM435" t="s">
        <v>33</v>
      </c>
      <c r="AN435" t="s">
        <v>46</v>
      </c>
      <c r="AO435" t="s">
        <v>27</v>
      </c>
    </row>
    <row r="436" spans="1:41" x14ac:dyDescent="0.2">
      <c r="A436" t="s">
        <v>27</v>
      </c>
      <c r="B436">
        <v>2237245</v>
      </c>
      <c r="C436" t="s">
        <v>40</v>
      </c>
      <c r="D436" t="s">
        <v>47</v>
      </c>
      <c r="E436" t="s">
        <v>42</v>
      </c>
      <c r="F436">
        <v>53211</v>
      </c>
      <c r="G436" t="s">
        <v>29</v>
      </c>
      <c r="H436" t="s">
        <v>43</v>
      </c>
      <c r="I436">
        <v>12503</v>
      </c>
      <c r="J436" t="s">
        <v>30</v>
      </c>
      <c r="K436" t="s">
        <v>107</v>
      </c>
      <c r="L436">
        <f>VLOOKUP($K436,Key!$A$1:$D$106,2,FALSE)</f>
        <v>43.06033</v>
      </c>
      <c r="M436">
        <f>VLOOKUP($K436,Key!$A$1:$D$106,3,FALSE)</f>
        <v>-87.89546</v>
      </c>
      <c r="N436" t="str">
        <f>VLOOKUP($K436,Key!$A$1:$D$106,4,FALSE)</f>
        <v>Milwaukee</v>
      </c>
      <c r="O436" t="s">
        <v>61</v>
      </c>
      <c r="P436">
        <f>VLOOKUP($O436,Key!$A$1:$D$106,2,FALSE)</f>
        <v>43.058619999999998</v>
      </c>
      <c r="Q436">
        <f>VLOOKUP($O436,Key!$A$1:$D$106,3,FALSE)</f>
        <v>-87.885319999999993</v>
      </c>
      <c r="R436" t="str">
        <f>VLOOKUP($O436,Key!$A$1:$D$106,4,FALSE)</f>
        <v>Milwaukee</v>
      </c>
      <c r="S436">
        <v>4</v>
      </c>
      <c r="T436">
        <v>0</v>
      </c>
      <c r="U436">
        <v>0</v>
      </c>
      <c r="V436" t="s">
        <v>32</v>
      </c>
      <c r="W436">
        <v>0</v>
      </c>
      <c r="X436">
        <v>0</v>
      </c>
      <c r="Y436">
        <v>0</v>
      </c>
      <c r="Z436" s="5">
        <v>-1</v>
      </c>
      <c r="AA436" s="1">
        <v>43510</v>
      </c>
      <c r="AB436" s="7">
        <f t="shared" si="36"/>
        <v>43497</v>
      </c>
      <c r="AC436" s="7">
        <f t="shared" si="37"/>
        <v>43510</v>
      </c>
      <c r="AD436" s="7" t="str">
        <f t="shared" si="38"/>
        <v>Thursday</v>
      </c>
      <c r="AE436" s="2">
        <v>0.92962962962962958</v>
      </c>
      <c r="AF436" s="5">
        <v>1</v>
      </c>
      <c r="AG436" s="1">
        <v>43510</v>
      </c>
      <c r="AH436" s="7">
        <f t="shared" si="39"/>
        <v>43497</v>
      </c>
      <c r="AI436" s="7">
        <f t="shared" si="40"/>
        <v>43510</v>
      </c>
      <c r="AJ436" s="7" t="str">
        <f t="shared" si="41"/>
        <v>Thursday</v>
      </c>
      <c r="AK436" s="2">
        <v>0.93243055555555554</v>
      </c>
      <c r="AL436" t="s">
        <v>32</v>
      </c>
      <c r="AM436" t="s">
        <v>33</v>
      </c>
      <c r="AN436" t="s">
        <v>46</v>
      </c>
      <c r="AO436" t="s">
        <v>27</v>
      </c>
    </row>
    <row r="437" spans="1:41" x14ac:dyDescent="0.2">
      <c r="A437" t="s">
        <v>27</v>
      </c>
      <c r="B437">
        <v>1815780</v>
      </c>
      <c r="C437" t="s">
        <v>40</v>
      </c>
      <c r="D437" t="s">
        <v>90</v>
      </c>
      <c r="E437" t="s">
        <v>42</v>
      </c>
      <c r="F437">
        <v>53132</v>
      </c>
      <c r="G437" t="s">
        <v>29</v>
      </c>
      <c r="H437" t="s">
        <v>43</v>
      </c>
      <c r="I437">
        <v>11071</v>
      </c>
      <c r="J437" t="s">
        <v>30</v>
      </c>
      <c r="K437" t="s">
        <v>79</v>
      </c>
      <c r="L437">
        <f>VLOOKUP($K437,Key!$A$1:$D$106,2,FALSE)</f>
        <v>43.077359999999999</v>
      </c>
      <c r="M437">
        <f>VLOOKUP($K437,Key!$A$1:$D$106,3,FALSE)</f>
        <v>-87.880769999999998</v>
      </c>
      <c r="N437" t="str">
        <f>VLOOKUP($K437,Key!$A$1:$D$106,4,FALSE)</f>
        <v>Milwaukee</v>
      </c>
      <c r="O437" t="s">
        <v>85</v>
      </c>
      <c r="P437">
        <f>VLOOKUP($O437,Key!$A$1:$D$106,2,FALSE)</f>
        <v>43.078530000000001</v>
      </c>
      <c r="Q437">
        <f>VLOOKUP($O437,Key!$A$1:$D$106,3,FALSE)</f>
        <v>-87.882620000000003</v>
      </c>
      <c r="R437" t="str">
        <f>VLOOKUP($O437,Key!$A$1:$D$106,4,FALSE)</f>
        <v>Milwaukee</v>
      </c>
      <c r="S437">
        <v>40</v>
      </c>
      <c r="T437">
        <v>0</v>
      </c>
      <c r="U437">
        <v>0</v>
      </c>
      <c r="V437" t="s">
        <v>32</v>
      </c>
      <c r="W437">
        <v>5</v>
      </c>
      <c r="X437">
        <v>4.8</v>
      </c>
      <c r="Y437">
        <v>200</v>
      </c>
      <c r="Z437" s="4">
        <v>-1</v>
      </c>
      <c r="AA437" s="1">
        <v>43512</v>
      </c>
      <c r="AB437" s="6">
        <f t="shared" si="36"/>
        <v>43497</v>
      </c>
      <c r="AC437" s="6">
        <f t="shared" si="37"/>
        <v>43512</v>
      </c>
      <c r="AD437" s="6" t="str">
        <f t="shared" si="38"/>
        <v>Saturday</v>
      </c>
      <c r="AE437" s="2">
        <v>0.80163194444444441</v>
      </c>
      <c r="AF437" s="4">
        <v>1</v>
      </c>
      <c r="AG437" s="1">
        <v>43512</v>
      </c>
      <c r="AH437" s="6">
        <f t="shared" si="39"/>
        <v>43497</v>
      </c>
      <c r="AI437" s="6">
        <f t="shared" si="40"/>
        <v>43512</v>
      </c>
      <c r="AJ437" s="6" t="str">
        <f t="shared" si="41"/>
        <v>Saturday</v>
      </c>
      <c r="AK437" s="2">
        <v>0.82921296296296287</v>
      </c>
      <c r="AL437" t="s">
        <v>33</v>
      </c>
      <c r="AM437" t="s">
        <v>33</v>
      </c>
      <c r="AN437" t="s">
        <v>46</v>
      </c>
      <c r="AO437" t="s">
        <v>27</v>
      </c>
    </row>
    <row r="438" spans="1:41" x14ac:dyDescent="0.2">
      <c r="A438" t="s">
        <v>27</v>
      </c>
      <c r="B438">
        <v>2289882</v>
      </c>
      <c r="C438" t="s">
        <v>40</v>
      </c>
      <c r="D438" t="s">
        <v>119</v>
      </c>
      <c r="E438" t="s">
        <v>42</v>
      </c>
      <c r="F438">
        <v>53045</v>
      </c>
      <c r="G438" t="s">
        <v>29</v>
      </c>
      <c r="H438" t="s">
        <v>43</v>
      </c>
      <c r="I438">
        <v>12591</v>
      </c>
      <c r="J438" t="s">
        <v>30</v>
      </c>
      <c r="K438" t="s">
        <v>38</v>
      </c>
      <c r="L438">
        <f>VLOOKUP($K438,Key!$A$1:$D$106,2,FALSE)</f>
        <v>43.052460000000004</v>
      </c>
      <c r="M438">
        <f>VLOOKUP($K438,Key!$A$1:$D$106,3,FALSE)</f>
        <v>-87.891000000000005</v>
      </c>
      <c r="N438" t="str">
        <f>VLOOKUP($K438,Key!$A$1:$D$106,4,FALSE)</f>
        <v>Milwaukee</v>
      </c>
      <c r="O438" t="s">
        <v>83</v>
      </c>
      <c r="P438">
        <f>VLOOKUP($O438,Key!$A$1:$D$106,2,FALSE)</f>
        <v>43.074655999999997</v>
      </c>
      <c r="Q438">
        <f>VLOOKUP($O438,Key!$A$1:$D$106,3,FALSE)</f>
        <v>-87.889011999999994</v>
      </c>
      <c r="R438" t="str">
        <f>VLOOKUP($O438,Key!$A$1:$D$106,4,FALSE)</f>
        <v>Milwaukee</v>
      </c>
      <c r="S438">
        <v>17</v>
      </c>
      <c r="T438">
        <v>0</v>
      </c>
      <c r="U438">
        <v>0</v>
      </c>
      <c r="V438" t="s">
        <v>32</v>
      </c>
      <c r="W438">
        <v>2</v>
      </c>
      <c r="X438">
        <v>1.9</v>
      </c>
      <c r="Y438">
        <v>80</v>
      </c>
      <c r="Z438" s="5">
        <v>-1</v>
      </c>
      <c r="AA438" s="1">
        <v>43513</v>
      </c>
      <c r="AB438" s="7">
        <f t="shared" si="36"/>
        <v>43497</v>
      </c>
      <c r="AC438" s="7">
        <f t="shared" si="37"/>
        <v>43513</v>
      </c>
      <c r="AD438" s="7" t="str">
        <f t="shared" si="38"/>
        <v>Sunday</v>
      </c>
      <c r="AE438" s="2">
        <v>0.14815972222222221</v>
      </c>
      <c r="AF438" s="5">
        <v>1</v>
      </c>
      <c r="AG438" s="1">
        <v>43513</v>
      </c>
      <c r="AH438" s="7">
        <f t="shared" si="39"/>
        <v>43497</v>
      </c>
      <c r="AI438" s="7">
        <f t="shared" si="40"/>
        <v>43513</v>
      </c>
      <c r="AJ438" s="7" t="str">
        <f t="shared" si="41"/>
        <v>Sunday</v>
      </c>
      <c r="AK438" s="2">
        <v>0.16001157407407407</v>
      </c>
      <c r="AL438" t="s">
        <v>32</v>
      </c>
      <c r="AM438" t="s">
        <v>33</v>
      </c>
      <c r="AN438" t="s">
        <v>46</v>
      </c>
      <c r="AO438" t="s">
        <v>27</v>
      </c>
    </row>
    <row r="439" spans="1:41" x14ac:dyDescent="0.2">
      <c r="A439" t="s">
        <v>27</v>
      </c>
      <c r="B439">
        <v>2237245</v>
      </c>
      <c r="C439" t="s">
        <v>40</v>
      </c>
      <c r="D439" t="s">
        <v>47</v>
      </c>
      <c r="E439" t="s">
        <v>42</v>
      </c>
      <c r="F439">
        <v>53211</v>
      </c>
      <c r="G439" t="s">
        <v>29</v>
      </c>
      <c r="H439" t="s">
        <v>43</v>
      </c>
      <c r="I439">
        <v>5497</v>
      </c>
      <c r="J439" t="s">
        <v>30</v>
      </c>
      <c r="K439" t="s">
        <v>107</v>
      </c>
      <c r="L439">
        <f>VLOOKUP($K439,Key!$A$1:$D$106,2,FALSE)</f>
        <v>43.06033</v>
      </c>
      <c r="M439">
        <f>VLOOKUP($K439,Key!$A$1:$D$106,3,FALSE)</f>
        <v>-87.89546</v>
      </c>
      <c r="N439" t="str">
        <f>VLOOKUP($K439,Key!$A$1:$D$106,4,FALSE)</f>
        <v>Milwaukee</v>
      </c>
      <c r="O439" t="s">
        <v>99</v>
      </c>
      <c r="P439">
        <f>VLOOKUP($O439,Key!$A$1:$D$106,2,FALSE)</f>
        <v>43.060786</v>
      </c>
      <c r="Q439">
        <f>VLOOKUP($O439,Key!$A$1:$D$106,3,FALSE)</f>
        <v>-87.883825999999999</v>
      </c>
      <c r="R439" t="str">
        <f>VLOOKUP($O439,Key!$A$1:$D$106,4,FALSE)</f>
        <v>Milwaukee</v>
      </c>
      <c r="S439">
        <v>6</v>
      </c>
      <c r="T439">
        <v>0</v>
      </c>
      <c r="U439">
        <v>0</v>
      </c>
      <c r="V439" t="s">
        <v>32</v>
      </c>
      <c r="W439">
        <v>0</v>
      </c>
      <c r="X439">
        <v>0</v>
      </c>
      <c r="Y439">
        <v>0</v>
      </c>
      <c r="Z439" s="4">
        <v>-1</v>
      </c>
      <c r="AA439" s="1">
        <v>43515</v>
      </c>
      <c r="AB439" s="6">
        <f t="shared" si="36"/>
        <v>43497</v>
      </c>
      <c r="AC439" s="6">
        <f t="shared" si="37"/>
        <v>43515</v>
      </c>
      <c r="AD439" s="6" t="str">
        <f t="shared" si="38"/>
        <v>Tuesday</v>
      </c>
      <c r="AE439" s="2">
        <v>0.53934027777777771</v>
      </c>
      <c r="AF439" s="4">
        <v>1</v>
      </c>
      <c r="AG439" s="1">
        <v>43515</v>
      </c>
      <c r="AH439" s="6">
        <f t="shared" si="39"/>
        <v>43497</v>
      </c>
      <c r="AI439" s="6">
        <f t="shared" si="40"/>
        <v>43515</v>
      </c>
      <c r="AJ439" s="6" t="str">
        <f t="shared" si="41"/>
        <v>Tuesday</v>
      </c>
      <c r="AK439" s="2">
        <v>0.54325231481481484</v>
      </c>
      <c r="AL439" t="s">
        <v>32</v>
      </c>
      <c r="AM439" t="s">
        <v>33</v>
      </c>
      <c r="AN439" t="s">
        <v>46</v>
      </c>
      <c r="AO439" t="s">
        <v>27</v>
      </c>
    </row>
    <row r="440" spans="1:41" x14ac:dyDescent="0.2">
      <c r="A440" t="s">
        <v>27</v>
      </c>
      <c r="B440">
        <v>2396903</v>
      </c>
      <c r="C440" t="s">
        <v>40</v>
      </c>
      <c r="D440" t="s">
        <v>47</v>
      </c>
      <c r="E440" t="s">
        <v>42</v>
      </c>
      <c r="F440">
        <v>53211</v>
      </c>
      <c r="G440" t="s">
        <v>29</v>
      </c>
      <c r="H440" t="s">
        <v>43</v>
      </c>
      <c r="I440">
        <v>5470</v>
      </c>
      <c r="J440" t="s">
        <v>30</v>
      </c>
      <c r="K440" t="s">
        <v>85</v>
      </c>
      <c r="L440">
        <f>VLOOKUP($K440,Key!$A$1:$D$106,2,FALSE)</f>
        <v>43.078530000000001</v>
      </c>
      <c r="M440">
        <f>VLOOKUP($K440,Key!$A$1:$D$106,3,FALSE)</f>
        <v>-87.882620000000003</v>
      </c>
      <c r="N440" t="str">
        <f>VLOOKUP($K440,Key!$A$1:$D$106,4,FALSE)</f>
        <v>Milwaukee</v>
      </c>
      <c r="O440" t="s">
        <v>85</v>
      </c>
      <c r="P440">
        <f>VLOOKUP($O440,Key!$A$1:$D$106,2,FALSE)</f>
        <v>43.078530000000001</v>
      </c>
      <c r="Q440">
        <f>VLOOKUP($O440,Key!$A$1:$D$106,3,FALSE)</f>
        <v>-87.882620000000003</v>
      </c>
      <c r="R440" t="str">
        <f>VLOOKUP($O440,Key!$A$1:$D$106,4,FALSE)</f>
        <v>Milwaukee</v>
      </c>
      <c r="S440">
        <v>0</v>
      </c>
      <c r="T440">
        <v>0</v>
      </c>
      <c r="U440">
        <v>0</v>
      </c>
      <c r="V440" t="s">
        <v>32</v>
      </c>
      <c r="W440">
        <v>0</v>
      </c>
      <c r="X440">
        <v>0</v>
      </c>
      <c r="Y440">
        <v>0</v>
      </c>
      <c r="Z440" s="4">
        <v>-1</v>
      </c>
      <c r="AA440" s="1">
        <v>43516</v>
      </c>
      <c r="AB440" s="6">
        <f t="shared" si="36"/>
        <v>43497</v>
      </c>
      <c r="AC440" s="6">
        <f t="shared" si="37"/>
        <v>43516</v>
      </c>
      <c r="AD440" s="6" t="str">
        <f t="shared" si="38"/>
        <v>Wednesday</v>
      </c>
      <c r="AE440" s="2">
        <v>0.64815972222222229</v>
      </c>
      <c r="AF440" s="4">
        <v>1</v>
      </c>
      <c r="AG440" s="1">
        <v>43516</v>
      </c>
      <c r="AH440" s="6">
        <f t="shared" si="39"/>
        <v>43497</v>
      </c>
      <c r="AI440" s="6">
        <f t="shared" si="40"/>
        <v>43516</v>
      </c>
      <c r="AJ440" s="6" t="str">
        <f t="shared" si="41"/>
        <v>Wednesday</v>
      </c>
      <c r="AK440" s="2">
        <v>0.64842592592592596</v>
      </c>
      <c r="AL440" t="s">
        <v>32</v>
      </c>
      <c r="AM440" t="s">
        <v>33</v>
      </c>
      <c r="AN440" t="s">
        <v>34</v>
      </c>
      <c r="AO440" t="s">
        <v>27</v>
      </c>
    </row>
    <row r="441" spans="1:41" x14ac:dyDescent="0.2">
      <c r="A441" t="s">
        <v>27</v>
      </c>
      <c r="B441">
        <v>1781177</v>
      </c>
      <c r="C441" t="s">
        <v>40</v>
      </c>
      <c r="D441" t="s">
        <v>110</v>
      </c>
      <c r="E441" t="s">
        <v>111</v>
      </c>
      <c r="F441">
        <v>60654</v>
      </c>
      <c r="G441" t="s">
        <v>29</v>
      </c>
      <c r="H441" t="s">
        <v>115</v>
      </c>
      <c r="I441">
        <v>12703</v>
      </c>
      <c r="J441" t="s">
        <v>30</v>
      </c>
      <c r="K441" t="s">
        <v>45</v>
      </c>
      <c r="L441">
        <f>VLOOKUP($K441,Key!$A$1:$D$106,2,FALSE)</f>
        <v>43.03886</v>
      </c>
      <c r="M441">
        <f>VLOOKUP($K441,Key!$A$1:$D$106,3,FALSE)</f>
        <v>-87.902720000000002</v>
      </c>
      <c r="N441" t="str">
        <f>VLOOKUP($K441,Key!$A$1:$D$106,4,FALSE)</f>
        <v>Milwaukee</v>
      </c>
      <c r="O441" t="s">
        <v>31</v>
      </c>
      <c r="P441">
        <f>VLOOKUP($O441,Key!$A$1:$D$106,2,FALSE)</f>
        <v>43.034619999999997</v>
      </c>
      <c r="Q441">
        <f>VLOOKUP($O441,Key!$A$1:$D$106,3,FALSE)</f>
        <v>-87.917500000000004</v>
      </c>
      <c r="R441" t="str">
        <f>VLOOKUP($O441,Key!$A$1:$D$106,4,FALSE)</f>
        <v>Milwaukee</v>
      </c>
      <c r="S441">
        <v>8</v>
      </c>
      <c r="T441">
        <v>0</v>
      </c>
      <c r="U441">
        <v>2</v>
      </c>
      <c r="V441" t="s">
        <v>32</v>
      </c>
      <c r="W441">
        <v>1</v>
      </c>
      <c r="X441">
        <v>1</v>
      </c>
      <c r="Y441">
        <v>40</v>
      </c>
      <c r="Z441" s="5">
        <v>-1</v>
      </c>
      <c r="AA441" s="1">
        <v>43516</v>
      </c>
      <c r="AB441" s="7">
        <f t="shared" si="36"/>
        <v>43497</v>
      </c>
      <c r="AC441" s="7">
        <f t="shared" si="37"/>
        <v>43516</v>
      </c>
      <c r="AD441" s="7" t="str">
        <f t="shared" si="38"/>
        <v>Wednesday</v>
      </c>
      <c r="AE441" s="2">
        <v>0.72271990740740744</v>
      </c>
      <c r="AF441" s="5">
        <v>1</v>
      </c>
      <c r="AG441" s="1">
        <v>43516</v>
      </c>
      <c r="AH441" s="7">
        <f t="shared" si="39"/>
        <v>43497</v>
      </c>
      <c r="AI441" s="7">
        <f t="shared" si="40"/>
        <v>43516</v>
      </c>
      <c r="AJ441" s="7" t="str">
        <f t="shared" si="41"/>
        <v>Wednesday</v>
      </c>
      <c r="AK441" s="2">
        <v>0.72846064814814815</v>
      </c>
      <c r="AL441" t="s">
        <v>32</v>
      </c>
      <c r="AM441" t="s">
        <v>33</v>
      </c>
      <c r="AN441" t="s">
        <v>46</v>
      </c>
      <c r="AO441" t="s">
        <v>27</v>
      </c>
    </row>
    <row r="442" spans="1:41" x14ac:dyDescent="0.2">
      <c r="A442" t="s">
        <v>27</v>
      </c>
      <c r="B442">
        <v>1164700</v>
      </c>
      <c r="C442" t="s">
        <v>40</v>
      </c>
      <c r="D442" t="s">
        <v>47</v>
      </c>
      <c r="E442" t="s">
        <v>42</v>
      </c>
      <c r="F442">
        <v>53202</v>
      </c>
      <c r="G442" t="s">
        <v>29</v>
      </c>
      <c r="H442" t="s">
        <v>43</v>
      </c>
      <c r="I442">
        <v>11046</v>
      </c>
      <c r="J442" t="s">
        <v>30</v>
      </c>
      <c r="K442" t="s">
        <v>38</v>
      </c>
      <c r="L442">
        <f>VLOOKUP($K442,Key!$A$1:$D$106,2,FALSE)</f>
        <v>43.052460000000004</v>
      </c>
      <c r="M442">
        <f>VLOOKUP($K442,Key!$A$1:$D$106,3,FALSE)</f>
        <v>-87.891000000000005</v>
      </c>
      <c r="N442" t="str">
        <f>VLOOKUP($K442,Key!$A$1:$D$106,4,FALSE)</f>
        <v>Milwaukee</v>
      </c>
      <c r="O442" t="s">
        <v>63</v>
      </c>
      <c r="P442">
        <f>VLOOKUP($O442,Key!$A$1:$D$106,2,FALSE)</f>
        <v>43.049230000000001</v>
      </c>
      <c r="Q442">
        <f>VLOOKUP($O442,Key!$A$1:$D$106,3,FALSE)</f>
        <v>-87.911940000000001</v>
      </c>
      <c r="R442" t="str">
        <f>VLOOKUP($O442,Key!$A$1:$D$106,4,FALSE)</f>
        <v>Milwaukee</v>
      </c>
      <c r="S442">
        <v>12</v>
      </c>
      <c r="T442">
        <v>0</v>
      </c>
      <c r="U442">
        <v>0</v>
      </c>
      <c r="V442" t="s">
        <v>32</v>
      </c>
      <c r="W442">
        <v>1</v>
      </c>
      <c r="X442">
        <v>1</v>
      </c>
      <c r="Y442">
        <v>40</v>
      </c>
      <c r="Z442" s="4">
        <v>-1</v>
      </c>
      <c r="AA442" s="1">
        <v>43517</v>
      </c>
      <c r="AB442" s="6">
        <f t="shared" si="36"/>
        <v>43497</v>
      </c>
      <c r="AC442" s="6">
        <f t="shared" si="37"/>
        <v>43517</v>
      </c>
      <c r="AD442" s="6" t="str">
        <f t="shared" si="38"/>
        <v>Thursday</v>
      </c>
      <c r="AE442" s="2">
        <v>0.68656249999999996</v>
      </c>
      <c r="AF442" s="4">
        <v>1</v>
      </c>
      <c r="AG442" s="1">
        <v>43517</v>
      </c>
      <c r="AH442" s="6">
        <f t="shared" si="39"/>
        <v>43497</v>
      </c>
      <c r="AI442" s="6">
        <f t="shared" si="40"/>
        <v>43517</v>
      </c>
      <c r="AJ442" s="6" t="str">
        <f t="shared" si="41"/>
        <v>Thursday</v>
      </c>
      <c r="AK442" s="2">
        <v>0.69487268518518519</v>
      </c>
      <c r="AL442" t="s">
        <v>32</v>
      </c>
      <c r="AM442" t="s">
        <v>33</v>
      </c>
      <c r="AN442" t="s">
        <v>46</v>
      </c>
      <c r="AO442" t="s">
        <v>27</v>
      </c>
    </row>
    <row r="443" spans="1:41" x14ac:dyDescent="0.2">
      <c r="A443" t="s">
        <v>27</v>
      </c>
      <c r="B443">
        <v>1328721</v>
      </c>
      <c r="C443" t="s">
        <v>40</v>
      </c>
      <c r="D443" t="s">
        <v>47</v>
      </c>
      <c r="E443" t="s">
        <v>42</v>
      </c>
      <c r="F443">
        <v>53207</v>
      </c>
      <c r="G443" t="s">
        <v>29</v>
      </c>
      <c r="H443" t="s">
        <v>43</v>
      </c>
      <c r="I443">
        <v>34</v>
      </c>
      <c r="J443" t="s">
        <v>30</v>
      </c>
      <c r="K443" t="s">
        <v>58</v>
      </c>
      <c r="L443">
        <f>VLOOKUP($K443,Key!$A$1:$D$106,2,FALSE)</f>
        <v>43.004728999999998</v>
      </c>
      <c r="M443">
        <f>VLOOKUP($K443,Key!$A$1:$D$106,3,FALSE)</f>
        <v>-87.905463999999995</v>
      </c>
      <c r="N443" t="str">
        <f>VLOOKUP($K443,Key!$A$1:$D$106,4,FALSE)</f>
        <v>Milwaukee</v>
      </c>
      <c r="O443" t="s">
        <v>57</v>
      </c>
      <c r="P443">
        <f>VLOOKUP($O443,Key!$A$1:$D$106,2,FALSE)</f>
        <v>43.026229999999998</v>
      </c>
      <c r="Q443">
        <f>VLOOKUP($O443,Key!$A$1:$D$106,3,FALSE)</f>
        <v>-87.912809999999993</v>
      </c>
      <c r="R443" t="str">
        <f>VLOOKUP($O443,Key!$A$1:$D$106,4,FALSE)</f>
        <v>Milwaukee</v>
      </c>
      <c r="S443">
        <v>11</v>
      </c>
      <c r="T443">
        <v>0</v>
      </c>
      <c r="U443">
        <v>0</v>
      </c>
      <c r="V443" t="s">
        <v>32</v>
      </c>
      <c r="W443">
        <v>1</v>
      </c>
      <c r="X443">
        <v>1</v>
      </c>
      <c r="Y443">
        <v>40</v>
      </c>
      <c r="Z443" s="4">
        <v>-1</v>
      </c>
      <c r="AA443" s="1">
        <v>43518</v>
      </c>
      <c r="AB443" s="6">
        <f t="shared" si="36"/>
        <v>43497</v>
      </c>
      <c r="AC443" s="6">
        <f t="shared" si="37"/>
        <v>43518</v>
      </c>
      <c r="AD443" s="6" t="str">
        <f t="shared" si="38"/>
        <v>Friday</v>
      </c>
      <c r="AE443" s="2">
        <v>0.33545138888888887</v>
      </c>
      <c r="AF443" s="4">
        <v>1</v>
      </c>
      <c r="AG443" s="1">
        <v>43518</v>
      </c>
      <c r="AH443" s="6">
        <f t="shared" si="39"/>
        <v>43497</v>
      </c>
      <c r="AI443" s="6">
        <f t="shared" si="40"/>
        <v>43518</v>
      </c>
      <c r="AJ443" s="6" t="str">
        <f t="shared" si="41"/>
        <v>Friday</v>
      </c>
      <c r="AK443" s="2">
        <v>0.34365740740740741</v>
      </c>
      <c r="AL443" t="s">
        <v>32</v>
      </c>
      <c r="AM443" t="s">
        <v>33</v>
      </c>
      <c r="AN443" t="s">
        <v>46</v>
      </c>
      <c r="AO443" t="s">
        <v>27</v>
      </c>
    </row>
    <row r="444" spans="1:41" x14ac:dyDescent="0.2">
      <c r="A444" t="s">
        <v>27</v>
      </c>
      <c r="B444">
        <v>1915786</v>
      </c>
      <c r="C444" t="s">
        <v>40</v>
      </c>
      <c r="D444" t="s">
        <v>47</v>
      </c>
      <c r="E444" t="s">
        <v>42</v>
      </c>
      <c r="F444">
        <v>53202</v>
      </c>
      <c r="G444" t="s">
        <v>29</v>
      </c>
      <c r="H444" t="s">
        <v>43</v>
      </c>
      <c r="I444">
        <v>44</v>
      </c>
      <c r="J444" t="s">
        <v>30</v>
      </c>
      <c r="K444" t="s">
        <v>39</v>
      </c>
      <c r="L444">
        <f>VLOOKUP($K444,Key!$A$1:$D$106,2,FALSE)</f>
        <v>43.053040000000003</v>
      </c>
      <c r="M444">
        <f>VLOOKUP($K444,Key!$A$1:$D$106,3,FALSE)</f>
        <v>-87.897660000000002</v>
      </c>
      <c r="N444" t="str">
        <f>VLOOKUP($K444,Key!$A$1:$D$106,4,FALSE)</f>
        <v>Milwaukee</v>
      </c>
      <c r="O444" t="s">
        <v>49</v>
      </c>
      <c r="P444">
        <f>VLOOKUP($O444,Key!$A$1:$D$106,2,FALSE)</f>
        <v>43.03913</v>
      </c>
      <c r="Q444">
        <f>VLOOKUP($O444,Key!$A$1:$D$106,3,FALSE)</f>
        <v>-87.916150000000002</v>
      </c>
      <c r="R444" t="str">
        <f>VLOOKUP($O444,Key!$A$1:$D$106,4,FALSE)</f>
        <v>Milwaukee</v>
      </c>
      <c r="S444">
        <v>9</v>
      </c>
      <c r="T444">
        <v>0</v>
      </c>
      <c r="U444">
        <v>0</v>
      </c>
      <c r="V444" t="s">
        <v>32</v>
      </c>
      <c r="W444">
        <v>1</v>
      </c>
      <c r="X444">
        <v>1</v>
      </c>
      <c r="Y444">
        <v>40</v>
      </c>
      <c r="Z444" s="5">
        <v>-1</v>
      </c>
      <c r="AA444" s="1">
        <v>43518</v>
      </c>
      <c r="AB444" s="7">
        <f t="shared" si="36"/>
        <v>43497</v>
      </c>
      <c r="AC444" s="7">
        <f t="shared" si="37"/>
        <v>43518</v>
      </c>
      <c r="AD444" s="7" t="str">
        <f t="shared" si="38"/>
        <v>Friday</v>
      </c>
      <c r="AE444" s="2">
        <v>0.36381944444444447</v>
      </c>
      <c r="AF444" s="5">
        <v>1</v>
      </c>
      <c r="AG444" s="1">
        <v>43518</v>
      </c>
      <c r="AH444" s="7">
        <f t="shared" si="39"/>
        <v>43497</v>
      </c>
      <c r="AI444" s="7">
        <f t="shared" si="40"/>
        <v>43518</v>
      </c>
      <c r="AJ444" s="7" t="str">
        <f t="shared" si="41"/>
        <v>Friday</v>
      </c>
      <c r="AK444" s="2">
        <v>0.3699884259259259</v>
      </c>
      <c r="AL444" t="s">
        <v>32</v>
      </c>
      <c r="AM444" t="s">
        <v>33</v>
      </c>
      <c r="AN444" t="s">
        <v>46</v>
      </c>
      <c r="AO444" t="s">
        <v>27</v>
      </c>
    </row>
    <row r="445" spans="1:41" x14ac:dyDescent="0.2">
      <c r="A445" t="s">
        <v>27</v>
      </c>
      <c r="B445">
        <v>2030100</v>
      </c>
      <c r="C445" t="s">
        <v>40</v>
      </c>
      <c r="D445" t="s">
        <v>93</v>
      </c>
      <c r="E445" t="s">
        <v>42</v>
      </c>
      <c r="F445">
        <v>53211</v>
      </c>
      <c r="G445" t="s">
        <v>29</v>
      </c>
      <c r="H445" t="s">
        <v>43</v>
      </c>
      <c r="I445">
        <v>967</v>
      </c>
      <c r="J445" t="s">
        <v>30</v>
      </c>
      <c r="K445" t="s">
        <v>39</v>
      </c>
      <c r="L445">
        <f>VLOOKUP($K445,Key!$A$1:$D$106,2,FALSE)</f>
        <v>43.053040000000003</v>
      </c>
      <c r="M445">
        <f>VLOOKUP($K445,Key!$A$1:$D$106,3,FALSE)</f>
        <v>-87.897660000000002</v>
      </c>
      <c r="N445" t="str">
        <f>VLOOKUP($K445,Key!$A$1:$D$106,4,FALSE)</f>
        <v>Milwaukee</v>
      </c>
      <c r="O445" t="s">
        <v>58</v>
      </c>
      <c r="P445">
        <f>VLOOKUP($O445,Key!$A$1:$D$106,2,FALSE)</f>
        <v>43.004728999999998</v>
      </c>
      <c r="Q445">
        <f>VLOOKUP($O445,Key!$A$1:$D$106,3,FALSE)</f>
        <v>-87.905463999999995</v>
      </c>
      <c r="R445" t="str">
        <f>VLOOKUP($O445,Key!$A$1:$D$106,4,FALSE)</f>
        <v>Milwaukee</v>
      </c>
      <c r="S445">
        <v>32</v>
      </c>
      <c r="T445">
        <v>0</v>
      </c>
      <c r="U445">
        <v>0</v>
      </c>
      <c r="V445" t="s">
        <v>32</v>
      </c>
      <c r="W445">
        <v>4</v>
      </c>
      <c r="X445">
        <v>3.8</v>
      </c>
      <c r="Y445">
        <v>160</v>
      </c>
      <c r="Z445" s="4">
        <v>-1</v>
      </c>
      <c r="AA445" s="1">
        <v>43518</v>
      </c>
      <c r="AB445" s="6">
        <f t="shared" si="36"/>
        <v>43497</v>
      </c>
      <c r="AC445" s="6">
        <f t="shared" si="37"/>
        <v>43518</v>
      </c>
      <c r="AD445" s="6" t="str">
        <f t="shared" si="38"/>
        <v>Friday</v>
      </c>
      <c r="AE445" s="2">
        <v>0.66371527777777783</v>
      </c>
      <c r="AF445" s="4">
        <v>1</v>
      </c>
      <c r="AG445" s="1">
        <v>43518</v>
      </c>
      <c r="AH445" s="6">
        <f t="shared" si="39"/>
        <v>43497</v>
      </c>
      <c r="AI445" s="6">
        <f t="shared" si="40"/>
        <v>43518</v>
      </c>
      <c r="AJ445" s="6" t="str">
        <f t="shared" si="41"/>
        <v>Friday</v>
      </c>
      <c r="AK445" s="2">
        <v>0.68556712962962962</v>
      </c>
      <c r="AL445" t="s">
        <v>33</v>
      </c>
      <c r="AM445" t="s">
        <v>33</v>
      </c>
      <c r="AN445" t="s">
        <v>46</v>
      </c>
      <c r="AO445" t="s">
        <v>27</v>
      </c>
    </row>
    <row r="446" spans="1:41" x14ac:dyDescent="0.2">
      <c r="A446" t="s">
        <v>27</v>
      </c>
      <c r="B446">
        <v>1328721</v>
      </c>
      <c r="C446" t="s">
        <v>40</v>
      </c>
      <c r="D446" t="s">
        <v>47</v>
      </c>
      <c r="E446" t="s">
        <v>42</v>
      </c>
      <c r="F446">
        <v>53207</v>
      </c>
      <c r="G446" t="s">
        <v>29</v>
      </c>
      <c r="H446" t="s">
        <v>43</v>
      </c>
      <c r="I446">
        <v>34</v>
      </c>
      <c r="J446" t="s">
        <v>30</v>
      </c>
      <c r="K446" t="s">
        <v>57</v>
      </c>
      <c r="L446">
        <f>VLOOKUP($K446,Key!$A$1:$D$106,2,FALSE)</f>
        <v>43.026229999999998</v>
      </c>
      <c r="M446">
        <f>VLOOKUP($K446,Key!$A$1:$D$106,3,FALSE)</f>
        <v>-87.912809999999993</v>
      </c>
      <c r="N446" t="str">
        <f>VLOOKUP($K446,Key!$A$1:$D$106,4,FALSE)</f>
        <v>Milwaukee</v>
      </c>
      <c r="O446" t="s">
        <v>48</v>
      </c>
      <c r="P446">
        <f>VLOOKUP($O446,Key!$A$1:$D$106,2,FALSE)</f>
        <v>43.038580000000003</v>
      </c>
      <c r="Q446">
        <f>VLOOKUP($O446,Key!$A$1:$D$106,3,FALSE)</f>
        <v>-87.90934</v>
      </c>
      <c r="R446" t="str">
        <f>VLOOKUP($O446,Key!$A$1:$D$106,4,FALSE)</f>
        <v>Milwaukee</v>
      </c>
      <c r="S446">
        <v>8</v>
      </c>
      <c r="T446">
        <v>0</v>
      </c>
      <c r="U446">
        <v>0</v>
      </c>
      <c r="V446" t="s">
        <v>32</v>
      </c>
      <c r="W446">
        <v>1</v>
      </c>
      <c r="X446">
        <v>1</v>
      </c>
      <c r="Y446">
        <v>40</v>
      </c>
      <c r="Z446" s="5">
        <v>-1</v>
      </c>
      <c r="AA446" s="1">
        <v>43518</v>
      </c>
      <c r="AB446" s="7">
        <f t="shared" si="36"/>
        <v>43497</v>
      </c>
      <c r="AC446" s="7">
        <f t="shared" si="37"/>
        <v>43518</v>
      </c>
      <c r="AD446" s="7" t="str">
        <f t="shared" si="38"/>
        <v>Friday</v>
      </c>
      <c r="AE446" s="2">
        <v>0.79321759259259261</v>
      </c>
      <c r="AF446" s="5">
        <v>1</v>
      </c>
      <c r="AG446" s="1">
        <v>43518</v>
      </c>
      <c r="AH446" s="7">
        <f t="shared" si="39"/>
        <v>43497</v>
      </c>
      <c r="AI446" s="7">
        <f t="shared" si="40"/>
        <v>43518</v>
      </c>
      <c r="AJ446" s="7" t="str">
        <f t="shared" si="41"/>
        <v>Friday</v>
      </c>
      <c r="AK446" s="2">
        <v>0.79891203703703706</v>
      </c>
      <c r="AL446" t="s">
        <v>32</v>
      </c>
      <c r="AM446" t="s">
        <v>33</v>
      </c>
      <c r="AN446" t="s">
        <v>46</v>
      </c>
      <c r="AO446" t="s">
        <v>27</v>
      </c>
    </row>
    <row r="447" spans="1:41" x14ac:dyDescent="0.2">
      <c r="A447" t="s">
        <v>27</v>
      </c>
      <c r="B447">
        <v>2396903</v>
      </c>
      <c r="C447" t="s">
        <v>40</v>
      </c>
      <c r="D447" t="s">
        <v>47</v>
      </c>
      <c r="E447" t="s">
        <v>42</v>
      </c>
      <c r="F447">
        <v>53211</v>
      </c>
      <c r="G447" t="s">
        <v>29</v>
      </c>
      <c r="H447" t="s">
        <v>43</v>
      </c>
      <c r="I447">
        <v>5470</v>
      </c>
      <c r="J447" t="s">
        <v>30</v>
      </c>
      <c r="K447" t="s">
        <v>85</v>
      </c>
      <c r="L447">
        <f>VLOOKUP($K447,Key!$A$1:$D$106,2,FALSE)</f>
        <v>43.078530000000001</v>
      </c>
      <c r="M447">
        <f>VLOOKUP($K447,Key!$A$1:$D$106,3,FALSE)</f>
        <v>-87.882620000000003</v>
      </c>
      <c r="N447" t="str">
        <f>VLOOKUP($K447,Key!$A$1:$D$106,4,FALSE)</f>
        <v>Milwaukee</v>
      </c>
      <c r="O447" t="s">
        <v>85</v>
      </c>
      <c r="P447">
        <f>VLOOKUP($O447,Key!$A$1:$D$106,2,FALSE)</f>
        <v>43.078530000000001</v>
      </c>
      <c r="Q447">
        <f>VLOOKUP($O447,Key!$A$1:$D$106,3,FALSE)</f>
        <v>-87.882620000000003</v>
      </c>
      <c r="R447" t="str">
        <f>VLOOKUP($O447,Key!$A$1:$D$106,4,FALSE)</f>
        <v>Milwaukee</v>
      </c>
      <c r="S447">
        <v>1</v>
      </c>
      <c r="T447">
        <v>0</v>
      </c>
      <c r="U447">
        <v>0</v>
      </c>
      <c r="V447" t="s">
        <v>32</v>
      </c>
      <c r="W447">
        <v>0</v>
      </c>
      <c r="X447">
        <v>0</v>
      </c>
      <c r="Y447">
        <v>0</v>
      </c>
      <c r="Z447" s="5">
        <v>-1</v>
      </c>
      <c r="AA447" s="1">
        <v>43518</v>
      </c>
      <c r="AB447" s="7">
        <f t="shared" si="36"/>
        <v>43497</v>
      </c>
      <c r="AC447" s="7">
        <f t="shared" si="37"/>
        <v>43518</v>
      </c>
      <c r="AD447" s="7" t="str">
        <f t="shared" si="38"/>
        <v>Friday</v>
      </c>
      <c r="AE447" s="2">
        <v>0.98938657407407404</v>
      </c>
      <c r="AF447" s="5">
        <v>1</v>
      </c>
      <c r="AG447" s="1">
        <v>43518</v>
      </c>
      <c r="AH447" s="7">
        <f t="shared" si="39"/>
        <v>43497</v>
      </c>
      <c r="AI447" s="7">
        <f t="shared" si="40"/>
        <v>43518</v>
      </c>
      <c r="AJ447" s="7" t="str">
        <f t="shared" si="41"/>
        <v>Friday</v>
      </c>
      <c r="AK447" s="2">
        <v>0.98965277777777771</v>
      </c>
      <c r="AL447" t="s">
        <v>32</v>
      </c>
      <c r="AM447" t="s">
        <v>33</v>
      </c>
      <c r="AN447" t="s">
        <v>34</v>
      </c>
      <c r="AO447" t="s">
        <v>27</v>
      </c>
    </row>
    <row r="448" spans="1:41" x14ac:dyDescent="0.2">
      <c r="A448" t="s">
        <v>27</v>
      </c>
      <c r="B448">
        <v>2396903</v>
      </c>
      <c r="C448" t="s">
        <v>40</v>
      </c>
      <c r="D448" t="s">
        <v>47</v>
      </c>
      <c r="E448" t="s">
        <v>42</v>
      </c>
      <c r="F448">
        <v>53211</v>
      </c>
      <c r="G448" t="s">
        <v>29</v>
      </c>
      <c r="H448" t="s">
        <v>43</v>
      </c>
      <c r="I448">
        <v>5470</v>
      </c>
      <c r="J448" t="s">
        <v>30</v>
      </c>
      <c r="K448" t="s">
        <v>85</v>
      </c>
      <c r="L448">
        <f>VLOOKUP($K448,Key!$A$1:$D$106,2,FALSE)</f>
        <v>43.078530000000001</v>
      </c>
      <c r="M448">
        <f>VLOOKUP($K448,Key!$A$1:$D$106,3,FALSE)</f>
        <v>-87.882620000000003</v>
      </c>
      <c r="N448" t="str">
        <f>VLOOKUP($K448,Key!$A$1:$D$106,4,FALSE)</f>
        <v>Milwaukee</v>
      </c>
      <c r="O448" t="s">
        <v>85</v>
      </c>
      <c r="P448">
        <f>VLOOKUP($O448,Key!$A$1:$D$106,2,FALSE)</f>
        <v>43.078530000000001</v>
      </c>
      <c r="Q448">
        <f>VLOOKUP($O448,Key!$A$1:$D$106,3,FALSE)</f>
        <v>-87.882620000000003</v>
      </c>
      <c r="R448" t="str">
        <f>VLOOKUP($O448,Key!$A$1:$D$106,4,FALSE)</f>
        <v>Milwaukee</v>
      </c>
      <c r="S448">
        <v>1</v>
      </c>
      <c r="T448">
        <v>0</v>
      </c>
      <c r="U448">
        <v>0</v>
      </c>
      <c r="V448" t="s">
        <v>32</v>
      </c>
      <c r="W448">
        <v>0</v>
      </c>
      <c r="X448">
        <v>0</v>
      </c>
      <c r="Y448">
        <v>0</v>
      </c>
      <c r="Z448" s="4">
        <v>-1</v>
      </c>
      <c r="AA448" s="1">
        <v>43518</v>
      </c>
      <c r="AB448" s="6">
        <f t="shared" si="36"/>
        <v>43497</v>
      </c>
      <c r="AC448" s="6">
        <f t="shared" si="37"/>
        <v>43518</v>
      </c>
      <c r="AD448" s="6" t="str">
        <f t="shared" si="38"/>
        <v>Friday</v>
      </c>
      <c r="AE448" s="2">
        <v>0.9900810185185186</v>
      </c>
      <c r="AF448" s="4">
        <v>1</v>
      </c>
      <c r="AG448" s="1">
        <v>43518</v>
      </c>
      <c r="AH448" s="6">
        <f t="shared" si="39"/>
        <v>43497</v>
      </c>
      <c r="AI448" s="6">
        <f t="shared" si="40"/>
        <v>43518</v>
      </c>
      <c r="AJ448" s="6" t="str">
        <f t="shared" si="41"/>
        <v>Friday</v>
      </c>
      <c r="AK448" s="2">
        <v>0.99037037037037035</v>
      </c>
      <c r="AL448" t="s">
        <v>32</v>
      </c>
      <c r="AM448" t="s">
        <v>33</v>
      </c>
      <c r="AN448" t="s">
        <v>34</v>
      </c>
      <c r="AO448" t="s">
        <v>27</v>
      </c>
    </row>
    <row r="449" spans="1:41" x14ac:dyDescent="0.2">
      <c r="A449" t="s">
        <v>27</v>
      </c>
      <c r="B449">
        <v>2265164</v>
      </c>
      <c r="C449" t="s">
        <v>40</v>
      </c>
      <c r="D449" t="s">
        <v>47</v>
      </c>
      <c r="E449" t="s">
        <v>121</v>
      </c>
      <c r="F449">
        <v>53211</v>
      </c>
      <c r="G449" t="s">
        <v>29</v>
      </c>
      <c r="H449" t="s">
        <v>43</v>
      </c>
      <c r="I449">
        <v>5470</v>
      </c>
      <c r="J449" t="s">
        <v>30</v>
      </c>
      <c r="K449" t="s">
        <v>85</v>
      </c>
      <c r="L449">
        <f>VLOOKUP($K449,Key!$A$1:$D$106,2,FALSE)</f>
        <v>43.078530000000001</v>
      </c>
      <c r="M449">
        <f>VLOOKUP($K449,Key!$A$1:$D$106,3,FALSE)</f>
        <v>-87.882620000000003</v>
      </c>
      <c r="N449" t="str">
        <f>VLOOKUP($K449,Key!$A$1:$D$106,4,FALSE)</f>
        <v>Milwaukee</v>
      </c>
      <c r="O449" t="s">
        <v>85</v>
      </c>
      <c r="P449">
        <f>VLOOKUP($O449,Key!$A$1:$D$106,2,FALSE)</f>
        <v>43.078530000000001</v>
      </c>
      <c r="Q449">
        <f>VLOOKUP($O449,Key!$A$1:$D$106,3,FALSE)</f>
        <v>-87.882620000000003</v>
      </c>
      <c r="R449" t="str">
        <f>VLOOKUP($O449,Key!$A$1:$D$106,4,FALSE)</f>
        <v>Milwaukee</v>
      </c>
      <c r="S449">
        <v>0</v>
      </c>
      <c r="T449">
        <v>0</v>
      </c>
      <c r="U449">
        <v>0</v>
      </c>
      <c r="V449" t="s">
        <v>32</v>
      </c>
      <c r="W449">
        <v>0</v>
      </c>
      <c r="X449">
        <v>0</v>
      </c>
      <c r="Y449">
        <v>0</v>
      </c>
      <c r="Z449" s="5">
        <v>-1</v>
      </c>
      <c r="AA449" s="1">
        <v>43519</v>
      </c>
      <c r="AB449" s="7">
        <f t="shared" si="36"/>
        <v>43497</v>
      </c>
      <c r="AC449" s="7">
        <f t="shared" si="37"/>
        <v>43519</v>
      </c>
      <c r="AD449" s="7" t="str">
        <f t="shared" si="38"/>
        <v>Saturday</v>
      </c>
      <c r="AE449" s="2">
        <v>0.17534722222222221</v>
      </c>
      <c r="AF449" s="5">
        <v>1</v>
      </c>
      <c r="AG449" s="1">
        <v>43519</v>
      </c>
      <c r="AH449" s="7">
        <f t="shared" si="39"/>
        <v>43497</v>
      </c>
      <c r="AI449" s="7">
        <f t="shared" si="40"/>
        <v>43519</v>
      </c>
      <c r="AJ449" s="7" t="str">
        <f t="shared" si="41"/>
        <v>Saturday</v>
      </c>
      <c r="AK449" s="2">
        <v>0.17563657407407407</v>
      </c>
      <c r="AL449" t="s">
        <v>32</v>
      </c>
      <c r="AM449" t="s">
        <v>33</v>
      </c>
      <c r="AN449" t="s">
        <v>34</v>
      </c>
      <c r="AO449" t="s">
        <v>27</v>
      </c>
    </row>
    <row r="450" spans="1:41" x14ac:dyDescent="0.2">
      <c r="A450" t="s">
        <v>27</v>
      </c>
      <c r="B450">
        <v>1328721</v>
      </c>
      <c r="C450" t="s">
        <v>40</v>
      </c>
      <c r="D450" t="s">
        <v>47</v>
      </c>
      <c r="E450" t="s">
        <v>42</v>
      </c>
      <c r="F450">
        <v>53207</v>
      </c>
      <c r="G450" t="s">
        <v>29</v>
      </c>
      <c r="H450" t="s">
        <v>43</v>
      </c>
      <c r="I450">
        <v>11071</v>
      </c>
      <c r="J450" t="s">
        <v>30</v>
      </c>
      <c r="K450" t="s">
        <v>57</v>
      </c>
      <c r="L450">
        <f>VLOOKUP($K450,Key!$A$1:$D$106,2,FALSE)</f>
        <v>43.026229999999998</v>
      </c>
      <c r="M450">
        <f>VLOOKUP($K450,Key!$A$1:$D$106,3,FALSE)</f>
        <v>-87.912809999999993</v>
      </c>
      <c r="N450" t="str">
        <f>VLOOKUP($K450,Key!$A$1:$D$106,4,FALSE)</f>
        <v>Milwaukee</v>
      </c>
      <c r="O450" t="s">
        <v>75</v>
      </c>
      <c r="P450">
        <f>VLOOKUP($O450,Key!$A$1:$D$106,2,FALSE)</f>
        <v>43.038600000000002</v>
      </c>
      <c r="Q450">
        <f>VLOOKUP($O450,Key!$A$1:$D$106,3,FALSE)</f>
        <v>-87.912099999999995</v>
      </c>
      <c r="R450" t="str">
        <f>VLOOKUP($O450,Key!$A$1:$D$106,4,FALSE)</f>
        <v>Milwaukee</v>
      </c>
      <c r="S450">
        <v>7</v>
      </c>
      <c r="T450">
        <v>0</v>
      </c>
      <c r="U450">
        <v>0</v>
      </c>
      <c r="V450" t="s">
        <v>32</v>
      </c>
      <c r="W450">
        <v>1</v>
      </c>
      <c r="X450">
        <v>1</v>
      </c>
      <c r="Y450">
        <v>40</v>
      </c>
      <c r="Z450" s="4">
        <v>-1</v>
      </c>
      <c r="AA450" s="1">
        <v>43519</v>
      </c>
      <c r="AB450" s="6">
        <f t="shared" ref="AB450:AB511" si="42">DATE(YEAR(AA450), MONTH(AA450), 1)</f>
        <v>43497</v>
      </c>
      <c r="AC450" s="6">
        <f t="shared" ref="AC450:AC511" si="43">AA450</f>
        <v>43519</v>
      </c>
      <c r="AD450" s="6" t="str">
        <f t="shared" ref="AD450:AD511" si="44">TEXT(AC450,"dddd")</f>
        <v>Saturday</v>
      </c>
      <c r="AE450" s="2">
        <v>0.69064814814814823</v>
      </c>
      <c r="AF450" s="4">
        <v>1</v>
      </c>
      <c r="AG450" s="1">
        <v>43519</v>
      </c>
      <c r="AH450" s="6">
        <f t="shared" ref="AH450:AH511" si="45">DATE(YEAR(AG450), MONTH(AG450), 1)</f>
        <v>43497</v>
      </c>
      <c r="AI450" s="6">
        <f t="shared" ref="AI450:AI511" si="46">AG450</f>
        <v>43519</v>
      </c>
      <c r="AJ450" s="6" t="str">
        <f t="shared" ref="AJ450:AJ511" si="47">TEXT(AI450,"dddd")</f>
        <v>Saturday</v>
      </c>
      <c r="AK450" s="2">
        <v>0.69518518518518524</v>
      </c>
      <c r="AL450" t="s">
        <v>32</v>
      </c>
      <c r="AM450" t="s">
        <v>33</v>
      </c>
      <c r="AN450" t="s">
        <v>46</v>
      </c>
      <c r="AO450" t="s">
        <v>27</v>
      </c>
    </row>
    <row r="451" spans="1:41" x14ac:dyDescent="0.2">
      <c r="A451" t="s">
        <v>27</v>
      </c>
      <c r="B451">
        <v>2258679</v>
      </c>
      <c r="C451" t="s">
        <v>40</v>
      </c>
      <c r="D451" t="s">
        <v>47</v>
      </c>
      <c r="E451" t="s">
        <v>42</v>
      </c>
      <c r="F451">
        <v>53211</v>
      </c>
      <c r="G451" t="s">
        <v>29</v>
      </c>
      <c r="H451" t="s">
        <v>43</v>
      </c>
      <c r="I451">
        <v>117</v>
      </c>
      <c r="J451" t="s">
        <v>30</v>
      </c>
      <c r="K451" t="s">
        <v>108</v>
      </c>
      <c r="L451">
        <f>VLOOKUP($K451,Key!$A$1:$D$106,2,FALSE)</f>
        <v>43.060250000000003</v>
      </c>
      <c r="M451">
        <f>VLOOKUP($K451,Key!$A$1:$D$106,3,FALSE)</f>
        <v>-87.892169999999993</v>
      </c>
      <c r="N451" t="str">
        <f>VLOOKUP($K451,Key!$A$1:$D$106,4,FALSE)</f>
        <v>Milwaukee</v>
      </c>
      <c r="O451" t="s">
        <v>108</v>
      </c>
      <c r="P451">
        <f>VLOOKUP($O451,Key!$A$1:$D$106,2,FALSE)</f>
        <v>43.060250000000003</v>
      </c>
      <c r="Q451">
        <f>VLOOKUP($O451,Key!$A$1:$D$106,3,FALSE)</f>
        <v>-87.892169999999993</v>
      </c>
      <c r="R451" t="str">
        <f>VLOOKUP($O451,Key!$A$1:$D$106,4,FALSE)</f>
        <v>Milwaukee</v>
      </c>
      <c r="S451">
        <v>30</v>
      </c>
      <c r="T451">
        <v>0</v>
      </c>
      <c r="U451">
        <v>0</v>
      </c>
      <c r="V451" t="s">
        <v>32</v>
      </c>
      <c r="W451">
        <v>4</v>
      </c>
      <c r="X451">
        <v>3.8</v>
      </c>
      <c r="Y451">
        <v>160</v>
      </c>
      <c r="Z451" s="5">
        <v>-1</v>
      </c>
      <c r="AA451" s="1">
        <v>43519</v>
      </c>
      <c r="AB451" s="7">
        <f t="shared" si="42"/>
        <v>43497</v>
      </c>
      <c r="AC451" s="7">
        <f t="shared" si="43"/>
        <v>43519</v>
      </c>
      <c r="AD451" s="7" t="str">
        <f t="shared" si="44"/>
        <v>Saturday</v>
      </c>
      <c r="AE451" s="2">
        <v>0.91475694444444444</v>
      </c>
      <c r="AF451" s="5">
        <v>1</v>
      </c>
      <c r="AG451" s="1">
        <v>43519</v>
      </c>
      <c r="AH451" s="7">
        <f t="shared" si="45"/>
        <v>43497</v>
      </c>
      <c r="AI451" s="7">
        <f t="shared" si="46"/>
        <v>43519</v>
      </c>
      <c r="AJ451" s="7" t="str">
        <f t="shared" si="47"/>
        <v>Saturday</v>
      </c>
      <c r="AK451" s="2">
        <v>0.93562499999999993</v>
      </c>
      <c r="AL451" t="s">
        <v>32</v>
      </c>
      <c r="AM451" t="s">
        <v>33</v>
      </c>
      <c r="AN451" t="s">
        <v>34</v>
      </c>
      <c r="AO451" t="s">
        <v>27</v>
      </c>
    </row>
    <row r="452" spans="1:41" x14ac:dyDescent="0.2">
      <c r="A452" t="s">
        <v>27</v>
      </c>
      <c r="B452">
        <v>2289882</v>
      </c>
      <c r="C452" t="s">
        <v>40</v>
      </c>
      <c r="D452" t="s">
        <v>119</v>
      </c>
      <c r="E452" t="s">
        <v>42</v>
      </c>
      <c r="F452">
        <v>53045</v>
      </c>
      <c r="G452" t="s">
        <v>29</v>
      </c>
      <c r="H452" t="s">
        <v>43</v>
      </c>
      <c r="I452">
        <v>12682</v>
      </c>
      <c r="J452" t="s">
        <v>30</v>
      </c>
      <c r="K452" t="s">
        <v>38</v>
      </c>
      <c r="L452">
        <f>VLOOKUP($K452,Key!$A$1:$D$106,2,FALSE)</f>
        <v>43.052460000000004</v>
      </c>
      <c r="M452">
        <f>VLOOKUP($K452,Key!$A$1:$D$106,3,FALSE)</f>
        <v>-87.891000000000005</v>
      </c>
      <c r="N452" t="str">
        <f>VLOOKUP($K452,Key!$A$1:$D$106,4,FALSE)</f>
        <v>Milwaukee</v>
      </c>
      <c r="O452" t="s">
        <v>83</v>
      </c>
      <c r="P452">
        <f>VLOOKUP($O452,Key!$A$1:$D$106,2,FALSE)</f>
        <v>43.074655999999997</v>
      </c>
      <c r="Q452">
        <f>VLOOKUP($O452,Key!$A$1:$D$106,3,FALSE)</f>
        <v>-87.889011999999994</v>
      </c>
      <c r="R452" t="str">
        <f>VLOOKUP($O452,Key!$A$1:$D$106,4,FALSE)</f>
        <v>Milwaukee</v>
      </c>
      <c r="S452">
        <v>14</v>
      </c>
      <c r="T452">
        <v>0</v>
      </c>
      <c r="U452">
        <v>0</v>
      </c>
      <c r="V452" t="s">
        <v>32</v>
      </c>
      <c r="W452">
        <v>2</v>
      </c>
      <c r="X452">
        <v>1.9</v>
      </c>
      <c r="Y452">
        <v>80</v>
      </c>
      <c r="Z452" s="4">
        <v>-1</v>
      </c>
      <c r="AA452" s="1">
        <v>43520</v>
      </c>
      <c r="AB452" s="6">
        <f t="shared" si="42"/>
        <v>43497</v>
      </c>
      <c r="AC452" s="6">
        <f t="shared" si="43"/>
        <v>43520</v>
      </c>
      <c r="AD452" s="6" t="str">
        <f t="shared" si="44"/>
        <v>Sunday</v>
      </c>
      <c r="AE452" s="2">
        <v>0.14930555555555555</v>
      </c>
      <c r="AF452" s="4">
        <v>1</v>
      </c>
      <c r="AG452" s="1">
        <v>43520</v>
      </c>
      <c r="AH452" s="6">
        <f t="shared" si="45"/>
        <v>43497</v>
      </c>
      <c r="AI452" s="6">
        <f t="shared" si="46"/>
        <v>43520</v>
      </c>
      <c r="AJ452" s="6" t="str">
        <f t="shared" si="47"/>
        <v>Sunday</v>
      </c>
      <c r="AK452" s="2">
        <v>0.15934027777777779</v>
      </c>
      <c r="AL452" t="s">
        <v>32</v>
      </c>
      <c r="AM452" t="s">
        <v>33</v>
      </c>
      <c r="AN452" t="s">
        <v>46</v>
      </c>
      <c r="AO452" t="s">
        <v>27</v>
      </c>
    </row>
    <row r="453" spans="1:41" x14ac:dyDescent="0.2">
      <c r="A453" t="s">
        <v>27</v>
      </c>
      <c r="B453">
        <v>2030100</v>
      </c>
      <c r="C453" t="s">
        <v>40</v>
      </c>
      <c r="D453" t="s">
        <v>93</v>
      </c>
      <c r="E453" t="s">
        <v>42</v>
      </c>
      <c r="F453">
        <v>53211</v>
      </c>
      <c r="G453" t="s">
        <v>29</v>
      </c>
      <c r="H453" t="s">
        <v>43</v>
      </c>
      <c r="I453">
        <v>37</v>
      </c>
      <c r="J453" t="s">
        <v>30</v>
      </c>
      <c r="K453" t="s">
        <v>39</v>
      </c>
      <c r="L453">
        <f>VLOOKUP($K453,Key!$A$1:$D$106,2,FALSE)</f>
        <v>43.053040000000003</v>
      </c>
      <c r="M453">
        <f>VLOOKUP($K453,Key!$A$1:$D$106,3,FALSE)</f>
        <v>-87.897660000000002</v>
      </c>
      <c r="N453" t="str">
        <f>VLOOKUP($K453,Key!$A$1:$D$106,4,FALSE)</f>
        <v>Milwaukee</v>
      </c>
      <c r="O453" t="s">
        <v>58</v>
      </c>
      <c r="P453">
        <f>VLOOKUP($O453,Key!$A$1:$D$106,2,FALSE)</f>
        <v>43.004728999999998</v>
      </c>
      <c r="Q453">
        <f>VLOOKUP($O453,Key!$A$1:$D$106,3,FALSE)</f>
        <v>-87.905463999999995</v>
      </c>
      <c r="R453" t="str">
        <f>VLOOKUP($O453,Key!$A$1:$D$106,4,FALSE)</f>
        <v>Milwaukee</v>
      </c>
      <c r="S453">
        <v>55</v>
      </c>
      <c r="T453">
        <v>0</v>
      </c>
      <c r="U453">
        <v>0</v>
      </c>
      <c r="V453" t="s">
        <v>32</v>
      </c>
      <c r="W453">
        <v>8</v>
      </c>
      <c r="X453">
        <v>7.6</v>
      </c>
      <c r="Y453">
        <v>320</v>
      </c>
      <c r="Z453" s="5">
        <v>-1</v>
      </c>
      <c r="AA453" s="1">
        <v>43520</v>
      </c>
      <c r="AB453" s="7">
        <f t="shared" si="42"/>
        <v>43497</v>
      </c>
      <c r="AC453" s="7">
        <f t="shared" si="43"/>
        <v>43520</v>
      </c>
      <c r="AD453" s="7" t="str">
        <f t="shared" si="44"/>
        <v>Sunday</v>
      </c>
      <c r="AE453" s="2">
        <v>0.41454861111111113</v>
      </c>
      <c r="AF453" s="5">
        <v>1</v>
      </c>
      <c r="AG453" s="1">
        <v>43520</v>
      </c>
      <c r="AH453" s="7">
        <f t="shared" si="45"/>
        <v>43497</v>
      </c>
      <c r="AI453" s="7">
        <f t="shared" si="46"/>
        <v>43520</v>
      </c>
      <c r="AJ453" s="7" t="str">
        <f t="shared" si="47"/>
        <v>Sunday</v>
      </c>
      <c r="AK453" s="2">
        <v>0.45251157407407411</v>
      </c>
      <c r="AL453" t="s">
        <v>33</v>
      </c>
      <c r="AM453" t="s">
        <v>33</v>
      </c>
      <c r="AN453" t="s">
        <v>46</v>
      </c>
      <c r="AO453" t="s">
        <v>27</v>
      </c>
    </row>
    <row r="454" spans="1:41" x14ac:dyDescent="0.2">
      <c r="A454" t="s">
        <v>101</v>
      </c>
      <c r="B454">
        <v>2257274</v>
      </c>
      <c r="C454" t="s">
        <v>40</v>
      </c>
      <c r="D454" t="s">
        <v>47</v>
      </c>
      <c r="E454" t="s">
        <v>42</v>
      </c>
      <c r="F454">
        <v>53202</v>
      </c>
      <c r="G454" t="s">
        <v>29</v>
      </c>
      <c r="H454" t="s">
        <v>102</v>
      </c>
      <c r="I454">
        <v>11078</v>
      </c>
      <c r="J454" t="s">
        <v>30</v>
      </c>
      <c r="K454" t="s">
        <v>36</v>
      </c>
      <c r="L454">
        <f>VLOOKUP($K454,Key!$A$1:$D$106,2,FALSE)</f>
        <v>43.04824</v>
      </c>
      <c r="M454">
        <f>VLOOKUP($K454,Key!$A$1:$D$106,3,FALSE)</f>
        <v>-87.904970000000006</v>
      </c>
      <c r="N454" t="str">
        <f>VLOOKUP($K454,Key!$A$1:$D$106,4,FALSE)</f>
        <v>Milwaukee</v>
      </c>
      <c r="O454" t="s">
        <v>45</v>
      </c>
      <c r="P454">
        <f>VLOOKUP($O454,Key!$A$1:$D$106,2,FALSE)</f>
        <v>43.03886</v>
      </c>
      <c r="Q454">
        <f>VLOOKUP($O454,Key!$A$1:$D$106,3,FALSE)</f>
        <v>-87.902720000000002</v>
      </c>
      <c r="R454" t="str">
        <f>VLOOKUP($O454,Key!$A$1:$D$106,4,FALSE)</f>
        <v>Milwaukee</v>
      </c>
      <c r="S454">
        <v>4</v>
      </c>
      <c r="T454">
        <v>0</v>
      </c>
      <c r="U454">
        <v>0</v>
      </c>
      <c r="V454" t="s">
        <v>32</v>
      </c>
      <c r="W454">
        <v>0</v>
      </c>
      <c r="X454">
        <v>0</v>
      </c>
      <c r="Y454">
        <v>0</v>
      </c>
      <c r="Z454" s="4">
        <v>-1</v>
      </c>
      <c r="AA454" s="1">
        <v>43521</v>
      </c>
      <c r="AB454" s="6">
        <f t="shared" si="42"/>
        <v>43497</v>
      </c>
      <c r="AC454" s="6">
        <f t="shared" si="43"/>
        <v>43521</v>
      </c>
      <c r="AD454" s="6" t="str">
        <f t="shared" si="44"/>
        <v>Monday</v>
      </c>
      <c r="AE454" s="2">
        <v>0.35781250000000003</v>
      </c>
      <c r="AF454" s="4">
        <v>1</v>
      </c>
      <c r="AG454" s="1">
        <v>43521</v>
      </c>
      <c r="AH454" s="6">
        <f t="shared" si="45"/>
        <v>43497</v>
      </c>
      <c r="AI454" s="6">
        <f t="shared" si="46"/>
        <v>43521</v>
      </c>
      <c r="AJ454" s="6" t="str">
        <f t="shared" si="47"/>
        <v>Monday</v>
      </c>
      <c r="AK454" s="2">
        <v>0.36107638888888888</v>
      </c>
      <c r="AL454" t="s">
        <v>32</v>
      </c>
      <c r="AM454" t="s">
        <v>32</v>
      </c>
      <c r="AN454" t="s">
        <v>46</v>
      </c>
      <c r="AO454" t="s">
        <v>27</v>
      </c>
    </row>
    <row r="455" spans="1:41" x14ac:dyDescent="0.2">
      <c r="A455" t="s">
        <v>27</v>
      </c>
      <c r="B455">
        <v>2030100</v>
      </c>
      <c r="C455" t="s">
        <v>40</v>
      </c>
      <c r="D455" t="s">
        <v>93</v>
      </c>
      <c r="E455" t="s">
        <v>42</v>
      </c>
      <c r="F455">
        <v>53211</v>
      </c>
      <c r="G455" t="s">
        <v>29</v>
      </c>
      <c r="H455" t="s">
        <v>43</v>
      </c>
      <c r="I455">
        <v>5487</v>
      </c>
      <c r="J455" t="s">
        <v>30</v>
      </c>
      <c r="K455" t="s">
        <v>39</v>
      </c>
      <c r="L455">
        <f>VLOOKUP($K455,Key!$A$1:$D$106,2,FALSE)</f>
        <v>43.053040000000003</v>
      </c>
      <c r="M455">
        <f>VLOOKUP($K455,Key!$A$1:$D$106,3,FALSE)</f>
        <v>-87.897660000000002</v>
      </c>
      <c r="N455" t="str">
        <f>VLOOKUP($K455,Key!$A$1:$D$106,4,FALSE)</f>
        <v>Milwaukee</v>
      </c>
      <c r="O455" t="s">
        <v>58</v>
      </c>
      <c r="P455">
        <f>VLOOKUP($O455,Key!$A$1:$D$106,2,FALSE)</f>
        <v>43.004728999999998</v>
      </c>
      <c r="Q455">
        <f>VLOOKUP($O455,Key!$A$1:$D$106,3,FALSE)</f>
        <v>-87.905463999999995</v>
      </c>
      <c r="R455" t="str">
        <f>VLOOKUP($O455,Key!$A$1:$D$106,4,FALSE)</f>
        <v>Milwaukee</v>
      </c>
      <c r="S455">
        <v>586</v>
      </c>
      <c r="T455">
        <v>27</v>
      </c>
      <c r="U455">
        <v>0</v>
      </c>
      <c r="V455" t="s">
        <v>33</v>
      </c>
      <c r="W455">
        <v>18</v>
      </c>
      <c r="X455">
        <v>17.100000000000001</v>
      </c>
      <c r="Y455">
        <v>720</v>
      </c>
      <c r="Z455" s="5">
        <v>-1</v>
      </c>
      <c r="AA455" s="1">
        <v>43521</v>
      </c>
      <c r="AB455" s="7">
        <f t="shared" si="42"/>
        <v>43497</v>
      </c>
      <c r="AC455" s="7">
        <f t="shared" si="43"/>
        <v>43521</v>
      </c>
      <c r="AD455" s="7" t="str">
        <f t="shared" si="44"/>
        <v>Monday</v>
      </c>
      <c r="AE455" s="2">
        <v>0.4307407407407407</v>
      </c>
      <c r="AF455" s="5">
        <v>1</v>
      </c>
      <c r="AG455" s="1">
        <v>43521</v>
      </c>
      <c r="AH455" s="7">
        <f t="shared" si="45"/>
        <v>43497</v>
      </c>
      <c r="AI455" s="7">
        <f t="shared" si="46"/>
        <v>43521</v>
      </c>
      <c r="AJ455" s="7" t="str">
        <f t="shared" si="47"/>
        <v>Monday</v>
      </c>
      <c r="AK455" s="2">
        <v>0.83777777777777773</v>
      </c>
      <c r="AL455" t="s">
        <v>33</v>
      </c>
      <c r="AM455" t="s">
        <v>33</v>
      </c>
      <c r="AN455" t="s">
        <v>46</v>
      </c>
      <c r="AO455" t="s">
        <v>27</v>
      </c>
    </row>
    <row r="456" spans="1:41" x14ac:dyDescent="0.2">
      <c r="A456" t="s">
        <v>101</v>
      </c>
      <c r="B456">
        <v>2257274</v>
      </c>
      <c r="C456" t="s">
        <v>40</v>
      </c>
      <c r="D456" t="s">
        <v>47</v>
      </c>
      <c r="E456" t="s">
        <v>42</v>
      </c>
      <c r="F456">
        <v>53202</v>
      </c>
      <c r="G456" t="s">
        <v>29</v>
      </c>
      <c r="H456" t="s">
        <v>102</v>
      </c>
      <c r="I456">
        <v>12601</v>
      </c>
      <c r="J456" t="s">
        <v>30</v>
      </c>
      <c r="K456" t="s">
        <v>45</v>
      </c>
      <c r="L456">
        <f>VLOOKUP($K456,Key!$A$1:$D$106,2,FALSE)</f>
        <v>43.03886</v>
      </c>
      <c r="M456">
        <f>VLOOKUP($K456,Key!$A$1:$D$106,3,FALSE)</f>
        <v>-87.902720000000002</v>
      </c>
      <c r="N456" t="str">
        <f>VLOOKUP($K456,Key!$A$1:$D$106,4,FALSE)</f>
        <v>Milwaukee</v>
      </c>
      <c r="O456" t="s">
        <v>45</v>
      </c>
      <c r="P456">
        <f>VLOOKUP($O456,Key!$A$1:$D$106,2,FALSE)</f>
        <v>43.03886</v>
      </c>
      <c r="Q456">
        <f>VLOOKUP($O456,Key!$A$1:$D$106,3,FALSE)</f>
        <v>-87.902720000000002</v>
      </c>
      <c r="R456" t="str">
        <f>VLOOKUP($O456,Key!$A$1:$D$106,4,FALSE)</f>
        <v>Milwaukee</v>
      </c>
      <c r="S456">
        <v>0</v>
      </c>
      <c r="T456">
        <v>0</v>
      </c>
      <c r="U456">
        <v>0</v>
      </c>
      <c r="V456" t="s">
        <v>32</v>
      </c>
      <c r="W456">
        <v>0</v>
      </c>
      <c r="X456">
        <v>0</v>
      </c>
      <c r="Y456">
        <v>0</v>
      </c>
      <c r="Z456" s="4">
        <v>-1</v>
      </c>
      <c r="AA456" s="1">
        <v>43521</v>
      </c>
      <c r="AB456" s="6">
        <f t="shared" si="42"/>
        <v>43497</v>
      </c>
      <c r="AC456" s="6">
        <f t="shared" si="43"/>
        <v>43521</v>
      </c>
      <c r="AD456" s="6" t="str">
        <f t="shared" si="44"/>
        <v>Monday</v>
      </c>
      <c r="AE456" s="2">
        <v>0.65084490740740741</v>
      </c>
      <c r="AF456" s="4">
        <v>1</v>
      </c>
      <c r="AG456" s="1">
        <v>43521</v>
      </c>
      <c r="AH456" s="6">
        <f t="shared" si="45"/>
        <v>43497</v>
      </c>
      <c r="AI456" s="6">
        <f t="shared" si="46"/>
        <v>43521</v>
      </c>
      <c r="AJ456" s="6" t="str">
        <f t="shared" si="47"/>
        <v>Monday</v>
      </c>
      <c r="AK456" s="2">
        <v>0.65098379629629632</v>
      </c>
      <c r="AL456" t="s">
        <v>32</v>
      </c>
      <c r="AM456" t="s">
        <v>32</v>
      </c>
      <c r="AN456" t="s">
        <v>34</v>
      </c>
      <c r="AO456" t="s">
        <v>27</v>
      </c>
    </row>
    <row r="457" spans="1:41" x14ac:dyDescent="0.2">
      <c r="A457" t="s">
        <v>27</v>
      </c>
      <c r="B457">
        <v>2396903</v>
      </c>
      <c r="C457" t="s">
        <v>40</v>
      </c>
      <c r="D457" t="s">
        <v>47</v>
      </c>
      <c r="E457" t="s">
        <v>42</v>
      </c>
      <c r="F457">
        <v>53211</v>
      </c>
      <c r="G457" t="s">
        <v>29</v>
      </c>
      <c r="H457" t="s">
        <v>43</v>
      </c>
      <c r="I457">
        <v>5458</v>
      </c>
      <c r="J457" t="s">
        <v>30</v>
      </c>
      <c r="K457" t="s">
        <v>83</v>
      </c>
      <c r="L457">
        <f>VLOOKUP($K457,Key!$A$1:$D$106,2,FALSE)</f>
        <v>43.074655999999997</v>
      </c>
      <c r="M457">
        <f>VLOOKUP($K457,Key!$A$1:$D$106,3,FALSE)</f>
        <v>-87.889011999999994</v>
      </c>
      <c r="N457" t="str">
        <f>VLOOKUP($K457,Key!$A$1:$D$106,4,FALSE)</f>
        <v>Milwaukee</v>
      </c>
      <c r="O457" t="s">
        <v>79</v>
      </c>
      <c r="P457">
        <f>VLOOKUP($O457,Key!$A$1:$D$106,2,FALSE)</f>
        <v>43.077359999999999</v>
      </c>
      <c r="Q457">
        <f>VLOOKUP($O457,Key!$A$1:$D$106,3,FALSE)</f>
        <v>-87.880769999999998</v>
      </c>
      <c r="R457" t="str">
        <f>VLOOKUP($O457,Key!$A$1:$D$106,4,FALSE)</f>
        <v>Milwaukee</v>
      </c>
      <c r="S457">
        <v>5</v>
      </c>
      <c r="T457">
        <v>0</v>
      </c>
      <c r="U457">
        <v>0</v>
      </c>
      <c r="V457" t="s">
        <v>32</v>
      </c>
      <c r="W457">
        <v>0</v>
      </c>
      <c r="X457">
        <v>0</v>
      </c>
      <c r="Y457">
        <v>0</v>
      </c>
      <c r="Z457" s="5">
        <v>-1</v>
      </c>
      <c r="AA457" s="1">
        <v>43521</v>
      </c>
      <c r="AB457" s="7">
        <f t="shared" si="42"/>
        <v>43497</v>
      </c>
      <c r="AC457" s="7">
        <f t="shared" si="43"/>
        <v>43521</v>
      </c>
      <c r="AD457" s="7" t="str">
        <f t="shared" si="44"/>
        <v>Monday</v>
      </c>
      <c r="AE457" s="2">
        <v>0.78606481481481483</v>
      </c>
      <c r="AF457" s="5">
        <v>1</v>
      </c>
      <c r="AG457" s="1">
        <v>43521</v>
      </c>
      <c r="AH457" s="7">
        <f t="shared" si="45"/>
        <v>43497</v>
      </c>
      <c r="AI457" s="7">
        <f t="shared" si="46"/>
        <v>43521</v>
      </c>
      <c r="AJ457" s="7" t="str">
        <f t="shared" si="47"/>
        <v>Monday</v>
      </c>
      <c r="AK457" s="2">
        <v>0.7892824074074074</v>
      </c>
      <c r="AL457" t="s">
        <v>32</v>
      </c>
      <c r="AM457" t="s">
        <v>33</v>
      </c>
      <c r="AN457" t="s">
        <v>46</v>
      </c>
      <c r="AO457" t="s">
        <v>27</v>
      </c>
    </row>
    <row r="458" spans="1:41" x14ac:dyDescent="0.2">
      <c r="A458" t="s">
        <v>27</v>
      </c>
      <c r="B458">
        <v>2070384</v>
      </c>
      <c r="C458" t="s">
        <v>40</v>
      </c>
      <c r="D458" t="s">
        <v>47</v>
      </c>
      <c r="E458" t="s">
        <v>42</v>
      </c>
      <c r="F458">
        <v>53202</v>
      </c>
      <c r="G458" t="s">
        <v>29</v>
      </c>
      <c r="H458" t="s">
        <v>43</v>
      </c>
      <c r="I458">
        <v>5441</v>
      </c>
      <c r="J458" t="s">
        <v>30</v>
      </c>
      <c r="K458" t="s">
        <v>75</v>
      </c>
      <c r="L458">
        <f>VLOOKUP($K458,Key!$A$1:$D$106,2,FALSE)</f>
        <v>43.038600000000002</v>
      </c>
      <c r="M458">
        <f>VLOOKUP($K458,Key!$A$1:$D$106,3,FALSE)</f>
        <v>-87.912099999999995</v>
      </c>
      <c r="N458" t="str">
        <f>VLOOKUP($K458,Key!$A$1:$D$106,4,FALSE)</f>
        <v>Milwaukee</v>
      </c>
      <c r="O458" t="s">
        <v>88</v>
      </c>
      <c r="P458">
        <f>VLOOKUP($O458,Key!$A$1:$D$106,2,FALSE)</f>
        <v>43.031480000000002</v>
      </c>
      <c r="Q458">
        <f>VLOOKUP($O458,Key!$A$1:$D$106,3,FALSE)</f>
        <v>-87.908169999999998</v>
      </c>
      <c r="R458" t="str">
        <f>VLOOKUP($O458,Key!$A$1:$D$106,4,FALSE)</f>
        <v>Milwaukee</v>
      </c>
      <c r="S458">
        <v>534</v>
      </c>
      <c r="T458">
        <v>0</v>
      </c>
      <c r="U458">
        <v>0</v>
      </c>
      <c r="V458" t="s">
        <v>33</v>
      </c>
      <c r="W458">
        <v>18</v>
      </c>
      <c r="X458">
        <v>17.100000000000001</v>
      </c>
      <c r="Y458">
        <v>720</v>
      </c>
      <c r="Z458" s="4">
        <v>-1</v>
      </c>
      <c r="AA458" s="1">
        <v>43521</v>
      </c>
      <c r="AB458" s="6">
        <f t="shared" si="42"/>
        <v>43497</v>
      </c>
      <c r="AC458" s="6">
        <f t="shared" si="43"/>
        <v>43521</v>
      </c>
      <c r="AD458" s="6" t="str">
        <f t="shared" si="44"/>
        <v>Monday</v>
      </c>
      <c r="AE458" s="2">
        <v>0.80070601851851853</v>
      </c>
      <c r="AF458" s="4">
        <v>1</v>
      </c>
      <c r="AG458" s="1">
        <v>43522</v>
      </c>
      <c r="AH458" s="6">
        <f t="shared" si="45"/>
        <v>43497</v>
      </c>
      <c r="AI458" s="6">
        <f t="shared" si="46"/>
        <v>43522</v>
      </c>
      <c r="AJ458" s="6" t="str">
        <f t="shared" si="47"/>
        <v>Tuesday</v>
      </c>
      <c r="AK458" s="2">
        <v>0.17215277777777779</v>
      </c>
      <c r="AL458" t="s">
        <v>33</v>
      </c>
      <c r="AM458" t="s">
        <v>33</v>
      </c>
      <c r="AN458" t="s">
        <v>46</v>
      </c>
      <c r="AO458" t="s">
        <v>27</v>
      </c>
    </row>
    <row r="459" spans="1:41" x14ac:dyDescent="0.2">
      <c r="A459" t="s">
        <v>27</v>
      </c>
      <c r="B459">
        <v>2030100</v>
      </c>
      <c r="C459" t="s">
        <v>40</v>
      </c>
      <c r="D459" t="s">
        <v>93</v>
      </c>
      <c r="E459" t="s">
        <v>42</v>
      </c>
      <c r="F459">
        <v>53211</v>
      </c>
      <c r="G459" t="s">
        <v>29</v>
      </c>
      <c r="H459" t="s">
        <v>43</v>
      </c>
      <c r="I459">
        <v>17</v>
      </c>
      <c r="J459" t="s">
        <v>30</v>
      </c>
      <c r="K459" t="s">
        <v>39</v>
      </c>
      <c r="L459">
        <f>VLOOKUP($K459,Key!$A$1:$D$106,2,FALSE)</f>
        <v>43.053040000000003</v>
      </c>
      <c r="M459">
        <f>VLOOKUP($K459,Key!$A$1:$D$106,3,FALSE)</f>
        <v>-87.897660000000002</v>
      </c>
      <c r="N459" t="str">
        <f>VLOOKUP($K459,Key!$A$1:$D$106,4,FALSE)</f>
        <v>Milwaukee</v>
      </c>
      <c r="O459" t="s">
        <v>58</v>
      </c>
      <c r="P459">
        <f>VLOOKUP($O459,Key!$A$1:$D$106,2,FALSE)</f>
        <v>43.004728999999998</v>
      </c>
      <c r="Q459">
        <f>VLOOKUP($O459,Key!$A$1:$D$106,3,FALSE)</f>
        <v>-87.905463999999995</v>
      </c>
      <c r="R459" t="str">
        <f>VLOOKUP($O459,Key!$A$1:$D$106,4,FALSE)</f>
        <v>Milwaukee</v>
      </c>
      <c r="S459">
        <v>164</v>
      </c>
      <c r="T459">
        <v>27</v>
      </c>
      <c r="U459">
        <v>0</v>
      </c>
      <c r="V459" t="s">
        <v>33</v>
      </c>
      <c r="W459">
        <v>18</v>
      </c>
      <c r="X459">
        <v>17.100000000000001</v>
      </c>
      <c r="Y459">
        <v>720</v>
      </c>
      <c r="Z459" s="5">
        <v>-1</v>
      </c>
      <c r="AA459" s="1">
        <v>43522</v>
      </c>
      <c r="AB459" s="7">
        <f t="shared" si="42"/>
        <v>43497</v>
      </c>
      <c r="AC459" s="7">
        <f t="shared" si="43"/>
        <v>43522</v>
      </c>
      <c r="AD459" s="7" t="str">
        <f t="shared" si="44"/>
        <v>Tuesday</v>
      </c>
      <c r="AE459" s="2">
        <v>0.36498842592592595</v>
      </c>
      <c r="AF459" s="5">
        <v>1</v>
      </c>
      <c r="AG459" s="1">
        <v>43522</v>
      </c>
      <c r="AH459" s="7">
        <f t="shared" si="45"/>
        <v>43497</v>
      </c>
      <c r="AI459" s="7">
        <f t="shared" si="46"/>
        <v>43522</v>
      </c>
      <c r="AJ459" s="7" t="str">
        <f t="shared" si="47"/>
        <v>Tuesday</v>
      </c>
      <c r="AK459" s="2">
        <v>0.47869212962962965</v>
      </c>
      <c r="AL459" t="s">
        <v>33</v>
      </c>
      <c r="AM459" t="s">
        <v>33</v>
      </c>
      <c r="AN459" t="s">
        <v>46</v>
      </c>
      <c r="AO459" t="s">
        <v>27</v>
      </c>
    </row>
    <row r="460" spans="1:41" x14ac:dyDescent="0.2">
      <c r="A460" t="s">
        <v>27</v>
      </c>
      <c r="B460">
        <v>1817955</v>
      </c>
      <c r="C460" t="s">
        <v>40</v>
      </c>
      <c r="D460" t="s">
        <v>93</v>
      </c>
      <c r="E460" t="s">
        <v>42</v>
      </c>
      <c r="F460">
        <v>53211</v>
      </c>
      <c r="G460" t="s">
        <v>29</v>
      </c>
      <c r="H460" t="s">
        <v>43</v>
      </c>
      <c r="I460">
        <v>11054</v>
      </c>
      <c r="J460" t="s">
        <v>30</v>
      </c>
      <c r="K460" t="s">
        <v>71</v>
      </c>
      <c r="L460">
        <f>VLOOKUP($K460,Key!$A$1:$D$106,2,FALSE)</f>
        <v>43.038719999999998</v>
      </c>
      <c r="M460">
        <f>VLOOKUP($K460,Key!$A$1:$D$106,3,FALSE)</f>
        <v>-87.905339999999995</v>
      </c>
      <c r="N460" t="str">
        <f>VLOOKUP($K460,Key!$A$1:$D$106,4,FALSE)</f>
        <v>Milwaukee</v>
      </c>
      <c r="O460" t="s">
        <v>54</v>
      </c>
      <c r="P460">
        <f>VLOOKUP($O460,Key!$A$1:$D$106,2,FALSE)</f>
        <v>43.028709999999997</v>
      </c>
      <c r="Q460">
        <f>VLOOKUP($O460,Key!$A$1:$D$106,3,FALSE)</f>
        <v>-87.9041</v>
      </c>
      <c r="R460" t="str">
        <f>VLOOKUP($O460,Key!$A$1:$D$106,4,FALSE)</f>
        <v>Milwaukee</v>
      </c>
      <c r="S460">
        <v>6</v>
      </c>
      <c r="T460">
        <v>0</v>
      </c>
      <c r="U460">
        <v>0</v>
      </c>
      <c r="V460" t="s">
        <v>32</v>
      </c>
      <c r="W460">
        <v>0</v>
      </c>
      <c r="X460">
        <v>0</v>
      </c>
      <c r="Y460">
        <v>0</v>
      </c>
      <c r="Z460" s="4">
        <v>-1</v>
      </c>
      <c r="AA460" s="1">
        <v>43522</v>
      </c>
      <c r="AB460" s="6">
        <f t="shared" si="42"/>
        <v>43497</v>
      </c>
      <c r="AC460" s="6">
        <f t="shared" si="43"/>
        <v>43522</v>
      </c>
      <c r="AD460" s="6" t="str">
        <f t="shared" si="44"/>
        <v>Tuesday</v>
      </c>
      <c r="AE460" s="2">
        <v>0.49269675925925926</v>
      </c>
      <c r="AF460" s="4">
        <v>1</v>
      </c>
      <c r="AG460" s="1">
        <v>43522</v>
      </c>
      <c r="AH460" s="6">
        <f t="shared" si="45"/>
        <v>43497</v>
      </c>
      <c r="AI460" s="6">
        <f t="shared" si="46"/>
        <v>43522</v>
      </c>
      <c r="AJ460" s="6" t="str">
        <f t="shared" si="47"/>
        <v>Tuesday</v>
      </c>
      <c r="AK460" s="2">
        <v>0.49696759259259254</v>
      </c>
      <c r="AL460" t="s">
        <v>32</v>
      </c>
      <c r="AM460" t="s">
        <v>33</v>
      </c>
      <c r="AN460" t="s">
        <v>46</v>
      </c>
      <c r="AO460" t="s">
        <v>27</v>
      </c>
    </row>
    <row r="461" spans="1:41" x14ac:dyDescent="0.2">
      <c r="A461" t="s">
        <v>27</v>
      </c>
      <c r="B461">
        <v>2396903</v>
      </c>
      <c r="C461" t="s">
        <v>40</v>
      </c>
      <c r="D461" t="s">
        <v>47</v>
      </c>
      <c r="E461" t="s">
        <v>42</v>
      </c>
      <c r="F461">
        <v>53211</v>
      </c>
      <c r="G461" t="s">
        <v>29</v>
      </c>
      <c r="H461" t="s">
        <v>43</v>
      </c>
      <c r="I461">
        <v>12591</v>
      </c>
      <c r="J461" t="s">
        <v>30</v>
      </c>
      <c r="K461" t="s">
        <v>85</v>
      </c>
      <c r="L461">
        <f>VLOOKUP($K461,Key!$A$1:$D$106,2,FALSE)</f>
        <v>43.078530000000001</v>
      </c>
      <c r="M461">
        <f>VLOOKUP($K461,Key!$A$1:$D$106,3,FALSE)</f>
        <v>-87.882620000000003</v>
      </c>
      <c r="N461" t="str">
        <f>VLOOKUP($K461,Key!$A$1:$D$106,4,FALSE)</f>
        <v>Milwaukee</v>
      </c>
      <c r="O461" t="s">
        <v>83</v>
      </c>
      <c r="P461">
        <f>VLOOKUP($O461,Key!$A$1:$D$106,2,FALSE)</f>
        <v>43.074655999999997</v>
      </c>
      <c r="Q461">
        <f>VLOOKUP($O461,Key!$A$1:$D$106,3,FALSE)</f>
        <v>-87.889011999999994</v>
      </c>
      <c r="R461" t="str">
        <f>VLOOKUP($O461,Key!$A$1:$D$106,4,FALSE)</f>
        <v>Milwaukee</v>
      </c>
      <c r="S461">
        <v>389</v>
      </c>
      <c r="T461">
        <v>30</v>
      </c>
      <c r="U461">
        <v>0</v>
      </c>
      <c r="V461" t="s">
        <v>33</v>
      </c>
      <c r="W461">
        <v>18</v>
      </c>
      <c r="X461">
        <v>17.100000000000001</v>
      </c>
      <c r="Y461">
        <v>720</v>
      </c>
      <c r="Z461" s="5">
        <v>-1</v>
      </c>
      <c r="AA461" s="1">
        <v>43522</v>
      </c>
      <c r="AB461" s="7">
        <f t="shared" si="42"/>
        <v>43497</v>
      </c>
      <c r="AC461" s="7">
        <f t="shared" si="43"/>
        <v>43522</v>
      </c>
      <c r="AD461" s="7" t="str">
        <f t="shared" si="44"/>
        <v>Tuesday</v>
      </c>
      <c r="AE461" s="2">
        <v>0.85700231481481481</v>
      </c>
      <c r="AF461" s="5">
        <v>1</v>
      </c>
      <c r="AG461" s="1">
        <v>43523</v>
      </c>
      <c r="AH461" s="7">
        <f t="shared" si="45"/>
        <v>43497</v>
      </c>
      <c r="AI461" s="7">
        <f t="shared" si="46"/>
        <v>43523</v>
      </c>
      <c r="AJ461" s="7" t="str">
        <f t="shared" si="47"/>
        <v>Wednesday</v>
      </c>
      <c r="AK461" s="2">
        <v>0.1277662037037037</v>
      </c>
      <c r="AL461" t="s">
        <v>33</v>
      </c>
      <c r="AM461" t="s">
        <v>33</v>
      </c>
      <c r="AN461" t="s">
        <v>46</v>
      </c>
      <c r="AO461" t="s">
        <v>27</v>
      </c>
    </row>
    <row r="462" spans="1:41" x14ac:dyDescent="0.2">
      <c r="A462" t="s">
        <v>27</v>
      </c>
      <c r="B462">
        <v>2261782</v>
      </c>
      <c r="C462" t="s">
        <v>40</v>
      </c>
      <c r="D462" t="s">
        <v>47</v>
      </c>
      <c r="E462" t="s">
        <v>42</v>
      </c>
      <c r="F462">
        <v>53206</v>
      </c>
      <c r="G462" t="s">
        <v>29</v>
      </c>
      <c r="H462" t="s">
        <v>43</v>
      </c>
      <c r="I462">
        <v>11168</v>
      </c>
      <c r="J462" t="s">
        <v>30</v>
      </c>
      <c r="K462" t="s">
        <v>84</v>
      </c>
      <c r="L462">
        <f>VLOOKUP($K462,Key!$A$1:$D$106,2,FALSE)</f>
        <v>43.074890000000003</v>
      </c>
      <c r="M462">
        <f>VLOOKUP($K462,Key!$A$1:$D$106,3,FALSE)</f>
        <v>-87.882810000000006</v>
      </c>
      <c r="N462" t="str">
        <f>VLOOKUP($K462,Key!$A$1:$D$106,4,FALSE)</f>
        <v>Milwaukee</v>
      </c>
      <c r="O462" t="s">
        <v>84</v>
      </c>
      <c r="P462">
        <f>VLOOKUP($O462,Key!$A$1:$D$106,2,FALSE)</f>
        <v>43.074890000000003</v>
      </c>
      <c r="Q462">
        <f>VLOOKUP($O462,Key!$A$1:$D$106,3,FALSE)</f>
        <v>-87.882810000000006</v>
      </c>
      <c r="R462" t="str">
        <f>VLOOKUP($O462,Key!$A$1:$D$106,4,FALSE)</f>
        <v>Milwaukee</v>
      </c>
      <c r="S462">
        <v>14</v>
      </c>
      <c r="T462">
        <v>0</v>
      </c>
      <c r="U462">
        <v>0</v>
      </c>
      <c r="V462" t="s">
        <v>32</v>
      </c>
      <c r="W462">
        <v>2</v>
      </c>
      <c r="X462">
        <v>1.9</v>
      </c>
      <c r="Y462">
        <v>80</v>
      </c>
      <c r="Z462" s="4">
        <v>-1</v>
      </c>
      <c r="AA462" s="1">
        <v>43523</v>
      </c>
      <c r="AB462" s="6">
        <f t="shared" si="42"/>
        <v>43497</v>
      </c>
      <c r="AC462" s="6">
        <f t="shared" si="43"/>
        <v>43523</v>
      </c>
      <c r="AD462" s="6" t="str">
        <f t="shared" si="44"/>
        <v>Wednesday</v>
      </c>
      <c r="AE462" s="2">
        <v>0.54142361111111115</v>
      </c>
      <c r="AF462" s="4">
        <v>1</v>
      </c>
      <c r="AG462" s="1">
        <v>43523</v>
      </c>
      <c r="AH462" s="6">
        <f t="shared" si="45"/>
        <v>43497</v>
      </c>
      <c r="AI462" s="6">
        <f t="shared" si="46"/>
        <v>43523</v>
      </c>
      <c r="AJ462" s="6" t="str">
        <f t="shared" si="47"/>
        <v>Wednesday</v>
      </c>
      <c r="AK462" s="2">
        <v>0.55093749999999997</v>
      </c>
      <c r="AL462" t="s">
        <v>32</v>
      </c>
      <c r="AM462" t="s">
        <v>33</v>
      </c>
      <c r="AN462" t="s">
        <v>34</v>
      </c>
      <c r="AO462" t="s">
        <v>27</v>
      </c>
    </row>
    <row r="463" spans="1:41" x14ac:dyDescent="0.2">
      <c r="A463" t="s">
        <v>27</v>
      </c>
      <c r="B463">
        <v>1328721</v>
      </c>
      <c r="C463" t="s">
        <v>40</v>
      </c>
      <c r="D463" t="s">
        <v>47</v>
      </c>
      <c r="E463" t="s">
        <v>42</v>
      </c>
      <c r="F463">
        <v>53207</v>
      </c>
      <c r="G463" t="s">
        <v>29</v>
      </c>
      <c r="H463" t="s">
        <v>43</v>
      </c>
      <c r="I463">
        <v>11100</v>
      </c>
      <c r="J463" t="s">
        <v>30</v>
      </c>
      <c r="K463" t="s">
        <v>57</v>
      </c>
      <c r="L463">
        <f>VLOOKUP($K463,Key!$A$1:$D$106,2,FALSE)</f>
        <v>43.026229999999998</v>
      </c>
      <c r="M463">
        <f>VLOOKUP($K463,Key!$A$1:$D$106,3,FALSE)</f>
        <v>-87.912809999999993</v>
      </c>
      <c r="N463" t="str">
        <f>VLOOKUP($K463,Key!$A$1:$D$106,4,FALSE)</f>
        <v>Milwaukee</v>
      </c>
      <c r="O463" t="s">
        <v>56</v>
      </c>
      <c r="P463">
        <f>VLOOKUP($O463,Key!$A$1:$D$106,2,FALSE)</f>
        <v>43.02948</v>
      </c>
      <c r="Q463">
        <f>VLOOKUP($O463,Key!$A$1:$D$106,3,FALSE)</f>
        <v>-87.912819999999996</v>
      </c>
      <c r="R463" t="str">
        <f>VLOOKUP($O463,Key!$A$1:$D$106,4,FALSE)</f>
        <v>Milwaukee</v>
      </c>
      <c r="S463">
        <v>2</v>
      </c>
      <c r="T463">
        <v>0</v>
      </c>
      <c r="U463">
        <v>0</v>
      </c>
      <c r="V463" t="s">
        <v>32</v>
      </c>
      <c r="W463">
        <v>0</v>
      </c>
      <c r="X463">
        <v>0</v>
      </c>
      <c r="Y463">
        <v>0</v>
      </c>
      <c r="Z463" s="5">
        <v>-1</v>
      </c>
      <c r="AA463" s="1">
        <v>43523</v>
      </c>
      <c r="AB463" s="7">
        <f t="shared" si="42"/>
        <v>43497</v>
      </c>
      <c r="AC463" s="7">
        <f t="shared" si="43"/>
        <v>43523</v>
      </c>
      <c r="AD463" s="7" t="str">
        <f t="shared" si="44"/>
        <v>Wednesday</v>
      </c>
      <c r="AE463" s="2">
        <v>0.63002314814814808</v>
      </c>
      <c r="AF463" s="5">
        <v>1</v>
      </c>
      <c r="AG463" s="1">
        <v>43523</v>
      </c>
      <c r="AH463" s="7">
        <f t="shared" si="45"/>
        <v>43497</v>
      </c>
      <c r="AI463" s="7">
        <f t="shared" si="46"/>
        <v>43523</v>
      </c>
      <c r="AJ463" s="7" t="str">
        <f t="shared" si="47"/>
        <v>Wednesday</v>
      </c>
      <c r="AK463" s="2">
        <v>0.63160879629629629</v>
      </c>
      <c r="AL463" t="s">
        <v>32</v>
      </c>
      <c r="AM463" t="s">
        <v>33</v>
      </c>
      <c r="AN463" t="s">
        <v>46</v>
      </c>
      <c r="AO463" t="s">
        <v>27</v>
      </c>
    </row>
    <row r="464" spans="1:41" x14ac:dyDescent="0.2">
      <c r="A464" t="s">
        <v>27</v>
      </c>
      <c r="B464">
        <v>2070384</v>
      </c>
      <c r="C464" t="s">
        <v>40</v>
      </c>
      <c r="D464" t="s">
        <v>47</v>
      </c>
      <c r="E464" t="s">
        <v>42</v>
      </c>
      <c r="F464">
        <v>53202</v>
      </c>
      <c r="G464" t="s">
        <v>29</v>
      </c>
      <c r="H464" t="s">
        <v>43</v>
      </c>
      <c r="I464">
        <v>994</v>
      </c>
      <c r="J464" t="s">
        <v>30</v>
      </c>
      <c r="K464" t="s">
        <v>35</v>
      </c>
      <c r="L464">
        <f>VLOOKUP($K464,Key!$A$1:$D$106,2,FALSE)</f>
        <v>43.042490000000001</v>
      </c>
      <c r="M464">
        <f>VLOOKUP($K464,Key!$A$1:$D$106,3,FALSE)</f>
        <v>-87.909959999999998</v>
      </c>
      <c r="N464" t="str">
        <f>VLOOKUP($K464,Key!$A$1:$D$106,4,FALSE)</f>
        <v>Milwaukee</v>
      </c>
      <c r="O464" t="s">
        <v>31</v>
      </c>
      <c r="P464">
        <f>VLOOKUP($O464,Key!$A$1:$D$106,2,FALSE)</f>
        <v>43.034619999999997</v>
      </c>
      <c r="Q464">
        <f>VLOOKUP($O464,Key!$A$1:$D$106,3,FALSE)</f>
        <v>-87.917500000000004</v>
      </c>
      <c r="R464" t="str">
        <f>VLOOKUP($O464,Key!$A$1:$D$106,4,FALSE)</f>
        <v>Milwaukee</v>
      </c>
      <c r="S464">
        <v>6</v>
      </c>
      <c r="T464">
        <v>0</v>
      </c>
      <c r="U464">
        <v>0</v>
      </c>
      <c r="V464" t="s">
        <v>32</v>
      </c>
      <c r="W464">
        <v>0</v>
      </c>
      <c r="X464">
        <v>0</v>
      </c>
      <c r="Y464">
        <v>0</v>
      </c>
      <c r="Z464" s="4">
        <v>-1</v>
      </c>
      <c r="AA464" s="1">
        <v>43524</v>
      </c>
      <c r="AB464" s="6">
        <f t="shared" si="42"/>
        <v>43497</v>
      </c>
      <c r="AC464" s="6">
        <f t="shared" si="43"/>
        <v>43524</v>
      </c>
      <c r="AD464" s="6" t="str">
        <f t="shared" si="44"/>
        <v>Thursday</v>
      </c>
      <c r="AE464" s="2">
        <v>0.36962962962962959</v>
      </c>
      <c r="AF464" s="4">
        <v>1</v>
      </c>
      <c r="AG464" s="1">
        <v>43524</v>
      </c>
      <c r="AH464" s="6">
        <f t="shared" si="45"/>
        <v>43497</v>
      </c>
      <c r="AI464" s="6">
        <f t="shared" si="46"/>
        <v>43524</v>
      </c>
      <c r="AJ464" s="6" t="str">
        <f t="shared" si="47"/>
        <v>Thursday</v>
      </c>
      <c r="AK464" s="2">
        <v>0.37372685185185189</v>
      </c>
      <c r="AL464" t="s">
        <v>32</v>
      </c>
      <c r="AM464" t="s">
        <v>33</v>
      </c>
      <c r="AN464" t="s">
        <v>46</v>
      </c>
      <c r="AO464" t="s">
        <v>27</v>
      </c>
    </row>
    <row r="465" spans="1:41" x14ac:dyDescent="0.2">
      <c r="A465" t="s">
        <v>27</v>
      </c>
      <c r="B465">
        <v>1328721</v>
      </c>
      <c r="C465" t="s">
        <v>40</v>
      </c>
      <c r="D465" t="s">
        <v>47</v>
      </c>
      <c r="E465" t="s">
        <v>42</v>
      </c>
      <c r="F465">
        <v>53207</v>
      </c>
      <c r="G465" t="s">
        <v>29</v>
      </c>
      <c r="H465" t="s">
        <v>43</v>
      </c>
      <c r="I465">
        <v>5448</v>
      </c>
      <c r="J465" t="s">
        <v>30</v>
      </c>
      <c r="K465" t="s">
        <v>58</v>
      </c>
      <c r="L465">
        <f>VLOOKUP($K465,Key!$A$1:$D$106,2,FALSE)</f>
        <v>43.004728999999998</v>
      </c>
      <c r="M465">
        <f>VLOOKUP($K465,Key!$A$1:$D$106,3,FALSE)</f>
        <v>-87.905463999999995</v>
      </c>
      <c r="N465" t="str">
        <f>VLOOKUP($K465,Key!$A$1:$D$106,4,FALSE)</f>
        <v>Milwaukee</v>
      </c>
      <c r="O465" t="s">
        <v>75</v>
      </c>
      <c r="P465">
        <f>VLOOKUP($O465,Key!$A$1:$D$106,2,FALSE)</f>
        <v>43.038600000000002</v>
      </c>
      <c r="Q465">
        <f>VLOOKUP($O465,Key!$A$1:$D$106,3,FALSE)</f>
        <v>-87.912099999999995</v>
      </c>
      <c r="R465" t="str">
        <f>VLOOKUP($O465,Key!$A$1:$D$106,4,FALSE)</f>
        <v>Milwaukee</v>
      </c>
      <c r="S465">
        <v>21</v>
      </c>
      <c r="T465">
        <v>0</v>
      </c>
      <c r="U465">
        <v>0</v>
      </c>
      <c r="V465" t="s">
        <v>32</v>
      </c>
      <c r="W465">
        <v>3</v>
      </c>
      <c r="X465">
        <v>2.9</v>
      </c>
      <c r="Y465">
        <v>120</v>
      </c>
      <c r="Z465" s="4">
        <v>-1</v>
      </c>
      <c r="AA465" s="1">
        <v>43498</v>
      </c>
      <c r="AB465" s="6">
        <f t="shared" si="42"/>
        <v>43497</v>
      </c>
      <c r="AC465" s="6">
        <f t="shared" si="43"/>
        <v>43498</v>
      </c>
      <c r="AD465" s="6" t="str">
        <f t="shared" si="44"/>
        <v>Saturday</v>
      </c>
      <c r="AE465" s="2">
        <v>0.45252314814814815</v>
      </c>
      <c r="AF465" s="4">
        <v>1</v>
      </c>
      <c r="AG465" s="1">
        <v>43498</v>
      </c>
      <c r="AH465" s="6">
        <f t="shared" si="45"/>
        <v>43497</v>
      </c>
      <c r="AI465" s="6">
        <f t="shared" si="46"/>
        <v>43498</v>
      </c>
      <c r="AJ465" s="6" t="str">
        <f t="shared" si="47"/>
        <v>Saturday</v>
      </c>
      <c r="AK465" s="2">
        <v>0.46690972222222221</v>
      </c>
      <c r="AL465" t="s">
        <v>32</v>
      </c>
      <c r="AM465" t="s">
        <v>33</v>
      </c>
      <c r="AN465" t="s">
        <v>46</v>
      </c>
      <c r="AO465" t="s">
        <v>27</v>
      </c>
    </row>
    <row r="466" spans="1:41" x14ac:dyDescent="0.2">
      <c r="A466" t="s">
        <v>27</v>
      </c>
      <c r="B466">
        <v>1328721</v>
      </c>
      <c r="C466" t="s">
        <v>40</v>
      </c>
      <c r="D466" t="s">
        <v>47</v>
      </c>
      <c r="E466" t="s">
        <v>42</v>
      </c>
      <c r="F466">
        <v>53207</v>
      </c>
      <c r="G466" t="s">
        <v>29</v>
      </c>
      <c r="H466" t="s">
        <v>43</v>
      </c>
      <c r="I466">
        <v>5448</v>
      </c>
      <c r="J466" t="s">
        <v>30</v>
      </c>
      <c r="K466" t="s">
        <v>57</v>
      </c>
      <c r="L466">
        <f>VLOOKUP($K466,Key!$A$1:$D$106,2,FALSE)</f>
        <v>43.026229999999998</v>
      </c>
      <c r="M466">
        <f>VLOOKUP($K466,Key!$A$1:$D$106,3,FALSE)</f>
        <v>-87.912809999999993</v>
      </c>
      <c r="N466" t="str">
        <f>VLOOKUP($K466,Key!$A$1:$D$106,4,FALSE)</f>
        <v>Milwaukee</v>
      </c>
      <c r="O466" t="s">
        <v>58</v>
      </c>
      <c r="P466">
        <f>VLOOKUP($O466,Key!$A$1:$D$106,2,FALSE)</f>
        <v>43.004728999999998</v>
      </c>
      <c r="Q466">
        <f>VLOOKUP($O466,Key!$A$1:$D$106,3,FALSE)</f>
        <v>-87.905463999999995</v>
      </c>
      <c r="R466" t="str">
        <f>VLOOKUP($O466,Key!$A$1:$D$106,4,FALSE)</f>
        <v>Milwaukee</v>
      </c>
      <c r="S466">
        <v>47</v>
      </c>
      <c r="T466">
        <v>0</v>
      </c>
      <c r="U466">
        <v>0</v>
      </c>
      <c r="V466" t="s">
        <v>32</v>
      </c>
      <c r="W466">
        <v>7</v>
      </c>
      <c r="X466">
        <v>6.7</v>
      </c>
      <c r="Y466">
        <v>280</v>
      </c>
      <c r="Z466" s="5">
        <v>-1</v>
      </c>
      <c r="AA466" s="1">
        <v>43498</v>
      </c>
      <c r="AB466" s="7">
        <f t="shared" si="42"/>
        <v>43497</v>
      </c>
      <c r="AC466" s="7">
        <f t="shared" si="43"/>
        <v>43498</v>
      </c>
      <c r="AD466" s="7" t="str">
        <f t="shared" si="44"/>
        <v>Saturday</v>
      </c>
      <c r="AE466" s="2">
        <v>0.63321759259259258</v>
      </c>
      <c r="AF466" s="5">
        <v>1</v>
      </c>
      <c r="AG466" s="1">
        <v>43498</v>
      </c>
      <c r="AH466" s="7">
        <f t="shared" si="45"/>
        <v>43497</v>
      </c>
      <c r="AI466" s="7">
        <f t="shared" si="46"/>
        <v>43498</v>
      </c>
      <c r="AJ466" s="7" t="str">
        <f t="shared" si="47"/>
        <v>Saturday</v>
      </c>
      <c r="AK466" s="2">
        <v>0.66574074074074074</v>
      </c>
      <c r="AL466" t="s">
        <v>33</v>
      </c>
      <c r="AM466" t="s">
        <v>33</v>
      </c>
      <c r="AN466" t="s">
        <v>46</v>
      </c>
      <c r="AO466" t="s">
        <v>27</v>
      </c>
    </row>
    <row r="467" spans="1:41" x14ac:dyDescent="0.2">
      <c r="A467" t="s">
        <v>27</v>
      </c>
      <c r="B467">
        <v>1815780</v>
      </c>
      <c r="C467" t="s">
        <v>40</v>
      </c>
      <c r="D467" t="s">
        <v>90</v>
      </c>
      <c r="E467" t="s">
        <v>42</v>
      </c>
      <c r="F467">
        <v>53132</v>
      </c>
      <c r="G467" t="s">
        <v>29</v>
      </c>
      <c r="H467" t="s">
        <v>43</v>
      </c>
      <c r="I467">
        <v>11169</v>
      </c>
      <c r="J467" t="s">
        <v>30</v>
      </c>
      <c r="K467" t="s">
        <v>79</v>
      </c>
      <c r="L467">
        <f>VLOOKUP($K467,Key!$A$1:$D$106,2,FALSE)</f>
        <v>43.077359999999999</v>
      </c>
      <c r="M467">
        <f>VLOOKUP($K467,Key!$A$1:$D$106,3,FALSE)</f>
        <v>-87.880769999999998</v>
      </c>
      <c r="N467" t="str">
        <f>VLOOKUP($K467,Key!$A$1:$D$106,4,FALSE)</f>
        <v>Milwaukee</v>
      </c>
      <c r="O467" t="s">
        <v>83</v>
      </c>
      <c r="P467">
        <f>VLOOKUP($O467,Key!$A$1:$D$106,2,FALSE)</f>
        <v>43.074655999999997</v>
      </c>
      <c r="Q467">
        <f>VLOOKUP($O467,Key!$A$1:$D$106,3,FALSE)</f>
        <v>-87.889011999999994</v>
      </c>
      <c r="R467" t="str">
        <f>VLOOKUP($O467,Key!$A$1:$D$106,4,FALSE)</f>
        <v>Milwaukee</v>
      </c>
      <c r="S467">
        <v>14</v>
      </c>
      <c r="T467">
        <v>0</v>
      </c>
      <c r="U467">
        <v>0</v>
      </c>
      <c r="V467" t="s">
        <v>32</v>
      </c>
      <c r="W467">
        <v>2</v>
      </c>
      <c r="X467">
        <v>1.9</v>
      </c>
      <c r="Y467">
        <v>80</v>
      </c>
      <c r="Z467" s="4">
        <v>-1</v>
      </c>
      <c r="AA467" s="1">
        <v>43498</v>
      </c>
      <c r="AB467" s="6">
        <f t="shared" si="42"/>
        <v>43497</v>
      </c>
      <c r="AC467" s="6">
        <f t="shared" si="43"/>
        <v>43498</v>
      </c>
      <c r="AD467" s="6" t="str">
        <f t="shared" si="44"/>
        <v>Saturday</v>
      </c>
      <c r="AE467" s="2">
        <v>0.694849537037037</v>
      </c>
      <c r="AF467" s="4">
        <v>1</v>
      </c>
      <c r="AG467" s="1">
        <v>43498</v>
      </c>
      <c r="AH467" s="6">
        <f t="shared" si="45"/>
        <v>43497</v>
      </c>
      <c r="AI467" s="6">
        <f t="shared" si="46"/>
        <v>43498</v>
      </c>
      <c r="AJ467" s="6" t="str">
        <f t="shared" si="47"/>
        <v>Saturday</v>
      </c>
      <c r="AK467" s="2">
        <v>0.7041898148148148</v>
      </c>
      <c r="AL467" t="s">
        <v>32</v>
      </c>
      <c r="AM467" t="s">
        <v>33</v>
      </c>
      <c r="AN467" t="s">
        <v>46</v>
      </c>
      <c r="AO467" t="s">
        <v>27</v>
      </c>
    </row>
    <row r="468" spans="1:41" x14ac:dyDescent="0.2">
      <c r="A468" t="s">
        <v>27</v>
      </c>
      <c r="B468">
        <v>2267071</v>
      </c>
      <c r="C468" t="s">
        <v>40</v>
      </c>
      <c r="D468" t="s">
        <v>47</v>
      </c>
      <c r="E468" t="s">
        <v>42</v>
      </c>
      <c r="F468">
        <v>53211</v>
      </c>
      <c r="G468" t="s">
        <v>29</v>
      </c>
      <c r="H468" t="s">
        <v>43</v>
      </c>
      <c r="I468">
        <v>5588</v>
      </c>
      <c r="J468" t="s">
        <v>30</v>
      </c>
      <c r="K468" t="s">
        <v>84</v>
      </c>
      <c r="L468">
        <f>VLOOKUP($K468,Key!$A$1:$D$106,2,FALSE)</f>
        <v>43.074890000000003</v>
      </c>
      <c r="M468">
        <f>VLOOKUP($K468,Key!$A$1:$D$106,3,FALSE)</f>
        <v>-87.882810000000006</v>
      </c>
      <c r="N468" t="str">
        <f>VLOOKUP($K468,Key!$A$1:$D$106,4,FALSE)</f>
        <v>Milwaukee</v>
      </c>
      <c r="O468" t="s">
        <v>107</v>
      </c>
      <c r="P468">
        <f>VLOOKUP($O468,Key!$A$1:$D$106,2,FALSE)</f>
        <v>43.06033</v>
      </c>
      <c r="Q468">
        <f>VLOOKUP($O468,Key!$A$1:$D$106,3,FALSE)</f>
        <v>-87.89546</v>
      </c>
      <c r="R468" t="str">
        <f>VLOOKUP($O468,Key!$A$1:$D$106,4,FALSE)</f>
        <v>Milwaukee</v>
      </c>
      <c r="S468">
        <v>27</v>
      </c>
      <c r="T468">
        <v>0</v>
      </c>
      <c r="U468">
        <v>0</v>
      </c>
      <c r="V468" t="s">
        <v>32</v>
      </c>
      <c r="W468">
        <v>4</v>
      </c>
      <c r="X468">
        <v>3.8</v>
      </c>
      <c r="Y468">
        <v>160</v>
      </c>
      <c r="Z468" s="4">
        <v>-1</v>
      </c>
      <c r="AA468" s="1">
        <v>43499</v>
      </c>
      <c r="AB468" s="6">
        <f t="shared" si="42"/>
        <v>43497</v>
      </c>
      <c r="AC468" s="6">
        <f t="shared" si="43"/>
        <v>43499</v>
      </c>
      <c r="AD468" s="6" t="str">
        <f t="shared" si="44"/>
        <v>Sunday</v>
      </c>
      <c r="AE468" s="2">
        <v>0.39664351851851848</v>
      </c>
      <c r="AF468" s="4">
        <v>1</v>
      </c>
      <c r="AG468" s="1">
        <v>43499</v>
      </c>
      <c r="AH468" s="6">
        <f t="shared" si="45"/>
        <v>43497</v>
      </c>
      <c r="AI468" s="6">
        <f t="shared" si="46"/>
        <v>43499</v>
      </c>
      <c r="AJ468" s="6" t="str">
        <f t="shared" si="47"/>
        <v>Sunday</v>
      </c>
      <c r="AK468" s="2">
        <v>0.41548611111111106</v>
      </c>
      <c r="AL468" t="s">
        <v>32</v>
      </c>
      <c r="AM468" t="s">
        <v>33</v>
      </c>
      <c r="AN468" t="s">
        <v>46</v>
      </c>
      <c r="AO468" t="s">
        <v>27</v>
      </c>
    </row>
    <row r="469" spans="1:41" x14ac:dyDescent="0.2">
      <c r="A469" t="s">
        <v>27</v>
      </c>
      <c r="B469">
        <v>1312561</v>
      </c>
      <c r="C469" t="s">
        <v>40</v>
      </c>
      <c r="D469" t="s">
        <v>47</v>
      </c>
      <c r="E469" t="s">
        <v>42</v>
      </c>
      <c r="F469">
        <v>53203</v>
      </c>
      <c r="G469" t="s">
        <v>29</v>
      </c>
      <c r="H469" t="s">
        <v>43</v>
      </c>
      <c r="I469">
        <v>5424</v>
      </c>
      <c r="J469" t="s">
        <v>30</v>
      </c>
      <c r="K469" t="s">
        <v>75</v>
      </c>
      <c r="L469">
        <f>VLOOKUP($K469,Key!$A$1:$D$106,2,FALSE)</f>
        <v>43.038600000000002</v>
      </c>
      <c r="M469">
        <f>VLOOKUP($K469,Key!$A$1:$D$106,3,FALSE)</f>
        <v>-87.912099999999995</v>
      </c>
      <c r="N469" t="str">
        <f>VLOOKUP($K469,Key!$A$1:$D$106,4,FALSE)</f>
        <v>Milwaukee</v>
      </c>
      <c r="O469" t="s">
        <v>74</v>
      </c>
      <c r="P469">
        <f>VLOOKUP($O469,Key!$A$1:$D$106,2,FALSE)</f>
        <v>43.038649999999997</v>
      </c>
      <c r="Q469">
        <f>VLOOKUP($O469,Key!$A$1:$D$106,3,FALSE)</f>
        <v>-87.921930000000003</v>
      </c>
      <c r="R469" t="str">
        <f>VLOOKUP($O469,Key!$A$1:$D$106,4,FALSE)</f>
        <v>Milwaukee</v>
      </c>
      <c r="S469">
        <v>4</v>
      </c>
      <c r="T469">
        <v>0</v>
      </c>
      <c r="U469">
        <v>0</v>
      </c>
      <c r="V469" t="s">
        <v>32</v>
      </c>
      <c r="W469">
        <v>0</v>
      </c>
      <c r="X469">
        <v>0</v>
      </c>
      <c r="Y469">
        <v>0</v>
      </c>
      <c r="Z469" s="5">
        <v>-1</v>
      </c>
      <c r="AA469" s="1">
        <v>43500</v>
      </c>
      <c r="AB469" s="7">
        <f t="shared" si="42"/>
        <v>43497</v>
      </c>
      <c r="AC469" s="7">
        <f t="shared" si="43"/>
        <v>43500</v>
      </c>
      <c r="AD469" s="7" t="str">
        <f t="shared" si="44"/>
        <v>Monday</v>
      </c>
      <c r="AE469" s="2">
        <v>0.35765046296296293</v>
      </c>
      <c r="AF469" s="5">
        <v>1</v>
      </c>
      <c r="AG469" s="1">
        <v>43500</v>
      </c>
      <c r="AH469" s="7">
        <f t="shared" si="45"/>
        <v>43497</v>
      </c>
      <c r="AI469" s="7">
        <f t="shared" si="46"/>
        <v>43500</v>
      </c>
      <c r="AJ469" s="7" t="str">
        <f t="shared" si="47"/>
        <v>Monday</v>
      </c>
      <c r="AK469" s="2">
        <v>0.36054398148148148</v>
      </c>
      <c r="AL469" t="s">
        <v>32</v>
      </c>
      <c r="AM469" t="s">
        <v>33</v>
      </c>
      <c r="AN469" t="s">
        <v>46</v>
      </c>
      <c r="AO469" t="s">
        <v>27</v>
      </c>
    </row>
    <row r="470" spans="1:41" x14ac:dyDescent="0.2">
      <c r="A470" t="s">
        <v>27</v>
      </c>
      <c r="B470">
        <v>1737027</v>
      </c>
      <c r="C470" t="s">
        <v>40</v>
      </c>
      <c r="F470">
        <v>53202</v>
      </c>
      <c r="G470" t="s">
        <v>29</v>
      </c>
      <c r="H470" t="s">
        <v>43</v>
      </c>
      <c r="I470">
        <v>5442</v>
      </c>
      <c r="J470" t="s">
        <v>30</v>
      </c>
      <c r="K470" t="s">
        <v>88</v>
      </c>
      <c r="L470">
        <f>VLOOKUP($K470,Key!$A$1:$D$106,2,FALSE)</f>
        <v>43.031480000000002</v>
      </c>
      <c r="M470">
        <f>VLOOKUP($K470,Key!$A$1:$D$106,3,FALSE)</f>
        <v>-87.908169999999998</v>
      </c>
      <c r="N470" t="str">
        <f>VLOOKUP($K470,Key!$A$1:$D$106,4,FALSE)</f>
        <v>Milwaukee</v>
      </c>
      <c r="O470" t="s">
        <v>62</v>
      </c>
      <c r="P470">
        <f>VLOOKUP($O470,Key!$A$1:$D$106,2,FALSE)</f>
        <v>43.041646999999998</v>
      </c>
      <c r="Q470">
        <f>VLOOKUP($O470,Key!$A$1:$D$106,3,FALSE)</f>
        <v>-87.927257999999995</v>
      </c>
      <c r="R470" t="str">
        <f>VLOOKUP($O470,Key!$A$1:$D$106,4,FALSE)</f>
        <v>Milwaukee</v>
      </c>
      <c r="S470">
        <v>15</v>
      </c>
      <c r="T470">
        <v>0</v>
      </c>
      <c r="U470">
        <v>0</v>
      </c>
      <c r="V470" t="s">
        <v>32</v>
      </c>
      <c r="W470">
        <v>2</v>
      </c>
      <c r="X470">
        <v>1.9</v>
      </c>
      <c r="Y470">
        <v>80</v>
      </c>
      <c r="Z470" s="4">
        <v>-1</v>
      </c>
      <c r="AA470" s="1">
        <v>43500</v>
      </c>
      <c r="AB470" s="6">
        <f t="shared" si="42"/>
        <v>43497</v>
      </c>
      <c r="AC470" s="6">
        <f t="shared" si="43"/>
        <v>43500</v>
      </c>
      <c r="AD470" s="6" t="str">
        <f t="shared" si="44"/>
        <v>Monday</v>
      </c>
      <c r="AE470" s="2">
        <v>0.36140046296296297</v>
      </c>
      <c r="AF470" s="4">
        <v>1</v>
      </c>
      <c r="AG470" s="1">
        <v>43500</v>
      </c>
      <c r="AH470" s="6">
        <f t="shared" si="45"/>
        <v>43497</v>
      </c>
      <c r="AI470" s="6">
        <f t="shared" si="46"/>
        <v>43500</v>
      </c>
      <c r="AJ470" s="6" t="str">
        <f t="shared" si="47"/>
        <v>Monday</v>
      </c>
      <c r="AK470" s="2">
        <v>0.37166666666666665</v>
      </c>
      <c r="AL470" t="s">
        <v>32</v>
      </c>
      <c r="AM470" t="s">
        <v>33</v>
      </c>
      <c r="AN470" t="s">
        <v>46</v>
      </c>
      <c r="AO470" t="s">
        <v>27</v>
      </c>
    </row>
    <row r="471" spans="1:41" x14ac:dyDescent="0.2">
      <c r="A471" t="s">
        <v>27</v>
      </c>
      <c r="B471">
        <v>1657971</v>
      </c>
      <c r="C471" t="s">
        <v>40</v>
      </c>
      <c r="D471" t="s">
        <v>47</v>
      </c>
      <c r="E471" t="s">
        <v>42</v>
      </c>
      <c r="F471">
        <v>53211</v>
      </c>
      <c r="G471" t="s">
        <v>29</v>
      </c>
      <c r="H471" t="s">
        <v>43</v>
      </c>
      <c r="I471">
        <v>11168</v>
      </c>
      <c r="J471" t="s">
        <v>30</v>
      </c>
      <c r="K471" t="s">
        <v>94</v>
      </c>
      <c r="L471">
        <f>VLOOKUP($K471,Key!$A$1:$D$106,2,FALSE)</f>
        <v>43.066893999999998</v>
      </c>
      <c r="M471">
        <f>VLOOKUP($K471,Key!$A$1:$D$106,3,FALSE)</f>
        <v>-87.877936000000005</v>
      </c>
      <c r="N471" t="str">
        <f>VLOOKUP($K471,Key!$A$1:$D$106,4,FALSE)</f>
        <v>Milwaukee</v>
      </c>
      <c r="O471" t="s">
        <v>79</v>
      </c>
      <c r="P471">
        <f>VLOOKUP($O471,Key!$A$1:$D$106,2,FALSE)</f>
        <v>43.077359999999999</v>
      </c>
      <c r="Q471">
        <f>VLOOKUP($O471,Key!$A$1:$D$106,3,FALSE)</f>
        <v>-87.880769999999998</v>
      </c>
      <c r="R471" t="str">
        <f>VLOOKUP($O471,Key!$A$1:$D$106,4,FALSE)</f>
        <v>Milwaukee</v>
      </c>
      <c r="S471">
        <v>8</v>
      </c>
      <c r="T471">
        <v>0</v>
      </c>
      <c r="U471">
        <v>0</v>
      </c>
      <c r="V471" t="s">
        <v>32</v>
      </c>
      <c r="W471">
        <v>1</v>
      </c>
      <c r="X471">
        <v>1</v>
      </c>
      <c r="Y471">
        <v>40</v>
      </c>
      <c r="Z471" s="5">
        <v>-1</v>
      </c>
      <c r="AA471" s="1">
        <v>43500</v>
      </c>
      <c r="AB471" s="7">
        <f t="shared" si="42"/>
        <v>43497</v>
      </c>
      <c r="AC471" s="7">
        <f t="shared" si="43"/>
        <v>43500</v>
      </c>
      <c r="AD471" s="7" t="str">
        <f t="shared" si="44"/>
        <v>Monday</v>
      </c>
      <c r="AE471" s="2">
        <v>0.45129629629629631</v>
      </c>
      <c r="AF471" s="5">
        <v>1</v>
      </c>
      <c r="AG471" s="1">
        <v>43500</v>
      </c>
      <c r="AH471" s="7">
        <f t="shared" si="45"/>
        <v>43497</v>
      </c>
      <c r="AI471" s="7">
        <f t="shared" si="46"/>
        <v>43500</v>
      </c>
      <c r="AJ471" s="7" t="str">
        <f t="shared" si="47"/>
        <v>Monday</v>
      </c>
      <c r="AK471" s="2">
        <v>0.45673611111111106</v>
      </c>
      <c r="AL471" t="s">
        <v>32</v>
      </c>
      <c r="AM471" t="s">
        <v>33</v>
      </c>
      <c r="AN471" t="s">
        <v>46</v>
      </c>
      <c r="AO471" t="s">
        <v>27</v>
      </c>
    </row>
    <row r="472" spans="1:41" x14ac:dyDescent="0.2">
      <c r="A472" t="s">
        <v>27</v>
      </c>
      <c r="B472">
        <v>2339331</v>
      </c>
      <c r="C472" t="s">
        <v>40</v>
      </c>
      <c r="D472" t="s">
        <v>47</v>
      </c>
      <c r="E472" t="s">
        <v>42</v>
      </c>
      <c r="F472">
        <v>53202</v>
      </c>
      <c r="G472" t="s">
        <v>29</v>
      </c>
      <c r="H472" t="s">
        <v>43</v>
      </c>
      <c r="I472">
        <v>237</v>
      </c>
      <c r="J472" t="s">
        <v>30</v>
      </c>
      <c r="K472" t="s">
        <v>37</v>
      </c>
      <c r="L472">
        <f>VLOOKUP($K472,Key!$A$1:$D$106,2,FALSE)</f>
        <v>43.04804</v>
      </c>
      <c r="M472">
        <f>VLOOKUP($K472,Key!$A$1:$D$106,3,FALSE)</f>
        <v>-87.896720000000002</v>
      </c>
      <c r="N472" t="str">
        <f>VLOOKUP($K472,Key!$A$1:$D$106,4,FALSE)</f>
        <v>Milwaukee</v>
      </c>
      <c r="O472" t="s">
        <v>84</v>
      </c>
      <c r="P472">
        <f>VLOOKUP($O472,Key!$A$1:$D$106,2,FALSE)</f>
        <v>43.074890000000003</v>
      </c>
      <c r="Q472">
        <f>VLOOKUP($O472,Key!$A$1:$D$106,3,FALSE)</f>
        <v>-87.882810000000006</v>
      </c>
      <c r="R472" t="str">
        <f>VLOOKUP($O472,Key!$A$1:$D$106,4,FALSE)</f>
        <v>Milwaukee</v>
      </c>
      <c r="S472">
        <v>15</v>
      </c>
      <c r="T472">
        <v>0</v>
      </c>
      <c r="U472">
        <v>0</v>
      </c>
      <c r="V472" t="s">
        <v>32</v>
      </c>
      <c r="W472">
        <v>2</v>
      </c>
      <c r="X472">
        <v>1.9</v>
      </c>
      <c r="Y472">
        <v>80</v>
      </c>
      <c r="Z472" s="4">
        <v>-1</v>
      </c>
      <c r="AA472" s="1">
        <v>43501</v>
      </c>
      <c r="AB472" s="6">
        <f t="shared" si="42"/>
        <v>43497</v>
      </c>
      <c r="AC472" s="6">
        <f t="shared" si="43"/>
        <v>43501</v>
      </c>
      <c r="AD472" s="6" t="str">
        <f t="shared" si="44"/>
        <v>Tuesday</v>
      </c>
      <c r="AE472" s="2">
        <v>0.3396527777777778</v>
      </c>
      <c r="AF472" s="4">
        <v>1</v>
      </c>
      <c r="AG472" s="1">
        <v>43501</v>
      </c>
      <c r="AH472" s="6">
        <f t="shared" si="45"/>
        <v>43497</v>
      </c>
      <c r="AI472" s="6">
        <f t="shared" si="46"/>
        <v>43501</v>
      </c>
      <c r="AJ472" s="6" t="str">
        <f t="shared" si="47"/>
        <v>Tuesday</v>
      </c>
      <c r="AK472" s="2">
        <v>0.35054398148148147</v>
      </c>
      <c r="AL472" t="s">
        <v>32</v>
      </c>
      <c r="AM472" t="s">
        <v>33</v>
      </c>
      <c r="AN472" t="s">
        <v>46</v>
      </c>
      <c r="AO472" t="s">
        <v>27</v>
      </c>
    </row>
    <row r="473" spans="1:41" x14ac:dyDescent="0.2">
      <c r="A473" t="s">
        <v>27</v>
      </c>
      <c r="B473">
        <v>717793</v>
      </c>
      <c r="C473" t="s">
        <v>40</v>
      </c>
      <c r="D473" t="s">
        <v>47</v>
      </c>
      <c r="E473" t="s">
        <v>42</v>
      </c>
      <c r="F473">
        <v>53202</v>
      </c>
      <c r="G473" t="s">
        <v>29</v>
      </c>
      <c r="H473" t="s">
        <v>43</v>
      </c>
      <c r="I473">
        <v>3</v>
      </c>
      <c r="J473" t="s">
        <v>30</v>
      </c>
      <c r="K473" t="s">
        <v>44</v>
      </c>
      <c r="L473">
        <f>VLOOKUP($K473,Key!$A$1:$D$106,2,FALSE)</f>
        <v>43.03519</v>
      </c>
      <c r="M473">
        <f>VLOOKUP($K473,Key!$A$1:$D$106,3,FALSE)</f>
        <v>-87.907390000000007</v>
      </c>
      <c r="N473" t="str">
        <f>VLOOKUP($K473,Key!$A$1:$D$106,4,FALSE)</f>
        <v>Milwaukee</v>
      </c>
      <c r="O473" t="s">
        <v>48</v>
      </c>
      <c r="P473">
        <f>VLOOKUP($O473,Key!$A$1:$D$106,2,FALSE)</f>
        <v>43.038580000000003</v>
      </c>
      <c r="Q473">
        <f>VLOOKUP($O473,Key!$A$1:$D$106,3,FALSE)</f>
        <v>-87.90934</v>
      </c>
      <c r="R473" t="str">
        <f>VLOOKUP($O473,Key!$A$1:$D$106,4,FALSE)</f>
        <v>Milwaukee</v>
      </c>
      <c r="S473">
        <v>5</v>
      </c>
      <c r="T473">
        <v>0</v>
      </c>
      <c r="U473">
        <v>0</v>
      </c>
      <c r="V473" t="s">
        <v>32</v>
      </c>
      <c r="W473">
        <v>0</v>
      </c>
      <c r="X473">
        <v>0</v>
      </c>
      <c r="Y473">
        <v>0</v>
      </c>
      <c r="Z473" s="5">
        <v>-1</v>
      </c>
      <c r="AA473" s="1">
        <v>43501</v>
      </c>
      <c r="AB473" s="7">
        <f t="shared" si="42"/>
        <v>43497</v>
      </c>
      <c r="AC473" s="7">
        <f t="shared" si="43"/>
        <v>43501</v>
      </c>
      <c r="AD473" s="7" t="str">
        <f t="shared" si="44"/>
        <v>Tuesday</v>
      </c>
      <c r="AE473" s="2">
        <v>0.38261574074074073</v>
      </c>
      <c r="AF473" s="5">
        <v>1</v>
      </c>
      <c r="AG473" s="1">
        <v>43501</v>
      </c>
      <c r="AH473" s="7">
        <f t="shared" si="45"/>
        <v>43497</v>
      </c>
      <c r="AI473" s="7">
        <f t="shared" si="46"/>
        <v>43501</v>
      </c>
      <c r="AJ473" s="7" t="str">
        <f t="shared" si="47"/>
        <v>Tuesday</v>
      </c>
      <c r="AK473" s="2">
        <v>0.38543981481481482</v>
      </c>
      <c r="AL473" t="s">
        <v>32</v>
      </c>
      <c r="AM473" t="s">
        <v>33</v>
      </c>
      <c r="AN473" t="s">
        <v>46</v>
      </c>
      <c r="AO473" t="s">
        <v>27</v>
      </c>
    </row>
    <row r="474" spans="1:41" x14ac:dyDescent="0.2">
      <c r="A474" t="s">
        <v>27</v>
      </c>
      <c r="B474">
        <v>1954823</v>
      </c>
      <c r="C474" t="s">
        <v>40</v>
      </c>
      <c r="F474">
        <v>53212</v>
      </c>
      <c r="G474" t="s">
        <v>29</v>
      </c>
      <c r="H474" t="s">
        <v>43</v>
      </c>
      <c r="I474">
        <v>12550</v>
      </c>
      <c r="J474" t="s">
        <v>30</v>
      </c>
      <c r="K474" t="s">
        <v>107</v>
      </c>
      <c r="L474">
        <f>VLOOKUP($K474,Key!$A$1:$D$106,2,FALSE)</f>
        <v>43.06033</v>
      </c>
      <c r="M474">
        <f>VLOOKUP($K474,Key!$A$1:$D$106,3,FALSE)</f>
        <v>-87.89546</v>
      </c>
      <c r="N474" t="str">
        <f>VLOOKUP($K474,Key!$A$1:$D$106,4,FALSE)</f>
        <v>Milwaukee</v>
      </c>
      <c r="O474" t="s">
        <v>61</v>
      </c>
      <c r="P474">
        <f>VLOOKUP($O474,Key!$A$1:$D$106,2,FALSE)</f>
        <v>43.058619999999998</v>
      </c>
      <c r="Q474">
        <f>VLOOKUP($O474,Key!$A$1:$D$106,3,FALSE)</f>
        <v>-87.885319999999993</v>
      </c>
      <c r="R474" t="str">
        <f>VLOOKUP($O474,Key!$A$1:$D$106,4,FALSE)</f>
        <v>Milwaukee</v>
      </c>
      <c r="S474">
        <v>4</v>
      </c>
      <c r="T474">
        <v>0</v>
      </c>
      <c r="U474">
        <v>0</v>
      </c>
      <c r="V474" t="s">
        <v>32</v>
      </c>
      <c r="W474">
        <v>0</v>
      </c>
      <c r="X474">
        <v>0</v>
      </c>
      <c r="Y474">
        <v>0</v>
      </c>
      <c r="Z474" s="4">
        <v>-1</v>
      </c>
      <c r="AA474" s="1">
        <v>43501</v>
      </c>
      <c r="AB474" s="6">
        <f t="shared" si="42"/>
        <v>43497</v>
      </c>
      <c r="AC474" s="6">
        <f t="shared" si="43"/>
        <v>43501</v>
      </c>
      <c r="AD474" s="6" t="str">
        <f t="shared" si="44"/>
        <v>Tuesday</v>
      </c>
      <c r="AE474" s="2">
        <v>0.43028935185185185</v>
      </c>
      <c r="AF474" s="4">
        <v>1</v>
      </c>
      <c r="AG474" s="1">
        <v>43501</v>
      </c>
      <c r="AH474" s="6">
        <f t="shared" si="45"/>
        <v>43497</v>
      </c>
      <c r="AI474" s="6">
        <f t="shared" si="46"/>
        <v>43501</v>
      </c>
      <c r="AJ474" s="6" t="str">
        <f t="shared" si="47"/>
        <v>Tuesday</v>
      </c>
      <c r="AK474" s="2">
        <v>0.43298611111111113</v>
      </c>
      <c r="AL474" t="s">
        <v>32</v>
      </c>
      <c r="AM474" t="s">
        <v>33</v>
      </c>
      <c r="AN474" t="s">
        <v>46</v>
      </c>
      <c r="AO474" t="s">
        <v>27</v>
      </c>
    </row>
    <row r="475" spans="1:41" x14ac:dyDescent="0.2">
      <c r="A475" t="s">
        <v>27</v>
      </c>
      <c r="B475">
        <v>2123592</v>
      </c>
      <c r="C475" t="s">
        <v>40</v>
      </c>
      <c r="D475" t="s">
        <v>131</v>
      </c>
      <c r="E475" t="s">
        <v>42</v>
      </c>
      <c r="F475">
        <v>53211</v>
      </c>
      <c r="G475" t="s">
        <v>29</v>
      </c>
      <c r="H475" t="s">
        <v>43</v>
      </c>
      <c r="I475">
        <v>11048</v>
      </c>
      <c r="J475" t="s">
        <v>30</v>
      </c>
      <c r="K475" t="s">
        <v>31</v>
      </c>
      <c r="L475">
        <f>VLOOKUP($K475,Key!$A$1:$D$106,2,FALSE)</f>
        <v>43.034619999999997</v>
      </c>
      <c r="M475">
        <f>VLOOKUP($K475,Key!$A$1:$D$106,3,FALSE)</f>
        <v>-87.917500000000004</v>
      </c>
      <c r="N475" t="str">
        <f>VLOOKUP($K475,Key!$A$1:$D$106,4,FALSE)</f>
        <v>Milwaukee</v>
      </c>
      <c r="O475" t="s">
        <v>48</v>
      </c>
      <c r="P475">
        <f>VLOOKUP($O475,Key!$A$1:$D$106,2,FALSE)</f>
        <v>43.038580000000003</v>
      </c>
      <c r="Q475">
        <f>VLOOKUP($O475,Key!$A$1:$D$106,3,FALSE)</f>
        <v>-87.90934</v>
      </c>
      <c r="R475" t="str">
        <f>VLOOKUP($O475,Key!$A$1:$D$106,4,FALSE)</f>
        <v>Milwaukee</v>
      </c>
      <c r="S475">
        <v>6</v>
      </c>
      <c r="T475">
        <v>0</v>
      </c>
      <c r="U475">
        <v>0</v>
      </c>
      <c r="V475" t="s">
        <v>32</v>
      </c>
      <c r="W475">
        <v>0</v>
      </c>
      <c r="X475">
        <v>0</v>
      </c>
      <c r="Y475">
        <v>0</v>
      </c>
      <c r="Z475" s="5">
        <v>-1</v>
      </c>
      <c r="AA475" s="1">
        <v>43501</v>
      </c>
      <c r="AB475" s="7">
        <f t="shared" si="42"/>
        <v>43497</v>
      </c>
      <c r="AC475" s="7">
        <f t="shared" si="43"/>
        <v>43501</v>
      </c>
      <c r="AD475" s="7" t="str">
        <f t="shared" si="44"/>
        <v>Tuesday</v>
      </c>
      <c r="AE475" s="2">
        <v>0.55511574074074077</v>
      </c>
      <c r="AF475" s="5">
        <v>1</v>
      </c>
      <c r="AG475" s="1">
        <v>43501</v>
      </c>
      <c r="AH475" s="7">
        <f t="shared" si="45"/>
        <v>43497</v>
      </c>
      <c r="AI475" s="7">
        <f t="shared" si="46"/>
        <v>43501</v>
      </c>
      <c r="AJ475" s="7" t="str">
        <f t="shared" si="47"/>
        <v>Tuesday</v>
      </c>
      <c r="AK475" s="2">
        <v>0.55918981481481478</v>
      </c>
      <c r="AL475" t="s">
        <v>32</v>
      </c>
      <c r="AM475" t="s">
        <v>33</v>
      </c>
      <c r="AN475" t="s">
        <v>46</v>
      </c>
      <c r="AO475" t="s">
        <v>27</v>
      </c>
    </row>
    <row r="476" spans="1:41" x14ac:dyDescent="0.2">
      <c r="A476" t="s">
        <v>27</v>
      </c>
      <c r="B476">
        <v>2384218</v>
      </c>
      <c r="C476" t="s">
        <v>40</v>
      </c>
      <c r="D476" t="s">
        <v>47</v>
      </c>
      <c r="E476" t="s">
        <v>42</v>
      </c>
      <c r="F476">
        <v>53202</v>
      </c>
      <c r="G476" t="s">
        <v>29</v>
      </c>
      <c r="H476" t="s">
        <v>43</v>
      </c>
      <c r="I476">
        <v>12628</v>
      </c>
      <c r="J476" t="s">
        <v>30</v>
      </c>
      <c r="K476" t="s">
        <v>106</v>
      </c>
      <c r="L476">
        <f>VLOOKUP($K476,Key!$A$1:$D$106,2,FALSE)</f>
        <v>43.069021999999997</v>
      </c>
      <c r="M476">
        <f>VLOOKUP($K476,Key!$A$1:$D$106,3,FALSE)</f>
        <v>-87.887940999999998</v>
      </c>
      <c r="N476" t="str">
        <f>VLOOKUP($K476,Key!$A$1:$D$106,4,FALSE)</f>
        <v>Milwaukee</v>
      </c>
      <c r="O476" t="s">
        <v>87</v>
      </c>
      <c r="P476">
        <f>VLOOKUP($O476,Key!$A$1:$D$106,2,FALSE)</f>
        <v>43.045712999999999</v>
      </c>
      <c r="Q476">
        <f>VLOOKUP($O476,Key!$A$1:$D$106,3,FALSE)</f>
        <v>-87.899756999999994</v>
      </c>
      <c r="R476" t="str">
        <f>VLOOKUP($O476,Key!$A$1:$D$106,4,FALSE)</f>
        <v>Milwaukee</v>
      </c>
      <c r="S476">
        <v>14</v>
      </c>
      <c r="T476">
        <v>0</v>
      </c>
      <c r="U476">
        <v>0</v>
      </c>
      <c r="V476" t="s">
        <v>32</v>
      </c>
      <c r="W476">
        <v>2</v>
      </c>
      <c r="X476">
        <v>1.9</v>
      </c>
      <c r="Y476">
        <v>80</v>
      </c>
      <c r="Z476" s="4">
        <v>-1</v>
      </c>
      <c r="AA476" s="1">
        <v>43501</v>
      </c>
      <c r="AB476" s="6">
        <f t="shared" si="42"/>
        <v>43497</v>
      </c>
      <c r="AC476" s="6">
        <f t="shared" si="43"/>
        <v>43501</v>
      </c>
      <c r="AD476" s="6" t="str">
        <f t="shared" si="44"/>
        <v>Tuesday</v>
      </c>
      <c r="AE476" s="2">
        <v>0.64493055555555556</v>
      </c>
      <c r="AF476" s="4">
        <v>1</v>
      </c>
      <c r="AG476" s="1">
        <v>43501</v>
      </c>
      <c r="AH476" s="6">
        <f t="shared" si="45"/>
        <v>43497</v>
      </c>
      <c r="AI476" s="6">
        <f t="shared" si="46"/>
        <v>43501</v>
      </c>
      <c r="AJ476" s="6" t="str">
        <f t="shared" si="47"/>
        <v>Tuesday</v>
      </c>
      <c r="AK476" s="2">
        <v>0.65425925925925921</v>
      </c>
      <c r="AL476" t="s">
        <v>32</v>
      </c>
      <c r="AM476" t="s">
        <v>33</v>
      </c>
      <c r="AN476" t="s">
        <v>46</v>
      </c>
      <c r="AO476" t="s">
        <v>27</v>
      </c>
    </row>
    <row r="477" spans="1:41" x14ac:dyDescent="0.2">
      <c r="A477" t="s">
        <v>27</v>
      </c>
      <c r="B477">
        <v>1328721</v>
      </c>
      <c r="C477" t="s">
        <v>40</v>
      </c>
      <c r="D477" t="s">
        <v>47</v>
      </c>
      <c r="E477" t="s">
        <v>42</v>
      </c>
      <c r="F477">
        <v>53207</v>
      </c>
      <c r="G477" t="s">
        <v>29</v>
      </c>
      <c r="H477" t="s">
        <v>43</v>
      </c>
      <c r="I477">
        <v>12510</v>
      </c>
      <c r="J477" t="s">
        <v>30</v>
      </c>
      <c r="K477" t="s">
        <v>62</v>
      </c>
      <c r="L477">
        <f>VLOOKUP($K477,Key!$A$1:$D$106,2,FALSE)</f>
        <v>43.041646999999998</v>
      </c>
      <c r="M477">
        <f>VLOOKUP($K477,Key!$A$1:$D$106,3,FALSE)</f>
        <v>-87.927257999999995</v>
      </c>
      <c r="N477" t="str">
        <f>VLOOKUP($K477,Key!$A$1:$D$106,4,FALSE)</f>
        <v>Milwaukee</v>
      </c>
      <c r="O477" t="s">
        <v>62</v>
      </c>
      <c r="P477">
        <f>VLOOKUP($O477,Key!$A$1:$D$106,2,FALSE)</f>
        <v>43.041646999999998</v>
      </c>
      <c r="Q477">
        <f>VLOOKUP($O477,Key!$A$1:$D$106,3,FALSE)</f>
        <v>-87.927257999999995</v>
      </c>
      <c r="R477" t="str">
        <f>VLOOKUP($O477,Key!$A$1:$D$106,4,FALSE)</f>
        <v>Milwaukee</v>
      </c>
      <c r="S477">
        <v>0</v>
      </c>
      <c r="T477">
        <v>0</v>
      </c>
      <c r="U477">
        <v>0</v>
      </c>
      <c r="V477" t="s">
        <v>32</v>
      </c>
      <c r="W477">
        <v>0</v>
      </c>
      <c r="X477">
        <v>0</v>
      </c>
      <c r="Y477">
        <v>0</v>
      </c>
      <c r="Z477" s="5">
        <v>-1</v>
      </c>
      <c r="AA477" s="1">
        <v>43502</v>
      </c>
      <c r="AB477" s="7">
        <f t="shared" si="42"/>
        <v>43497</v>
      </c>
      <c r="AC477" s="7">
        <f t="shared" si="43"/>
        <v>43502</v>
      </c>
      <c r="AD477" s="7" t="str">
        <f t="shared" si="44"/>
        <v>Wednesday</v>
      </c>
      <c r="AE477" s="2">
        <v>0.63079861111111113</v>
      </c>
      <c r="AF477" s="5">
        <v>1</v>
      </c>
      <c r="AG477" s="1">
        <v>43502</v>
      </c>
      <c r="AH477" s="7">
        <f t="shared" si="45"/>
        <v>43497</v>
      </c>
      <c r="AI477" s="7">
        <f t="shared" si="46"/>
        <v>43502</v>
      </c>
      <c r="AJ477" s="7" t="str">
        <f t="shared" si="47"/>
        <v>Wednesday</v>
      </c>
      <c r="AK477" s="2">
        <v>0.63107638888888895</v>
      </c>
      <c r="AL477" t="s">
        <v>32</v>
      </c>
      <c r="AM477" t="s">
        <v>33</v>
      </c>
      <c r="AN477" t="s">
        <v>34</v>
      </c>
      <c r="AO477" t="s">
        <v>27</v>
      </c>
    </row>
    <row r="478" spans="1:41" x14ac:dyDescent="0.2">
      <c r="A478" t="s">
        <v>27</v>
      </c>
      <c r="B478">
        <v>1736712</v>
      </c>
      <c r="C478" t="s">
        <v>40</v>
      </c>
      <c r="D478" t="s">
        <v>47</v>
      </c>
      <c r="E478" t="s">
        <v>42</v>
      </c>
      <c r="F478">
        <v>53202</v>
      </c>
      <c r="G478" t="s">
        <v>29</v>
      </c>
      <c r="H478" t="s">
        <v>43</v>
      </c>
      <c r="I478">
        <v>5532</v>
      </c>
      <c r="J478" t="s">
        <v>30</v>
      </c>
      <c r="K478" t="s">
        <v>88</v>
      </c>
      <c r="L478">
        <f>VLOOKUP($K478,Key!$A$1:$D$106,2,FALSE)</f>
        <v>43.031480000000002</v>
      </c>
      <c r="M478">
        <f>VLOOKUP($K478,Key!$A$1:$D$106,3,FALSE)</f>
        <v>-87.908169999999998</v>
      </c>
      <c r="N478" t="str">
        <f>VLOOKUP($K478,Key!$A$1:$D$106,4,FALSE)</f>
        <v>Milwaukee</v>
      </c>
      <c r="O478" t="s">
        <v>49</v>
      </c>
      <c r="P478">
        <f>VLOOKUP($O478,Key!$A$1:$D$106,2,FALSE)</f>
        <v>43.03913</v>
      </c>
      <c r="Q478">
        <f>VLOOKUP($O478,Key!$A$1:$D$106,3,FALSE)</f>
        <v>-87.916150000000002</v>
      </c>
      <c r="R478" t="str">
        <f>VLOOKUP($O478,Key!$A$1:$D$106,4,FALSE)</f>
        <v>Milwaukee</v>
      </c>
      <c r="S478">
        <v>10</v>
      </c>
      <c r="T478">
        <v>0</v>
      </c>
      <c r="U478">
        <v>0</v>
      </c>
      <c r="V478" t="s">
        <v>32</v>
      </c>
      <c r="W478">
        <v>1</v>
      </c>
      <c r="X478">
        <v>1</v>
      </c>
      <c r="Y478">
        <v>40</v>
      </c>
      <c r="Z478" s="4">
        <v>-1</v>
      </c>
      <c r="AA478" s="1">
        <v>43502</v>
      </c>
      <c r="AB478" s="6">
        <f t="shared" si="42"/>
        <v>43497</v>
      </c>
      <c r="AC478" s="6">
        <f t="shared" si="43"/>
        <v>43502</v>
      </c>
      <c r="AD478" s="6" t="str">
        <f t="shared" si="44"/>
        <v>Wednesday</v>
      </c>
      <c r="AE478" s="2">
        <v>0.77984953703703708</v>
      </c>
      <c r="AF478" s="4">
        <v>1</v>
      </c>
      <c r="AG478" s="1">
        <v>43502</v>
      </c>
      <c r="AH478" s="6">
        <f t="shared" si="45"/>
        <v>43497</v>
      </c>
      <c r="AI478" s="6">
        <f t="shared" si="46"/>
        <v>43502</v>
      </c>
      <c r="AJ478" s="6" t="str">
        <f t="shared" si="47"/>
        <v>Wednesday</v>
      </c>
      <c r="AK478" s="2">
        <v>0.7865509259259259</v>
      </c>
      <c r="AL478" t="s">
        <v>32</v>
      </c>
      <c r="AM478" t="s">
        <v>33</v>
      </c>
      <c r="AN478" t="s">
        <v>46</v>
      </c>
      <c r="AO478" t="s">
        <v>27</v>
      </c>
    </row>
    <row r="479" spans="1:41" x14ac:dyDescent="0.2">
      <c r="A479" t="s">
        <v>27</v>
      </c>
      <c r="B479">
        <v>1915786</v>
      </c>
      <c r="C479" t="s">
        <v>40</v>
      </c>
      <c r="D479" t="s">
        <v>47</v>
      </c>
      <c r="E479" t="s">
        <v>42</v>
      </c>
      <c r="F479">
        <v>53202</v>
      </c>
      <c r="G479" t="s">
        <v>29</v>
      </c>
      <c r="H479" t="s">
        <v>43</v>
      </c>
      <c r="I479">
        <v>5456</v>
      </c>
      <c r="J479" t="s">
        <v>30</v>
      </c>
      <c r="K479" t="s">
        <v>39</v>
      </c>
      <c r="L479">
        <f>VLOOKUP($K479,Key!$A$1:$D$106,2,FALSE)</f>
        <v>43.053040000000003</v>
      </c>
      <c r="M479">
        <f>VLOOKUP($K479,Key!$A$1:$D$106,3,FALSE)</f>
        <v>-87.897660000000002</v>
      </c>
      <c r="N479" t="str">
        <f>VLOOKUP($K479,Key!$A$1:$D$106,4,FALSE)</f>
        <v>Milwaukee</v>
      </c>
      <c r="O479" t="s">
        <v>89</v>
      </c>
      <c r="P479">
        <f>VLOOKUP($O479,Key!$A$1:$D$106,2,FALSE)</f>
        <v>43.040349999999997</v>
      </c>
      <c r="Q479">
        <f>VLOOKUP($O479,Key!$A$1:$D$106,3,FALSE)</f>
        <v>-87.920760000000001</v>
      </c>
      <c r="R479" t="str">
        <f>VLOOKUP($O479,Key!$A$1:$D$106,4,FALSE)</f>
        <v>Milwaukee</v>
      </c>
      <c r="S479">
        <v>11</v>
      </c>
      <c r="T479">
        <v>0</v>
      </c>
      <c r="U479">
        <v>0</v>
      </c>
      <c r="V479" t="s">
        <v>32</v>
      </c>
      <c r="W479">
        <v>1</v>
      </c>
      <c r="X479">
        <v>1</v>
      </c>
      <c r="Y479">
        <v>40</v>
      </c>
      <c r="Z479" s="5">
        <v>-1</v>
      </c>
      <c r="AA479" s="1">
        <v>43503</v>
      </c>
      <c r="AB479" s="7">
        <f t="shared" si="42"/>
        <v>43497</v>
      </c>
      <c r="AC479" s="7">
        <f t="shared" si="43"/>
        <v>43503</v>
      </c>
      <c r="AD479" s="7" t="str">
        <f t="shared" si="44"/>
        <v>Thursday</v>
      </c>
      <c r="AE479" s="2">
        <v>0.35271990740740744</v>
      </c>
      <c r="AF479" s="5">
        <v>1</v>
      </c>
      <c r="AG479" s="1">
        <v>43503</v>
      </c>
      <c r="AH479" s="7">
        <f t="shared" si="45"/>
        <v>43497</v>
      </c>
      <c r="AI479" s="7">
        <f t="shared" si="46"/>
        <v>43503</v>
      </c>
      <c r="AJ479" s="7" t="str">
        <f t="shared" si="47"/>
        <v>Thursday</v>
      </c>
      <c r="AK479" s="2">
        <v>0.35980324074074077</v>
      </c>
      <c r="AL479" t="s">
        <v>32</v>
      </c>
      <c r="AM479" t="s">
        <v>33</v>
      </c>
      <c r="AN479" t="s">
        <v>46</v>
      </c>
      <c r="AO479" t="s">
        <v>27</v>
      </c>
    </row>
    <row r="480" spans="1:41" x14ac:dyDescent="0.2">
      <c r="A480" t="s">
        <v>27</v>
      </c>
      <c r="B480">
        <v>2070494</v>
      </c>
      <c r="C480" t="s">
        <v>40</v>
      </c>
      <c r="D480" t="s">
        <v>47</v>
      </c>
      <c r="E480" t="s">
        <v>42</v>
      </c>
      <c r="F480">
        <v>53215</v>
      </c>
      <c r="G480" t="s">
        <v>29</v>
      </c>
      <c r="H480" t="s">
        <v>43</v>
      </c>
      <c r="I480">
        <v>11101</v>
      </c>
      <c r="J480" t="s">
        <v>30</v>
      </c>
      <c r="K480" t="s">
        <v>83</v>
      </c>
      <c r="L480">
        <f>VLOOKUP($K480,Key!$A$1:$D$106,2,FALSE)</f>
        <v>43.074655999999997</v>
      </c>
      <c r="M480">
        <f>VLOOKUP($K480,Key!$A$1:$D$106,3,FALSE)</f>
        <v>-87.889011999999994</v>
      </c>
      <c r="N480" t="str">
        <f>VLOOKUP($K480,Key!$A$1:$D$106,4,FALSE)</f>
        <v>Milwaukee</v>
      </c>
      <c r="O480" t="s">
        <v>84</v>
      </c>
      <c r="P480">
        <f>VLOOKUP($O480,Key!$A$1:$D$106,2,FALSE)</f>
        <v>43.074890000000003</v>
      </c>
      <c r="Q480">
        <f>VLOOKUP($O480,Key!$A$1:$D$106,3,FALSE)</f>
        <v>-87.882810000000006</v>
      </c>
      <c r="R480" t="str">
        <f>VLOOKUP($O480,Key!$A$1:$D$106,4,FALSE)</f>
        <v>Milwaukee</v>
      </c>
      <c r="S480">
        <v>3</v>
      </c>
      <c r="T480">
        <v>0</v>
      </c>
      <c r="U480">
        <v>0</v>
      </c>
      <c r="V480" t="s">
        <v>32</v>
      </c>
      <c r="W480">
        <v>0</v>
      </c>
      <c r="X480">
        <v>0</v>
      </c>
      <c r="Y480">
        <v>0</v>
      </c>
      <c r="Z480" s="4">
        <v>-1</v>
      </c>
      <c r="AA480" s="1">
        <v>43503</v>
      </c>
      <c r="AB480" s="6">
        <f t="shared" si="42"/>
        <v>43497</v>
      </c>
      <c r="AC480" s="6">
        <f t="shared" si="43"/>
        <v>43503</v>
      </c>
      <c r="AD480" s="6" t="str">
        <f t="shared" si="44"/>
        <v>Thursday</v>
      </c>
      <c r="AE480" s="2">
        <v>0.6743055555555556</v>
      </c>
      <c r="AF480" s="4">
        <v>1</v>
      </c>
      <c r="AG480" s="1">
        <v>43503</v>
      </c>
      <c r="AH480" s="6">
        <f t="shared" si="45"/>
        <v>43497</v>
      </c>
      <c r="AI480" s="6">
        <f t="shared" si="46"/>
        <v>43503</v>
      </c>
      <c r="AJ480" s="6" t="str">
        <f t="shared" si="47"/>
        <v>Thursday</v>
      </c>
      <c r="AK480" s="2">
        <v>0.67668981481481483</v>
      </c>
      <c r="AL480" t="s">
        <v>32</v>
      </c>
      <c r="AM480" t="s">
        <v>33</v>
      </c>
      <c r="AN480" t="s">
        <v>46</v>
      </c>
      <c r="AO480" t="s">
        <v>27</v>
      </c>
    </row>
    <row r="481" spans="1:41" x14ac:dyDescent="0.2">
      <c r="A481" t="s">
        <v>27</v>
      </c>
      <c r="B481">
        <v>2030100</v>
      </c>
      <c r="C481" t="s">
        <v>40</v>
      </c>
      <c r="D481" t="s">
        <v>93</v>
      </c>
      <c r="E481" t="s">
        <v>42</v>
      </c>
      <c r="F481">
        <v>53211</v>
      </c>
      <c r="G481" t="s">
        <v>29</v>
      </c>
      <c r="H481" t="s">
        <v>43</v>
      </c>
      <c r="I481">
        <v>974</v>
      </c>
      <c r="J481" t="s">
        <v>30</v>
      </c>
      <c r="K481" t="s">
        <v>39</v>
      </c>
      <c r="L481">
        <f>VLOOKUP($K481,Key!$A$1:$D$106,2,FALSE)</f>
        <v>43.053040000000003</v>
      </c>
      <c r="M481">
        <f>VLOOKUP($K481,Key!$A$1:$D$106,3,FALSE)</f>
        <v>-87.897660000000002</v>
      </c>
      <c r="N481" t="str">
        <f>VLOOKUP($K481,Key!$A$1:$D$106,4,FALSE)</f>
        <v>Milwaukee</v>
      </c>
      <c r="O481" t="s">
        <v>58</v>
      </c>
      <c r="P481">
        <f>VLOOKUP($O481,Key!$A$1:$D$106,2,FALSE)</f>
        <v>43.004728999999998</v>
      </c>
      <c r="Q481">
        <f>VLOOKUP($O481,Key!$A$1:$D$106,3,FALSE)</f>
        <v>-87.905463999999995</v>
      </c>
      <c r="R481" t="str">
        <f>VLOOKUP($O481,Key!$A$1:$D$106,4,FALSE)</f>
        <v>Milwaukee</v>
      </c>
      <c r="S481">
        <v>40</v>
      </c>
      <c r="T481">
        <v>0</v>
      </c>
      <c r="U481">
        <v>0</v>
      </c>
      <c r="V481" t="s">
        <v>32</v>
      </c>
      <c r="W481">
        <v>5</v>
      </c>
      <c r="X481">
        <v>4.8</v>
      </c>
      <c r="Y481">
        <v>200</v>
      </c>
      <c r="Z481" s="5">
        <v>-1</v>
      </c>
      <c r="AA481" s="1">
        <v>43504</v>
      </c>
      <c r="AB481" s="7">
        <f t="shared" si="42"/>
        <v>43497</v>
      </c>
      <c r="AC481" s="7">
        <f t="shared" si="43"/>
        <v>43504</v>
      </c>
      <c r="AD481" s="7" t="str">
        <f t="shared" si="44"/>
        <v>Friday</v>
      </c>
      <c r="AE481" s="2">
        <v>0.4007175925925926</v>
      </c>
      <c r="AF481" s="5">
        <v>1</v>
      </c>
      <c r="AG481" s="1">
        <v>43504</v>
      </c>
      <c r="AH481" s="7">
        <f t="shared" si="45"/>
        <v>43497</v>
      </c>
      <c r="AI481" s="7">
        <f t="shared" si="46"/>
        <v>43504</v>
      </c>
      <c r="AJ481" s="7" t="str">
        <f t="shared" si="47"/>
        <v>Friday</v>
      </c>
      <c r="AK481" s="2">
        <v>0.42859953703703701</v>
      </c>
      <c r="AL481" t="s">
        <v>33</v>
      </c>
      <c r="AM481" t="s">
        <v>33</v>
      </c>
      <c r="AN481" t="s">
        <v>46</v>
      </c>
      <c r="AO481" t="s">
        <v>27</v>
      </c>
    </row>
    <row r="482" spans="1:41" x14ac:dyDescent="0.2">
      <c r="A482" t="s">
        <v>27</v>
      </c>
      <c r="B482">
        <v>1328721</v>
      </c>
      <c r="C482" t="s">
        <v>40</v>
      </c>
      <c r="D482" t="s">
        <v>47</v>
      </c>
      <c r="E482" t="s">
        <v>42</v>
      </c>
      <c r="F482">
        <v>53207</v>
      </c>
      <c r="G482" t="s">
        <v>29</v>
      </c>
      <c r="H482" t="s">
        <v>43</v>
      </c>
      <c r="I482">
        <v>5441</v>
      </c>
      <c r="J482" t="s">
        <v>30</v>
      </c>
      <c r="K482" t="s">
        <v>57</v>
      </c>
      <c r="L482">
        <f>VLOOKUP($K482,Key!$A$1:$D$106,2,FALSE)</f>
        <v>43.026229999999998</v>
      </c>
      <c r="M482">
        <f>VLOOKUP($K482,Key!$A$1:$D$106,3,FALSE)</f>
        <v>-87.912809999999993</v>
      </c>
      <c r="N482" t="str">
        <f>VLOOKUP($K482,Key!$A$1:$D$106,4,FALSE)</f>
        <v>Milwaukee</v>
      </c>
      <c r="O482" t="s">
        <v>75</v>
      </c>
      <c r="P482">
        <f>VLOOKUP($O482,Key!$A$1:$D$106,2,FALSE)</f>
        <v>43.038600000000002</v>
      </c>
      <c r="Q482">
        <f>VLOOKUP($O482,Key!$A$1:$D$106,3,FALSE)</f>
        <v>-87.912099999999995</v>
      </c>
      <c r="R482" t="str">
        <f>VLOOKUP($O482,Key!$A$1:$D$106,4,FALSE)</f>
        <v>Milwaukee</v>
      </c>
      <c r="S482">
        <v>7</v>
      </c>
      <c r="T482">
        <v>0</v>
      </c>
      <c r="U482">
        <v>0</v>
      </c>
      <c r="V482" t="s">
        <v>32</v>
      </c>
      <c r="W482">
        <v>1</v>
      </c>
      <c r="X482">
        <v>1</v>
      </c>
      <c r="Y482">
        <v>40</v>
      </c>
      <c r="Z482" s="4">
        <v>-1</v>
      </c>
      <c r="AA482" s="1">
        <v>43504</v>
      </c>
      <c r="AB482" s="6">
        <f t="shared" si="42"/>
        <v>43497</v>
      </c>
      <c r="AC482" s="6">
        <f t="shared" si="43"/>
        <v>43504</v>
      </c>
      <c r="AD482" s="6" t="str">
        <f t="shared" si="44"/>
        <v>Friday</v>
      </c>
      <c r="AE482" s="2">
        <v>0.77224537037037033</v>
      </c>
      <c r="AF482" s="4">
        <v>1</v>
      </c>
      <c r="AG482" s="1">
        <v>43504</v>
      </c>
      <c r="AH482" s="6">
        <f t="shared" si="45"/>
        <v>43497</v>
      </c>
      <c r="AI482" s="6">
        <f t="shared" si="46"/>
        <v>43504</v>
      </c>
      <c r="AJ482" s="6" t="str">
        <f t="shared" si="47"/>
        <v>Friday</v>
      </c>
      <c r="AK482" s="2">
        <v>0.77747685185185189</v>
      </c>
      <c r="AL482" t="s">
        <v>32</v>
      </c>
      <c r="AM482" t="s">
        <v>33</v>
      </c>
      <c r="AN482" t="s">
        <v>46</v>
      </c>
      <c r="AO482" t="s">
        <v>27</v>
      </c>
    </row>
    <row r="483" spans="1:41" x14ac:dyDescent="0.2">
      <c r="A483" t="s">
        <v>27</v>
      </c>
      <c r="B483">
        <v>2305266</v>
      </c>
      <c r="C483" t="s">
        <v>40</v>
      </c>
      <c r="D483" t="s">
        <v>47</v>
      </c>
      <c r="E483" t="s">
        <v>42</v>
      </c>
      <c r="F483">
        <v>53203</v>
      </c>
      <c r="G483" t="s">
        <v>29</v>
      </c>
      <c r="H483" t="s">
        <v>43</v>
      </c>
      <c r="I483">
        <v>5441</v>
      </c>
      <c r="J483" t="s">
        <v>30</v>
      </c>
      <c r="K483" t="s">
        <v>75</v>
      </c>
      <c r="L483">
        <f>VLOOKUP($K483,Key!$A$1:$D$106,2,FALSE)</f>
        <v>43.038600000000002</v>
      </c>
      <c r="M483">
        <f>VLOOKUP($K483,Key!$A$1:$D$106,3,FALSE)</f>
        <v>-87.912099999999995</v>
      </c>
      <c r="N483" t="str">
        <f>VLOOKUP($K483,Key!$A$1:$D$106,4,FALSE)</f>
        <v>Milwaukee</v>
      </c>
      <c r="O483" t="s">
        <v>44</v>
      </c>
      <c r="P483">
        <f>VLOOKUP($O483,Key!$A$1:$D$106,2,FALSE)</f>
        <v>43.03519</v>
      </c>
      <c r="Q483">
        <f>VLOOKUP($O483,Key!$A$1:$D$106,3,FALSE)</f>
        <v>-87.907390000000007</v>
      </c>
      <c r="R483" t="str">
        <f>VLOOKUP($O483,Key!$A$1:$D$106,4,FALSE)</f>
        <v>Milwaukee</v>
      </c>
      <c r="S483">
        <v>3</v>
      </c>
      <c r="T483">
        <v>0</v>
      </c>
      <c r="U483">
        <v>0</v>
      </c>
      <c r="V483" t="s">
        <v>32</v>
      </c>
      <c r="W483">
        <v>0</v>
      </c>
      <c r="X483">
        <v>0</v>
      </c>
      <c r="Y483">
        <v>0</v>
      </c>
      <c r="Z483" s="5">
        <v>-1</v>
      </c>
      <c r="AA483" s="1">
        <v>43505</v>
      </c>
      <c r="AB483" s="7">
        <f t="shared" si="42"/>
        <v>43497</v>
      </c>
      <c r="AC483" s="7">
        <f t="shared" si="43"/>
        <v>43505</v>
      </c>
      <c r="AD483" s="7" t="str">
        <f t="shared" si="44"/>
        <v>Saturday</v>
      </c>
      <c r="AE483" s="2">
        <v>0.55216435185185186</v>
      </c>
      <c r="AF483" s="5">
        <v>1</v>
      </c>
      <c r="AG483" s="1">
        <v>43505</v>
      </c>
      <c r="AH483" s="7">
        <f t="shared" si="45"/>
        <v>43497</v>
      </c>
      <c r="AI483" s="7">
        <f t="shared" si="46"/>
        <v>43505</v>
      </c>
      <c r="AJ483" s="7" t="str">
        <f t="shared" si="47"/>
        <v>Saturday</v>
      </c>
      <c r="AK483" s="2">
        <v>0.55423611111111104</v>
      </c>
      <c r="AL483" t="s">
        <v>32</v>
      </c>
      <c r="AM483" t="s">
        <v>33</v>
      </c>
      <c r="AN483" t="s">
        <v>46</v>
      </c>
      <c r="AO483" t="s">
        <v>27</v>
      </c>
    </row>
    <row r="484" spans="1:41" x14ac:dyDescent="0.2">
      <c r="A484" t="s">
        <v>27</v>
      </c>
      <c r="B484">
        <v>2198395</v>
      </c>
      <c r="C484" t="s">
        <v>40</v>
      </c>
      <c r="D484" t="s">
        <v>47</v>
      </c>
      <c r="E484" t="s">
        <v>42</v>
      </c>
      <c r="F484">
        <v>53211</v>
      </c>
      <c r="G484" t="s">
        <v>29</v>
      </c>
      <c r="H484" t="s">
        <v>43</v>
      </c>
      <c r="I484">
        <v>11114</v>
      </c>
      <c r="J484" t="s">
        <v>30</v>
      </c>
      <c r="K484" t="s">
        <v>83</v>
      </c>
      <c r="L484">
        <f>VLOOKUP($K484,Key!$A$1:$D$106,2,FALSE)</f>
        <v>43.074655999999997</v>
      </c>
      <c r="M484">
        <f>VLOOKUP($K484,Key!$A$1:$D$106,3,FALSE)</f>
        <v>-87.889011999999994</v>
      </c>
      <c r="N484" t="str">
        <f>VLOOKUP($K484,Key!$A$1:$D$106,4,FALSE)</f>
        <v>Milwaukee</v>
      </c>
      <c r="O484" t="s">
        <v>79</v>
      </c>
      <c r="P484">
        <f>VLOOKUP($O484,Key!$A$1:$D$106,2,FALSE)</f>
        <v>43.077359999999999</v>
      </c>
      <c r="Q484">
        <f>VLOOKUP($O484,Key!$A$1:$D$106,3,FALSE)</f>
        <v>-87.880769999999998</v>
      </c>
      <c r="R484" t="str">
        <f>VLOOKUP($O484,Key!$A$1:$D$106,4,FALSE)</f>
        <v>Milwaukee</v>
      </c>
      <c r="S484">
        <v>5</v>
      </c>
      <c r="T484">
        <v>0</v>
      </c>
      <c r="U484">
        <v>0</v>
      </c>
      <c r="V484" t="s">
        <v>32</v>
      </c>
      <c r="W484">
        <v>0</v>
      </c>
      <c r="X484">
        <v>0</v>
      </c>
      <c r="Y484">
        <v>0</v>
      </c>
      <c r="Z484" s="5">
        <v>-1</v>
      </c>
      <c r="AA484" s="1">
        <v>43505</v>
      </c>
      <c r="AB484" s="7">
        <f t="shared" si="42"/>
        <v>43497</v>
      </c>
      <c r="AC484" s="7">
        <f t="shared" si="43"/>
        <v>43505</v>
      </c>
      <c r="AD484" s="7" t="str">
        <f t="shared" si="44"/>
        <v>Saturday</v>
      </c>
      <c r="AE484" s="2">
        <v>0.68627314814814822</v>
      </c>
      <c r="AF484" s="5">
        <v>1</v>
      </c>
      <c r="AG484" s="1">
        <v>43505</v>
      </c>
      <c r="AH484" s="7">
        <f t="shared" si="45"/>
        <v>43497</v>
      </c>
      <c r="AI484" s="7">
        <f t="shared" si="46"/>
        <v>43505</v>
      </c>
      <c r="AJ484" s="7" t="str">
        <f t="shared" si="47"/>
        <v>Saturday</v>
      </c>
      <c r="AK484" s="2">
        <v>0.68988425925925922</v>
      </c>
      <c r="AL484" t="s">
        <v>32</v>
      </c>
      <c r="AM484" t="s">
        <v>33</v>
      </c>
      <c r="AN484" t="s">
        <v>46</v>
      </c>
      <c r="AO484" t="s">
        <v>27</v>
      </c>
    </row>
    <row r="485" spans="1:41" x14ac:dyDescent="0.2">
      <c r="A485" t="s">
        <v>27</v>
      </c>
      <c r="B485">
        <v>2030100</v>
      </c>
      <c r="C485" t="s">
        <v>40</v>
      </c>
      <c r="D485" t="s">
        <v>93</v>
      </c>
      <c r="E485" t="s">
        <v>42</v>
      </c>
      <c r="F485">
        <v>53211</v>
      </c>
      <c r="G485" t="s">
        <v>29</v>
      </c>
      <c r="H485" t="s">
        <v>43</v>
      </c>
      <c r="I485">
        <v>12502</v>
      </c>
      <c r="J485" t="s">
        <v>30</v>
      </c>
      <c r="K485" t="s">
        <v>39</v>
      </c>
      <c r="L485">
        <f>VLOOKUP($K485,Key!$A$1:$D$106,2,FALSE)</f>
        <v>43.053040000000003</v>
      </c>
      <c r="M485">
        <f>VLOOKUP($K485,Key!$A$1:$D$106,3,FALSE)</f>
        <v>-87.897660000000002</v>
      </c>
      <c r="N485" t="str">
        <f>VLOOKUP($K485,Key!$A$1:$D$106,4,FALSE)</f>
        <v>Milwaukee</v>
      </c>
      <c r="O485" t="s">
        <v>58</v>
      </c>
      <c r="P485">
        <f>VLOOKUP($O485,Key!$A$1:$D$106,2,FALSE)</f>
        <v>43.004728999999998</v>
      </c>
      <c r="Q485">
        <f>VLOOKUP($O485,Key!$A$1:$D$106,3,FALSE)</f>
        <v>-87.905463999999995</v>
      </c>
      <c r="R485" t="str">
        <f>VLOOKUP($O485,Key!$A$1:$D$106,4,FALSE)</f>
        <v>Milwaukee</v>
      </c>
      <c r="S485">
        <v>40</v>
      </c>
      <c r="T485">
        <v>0</v>
      </c>
      <c r="U485">
        <v>0</v>
      </c>
      <c r="V485" t="s">
        <v>32</v>
      </c>
      <c r="W485">
        <v>5</v>
      </c>
      <c r="X485">
        <v>4.8</v>
      </c>
      <c r="Y485">
        <v>200</v>
      </c>
      <c r="Z485" s="4">
        <v>-1</v>
      </c>
      <c r="AA485" s="1">
        <v>43506</v>
      </c>
      <c r="AB485" s="6">
        <f t="shared" si="42"/>
        <v>43497</v>
      </c>
      <c r="AC485" s="6">
        <f t="shared" si="43"/>
        <v>43506</v>
      </c>
      <c r="AD485" s="6" t="str">
        <f t="shared" si="44"/>
        <v>Sunday</v>
      </c>
      <c r="AE485" s="2">
        <v>0.42236111111111113</v>
      </c>
      <c r="AF485" s="4">
        <v>1</v>
      </c>
      <c r="AG485" s="1">
        <v>43506</v>
      </c>
      <c r="AH485" s="6">
        <f t="shared" si="45"/>
        <v>43497</v>
      </c>
      <c r="AI485" s="6">
        <f t="shared" si="46"/>
        <v>43506</v>
      </c>
      <c r="AJ485" s="6" t="str">
        <f t="shared" si="47"/>
        <v>Sunday</v>
      </c>
      <c r="AK485" s="2">
        <v>0.4505439814814815</v>
      </c>
      <c r="AL485" t="s">
        <v>33</v>
      </c>
      <c r="AM485" t="s">
        <v>33</v>
      </c>
      <c r="AN485" t="s">
        <v>46</v>
      </c>
      <c r="AO485" t="s">
        <v>27</v>
      </c>
    </row>
    <row r="486" spans="1:41" x14ac:dyDescent="0.2">
      <c r="A486" t="s">
        <v>27</v>
      </c>
      <c r="B486">
        <v>2396903</v>
      </c>
      <c r="C486" t="s">
        <v>40</v>
      </c>
      <c r="D486" t="s">
        <v>47</v>
      </c>
      <c r="E486" t="s">
        <v>42</v>
      </c>
      <c r="F486">
        <v>53211</v>
      </c>
      <c r="G486" t="s">
        <v>29</v>
      </c>
      <c r="H486" t="s">
        <v>43</v>
      </c>
      <c r="I486">
        <v>12704</v>
      </c>
      <c r="J486" t="s">
        <v>30</v>
      </c>
      <c r="K486" t="s">
        <v>83</v>
      </c>
      <c r="L486">
        <f>VLOOKUP($K486,Key!$A$1:$D$106,2,FALSE)</f>
        <v>43.074655999999997</v>
      </c>
      <c r="M486">
        <f>VLOOKUP($K486,Key!$A$1:$D$106,3,FALSE)</f>
        <v>-87.889011999999994</v>
      </c>
      <c r="N486" t="str">
        <f>VLOOKUP($K486,Key!$A$1:$D$106,4,FALSE)</f>
        <v>Milwaukee</v>
      </c>
      <c r="O486" t="s">
        <v>83</v>
      </c>
      <c r="P486">
        <f>VLOOKUP($O486,Key!$A$1:$D$106,2,FALSE)</f>
        <v>43.074655999999997</v>
      </c>
      <c r="Q486">
        <f>VLOOKUP($O486,Key!$A$1:$D$106,3,FALSE)</f>
        <v>-87.889011999999994</v>
      </c>
      <c r="R486" t="str">
        <f>VLOOKUP($O486,Key!$A$1:$D$106,4,FALSE)</f>
        <v>Milwaukee</v>
      </c>
      <c r="S486">
        <v>2</v>
      </c>
      <c r="T486">
        <v>0</v>
      </c>
      <c r="U486">
        <v>0</v>
      </c>
      <c r="V486" t="s">
        <v>32</v>
      </c>
      <c r="W486">
        <v>0</v>
      </c>
      <c r="X486">
        <v>0</v>
      </c>
      <c r="Y486">
        <v>0</v>
      </c>
      <c r="Z486" s="4">
        <v>-1</v>
      </c>
      <c r="AA486" s="1">
        <v>43507</v>
      </c>
      <c r="AB486" s="6">
        <f t="shared" si="42"/>
        <v>43497</v>
      </c>
      <c r="AC486" s="6">
        <f t="shared" si="43"/>
        <v>43507</v>
      </c>
      <c r="AD486" s="6" t="str">
        <f t="shared" si="44"/>
        <v>Monday</v>
      </c>
      <c r="AE486" s="2">
        <v>0.99773148148148139</v>
      </c>
      <c r="AF486" s="4">
        <v>1</v>
      </c>
      <c r="AG486" s="1">
        <v>43507</v>
      </c>
      <c r="AH486" s="6">
        <f t="shared" si="45"/>
        <v>43497</v>
      </c>
      <c r="AI486" s="6">
        <f t="shared" si="46"/>
        <v>43507</v>
      </c>
      <c r="AJ486" s="6" t="str">
        <f t="shared" si="47"/>
        <v>Monday</v>
      </c>
      <c r="AK486" s="2">
        <v>0.99870370370370365</v>
      </c>
      <c r="AL486" t="s">
        <v>32</v>
      </c>
      <c r="AM486" t="s">
        <v>33</v>
      </c>
      <c r="AN486" t="s">
        <v>34</v>
      </c>
      <c r="AO486" t="s">
        <v>27</v>
      </c>
    </row>
    <row r="487" spans="1:41" x14ac:dyDescent="0.2">
      <c r="A487" t="s">
        <v>27</v>
      </c>
      <c r="B487">
        <v>1328721</v>
      </c>
      <c r="C487" t="s">
        <v>40</v>
      </c>
      <c r="D487" t="s">
        <v>47</v>
      </c>
      <c r="E487" t="s">
        <v>42</v>
      </c>
      <c r="F487">
        <v>53207</v>
      </c>
      <c r="G487" t="s">
        <v>29</v>
      </c>
      <c r="H487" t="s">
        <v>43</v>
      </c>
      <c r="I487">
        <v>5441</v>
      </c>
      <c r="J487" t="s">
        <v>30</v>
      </c>
      <c r="K487" t="s">
        <v>75</v>
      </c>
      <c r="L487">
        <f>VLOOKUP($K487,Key!$A$1:$D$106,2,FALSE)</f>
        <v>43.038600000000002</v>
      </c>
      <c r="M487">
        <f>VLOOKUP($K487,Key!$A$1:$D$106,3,FALSE)</f>
        <v>-87.912099999999995</v>
      </c>
      <c r="N487" t="str">
        <f>VLOOKUP($K487,Key!$A$1:$D$106,4,FALSE)</f>
        <v>Milwaukee</v>
      </c>
      <c r="O487" t="s">
        <v>57</v>
      </c>
      <c r="P487">
        <f>VLOOKUP($O487,Key!$A$1:$D$106,2,FALSE)</f>
        <v>43.026229999999998</v>
      </c>
      <c r="Q487">
        <f>VLOOKUP($O487,Key!$A$1:$D$106,3,FALSE)</f>
        <v>-87.912809999999993</v>
      </c>
      <c r="R487" t="str">
        <f>VLOOKUP($O487,Key!$A$1:$D$106,4,FALSE)</f>
        <v>Milwaukee</v>
      </c>
      <c r="S487">
        <v>21</v>
      </c>
      <c r="T487">
        <v>0</v>
      </c>
      <c r="U487">
        <v>0</v>
      </c>
      <c r="V487" t="s">
        <v>32</v>
      </c>
      <c r="W487">
        <v>3</v>
      </c>
      <c r="X487">
        <v>2.9</v>
      </c>
      <c r="Y487">
        <v>120</v>
      </c>
      <c r="Z487" s="5">
        <v>-1</v>
      </c>
      <c r="AA487" s="1">
        <v>43508</v>
      </c>
      <c r="AB487" s="7">
        <f t="shared" si="42"/>
        <v>43497</v>
      </c>
      <c r="AC487" s="7">
        <f t="shared" si="43"/>
        <v>43508</v>
      </c>
      <c r="AD487" s="7" t="str">
        <f t="shared" si="44"/>
        <v>Tuesday</v>
      </c>
      <c r="AE487" s="2">
        <v>0.69306712962962969</v>
      </c>
      <c r="AF487" s="5">
        <v>1</v>
      </c>
      <c r="AG487" s="1">
        <v>43508</v>
      </c>
      <c r="AH487" s="7">
        <f t="shared" si="45"/>
        <v>43497</v>
      </c>
      <c r="AI487" s="7">
        <f t="shared" si="46"/>
        <v>43508</v>
      </c>
      <c r="AJ487" s="7" t="str">
        <f t="shared" si="47"/>
        <v>Tuesday</v>
      </c>
      <c r="AK487" s="2">
        <v>0.70783564814814814</v>
      </c>
      <c r="AL487" t="s">
        <v>32</v>
      </c>
      <c r="AM487" t="s">
        <v>33</v>
      </c>
      <c r="AN487" t="s">
        <v>46</v>
      </c>
      <c r="AO487" t="s">
        <v>27</v>
      </c>
    </row>
    <row r="488" spans="1:41" x14ac:dyDescent="0.2">
      <c r="A488" t="s">
        <v>27</v>
      </c>
      <c r="B488">
        <v>825934</v>
      </c>
      <c r="C488" t="s">
        <v>40</v>
      </c>
      <c r="D488" t="s">
        <v>47</v>
      </c>
      <c r="E488" t="s">
        <v>42</v>
      </c>
      <c r="F488">
        <v>53208</v>
      </c>
      <c r="G488" t="s">
        <v>29</v>
      </c>
      <c r="H488" t="s">
        <v>43</v>
      </c>
      <c r="I488">
        <v>12627</v>
      </c>
      <c r="J488" t="s">
        <v>30</v>
      </c>
      <c r="K488" t="s">
        <v>49</v>
      </c>
      <c r="L488">
        <f>VLOOKUP($K488,Key!$A$1:$D$106,2,FALSE)</f>
        <v>43.03913</v>
      </c>
      <c r="M488">
        <f>VLOOKUP($K488,Key!$A$1:$D$106,3,FALSE)</f>
        <v>-87.916150000000002</v>
      </c>
      <c r="N488" t="str">
        <f>VLOOKUP($K488,Key!$A$1:$D$106,4,FALSE)</f>
        <v>Milwaukee</v>
      </c>
      <c r="O488" t="s">
        <v>35</v>
      </c>
      <c r="P488">
        <f>VLOOKUP($O488,Key!$A$1:$D$106,2,FALSE)</f>
        <v>43.042490000000001</v>
      </c>
      <c r="Q488">
        <f>VLOOKUP($O488,Key!$A$1:$D$106,3,FALSE)</f>
        <v>-87.909959999999998</v>
      </c>
      <c r="R488" t="str">
        <f>VLOOKUP($O488,Key!$A$1:$D$106,4,FALSE)</f>
        <v>Milwaukee</v>
      </c>
      <c r="S488">
        <v>6</v>
      </c>
      <c r="T488">
        <v>0</v>
      </c>
      <c r="U488">
        <v>0</v>
      </c>
      <c r="V488" t="s">
        <v>32</v>
      </c>
      <c r="W488">
        <v>0</v>
      </c>
      <c r="X488">
        <v>0</v>
      </c>
      <c r="Y488">
        <v>0</v>
      </c>
      <c r="Z488" s="4">
        <v>-1</v>
      </c>
      <c r="AA488" s="1">
        <v>43510</v>
      </c>
      <c r="AB488" s="6">
        <f t="shared" si="42"/>
        <v>43497</v>
      </c>
      <c r="AC488" s="6">
        <f t="shared" si="43"/>
        <v>43510</v>
      </c>
      <c r="AD488" s="6" t="str">
        <f t="shared" si="44"/>
        <v>Thursday</v>
      </c>
      <c r="AE488" s="2">
        <v>0.3213657407407407</v>
      </c>
      <c r="AF488" s="4">
        <v>1</v>
      </c>
      <c r="AG488" s="1">
        <v>43510</v>
      </c>
      <c r="AH488" s="6">
        <f t="shared" si="45"/>
        <v>43497</v>
      </c>
      <c r="AI488" s="6">
        <f t="shared" si="46"/>
        <v>43510</v>
      </c>
      <c r="AJ488" s="6" t="str">
        <f t="shared" si="47"/>
        <v>Thursday</v>
      </c>
      <c r="AK488" s="2">
        <v>0.32565972222222223</v>
      </c>
      <c r="AL488" t="s">
        <v>32</v>
      </c>
      <c r="AM488" t="s">
        <v>33</v>
      </c>
      <c r="AN488" t="s">
        <v>46</v>
      </c>
      <c r="AO488" t="s">
        <v>27</v>
      </c>
    </row>
    <row r="489" spans="1:41" x14ac:dyDescent="0.2">
      <c r="A489" t="s">
        <v>27</v>
      </c>
      <c r="B489">
        <v>2396903</v>
      </c>
      <c r="C489" t="s">
        <v>40</v>
      </c>
      <c r="D489" t="s">
        <v>47</v>
      </c>
      <c r="E489" t="s">
        <v>42</v>
      </c>
      <c r="F489">
        <v>53211</v>
      </c>
      <c r="G489" t="s">
        <v>29</v>
      </c>
      <c r="H489" t="s">
        <v>43</v>
      </c>
      <c r="I489">
        <v>12535</v>
      </c>
      <c r="J489" t="s">
        <v>30</v>
      </c>
      <c r="K489" t="s">
        <v>85</v>
      </c>
      <c r="L489">
        <f>VLOOKUP($K489,Key!$A$1:$D$106,2,FALSE)</f>
        <v>43.078530000000001</v>
      </c>
      <c r="M489">
        <f>VLOOKUP($K489,Key!$A$1:$D$106,3,FALSE)</f>
        <v>-87.882620000000003</v>
      </c>
      <c r="N489" t="str">
        <f>VLOOKUP($K489,Key!$A$1:$D$106,4,FALSE)</f>
        <v>Milwaukee</v>
      </c>
      <c r="O489" t="s">
        <v>83</v>
      </c>
      <c r="P489">
        <f>VLOOKUP($O489,Key!$A$1:$D$106,2,FALSE)</f>
        <v>43.074655999999997</v>
      </c>
      <c r="Q489">
        <f>VLOOKUP($O489,Key!$A$1:$D$106,3,FALSE)</f>
        <v>-87.889011999999994</v>
      </c>
      <c r="R489" t="str">
        <f>VLOOKUP($O489,Key!$A$1:$D$106,4,FALSE)</f>
        <v>Milwaukee</v>
      </c>
      <c r="S489">
        <v>122</v>
      </c>
      <c r="T489">
        <v>30</v>
      </c>
      <c r="U489">
        <v>0</v>
      </c>
      <c r="V489" t="s">
        <v>33</v>
      </c>
      <c r="W489">
        <v>18</v>
      </c>
      <c r="X489">
        <v>17.100000000000001</v>
      </c>
      <c r="Y489">
        <v>720</v>
      </c>
      <c r="Z489" s="5">
        <v>-1</v>
      </c>
      <c r="AA489" s="1">
        <v>43510</v>
      </c>
      <c r="AB489" s="7">
        <f t="shared" si="42"/>
        <v>43497</v>
      </c>
      <c r="AC489" s="7">
        <f t="shared" si="43"/>
        <v>43510</v>
      </c>
      <c r="AD489" s="7" t="str">
        <f t="shared" si="44"/>
        <v>Thursday</v>
      </c>
      <c r="AE489" s="2">
        <v>0.58385416666666667</v>
      </c>
      <c r="AF489" s="5">
        <v>1</v>
      </c>
      <c r="AG489" s="1">
        <v>43510</v>
      </c>
      <c r="AH489" s="7">
        <f t="shared" si="45"/>
        <v>43497</v>
      </c>
      <c r="AI489" s="7">
        <f t="shared" si="46"/>
        <v>43510</v>
      </c>
      <c r="AJ489" s="7" t="str">
        <f t="shared" si="47"/>
        <v>Thursday</v>
      </c>
      <c r="AK489" s="2">
        <v>0.66822916666666676</v>
      </c>
      <c r="AL489" t="s">
        <v>33</v>
      </c>
      <c r="AM489" t="s">
        <v>33</v>
      </c>
      <c r="AN489" t="s">
        <v>46</v>
      </c>
      <c r="AO489" t="s">
        <v>27</v>
      </c>
    </row>
    <row r="490" spans="1:41" x14ac:dyDescent="0.2">
      <c r="A490" t="s">
        <v>101</v>
      </c>
      <c r="B490">
        <v>2257274</v>
      </c>
      <c r="C490" t="s">
        <v>40</v>
      </c>
      <c r="D490" t="s">
        <v>47</v>
      </c>
      <c r="E490" t="s">
        <v>42</v>
      </c>
      <c r="F490">
        <v>53202</v>
      </c>
      <c r="G490" t="s">
        <v>29</v>
      </c>
      <c r="H490" t="s">
        <v>102</v>
      </c>
      <c r="I490">
        <v>5574</v>
      </c>
      <c r="J490" t="s">
        <v>30</v>
      </c>
      <c r="K490" t="s">
        <v>45</v>
      </c>
      <c r="L490">
        <f>VLOOKUP($K490,Key!$A$1:$D$106,2,FALSE)</f>
        <v>43.03886</v>
      </c>
      <c r="M490">
        <f>VLOOKUP($K490,Key!$A$1:$D$106,3,FALSE)</f>
        <v>-87.902720000000002</v>
      </c>
      <c r="N490" t="str">
        <f>VLOOKUP($K490,Key!$A$1:$D$106,4,FALSE)</f>
        <v>Milwaukee</v>
      </c>
      <c r="O490" t="s">
        <v>36</v>
      </c>
      <c r="P490">
        <f>VLOOKUP($O490,Key!$A$1:$D$106,2,FALSE)</f>
        <v>43.04824</v>
      </c>
      <c r="Q490">
        <f>VLOOKUP($O490,Key!$A$1:$D$106,3,FALSE)</f>
        <v>-87.904970000000006</v>
      </c>
      <c r="R490" t="str">
        <f>VLOOKUP($O490,Key!$A$1:$D$106,4,FALSE)</f>
        <v>Milwaukee</v>
      </c>
      <c r="S490">
        <v>4</v>
      </c>
      <c r="T490">
        <v>0</v>
      </c>
      <c r="U490">
        <v>0</v>
      </c>
      <c r="V490" t="s">
        <v>32</v>
      </c>
      <c r="W490">
        <v>0</v>
      </c>
      <c r="X490">
        <v>0</v>
      </c>
      <c r="Y490">
        <v>0</v>
      </c>
      <c r="Z490" s="4">
        <v>-1</v>
      </c>
      <c r="AA490" s="1">
        <v>43510</v>
      </c>
      <c r="AB490" s="6">
        <f t="shared" si="42"/>
        <v>43497</v>
      </c>
      <c r="AC490" s="6">
        <f t="shared" si="43"/>
        <v>43510</v>
      </c>
      <c r="AD490" s="6" t="str">
        <f t="shared" si="44"/>
        <v>Thursday</v>
      </c>
      <c r="AE490" s="2">
        <v>0.66391203703703705</v>
      </c>
      <c r="AF490" s="4">
        <v>1</v>
      </c>
      <c r="AG490" s="1">
        <v>43510</v>
      </c>
      <c r="AH490" s="6">
        <f t="shared" si="45"/>
        <v>43497</v>
      </c>
      <c r="AI490" s="6">
        <f t="shared" si="46"/>
        <v>43510</v>
      </c>
      <c r="AJ490" s="6" t="str">
        <f t="shared" si="47"/>
        <v>Thursday</v>
      </c>
      <c r="AK490" s="2">
        <v>0.66702546296296295</v>
      </c>
      <c r="AL490" t="s">
        <v>32</v>
      </c>
      <c r="AM490" t="s">
        <v>32</v>
      </c>
      <c r="AN490" t="s">
        <v>46</v>
      </c>
      <c r="AO490" t="s">
        <v>27</v>
      </c>
    </row>
    <row r="491" spans="1:41" x14ac:dyDescent="0.2">
      <c r="A491" t="s">
        <v>27</v>
      </c>
      <c r="B491">
        <v>2396903</v>
      </c>
      <c r="C491" t="s">
        <v>40</v>
      </c>
      <c r="D491" t="s">
        <v>47</v>
      </c>
      <c r="E491" t="s">
        <v>42</v>
      </c>
      <c r="F491">
        <v>53211</v>
      </c>
      <c r="G491" t="s">
        <v>29</v>
      </c>
      <c r="H491" t="s">
        <v>43</v>
      </c>
      <c r="I491">
        <v>12529</v>
      </c>
      <c r="J491" t="s">
        <v>30</v>
      </c>
      <c r="K491" t="s">
        <v>85</v>
      </c>
      <c r="L491">
        <f>VLOOKUP($K491,Key!$A$1:$D$106,2,FALSE)</f>
        <v>43.078530000000001</v>
      </c>
      <c r="M491">
        <f>VLOOKUP($K491,Key!$A$1:$D$106,3,FALSE)</f>
        <v>-87.882620000000003</v>
      </c>
      <c r="N491" t="str">
        <f>VLOOKUP($K491,Key!$A$1:$D$106,4,FALSE)</f>
        <v>Milwaukee</v>
      </c>
      <c r="O491" t="s">
        <v>85</v>
      </c>
      <c r="P491">
        <f>VLOOKUP($O491,Key!$A$1:$D$106,2,FALSE)</f>
        <v>43.078530000000001</v>
      </c>
      <c r="Q491">
        <f>VLOOKUP($O491,Key!$A$1:$D$106,3,FALSE)</f>
        <v>-87.882620000000003</v>
      </c>
      <c r="R491" t="str">
        <f>VLOOKUP($O491,Key!$A$1:$D$106,4,FALSE)</f>
        <v>Milwaukee</v>
      </c>
      <c r="S491">
        <v>0</v>
      </c>
      <c r="T491">
        <v>0</v>
      </c>
      <c r="U491">
        <v>0</v>
      </c>
      <c r="V491" t="s">
        <v>32</v>
      </c>
      <c r="W491">
        <v>0</v>
      </c>
      <c r="X491">
        <v>0</v>
      </c>
      <c r="Y491">
        <v>0</v>
      </c>
      <c r="Z491" s="5">
        <v>-1</v>
      </c>
      <c r="AA491" s="1">
        <v>43510</v>
      </c>
      <c r="AB491" s="7">
        <f t="shared" si="42"/>
        <v>43497</v>
      </c>
      <c r="AC491" s="7">
        <f t="shared" si="43"/>
        <v>43510</v>
      </c>
      <c r="AD491" s="7" t="str">
        <f t="shared" si="44"/>
        <v>Thursday</v>
      </c>
      <c r="AE491" s="2">
        <v>0.91609953703703706</v>
      </c>
      <c r="AF491" s="5">
        <v>1</v>
      </c>
      <c r="AG491" s="1">
        <v>43510</v>
      </c>
      <c r="AH491" s="7">
        <f t="shared" si="45"/>
        <v>43497</v>
      </c>
      <c r="AI491" s="7">
        <f t="shared" si="46"/>
        <v>43510</v>
      </c>
      <c r="AJ491" s="7" t="str">
        <f t="shared" si="47"/>
        <v>Thursday</v>
      </c>
      <c r="AK491" s="2">
        <v>0.91636574074074073</v>
      </c>
      <c r="AL491" t="s">
        <v>32</v>
      </c>
      <c r="AM491" t="s">
        <v>33</v>
      </c>
      <c r="AN491" t="s">
        <v>34</v>
      </c>
      <c r="AO491" t="s">
        <v>27</v>
      </c>
    </row>
    <row r="492" spans="1:41" x14ac:dyDescent="0.2">
      <c r="A492" t="s">
        <v>27</v>
      </c>
      <c r="B492">
        <v>2288521</v>
      </c>
      <c r="C492" t="s">
        <v>40</v>
      </c>
      <c r="D492" t="s">
        <v>47</v>
      </c>
      <c r="E492" t="s">
        <v>42</v>
      </c>
      <c r="F492">
        <v>53211</v>
      </c>
      <c r="G492" t="s">
        <v>29</v>
      </c>
      <c r="H492" t="s">
        <v>43</v>
      </c>
      <c r="I492">
        <v>12535</v>
      </c>
      <c r="J492" t="s">
        <v>30</v>
      </c>
      <c r="K492" t="s">
        <v>85</v>
      </c>
      <c r="L492">
        <f>VLOOKUP($K492,Key!$A$1:$D$106,2,FALSE)</f>
        <v>43.078530000000001</v>
      </c>
      <c r="M492">
        <f>VLOOKUP($K492,Key!$A$1:$D$106,3,FALSE)</f>
        <v>-87.882620000000003</v>
      </c>
      <c r="N492" t="str">
        <f>VLOOKUP($K492,Key!$A$1:$D$106,4,FALSE)</f>
        <v>Milwaukee</v>
      </c>
      <c r="O492" t="s">
        <v>83</v>
      </c>
      <c r="P492">
        <f>VLOOKUP($O492,Key!$A$1:$D$106,2,FALSE)</f>
        <v>43.074655999999997</v>
      </c>
      <c r="Q492">
        <f>VLOOKUP($O492,Key!$A$1:$D$106,3,FALSE)</f>
        <v>-87.889011999999994</v>
      </c>
      <c r="R492" t="str">
        <f>VLOOKUP($O492,Key!$A$1:$D$106,4,FALSE)</f>
        <v>Milwaukee</v>
      </c>
      <c r="S492">
        <v>6</v>
      </c>
      <c r="T492">
        <v>0</v>
      </c>
      <c r="U492">
        <v>0</v>
      </c>
      <c r="V492" t="s">
        <v>32</v>
      </c>
      <c r="W492">
        <v>0</v>
      </c>
      <c r="X492">
        <v>0</v>
      </c>
      <c r="Y492">
        <v>0</v>
      </c>
      <c r="Z492" s="4">
        <v>-1</v>
      </c>
      <c r="AA492" s="1">
        <v>43510</v>
      </c>
      <c r="AB492" s="6">
        <f t="shared" si="42"/>
        <v>43497</v>
      </c>
      <c r="AC492" s="6">
        <f t="shared" si="43"/>
        <v>43510</v>
      </c>
      <c r="AD492" s="6" t="str">
        <f t="shared" si="44"/>
        <v>Thursday</v>
      </c>
      <c r="AE492" s="2">
        <v>0.91664351851851855</v>
      </c>
      <c r="AF492" s="4">
        <v>1</v>
      </c>
      <c r="AG492" s="1">
        <v>43510</v>
      </c>
      <c r="AH492" s="6">
        <f t="shared" si="45"/>
        <v>43497</v>
      </c>
      <c r="AI492" s="6">
        <f t="shared" si="46"/>
        <v>43510</v>
      </c>
      <c r="AJ492" s="6" t="str">
        <f t="shared" si="47"/>
        <v>Thursday</v>
      </c>
      <c r="AK492" s="2">
        <v>0.92031249999999998</v>
      </c>
      <c r="AL492" t="s">
        <v>32</v>
      </c>
      <c r="AM492" t="s">
        <v>33</v>
      </c>
      <c r="AN492" t="s">
        <v>46</v>
      </c>
      <c r="AO492" t="s">
        <v>27</v>
      </c>
    </row>
    <row r="493" spans="1:41" x14ac:dyDescent="0.2">
      <c r="A493" t="s">
        <v>27</v>
      </c>
      <c r="B493">
        <v>547019</v>
      </c>
      <c r="C493" t="s">
        <v>40</v>
      </c>
      <c r="D493" t="s">
        <v>47</v>
      </c>
      <c r="E493" t="s">
        <v>42</v>
      </c>
      <c r="F493">
        <v>53208</v>
      </c>
      <c r="G493" t="s">
        <v>29</v>
      </c>
      <c r="H493" t="s">
        <v>43</v>
      </c>
      <c r="I493">
        <v>32</v>
      </c>
      <c r="J493" t="s">
        <v>30</v>
      </c>
      <c r="K493" t="s">
        <v>35</v>
      </c>
      <c r="L493">
        <f>VLOOKUP($K493,Key!$A$1:$D$106,2,FALSE)</f>
        <v>43.042490000000001</v>
      </c>
      <c r="M493">
        <f>VLOOKUP($K493,Key!$A$1:$D$106,3,FALSE)</f>
        <v>-87.909959999999998</v>
      </c>
      <c r="N493" t="str">
        <f>VLOOKUP($K493,Key!$A$1:$D$106,4,FALSE)</f>
        <v>Milwaukee</v>
      </c>
      <c r="O493" t="s">
        <v>35</v>
      </c>
      <c r="P493">
        <f>VLOOKUP($O493,Key!$A$1:$D$106,2,FALSE)</f>
        <v>43.042490000000001</v>
      </c>
      <c r="Q493">
        <f>VLOOKUP($O493,Key!$A$1:$D$106,3,FALSE)</f>
        <v>-87.909959999999998</v>
      </c>
      <c r="R493" t="str">
        <f>VLOOKUP($O493,Key!$A$1:$D$106,4,FALSE)</f>
        <v>Milwaukee</v>
      </c>
      <c r="S493">
        <v>50</v>
      </c>
      <c r="T493">
        <v>0</v>
      </c>
      <c r="U493">
        <v>0</v>
      </c>
      <c r="V493" t="s">
        <v>32</v>
      </c>
      <c r="W493">
        <v>7</v>
      </c>
      <c r="X493">
        <v>6.7</v>
      </c>
      <c r="Y493">
        <v>280</v>
      </c>
      <c r="Z493" s="5">
        <v>-1</v>
      </c>
      <c r="AA493" s="1">
        <v>43511</v>
      </c>
      <c r="AB493" s="7">
        <f t="shared" si="42"/>
        <v>43497</v>
      </c>
      <c r="AC493" s="7">
        <f t="shared" si="43"/>
        <v>43511</v>
      </c>
      <c r="AD493" s="7" t="str">
        <f t="shared" si="44"/>
        <v>Friday</v>
      </c>
      <c r="AE493" s="2">
        <v>0.56763888888888892</v>
      </c>
      <c r="AF493" s="5">
        <v>1</v>
      </c>
      <c r="AG493" s="1">
        <v>43511</v>
      </c>
      <c r="AH493" s="7">
        <f t="shared" si="45"/>
        <v>43497</v>
      </c>
      <c r="AI493" s="7">
        <f t="shared" si="46"/>
        <v>43511</v>
      </c>
      <c r="AJ493" s="7" t="str">
        <f t="shared" si="47"/>
        <v>Friday</v>
      </c>
      <c r="AK493" s="2">
        <v>0.60265046296296299</v>
      </c>
      <c r="AL493" t="s">
        <v>33</v>
      </c>
      <c r="AM493" t="s">
        <v>33</v>
      </c>
      <c r="AN493" t="s">
        <v>34</v>
      </c>
      <c r="AO493" t="s">
        <v>27</v>
      </c>
    </row>
    <row r="494" spans="1:41" x14ac:dyDescent="0.2">
      <c r="A494" t="s">
        <v>27</v>
      </c>
      <c r="B494">
        <v>2252995</v>
      </c>
      <c r="C494" t="s">
        <v>40</v>
      </c>
      <c r="D494" t="s">
        <v>47</v>
      </c>
      <c r="E494" t="s">
        <v>42</v>
      </c>
      <c r="F494">
        <v>53211</v>
      </c>
      <c r="G494" t="s">
        <v>29</v>
      </c>
      <c r="H494" t="s">
        <v>43</v>
      </c>
      <c r="I494">
        <v>11158</v>
      </c>
      <c r="J494" t="s">
        <v>30</v>
      </c>
      <c r="K494" t="s">
        <v>85</v>
      </c>
      <c r="L494">
        <f>VLOOKUP($K494,Key!$A$1:$D$106,2,FALSE)</f>
        <v>43.078530000000001</v>
      </c>
      <c r="M494">
        <f>VLOOKUP($K494,Key!$A$1:$D$106,3,FALSE)</f>
        <v>-87.882620000000003</v>
      </c>
      <c r="N494" t="str">
        <f>VLOOKUP($K494,Key!$A$1:$D$106,4,FALSE)</f>
        <v>Milwaukee</v>
      </c>
      <c r="O494" t="s">
        <v>84</v>
      </c>
      <c r="P494">
        <f>VLOOKUP($O494,Key!$A$1:$D$106,2,FALSE)</f>
        <v>43.074890000000003</v>
      </c>
      <c r="Q494">
        <f>VLOOKUP($O494,Key!$A$1:$D$106,3,FALSE)</f>
        <v>-87.882810000000006</v>
      </c>
      <c r="R494" t="str">
        <f>VLOOKUP($O494,Key!$A$1:$D$106,4,FALSE)</f>
        <v>Milwaukee</v>
      </c>
      <c r="S494">
        <v>1</v>
      </c>
      <c r="T494">
        <v>0</v>
      </c>
      <c r="U494">
        <v>0</v>
      </c>
      <c r="V494" t="s">
        <v>32</v>
      </c>
      <c r="W494">
        <v>0</v>
      </c>
      <c r="X494">
        <v>0</v>
      </c>
      <c r="Y494">
        <v>0</v>
      </c>
      <c r="Z494" s="4">
        <v>-1</v>
      </c>
      <c r="AA494" s="1">
        <v>43511</v>
      </c>
      <c r="AB494" s="6">
        <f t="shared" si="42"/>
        <v>43497</v>
      </c>
      <c r="AC494" s="6">
        <f t="shared" si="43"/>
        <v>43511</v>
      </c>
      <c r="AD494" s="6" t="str">
        <f t="shared" si="44"/>
        <v>Friday</v>
      </c>
      <c r="AE494" s="2">
        <v>0.98299768518518515</v>
      </c>
      <c r="AF494" s="4">
        <v>1</v>
      </c>
      <c r="AG494" s="1">
        <v>43511</v>
      </c>
      <c r="AH494" s="6">
        <f t="shared" si="45"/>
        <v>43497</v>
      </c>
      <c r="AI494" s="6">
        <f t="shared" si="46"/>
        <v>43511</v>
      </c>
      <c r="AJ494" s="6" t="str">
        <f t="shared" si="47"/>
        <v>Friday</v>
      </c>
      <c r="AK494" s="2">
        <v>0.98378472222222213</v>
      </c>
      <c r="AL494" t="s">
        <v>32</v>
      </c>
      <c r="AM494" t="s">
        <v>33</v>
      </c>
      <c r="AN494" t="s">
        <v>46</v>
      </c>
      <c r="AO494" t="s">
        <v>27</v>
      </c>
    </row>
    <row r="495" spans="1:41" x14ac:dyDescent="0.2">
      <c r="A495" t="s">
        <v>27</v>
      </c>
      <c r="B495">
        <v>1815780</v>
      </c>
      <c r="C495" t="s">
        <v>40</v>
      </c>
      <c r="D495" t="s">
        <v>90</v>
      </c>
      <c r="E495" t="s">
        <v>42</v>
      </c>
      <c r="F495">
        <v>53132</v>
      </c>
      <c r="G495" t="s">
        <v>29</v>
      </c>
      <c r="H495" t="s">
        <v>43</v>
      </c>
      <c r="I495">
        <v>11071</v>
      </c>
      <c r="J495" t="s">
        <v>30</v>
      </c>
      <c r="K495" t="s">
        <v>85</v>
      </c>
      <c r="L495">
        <f>VLOOKUP($K495,Key!$A$1:$D$106,2,FALSE)</f>
        <v>43.078530000000001</v>
      </c>
      <c r="M495">
        <f>VLOOKUP($K495,Key!$A$1:$D$106,3,FALSE)</f>
        <v>-87.882620000000003</v>
      </c>
      <c r="N495" t="str">
        <f>VLOOKUP($K495,Key!$A$1:$D$106,4,FALSE)</f>
        <v>Milwaukee</v>
      </c>
      <c r="O495" t="s">
        <v>79</v>
      </c>
      <c r="P495">
        <f>VLOOKUP($O495,Key!$A$1:$D$106,2,FALSE)</f>
        <v>43.077359999999999</v>
      </c>
      <c r="Q495">
        <f>VLOOKUP($O495,Key!$A$1:$D$106,3,FALSE)</f>
        <v>-87.880769999999998</v>
      </c>
      <c r="R495" t="str">
        <f>VLOOKUP($O495,Key!$A$1:$D$106,4,FALSE)</f>
        <v>Milwaukee</v>
      </c>
      <c r="S495">
        <v>1</v>
      </c>
      <c r="T495">
        <v>0</v>
      </c>
      <c r="U495">
        <v>0</v>
      </c>
      <c r="V495" t="s">
        <v>32</v>
      </c>
      <c r="W495">
        <v>0</v>
      </c>
      <c r="X495">
        <v>0</v>
      </c>
      <c r="Y495">
        <v>0</v>
      </c>
      <c r="Z495" s="5">
        <v>-1</v>
      </c>
      <c r="AA495" s="1">
        <v>43512</v>
      </c>
      <c r="AB495" s="7">
        <f t="shared" si="42"/>
        <v>43497</v>
      </c>
      <c r="AC495" s="7">
        <f t="shared" si="43"/>
        <v>43512</v>
      </c>
      <c r="AD495" s="7" t="str">
        <f t="shared" si="44"/>
        <v>Saturday</v>
      </c>
      <c r="AE495" s="2">
        <v>0.73841435185185189</v>
      </c>
      <c r="AF495" s="5">
        <v>1</v>
      </c>
      <c r="AG495" s="1">
        <v>43512</v>
      </c>
      <c r="AH495" s="7">
        <f t="shared" si="45"/>
        <v>43497</v>
      </c>
      <c r="AI495" s="7">
        <f t="shared" si="46"/>
        <v>43512</v>
      </c>
      <c r="AJ495" s="7" t="str">
        <f t="shared" si="47"/>
        <v>Saturday</v>
      </c>
      <c r="AK495" s="2">
        <v>0.73938657407407404</v>
      </c>
      <c r="AL495" t="s">
        <v>32</v>
      </c>
      <c r="AM495" t="s">
        <v>33</v>
      </c>
      <c r="AN495" t="s">
        <v>46</v>
      </c>
      <c r="AO495" t="s">
        <v>27</v>
      </c>
    </row>
    <row r="496" spans="1:41" x14ac:dyDescent="0.2">
      <c r="A496" t="s">
        <v>27</v>
      </c>
      <c r="B496">
        <v>2260262</v>
      </c>
      <c r="C496" t="s">
        <v>40</v>
      </c>
      <c r="D496" t="s">
        <v>47</v>
      </c>
      <c r="E496" t="s">
        <v>42</v>
      </c>
      <c r="F496">
        <v>53217</v>
      </c>
      <c r="G496" t="s">
        <v>29</v>
      </c>
      <c r="H496" t="s">
        <v>43</v>
      </c>
      <c r="I496">
        <v>255</v>
      </c>
      <c r="J496" t="s">
        <v>30</v>
      </c>
      <c r="K496" t="s">
        <v>107</v>
      </c>
      <c r="L496">
        <f>VLOOKUP($K496,Key!$A$1:$D$106,2,FALSE)</f>
        <v>43.06033</v>
      </c>
      <c r="M496">
        <f>VLOOKUP($K496,Key!$A$1:$D$106,3,FALSE)</f>
        <v>-87.89546</v>
      </c>
      <c r="N496" t="str">
        <f>VLOOKUP($K496,Key!$A$1:$D$106,4,FALSE)</f>
        <v>Milwaukee</v>
      </c>
      <c r="O496" t="s">
        <v>94</v>
      </c>
      <c r="P496">
        <f>VLOOKUP($O496,Key!$A$1:$D$106,2,FALSE)</f>
        <v>43.066893999999998</v>
      </c>
      <c r="Q496">
        <f>VLOOKUP($O496,Key!$A$1:$D$106,3,FALSE)</f>
        <v>-87.877936000000005</v>
      </c>
      <c r="R496" t="str">
        <f>VLOOKUP($O496,Key!$A$1:$D$106,4,FALSE)</f>
        <v>Milwaukee</v>
      </c>
      <c r="S496">
        <v>11</v>
      </c>
      <c r="T496">
        <v>0</v>
      </c>
      <c r="U496">
        <v>0</v>
      </c>
      <c r="V496" t="s">
        <v>32</v>
      </c>
      <c r="W496">
        <v>1</v>
      </c>
      <c r="X496">
        <v>1</v>
      </c>
      <c r="Y496">
        <v>40</v>
      </c>
      <c r="Z496" s="4">
        <v>-1</v>
      </c>
      <c r="AA496" s="1">
        <v>43514</v>
      </c>
      <c r="AB496" s="6">
        <f t="shared" si="42"/>
        <v>43497</v>
      </c>
      <c r="AC496" s="6">
        <f t="shared" si="43"/>
        <v>43514</v>
      </c>
      <c r="AD496" s="6" t="str">
        <f t="shared" si="44"/>
        <v>Monday</v>
      </c>
      <c r="AE496" s="2">
        <v>0.90053240740740748</v>
      </c>
      <c r="AF496" s="4">
        <v>1</v>
      </c>
      <c r="AG496" s="1">
        <v>43514</v>
      </c>
      <c r="AH496" s="6">
        <f t="shared" si="45"/>
        <v>43497</v>
      </c>
      <c r="AI496" s="6">
        <f t="shared" si="46"/>
        <v>43514</v>
      </c>
      <c r="AJ496" s="6" t="str">
        <f t="shared" si="47"/>
        <v>Monday</v>
      </c>
      <c r="AK496" s="2">
        <v>0.90788194444444448</v>
      </c>
      <c r="AL496" t="s">
        <v>32</v>
      </c>
      <c r="AM496" t="s">
        <v>33</v>
      </c>
      <c r="AN496" t="s">
        <v>46</v>
      </c>
      <c r="AO496" t="s">
        <v>27</v>
      </c>
    </row>
    <row r="497" spans="1:41" x14ac:dyDescent="0.2">
      <c r="A497" t="s">
        <v>27</v>
      </c>
      <c r="B497">
        <v>558783</v>
      </c>
      <c r="C497" t="s">
        <v>40</v>
      </c>
      <c r="D497" t="s">
        <v>41</v>
      </c>
      <c r="E497" t="s">
        <v>42</v>
      </c>
      <c r="F497">
        <v>53066</v>
      </c>
      <c r="G497" t="s">
        <v>29</v>
      </c>
      <c r="H497" t="s">
        <v>43</v>
      </c>
      <c r="I497">
        <v>12542</v>
      </c>
      <c r="J497" t="s">
        <v>30</v>
      </c>
      <c r="K497" t="s">
        <v>45</v>
      </c>
      <c r="L497">
        <f>VLOOKUP($K497,Key!$A$1:$D$106,2,FALSE)</f>
        <v>43.03886</v>
      </c>
      <c r="M497">
        <f>VLOOKUP($K497,Key!$A$1:$D$106,3,FALSE)</f>
        <v>-87.902720000000002</v>
      </c>
      <c r="N497" t="str">
        <f>VLOOKUP($K497,Key!$A$1:$D$106,4,FALSE)</f>
        <v>Milwaukee</v>
      </c>
      <c r="O497" t="s">
        <v>44</v>
      </c>
      <c r="P497">
        <f>VLOOKUP($O497,Key!$A$1:$D$106,2,FALSE)</f>
        <v>43.03519</v>
      </c>
      <c r="Q497">
        <f>VLOOKUP($O497,Key!$A$1:$D$106,3,FALSE)</f>
        <v>-87.907390000000007</v>
      </c>
      <c r="R497" t="str">
        <f>VLOOKUP($O497,Key!$A$1:$D$106,4,FALSE)</f>
        <v>Milwaukee</v>
      </c>
      <c r="S497">
        <v>3</v>
      </c>
      <c r="T497">
        <v>0</v>
      </c>
      <c r="U497">
        <v>0</v>
      </c>
      <c r="V497" t="s">
        <v>32</v>
      </c>
      <c r="W497">
        <v>0</v>
      </c>
      <c r="X497">
        <v>0</v>
      </c>
      <c r="Y497">
        <v>0</v>
      </c>
      <c r="Z497" s="5">
        <v>-1</v>
      </c>
      <c r="AA497" s="1">
        <v>43515</v>
      </c>
      <c r="AB497" s="7">
        <f t="shared" si="42"/>
        <v>43497</v>
      </c>
      <c r="AC497" s="7">
        <f t="shared" si="43"/>
        <v>43515</v>
      </c>
      <c r="AD497" s="7" t="str">
        <f t="shared" si="44"/>
        <v>Tuesday</v>
      </c>
      <c r="AE497" s="2">
        <v>0.50120370370370371</v>
      </c>
      <c r="AF497" s="5">
        <v>1</v>
      </c>
      <c r="AG497" s="1">
        <v>43515</v>
      </c>
      <c r="AH497" s="7">
        <f t="shared" si="45"/>
        <v>43497</v>
      </c>
      <c r="AI497" s="7">
        <f t="shared" si="46"/>
        <v>43515</v>
      </c>
      <c r="AJ497" s="7" t="str">
        <f t="shared" si="47"/>
        <v>Tuesday</v>
      </c>
      <c r="AK497" s="2">
        <v>0.50315972222222227</v>
      </c>
      <c r="AL497" t="s">
        <v>32</v>
      </c>
      <c r="AM497" t="s">
        <v>33</v>
      </c>
      <c r="AN497" t="s">
        <v>46</v>
      </c>
      <c r="AO497" t="s">
        <v>27</v>
      </c>
    </row>
    <row r="498" spans="1:41" x14ac:dyDescent="0.2">
      <c r="A498" t="s">
        <v>27</v>
      </c>
      <c r="B498">
        <v>1815780</v>
      </c>
      <c r="C498" t="s">
        <v>40</v>
      </c>
      <c r="D498" t="s">
        <v>90</v>
      </c>
      <c r="E498" t="s">
        <v>42</v>
      </c>
      <c r="F498">
        <v>53132</v>
      </c>
      <c r="G498" t="s">
        <v>29</v>
      </c>
      <c r="H498" t="s">
        <v>43</v>
      </c>
      <c r="I498">
        <v>11169</v>
      </c>
      <c r="J498" t="s">
        <v>30</v>
      </c>
      <c r="K498" t="s">
        <v>85</v>
      </c>
      <c r="L498">
        <f>VLOOKUP($K498,Key!$A$1:$D$106,2,FALSE)</f>
        <v>43.078530000000001</v>
      </c>
      <c r="M498">
        <f>VLOOKUP($K498,Key!$A$1:$D$106,3,FALSE)</f>
        <v>-87.882620000000003</v>
      </c>
      <c r="N498" t="str">
        <f>VLOOKUP($K498,Key!$A$1:$D$106,4,FALSE)</f>
        <v>Milwaukee</v>
      </c>
      <c r="O498" t="s">
        <v>118</v>
      </c>
      <c r="P498">
        <f>VLOOKUP($O498,Key!$A$1:$D$106,2,FALSE)</f>
        <v>43.037984999999999</v>
      </c>
      <c r="Q498">
        <f>VLOOKUP($O498,Key!$A$1:$D$106,3,FALSE)</f>
        <v>-87.915052000000003</v>
      </c>
      <c r="R498" t="str">
        <f>VLOOKUP($O498,Key!$A$1:$D$106,4,FALSE)</f>
        <v>Milwaukee</v>
      </c>
      <c r="S498">
        <v>15</v>
      </c>
      <c r="T498">
        <v>0</v>
      </c>
      <c r="U498">
        <v>0</v>
      </c>
      <c r="V498" t="s">
        <v>32</v>
      </c>
      <c r="W498">
        <v>2</v>
      </c>
      <c r="X498">
        <v>1.9</v>
      </c>
      <c r="Y498">
        <v>80</v>
      </c>
      <c r="Z498" s="4">
        <v>-1</v>
      </c>
      <c r="AA498" s="1">
        <v>43515</v>
      </c>
      <c r="AB498" s="6">
        <f t="shared" si="42"/>
        <v>43497</v>
      </c>
      <c r="AC498" s="6">
        <f t="shared" si="43"/>
        <v>43515</v>
      </c>
      <c r="AD498" s="6" t="str">
        <f t="shared" si="44"/>
        <v>Tuesday</v>
      </c>
      <c r="AE498" s="2">
        <v>0.62409722222222219</v>
      </c>
      <c r="AF498" s="4">
        <v>1</v>
      </c>
      <c r="AG498" s="1">
        <v>43515</v>
      </c>
      <c r="AH498" s="6">
        <f t="shared" si="45"/>
        <v>43497</v>
      </c>
      <c r="AI498" s="6">
        <f t="shared" si="46"/>
        <v>43515</v>
      </c>
      <c r="AJ498" s="6" t="str">
        <f t="shared" si="47"/>
        <v>Tuesday</v>
      </c>
      <c r="AK498" s="2">
        <v>0.63451388888888893</v>
      </c>
      <c r="AL498" t="s">
        <v>32</v>
      </c>
      <c r="AM498" t="s">
        <v>33</v>
      </c>
      <c r="AN498" t="s">
        <v>46</v>
      </c>
      <c r="AO498" t="s">
        <v>27</v>
      </c>
    </row>
    <row r="499" spans="1:41" x14ac:dyDescent="0.2">
      <c r="A499" t="s">
        <v>27</v>
      </c>
      <c r="B499">
        <v>1328721</v>
      </c>
      <c r="C499" t="s">
        <v>40</v>
      </c>
      <c r="D499" t="s">
        <v>47</v>
      </c>
      <c r="E499" t="s">
        <v>42</v>
      </c>
      <c r="F499">
        <v>53207</v>
      </c>
      <c r="G499" t="s">
        <v>29</v>
      </c>
      <c r="H499" t="s">
        <v>43</v>
      </c>
      <c r="I499">
        <v>11070</v>
      </c>
      <c r="J499" t="s">
        <v>30</v>
      </c>
      <c r="K499" t="s">
        <v>57</v>
      </c>
      <c r="L499">
        <f>VLOOKUP($K499,Key!$A$1:$D$106,2,FALSE)</f>
        <v>43.026229999999998</v>
      </c>
      <c r="M499">
        <f>VLOOKUP($K499,Key!$A$1:$D$106,3,FALSE)</f>
        <v>-87.912809999999993</v>
      </c>
      <c r="N499" t="str">
        <f>VLOOKUP($K499,Key!$A$1:$D$106,4,FALSE)</f>
        <v>Milwaukee</v>
      </c>
      <c r="O499" t="s">
        <v>58</v>
      </c>
      <c r="P499">
        <f>VLOOKUP($O499,Key!$A$1:$D$106,2,FALSE)</f>
        <v>43.004728999999998</v>
      </c>
      <c r="Q499">
        <f>VLOOKUP($O499,Key!$A$1:$D$106,3,FALSE)</f>
        <v>-87.905463999999995</v>
      </c>
      <c r="R499" t="str">
        <f>VLOOKUP($O499,Key!$A$1:$D$106,4,FALSE)</f>
        <v>Milwaukee</v>
      </c>
      <c r="S499">
        <v>21</v>
      </c>
      <c r="T499">
        <v>0</v>
      </c>
      <c r="U499">
        <v>0</v>
      </c>
      <c r="V499" t="s">
        <v>32</v>
      </c>
      <c r="W499">
        <v>3</v>
      </c>
      <c r="X499">
        <v>2.9</v>
      </c>
      <c r="Y499">
        <v>120</v>
      </c>
      <c r="Z499" s="5">
        <v>-1</v>
      </c>
      <c r="AA499" s="1">
        <v>43515</v>
      </c>
      <c r="AB499" s="7">
        <f t="shared" si="42"/>
        <v>43497</v>
      </c>
      <c r="AC499" s="7">
        <f t="shared" si="43"/>
        <v>43515</v>
      </c>
      <c r="AD499" s="7" t="str">
        <f t="shared" si="44"/>
        <v>Tuesday</v>
      </c>
      <c r="AE499" s="2">
        <v>0.72916666666666663</v>
      </c>
      <c r="AF499" s="5">
        <v>1</v>
      </c>
      <c r="AG499" s="1">
        <v>43515</v>
      </c>
      <c r="AH499" s="7">
        <f t="shared" si="45"/>
        <v>43497</v>
      </c>
      <c r="AI499" s="7">
        <f t="shared" si="46"/>
        <v>43515</v>
      </c>
      <c r="AJ499" s="7" t="str">
        <f t="shared" si="47"/>
        <v>Tuesday</v>
      </c>
      <c r="AK499" s="2">
        <v>0.74421296296296291</v>
      </c>
      <c r="AL499" t="s">
        <v>32</v>
      </c>
      <c r="AM499" t="s">
        <v>33</v>
      </c>
      <c r="AN499" t="s">
        <v>46</v>
      </c>
      <c r="AO499" t="s">
        <v>27</v>
      </c>
    </row>
    <row r="500" spans="1:41" x14ac:dyDescent="0.2">
      <c r="A500" t="s">
        <v>101</v>
      </c>
      <c r="B500">
        <v>2257274</v>
      </c>
      <c r="C500" t="s">
        <v>40</v>
      </c>
      <c r="D500" t="s">
        <v>47</v>
      </c>
      <c r="E500" t="s">
        <v>42</v>
      </c>
      <c r="F500">
        <v>53202</v>
      </c>
      <c r="G500" t="s">
        <v>29</v>
      </c>
      <c r="H500" t="s">
        <v>102</v>
      </c>
      <c r="I500">
        <v>12542</v>
      </c>
      <c r="J500" t="s">
        <v>30</v>
      </c>
      <c r="K500" t="s">
        <v>45</v>
      </c>
      <c r="L500">
        <f>VLOOKUP($K500,Key!$A$1:$D$106,2,FALSE)</f>
        <v>43.03886</v>
      </c>
      <c r="M500">
        <f>VLOOKUP($K500,Key!$A$1:$D$106,3,FALSE)</f>
        <v>-87.902720000000002</v>
      </c>
      <c r="N500" t="str">
        <f>VLOOKUP($K500,Key!$A$1:$D$106,4,FALSE)</f>
        <v>Milwaukee</v>
      </c>
      <c r="O500" t="s">
        <v>98</v>
      </c>
      <c r="P500">
        <f>VLOOKUP($O500,Key!$A$1:$D$106,2,FALSE)</f>
        <v>43.05097</v>
      </c>
      <c r="Q500">
        <f>VLOOKUP($O500,Key!$A$1:$D$106,3,FALSE)</f>
        <v>-87.906440000000003</v>
      </c>
      <c r="R500" t="str">
        <f>VLOOKUP($O500,Key!$A$1:$D$106,4,FALSE)</f>
        <v>Milwaukee</v>
      </c>
      <c r="S500">
        <v>6</v>
      </c>
      <c r="T500">
        <v>0</v>
      </c>
      <c r="U500">
        <v>0</v>
      </c>
      <c r="V500" t="s">
        <v>32</v>
      </c>
      <c r="W500">
        <v>0</v>
      </c>
      <c r="X500">
        <v>0</v>
      </c>
      <c r="Y500">
        <v>0</v>
      </c>
      <c r="Z500" s="4">
        <v>-1</v>
      </c>
      <c r="AA500" s="1">
        <v>43515</v>
      </c>
      <c r="AB500" s="6">
        <f t="shared" si="42"/>
        <v>43497</v>
      </c>
      <c r="AC500" s="6">
        <f t="shared" si="43"/>
        <v>43515</v>
      </c>
      <c r="AD500" s="6" t="str">
        <f t="shared" si="44"/>
        <v>Tuesday</v>
      </c>
      <c r="AE500" s="2">
        <v>0.73881944444444436</v>
      </c>
      <c r="AF500" s="4">
        <v>1</v>
      </c>
      <c r="AG500" s="1">
        <v>43515</v>
      </c>
      <c r="AH500" s="6">
        <f t="shared" si="45"/>
        <v>43497</v>
      </c>
      <c r="AI500" s="6">
        <f t="shared" si="46"/>
        <v>43515</v>
      </c>
      <c r="AJ500" s="6" t="str">
        <f t="shared" si="47"/>
        <v>Tuesday</v>
      </c>
      <c r="AK500" s="2">
        <v>0.74293981481481486</v>
      </c>
      <c r="AL500" t="s">
        <v>32</v>
      </c>
      <c r="AM500" t="s">
        <v>32</v>
      </c>
      <c r="AN500" t="s">
        <v>46</v>
      </c>
      <c r="AO500" t="s">
        <v>27</v>
      </c>
    </row>
    <row r="501" spans="1:41" x14ac:dyDescent="0.2">
      <c r="A501" t="s">
        <v>27</v>
      </c>
      <c r="B501">
        <v>1269318</v>
      </c>
      <c r="C501" t="s">
        <v>40</v>
      </c>
      <c r="D501" t="s">
        <v>47</v>
      </c>
      <c r="E501" t="s">
        <v>42</v>
      </c>
      <c r="F501">
        <v>53204</v>
      </c>
      <c r="G501" t="s">
        <v>29</v>
      </c>
      <c r="H501" t="s">
        <v>43</v>
      </c>
      <c r="I501">
        <v>12703</v>
      </c>
      <c r="J501" t="s">
        <v>30</v>
      </c>
      <c r="K501" t="s">
        <v>56</v>
      </c>
      <c r="L501">
        <f>VLOOKUP($K501,Key!$A$1:$D$106,2,FALSE)</f>
        <v>43.02948</v>
      </c>
      <c r="M501">
        <f>VLOOKUP($K501,Key!$A$1:$D$106,3,FALSE)</f>
        <v>-87.912819999999996</v>
      </c>
      <c r="N501" t="str">
        <f>VLOOKUP($K501,Key!$A$1:$D$106,4,FALSE)</f>
        <v>Milwaukee</v>
      </c>
      <c r="O501" t="s">
        <v>45</v>
      </c>
      <c r="P501">
        <f>VLOOKUP($O501,Key!$A$1:$D$106,2,FALSE)</f>
        <v>43.03886</v>
      </c>
      <c r="Q501">
        <f>VLOOKUP($O501,Key!$A$1:$D$106,3,FALSE)</f>
        <v>-87.902720000000002</v>
      </c>
      <c r="R501" t="str">
        <f>VLOOKUP($O501,Key!$A$1:$D$106,4,FALSE)</f>
        <v>Milwaukee</v>
      </c>
      <c r="S501">
        <v>281</v>
      </c>
      <c r="T501">
        <v>30</v>
      </c>
      <c r="U501">
        <v>0</v>
      </c>
      <c r="V501" t="s">
        <v>33</v>
      </c>
      <c r="W501">
        <v>18</v>
      </c>
      <c r="X501">
        <v>17.100000000000001</v>
      </c>
      <c r="Y501">
        <v>720</v>
      </c>
      <c r="Z501" s="5">
        <v>-1</v>
      </c>
      <c r="AA501" s="1">
        <v>43516</v>
      </c>
      <c r="AB501" s="7">
        <f t="shared" si="42"/>
        <v>43497</v>
      </c>
      <c r="AC501" s="7">
        <f t="shared" si="43"/>
        <v>43516</v>
      </c>
      <c r="AD501" s="7" t="str">
        <f t="shared" si="44"/>
        <v>Wednesday</v>
      </c>
      <c r="AE501" s="2">
        <v>0.31412037037037038</v>
      </c>
      <c r="AF501" s="5">
        <v>1</v>
      </c>
      <c r="AG501" s="1">
        <v>43516</v>
      </c>
      <c r="AH501" s="7">
        <f t="shared" si="45"/>
        <v>43497</v>
      </c>
      <c r="AI501" s="7">
        <f t="shared" si="46"/>
        <v>43516</v>
      </c>
      <c r="AJ501" s="7" t="str">
        <f t="shared" si="47"/>
        <v>Wednesday</v>
      </c>
      <c r="AK501" s="2">
        <v>0.50969907407407411</v>
      </c>
      <c r="AL501" t="s">
        <v>33</v>
      </c>
      <c r="AM501" t="s">
        <v>33</v>
      </c>
      <c r="AN501" t="s">
        <v>46</v>
      </c>
      <c r="AO501" t="s">
        <v>27</v>
      </c>
    </row>
    <row r="502" spans="1:41" x14ac:dyDescent="0.2">
      <c r="A502" t="s">
        <v>101</v>
      </c>
      <c r="B502">
        <v>2257274</v>
      </c>
      <c r="C502" t="s">
        <v>40</v>
      </c>
      <c r="D502" t="s">
        <v>47</v>
      </c>
      <c r="E502" t="s">
        <v>42</v>
      </c>
      <c r="F502">
        <v>53202</v>
      </c>
      <c r="G502" t="s">
        <v>29</v>
      </c>
      <c r="H502" t="s">
        <v>102</v>
      </c>
      <c r="I502">
        <v>12542</v>
      </c>
      <c r="J502" t="s">
        <v>30</v>
      </c>
      <c r="K502" t="s">
        <v>98</v>
      </c>
      <c r="L502">
        <f>VLOOKUP($K502,Key!$A$1:$D$106,2,FALSE)</f>
        <v>43.05097</v>
      </c>
      <c r="M502">
        <f>VLOOKUP($K502,Key!$A$1:$D$106,3,FALSE)</f>
        <v>-87.906440000000003</v>
      </c>
      <c r="N502" t="str">
        <f>VLOOKUP($K502,Key!$A$1:$D$106,4,FALSE)</f>
        <v>Milwaukee</v>
      </c>
      <c r="O502" t="s">
        <v>45</v>
      </c>
      <c r="P502">
        <f>VLOOKUP($O502,Key!$A$1:$D$106,2,FALSE)</f>
        <v>43.03886</v>
      </c>
      <c r="Q502">
        <f>VLOOKUP($O502,Key!$A$1:$D$106,3,FALSE)</f>
        <v>-87.902720000000002</v>
      </c>
      <c r="R502" t="str">
        <f>VLOOKUP($O502,Key!$A$1:$D$106,4,FALSE)</f>
        <v>Milwaukee</v>
      </c>
      <c r="S502">
        <v>8</v>
      </c>
      <c r="T502">
        <v>0</v>
      </c>
      <c r="U502">
        <v>0</v>
      </c>
      <c r="V502" t="s">
        <v>32</v>
      </c>
      <c r="W502">
        <v>1</v>
      </c>
      <c r="X502">
        <v>1</v>
      </c>
      <c r="Y502">
        <v>40</v>
      </c>
      <c r="Z502" s="4">
        <v>-1</v>
      </c>
      <c r="AA502" s="1">
        <v>43516</v>
      </c>
      <c r="AB502" s="6">
        <f t="shared" si="42"/>
        <v>43497</v>
      </c>
      <c r="AC502" s="6">
        <f t="shared" si="43"/>
        <v>43516</v>
      </c>
      <c r="AD502" s="6" t="str">
        <f t="shared" si="44"/>
        <v>Wednesday</v>
      </c>
      <c r="AE502" s="2">
        <v>0.35725694444444445</v>
      </c>
      <c r="AF502" s="4">
        <v>1</v>
      </c>
      <c r="AG502" s="1">
        <v>43516</v>
      </c>
      <c r="AH502" s="6">
        <f t="shared" si="45"/>
        <v>43497</v>
      </c>
      <c r="AI502" s="6">
        <f t="shared" si="46"/>
        <v>43516</v>
      </c>
      <c r="AJ502" s="6" t="str">
        <f t="shared" si="47"/>
        <v>Wednesday</v>
      </c>
      <c r="AK502" s="2">
        <v>0.3628703703703704</v>
      </c>
      <c r="AL502" t="s">
        <v>32</v>
      </c>
      <c r="AM502" t="s">
        <v>32</v>
      </c>
      <c r="AN502" t="s">
        <v>46</v>
      </c>
      <c r="AO502" t="s">
        <v>27</v>
      </c>
    </row>
    <row r="503" spans="1:41" x14ac:dyDescent="0.2">
      <c r="A503" t="s">
        <v>27</v>
      </c>
      <c r="B503">
        <v>2396903</v>
      </c>
      <c r="C503" t="s">
        <v>40</v>
      </c>
      <c r="D503" t="s">
        <v>47</v>
      </c>
      <c r="E503" t="s">
        <v>42</v>
      </c>
      <c r="F503">
        <v>53211</v>
      </c>
      <c r="G503" t="s">
        <v>29</v>
      </c>
      <c r="H503" t="s">
        <v>43</v>
      </c>
      <c r="I503">
        <v>5470</v>
      </c>
      <c r="J503" t="s">
        <v>30</v>
      </c>
      <c r="K503" t="s">
        <v>85</v>
      </c>
      <c r="L503">
        <f>VLOOKUP($K503,Key!$A$1:$D$106,2,FALSE)</f>
        <v>43.078530000000001</v>
      </c>
      <c r="M503">
        <f>VLOOKUP($K503,Key!$A$1:$D$106,3,FALSE)</f>
        <v>-87.882620000000003</v>
      </c>
      <c r="N503" t="str">
        <f>VLOOKUP($K503,Key!$A$1:$D$106,4,FALSE)</f>
        <v>Milwaukee</v>
      </c>
      <c r="O503" t="s">
        <v>85</v>
      </c>
      <c r="P503">
        <f>VLOOKUP($O503,Key!$A$1:$D$106,2,FALSE)</f>
        <v>43.078530000000001</v>
      </c>
      <c r="Q503">
        <f>VLOOKUP($O503,Key!$A$1:$D$106,3,FALSE)</f>
        <v>-87.882620000000003</v>
      </c>
      <c r="R503" t="str">
        <f>VLOOKUP($O503,Key!$A$1:$D$106,4,FALSE)</f>
        <v>Milwaukee</v>
      </c>
      <c r="S503">
        <v>1</v>
      </c>
      <c r="T503">
        <v>0</v>
      </c>
      <c r="U503">
        <v>0</v>
      </c>
      <c r="V503" t="s">
        <v>32</v>
      </c>
      <c r="W503">
        <v>0</v>
      </c>
      <c r="X503">
        <v>0</v>
      </c>
      <c r="Y503">
        <v>0</v>
      </c>
      <c r="Z503" s="5">
        <v>-1</v>
      </c>
      <c r="AA503" s="1">
        <v>43516</v>
      </c>
      <c r="AB503" s="7">
        <f t="shared" si="42"/>
        <v>43497</v>
      </c>
      <c r="AC503" s="7">
        <f t="shared" si="43"/>
        <v>43516</v>
      </c>
      <c r="AD503" s="7" t="str">
        <f t="shared" si="44"/>
        <v>Wednesday</v>
      </c>
      <c r="AE503" s="2">
        <v>0.64709490740740738</v>
      </c>
      <c r="AF503" s="5">
        <v>1</v>
      </c>
      <c r="AG503" s="1">
        <v>43516</v>
      </c>
      <c r="AH503" s="7">
        <f t="shared" si="45"/>
        <v>43497</v>
      </c>
      <c r="AI503" s="7">
        <f t="shared" si="46"/>
        <v>43516</v>
      </c>
      <c r="AJ503" s="7" t="str">
        <f t="shared" si="47"/>
        <v>Wednesday</v>
      </c>
      <c r="AK503" s="2">
        <v>0.6473726851851852</v>
      </c>
      <c r="AL503" t="s">
        <v>32</v>
      </c>
      <c r="AM503" t="s">
        <v>33</v>
      </c>
      <c r="AN503" t="s">
        <v>34</v>
      </c>
      <c r="AO503" t="s">
        <v>27</v>
      </c>
    </row>
    <row r="504" spans="1:41" x14ac:dyDescent="0.2">
      <c r="A504" t="s">
        <v>27</v>
      </c>
      <c r="B504">
        <v>1328721</v>
      </c>
      <c r="C504" t="s">
        <v>40</v>
      </c>
      <c r="D504" t="s">
        <v>47</v>
      </c>
      <c r="E504" t="s">
        <v>42</v>
      </c>
      <c r="F504">
        <v>53207</v>
      </c>
      <c r="G504" t="s">
        <v>29</v>
      </c>
      <c r="H504" t="s">
        <v>43</v>
      </c>
      <c r="I504">
        <v>5465</v>
      </c>
      <c r="J504" t="s">
        <v>30</v>
      </c>
      <c r="K504" t="s">
        <v>58</v>
      </c>
      <c r="L504">
        <f>VLOOKUP($K504,Key!$A$1:$D$106,2,FALSE)</f>
        <v>43.004728999999998</v>
      </c>
      <c r="M504">
        <f>VLOOKUP($K504,Key!$A$1:$D$106,3,FALSE)</f>
        <v>-87.905463999999995</v>
      </c>
      <c r="N504" t="str">
        <f>VLOOKUP($K504,Key!$A$1:$D$106,4,FALSE)</f>
        <v>Milwaukee</v>
      </c>
      <c r="O504" t="s">
        <v>57</v>
      </c>
      <c r="P504">
        <f>VLOOKUP($O504,Key!$A$1:$D$106,2,FALSE)</f>
        <v>43.026229999999998</v>
      </c>
      <c r="Q504">
        <f>VLOOKUP($O504,Key!$A$1:$D$106,3,FALSE)</f>
        <v>-87.912809999999993</v>
      </c>
      <c r="R504" t="str">
        <f>VLOOKUP($O504,Key!$A$1:$D$106,4,FALSE)</f>
        <v>Milwaukee</v>
      </c>
      <c r="S504">
        <v>11</v>
      </c>
      <c r="T504">
        <v>0</v>
      </c>
      <c r="U504">
        <v>0</v>
      </c>
      <c r="V504" t="s">
        <v>32</v>
      </c>
      <c r="W504">
        <v>1</v>
      </c>
      <c r="X504">
        <v>1</v>
      </c>
      <c r="Y504">
        <v>40</v>
      </c>
      <c r="Z504" s="4">
        <v>-1</v>
      </c>
      <c r="AA504" s="1">
        <v>43517</v>
      </c>
      <c r="AB504" s="6">
        <f t="shared" si="42"/>
        <v>43497</v>
      </c>
      <c r="AC504" s="6">
        <f t="shared" si="43"/>
        <v>43517</v>
      </c>
      <c r="AD504" s="6" t="str">
        <f t="shared" si="44"/>
        <v>Thursday</v>
      </c>
      <c r="AE504" s="2">
        <v>0.48583333333333334</v>
      </c>
      <c r="AF504" s="4">
        <v>1</v>
      </c>
      <c r="AG504" s="1">
        <v>43517</v>
      </c>
      <c r="AH504" s="6">
        <f t="shared" si="45"/>
        <v>43497</v>
      </c>
      <c r="AI504" s="6">
        <f t="shared" si="46"/>
        <v>43517</v>
      </c>
      <c r="AJ504" s="6" t="str">
        <f t="shared" si="47"/>
        <v>Thursday</v>
      </c>
      <c r="AK504" s="2">
        <v>0.4931828703703704</v>
      </c>
      <c r="AL504" t="s">
        <v>32</v>
      </c>
      <c r="AM504" t="s">
        <v>33</v>
      </c>
      <c r="AN504" t="s">
        <v>46</v>
      </c>
      <c r="AO504" t="s">
        <v>27</v>
      </c>
    </row>
    <row r="505" spans="1:41" x14ac:dyDescent="0.2">
      <c r="A505" t="s">
        <v>27</v>
      </c>
      <c r="B505">
        <v>1398573</v>
      </c>
      <c r="C505" t="s">
        <v>40</v>
      </c>
      <c r="D505" t="s">
        <v>76</v>
      </c>
      <c r="E505" t="s">
        <v>42</v>
      </c>
      <c r="F505">
        <v>53217</v>
      </c>
      <c r="G505" t="s">
        <v>29</v>
      </c>
      <c r="H505" t="s">
        <v>43</v>
      </c>
      <c r="I505">
        <v>12542</v>
      </c>
      <c r="J505" t="s">
        <v>30</v>
      </c>
      <c r="K505" t="s">
        <v>44</v>
      </c>
      <c r="L505">
        <f>VLOOKUP($K505,Key!$A$1:$D$106,2,FALSE)</f>
        <v>43.03519</v>
      </c>
      <c r="M505">
        <f>VLOOKUP($K505,Key!$A$1:$D$106,3,FALSE)</f>
        <v>-87.907390000000007</v>
      </c>
      <c r="N505" t="str">
        <f>VLOOKUP($K505,Key!$A$1:$D$106,4,FALSE)</f>
        <v>Milwaukee</v>
      </c>
      <c r="O505" t="s">
        <v>45</v>
      </c>
      <c r="P505">
        <f>VLOOKUP($O505,Key!$A$1:$D$106,2,FALSE)</f>
        <v>43.03886</v>
      </c>
      <c r="Q505">
        <f>VLOOKUP($O505,Key!$A$1:$D$106,3,FALSE)</f>
        <v>-87.902720000000002</v>
      </c>
      <c r="R505" t="str">
        <f>VLOOKUP($O505,Key!$A$1:$D$106,4,FALSE)</f>
        <v>Milwaukee</v>
      </c>
      <c r="S505">
        <v>4</v>
      </c>
      <c r="T505">
        <v>0</v>
      </c>
      <c r="U505">
        <v>0</v>
      </c>
      <c r="V505" t="s">
        <v>32</v>
      </c>
      <c r="W505">
        <v>0</v>
      </c>
      <c r="X505">
        <v>0</v>
      </c>
      <c r="Y505">
        <v>0</v>
      </c>
      <c r="Z505" s="5">
        <v>-1</v>
      </c>
      <c r="AA505" s="1">
        <v>43517</v>
      </c>
      <c r="AB505" s="7">
        <f t="shared" si="42"/>
        <v>43497</v>
      </c>
      <c r="AC505" s="7">
        <f t="shared" si="43"/>
        <v>43517</v>
      </c>
      <c r="AD505" s="7" t="str">
        <f t="shared" si="44"/>
        <v>Thursday</v>
      </c>
      <c r="AE505" s="2">
        <v>0.71585648148148151</v>
      </c>
      <c r="AF505" s="5">
        <v>1</v>
      </c>
      <c r="AG505" s="1">
        <v>43517</v>
      </c>
      <c r="AH505" s="7">
        <f t="shared" si="45"/>
        <v>43497</v>
      </c>
      <c r="AI505" s="7">
        <f t="shared" si="46"/>
        <v>43517</v>
      </c>
      <c r="AJ505" s="7" t="str">
        <f t="shared" si="47"/>
        <v>Thursday</v>
      </c>
      <c r="AK505" s="2">
        <v>0.71865740740740736</v>
      </c>
      <c r="AL505" t="s">
        <v>32</v>
      </c>
      <c r="AM505" t="s">
        <v>33</v>
      </c>
      <c r="AN505" t="s">
        <v>46</v>
      </c>
      <c r="AO505" t="s">
        <v>27</v>
      </c>
    </row>
    <row r="506" spans="1:41" x14ac:dyDescent="0.2">
      <c r="A506" t="s">
        <v>101</v>
      </c>
      <c r="B506">
        <v>2257274</v>
      </c>
      <c r="C506" t="s">
        <v>40</v>
      </c>
      <c r="D506" t="s">
        <v>47</v>
      </c>
      <c r="E506" t="s">
        <v>42</v>
      </c>
      <c r="F506">
        <v>53202</v>
      </c>
      <c r="G506" t="s">
        <v>29</v>
      </c>
      <c r="H506" t="s">
        <v>102</v>
      </c>
      <c r="I506">
        <v>5574</v>
      </c>
      <c r="J506" t="s">
        <v>30</v>
      </c>
      <c r="K506" t="s">
        <v>36</v>
      </c>
      <c r="L506">
        <f>VLOOKUP($K506,Key!$A$1:$D$106,2,FALSE)</f>
        <v>43.04824</v>
      </c>
      <c r="M506">
        <f>VLOOKUP($K506,Key!$A$1:$D$106,3,FALSE)</f>
        <v>-87.904970000000006</v>
      </c>
      <c r="N506" t="str">
        <f>VLOOKUP($K506,Key!$A$1:$D$106,4,FALSE)</f>
        <v>Milwaukee</v>
      </c>
      <c r="O506" t="s">
        <v>45</v>
      </c>
      <c r="P506">
        <f>VLOOKUP($O506,Key!$A$1:$D$106,2,FALSE)</f>
        <v>43.03886</v>
      </c>
      <c r="Q506">
        <f>VLOOKUP($O506,Key!$A$1:$D$106,3,FALSE)</f>
        <v>-87.902720000000002</v>
      </c>
      <c r="R506" t="str">
        <f>VLOOKUP($O506,Key!$A$1:$D$106,4,FALSE)</f>
        <v>Milwaukee</v>
      </c>
      <c r="S506">
        <v>4</v>
      </c>
      <c r="T506">
        <v>0</v>
      </c>
      <c r="U506">
        <v>0</v>
      </c>
      <c r="V506" t="s">
        <v>32</v>
      </c>
      <c r="W506">
        <v>0</v>
      </c>
      <c r="X506">
        <v>0</v>
      </c>
      <c r="Y506">
        <v>0</v>
      </c>
      <c r="Z506" s="4">
        <v>-1</v>
      </c>
      <c r="AA506" s="1">
        <v>43518</v>
      </c>
      <c r="AB506" s="6">
        <f t="shared" si="42"/>
        <v>43497</v>
      </c>
      <c r="AC506" s="6">
        <f t="shared" si="43"/>
        <v>43518</v>
      </c>
      <c r="AD506" s="6" t="str">
        <f t="shared" si="44"/>
        <v>Friday</v>
      </c>
      <c r="AE506" s="2">
        <v>0.35348379629629628</v>
      </c>
      <c r="AF506" s="4">
        <v>1</v>
      </c>
      <c r="AG506" s="1">
        <v>43518</v>
      </c>
      <c r="AH506" s="6">
        <f t="shared" si="45"/>
        <v>43497</v>
      </c>
      <c r="AI506" s="6">
        <f t="shared" si="46"/>
        <v>43518</v>
      </c>
      <c r="AJ506" s="6" t="str">
        <f t="shared" si="47"/>
        <v>Friday</v>
      </c>
      <c r="AK506" s="2">
        <v>0.35656249999999995</v>
      </c>
      <c r="AL506" t="s">
        <v>32</v>
      </c>
      <c r="AM506" t="s">
        <v>32</v>
      </c>
      <c r="AN506" t="s">
        <v>46</v>
      </c>
      <c r="AO506" t="s">
        <v>27</v>
      </c>
    </row>
    <row r="507" spans="1:41" x14ac:dyDescent="0.2">
      <c r="A507" t="s">
        <v>27</v>
      </c>
      <c r="B507">
        <v>2198395</v>
      </c>
      <c r="C507" t="s">
        <v>40</v>
      </c>
      <c r="D507" t="s">
        <v>47</v>
      </c>
      <c r="E507" t="s">
        <v>42</v>
      </c>
      <c r="F507">
        <v>53211</v>
      </c>
      <c r="G507" t="s">
        <v>29</v>
      </c>
      <c r="H507" t="s">
        <v>43</v>
      </c>
      <c r="I507">
        <v>76</v>
      </c>
      <c r="J507" t="s">
        <v>30</v>
      </c>
      <c r="K507" t="s">
        <v>79</v>
      </c>
      <c r="L507">
        <f>VLOOKUP($K507,Key!$A$1:$D$106,2,FALSE)</f>
        <v>43.077359999999999</v>
      </c>
      <c r="M507">
        <f>VLOOKUP($K507,Key!$A$1:$D$106,3,FALSE)</f>
        <v>-87.880769999999998</v>
      </c>
      <c r="N507" t="str">
        <f>VLOOKUP($K507,Key!$A$1:$D$106,4,FALSE)</f>
        <v>Milwaukee</v>
      </c>
      <c r="O507" t="s">
        <v>83</v>
      </c>
      <c r="P507">
        <f>VLOOKUP($O507,Key!$A$1:$D$106,2,FALSE)</f>
        <v>43.074655999999997</v>
      </c>
      <c r="Q507">
        <f>VLOOKUP($O507,Key!$A$1:$D$106,3,FALSE)</f>
        <v>-87.889011999999994</v>
      </c>
      <c r="R507" t="str">
        <f>VLOOKUP($O507,Key!$A$1:$D$106,4,FALSE)</f>
        <v>Milwaukee</v>
      </c>
      <c r="S507">
        <v>8</v>
      </c>
      <c r="T507">
        <v>0</v>
      </c>
      <c r="U507">
        <v>0</v>
      </c>
      <c r="V507" t="s">
        <v>32</v>
      </c>
      <c r="W507">
        <v>1</v>
      </c>
      <c r="X507">
        <v>1</v>
      </c>
      <c r="Y507">
        <v>40</v>
      </c>
      <c r="Z507" s="5">
        <v>-1</v>
      </c>
      <c r="AA507" s="1">
        <v>43518</v>
      </c>
      <c r="AB507" s="7">
        <f t="shared" si="42"/>
        <v>43497</v>
      </c>
      <c r="AC507" s="7">
        <f t="shared" si="43"/>
        <v>43518</v>
      </c>
      <c r="AD507" s="7" t="str">
        <f t="shared" si="44"/>
        <v>Friday</v>
      </c>
      <c r="AE507" s="2">
        <v>0.74601851851851853</v>
      </c>
      <c r="AF507" s="5">
        <v>1</v>
      </c>
      <c r="AG507" s="1">
        <v>43518</v>
      </c>
      <c r="AH507" s="7">
        <f t="shared" si="45"/>
        <v>43497</v>
      </c>
      <c r="AI507" s="7">
        <f t="shared" si="46"/>
        <v>43518</v>
      </c>
      <c r="AJ507" s="7" t="str">
        <f t="shared" si="47"/>
        <v>Friday</v>
      </c>
      <c r="AK507" s="2">
        <v>0.75144675925925919</v>
      </c>
      <c r="AL507" t="s">
        <v>32</v>
      </c>
      <c r="AM507" t="s">
        <v>33</v>
      </c>
      <c r="AN507" t="s">
        <v>46</v>
      </c>
      <c r="AO507" t="s">
        <v>27</v>
      </c>
    </row>
    <row r="508" spans="1:41" x14ac:dyDescent="0.2">
      <c r="A508" t="s">
        <v>27</v>
      </c>
      <c r="B508">
        <v>1101924</v>
      </c>
      <c r="C508" t="s">
        <v>40</v>
      </c>
      <c r="D508" t="s">
        <v>47</v>
      </c>
      <c r="E508" t="s">
        <v>42</v>
      </c>
      <c r="F508">
        <v>53202</v>
      </c>
      <c r="G508" t="s">
        <v>29</v>
      </c>
      <c r="H508" t="s">
        <v>115</v>
      </c>
      <c r="I508">
        <v>21</v>
      </c>
      <c r="J508" t="s">
        <v>30</v>
      </c>
      <c r="K508" t="s">
        <v>114</v>
      </c>
      <c r="L508">
        <f>VLOOKUP($K508,Key!$A$1:$D$106,2,FALSE)</f>
        <v>43.042639999999999</v>
      </c>
      <c r="M508">
        <f>VLOOKUP($K508,Key!$A$1:$D$106,3,FALSE)</f>
        <v>-87.905680000000004</v>
      </c>
      <c r="N508" t="str">
        <f>VLOOKUP($K508,Key!$A$1:$D$106,4,FALSE)</f>
        <v>Milwaukee</v>
      </c>
      <c r="O508" t="s">
        <v>44</v>
      </c>
      <c r="P508">
        <f>VLOOKUP($O508,Key!$A$1:$D$106,2,FALSE)</f>
        <v>43.03519</v>
      </c>
      <c r="Q508">
        <f>VLOOKUP($O508,Key!$A$1:$D$106,3,FALSE)</f>
        <v>-87.907390000000007</v>
      </c>
      <c r="R508" t="str">
        <f>VLOOKUP($O508,Key!$A$1:$D$106,4,FALSE)</f>
        <v>Milwaukee</v>
      </c>
      <c r="S508">
        <v>5</v>
      </c>
      <c r="T508">
        <v>0</v>
      </c>
      <c r="U508">
        <v>2</v>
      </c>
      <c r="V508" t="s">
        <v>32</v>
      </c>
      <c r="W508">
        <v>0</v>
      </c>
      <c r="X508">
        <v>0</v>
      </c>
      <c r="Y508">
        <v>0</v>
      </c>
      <c r="Z508" s="5">
        <v>-1</v>
      </c>
      <c r="AA508" s="1">
        <v>43523</v>
      </c>
      <c r="AB508" s="7">
        <f t="shared" si="42"/>
        <v>43497</v>
      </c>
      <c r="AC508" s="7">
        <f t="shared" si="43"/>
        <v>43523</v>
      </c>
      <c r="AD508" s="7" t="str">
        <f t="shared" si="44"/>
        <v>Wednesday</v>
      </c>
      <c r="AE508" s="2">
        <v>0.38322916666666668</v>
      </c>
      <c r="AF508" s="5">
        <v>1</v>
      </c>
      <c r="AG508" s="1">
        <v>43523</v>
      </c>
      <c r="AH508" s="7">
        <f t="shared" si="45"/>
        <v>43497</v>
      </c>
      <c r="AI508" s="7">
        <f t="shared" si="46"/>
        <v>43523</v>
      </c>
      <c r="AJ508" s="7" t="str">
        <f t="shared" si="47"/>
        <v>Wednesday</v>
      </c>
      <c r="AK508" s="2">
        <v>0.38655092592592594</v>
      </c>
      <c r="AL508" t="s">
        <v>32</v>
      </c>
      <c r="AM508" t="s">
        <v>33</v>
      </c>
      <c r="AN508" t="s">
        <v>46</v>
      </c>
      <c r="AO508" t="s">
        <v>27</v>
      </c>
    </row>
    <row r="509" spans="1:41" x14ac:dyDescent="0.2">
      <c r="A509" t="s">
        <v>27</v>
      </c>
      <c r="B509">
        <v>2070384</v>
      </c>
      <c r="C509" t="s">
        <v>40</v>
      </c>
      <c r="D509" t="s">
        <v>47</v>
      </c>
      <c r="E509" t="s">
        <v>42</v>
      </c>
      <c r="F509">
        <v>53202</v>
      </c>
      <c r="G509" t="s">
        <v>29</v>
      </c>
      <c r="H509" t="s">
        <v>43</v>
      </c>
      <c r="I509">
        <v>5422</v>
      </c>
      <c r="J509" t="s">
        <v>30</v>
      </c>
      <c r="K509" t="s">
        <v>31</v>
      </c>
      <c r="L509">
        <f>VLOOKUP($K509,Key!$A$1:$D$106,2,FALSE)</f>
        <v>43.034619999999997</v>
      </c>
      <c r="M509">
        <f>VLOOKUP($K509,Key!$A$1:$D$106,3,FALSE)</f>
        <v>-87.917500000000004</v>
      </c>
      <c r="N509" t="str">
        <f>VLOOKUP($K509,Key!$A$1:$D$106,4,FALSE)</f>
        <v>Milwaukee</v>
      </c>
      <c r="O509" t="s">
        <v>35</v>
      </c>
      <c r="P509">
        <f>VLOOKUP($O509,Key!$A$1:$D$106,2,FALSE)</f>
        <v>43.042490000000001</v>
      </c>
      <c r="Q509">
        <f>VLOOKUP($O509,Key!$A$1:$D$106,3,FALSE)</f>
        <v>-87.909959999999998</v>
      </c>
      <c r="R509" t="str">
        <f>VLOOKUP($O509,Key!$A$1:$D$106,4,FALSE)</f>
        <v>Milwaukee</v>
      </c>
      <c r="S509">
        <v>6</v>
      </c>
      <c r="T509">
        <v>0</v>
      </c>
      <c r="U509">
        <v>0</v>
      </c>
      <c r="V509" t="s">
        <v>32</v>
      </c>
      <c r="W509">
        <v>0</v>
      </c>
      <c r="X509">
        <v>0</v>
      </c>
      <c r="Y509">
        <v>0</v>
      </c>
      <c r="Z509" s="4">
        <v>-1</v>
      </c>
      <c r="AA509" s="1">
        <v>43524</v>
      </c>
      <c r="AB509" s="6">
        <f t="shared" si="42"/>
        <v>43497</v>
      </c>
      <c r="AC509" s="6">
        <f t="shared" si="43"/>
        <v>43524</v>
      </c>
      <c r="AD509" s="6" t="str">
        <f t="shared" si="44"/>
        <v>Thursday</v>
      </c>
      <c r="AE509" s="2">
        <v>0.4448611111111111</v>
      </c>
      <c r="AF509" s="4">
        <v>1</v>
      </c>
      <c r="AG509" s="1">
        <v>43524</v>
      </c>
      <c r="AH509" s="6">
        <f t="shared" si="45"/>
        <v>43497</v>
      </c>
      <c r="AI509" s="6">
        <f t="shared" si="46"/>
        <v>43524</v>
      </c>
      <c r="AJ509" s="6" t="str">
        <f t="shared" si="47"/>
        <v>Thursday</v>
      </c>
      <c r="AK509" s="2">
        <v>0.44885416666666672</v>
      </c>
      <c r="AL509" t="s">
        <v>32</v>
      </c>
      <c r="AM509" t="s">
        <v>33</v>
      </c>
      <c r="AN509" t="s">
        <v>46</v>
      </c>
      <c r="AO509" t="s">
        <v>27</v>
      </c>
    </row>
    <row r="510" spans="1:41" x14ac:dyDescent="0.2">
      <c r="A510" t="s">
        <v>27</v>
      </c>
      <c r="B510">
        <v>2131860</v>
      </c>
      <c r="C510" t="s">
        <v>40</v>
      </c>
      <c r="D510" t="s">
        <v>47</v>
      </c>
      <c r="E510" t="s">
        <v>42</v>
      </c>
      <c r="F510">
        <v>53216</v>
      </c>
      <c r="G510" t="s">
        <v>29</v>
      </c>
      <c r="H510" t="s">
        <v>43</v>
      </c>
      <c r="I510">
        <v>5474</v>
      </c>
      <c r="J510" t="s">
        <v>30</v>
      </c>
      <c r="K510" t="s">
        <v>75</v>
      </c>
      <c r="L510">
        <f>VLOOKUP($K510,Key!$A$1:$D$106,2,FALSE)</f>
        <v>43.038600000000002</v>
      </c>
      <c r="M510">
        <f>VLOOKUP($K510,Key!$A$1:$D$106,3,FALSE)</f>
        <v>-87.912099999999995</v>
      </c>
      <c r="N510" t="str">
        <f>VLOOKUP($K510,Key!$A$1:$D$106,4,FALSE)</f>
        <v>Milwaukee</v>
      </c>
      <c r="O510" t="s">
        <v>49</v>
      </c>
      <c r="P510">
        <f>VLOOKUP($O510,Key!$A$1:$D$106,2,FALSE)</f>
        <v>43.03913</v>
      </c>
      <c r="Q510">
        <f>VLOOKUP($O510,Key!$A$1:$D$106,3,FALSE)</f>
        <v>-87.916150000000002</v>
      </c>
      <c r="R510" t="str">
        <f>VLOOKUP($O510,Key!$A$1:$D$106,4,FALSE)</f>
        <v>Milwaukee</v>
      </c>
      <c r="S510">
        <v>4</v>
      </c>
      <c r="T510">
        <v>0</v>
      </c>
      <c r="U510">
        <v>0</v>
      </c>
      <c r="V510" t="s">
        <v>32</v>
      </c>
      <c r="W510">
        <v>0</v>
      </c>
      <c r="X510">
        <v>0</v>
      </c>
      <c r="Y510">
        <v>0</v>
      </c>
      <c r="Z510" s="5">
        <v>-1</v>
      </c>
      <c r="AA510" s="1">
        <v>43524</v>
      </c>
      <c r="AB510" s="7">
        <f t="shared" si="42"/>
        <v>43497</v>
      </c>
      <c r="AC510" s="7">
        <f t="shared" si="43"/>
        <v>43524</v>
      </c>
      <c r="AD510" s="7" t="str">
        <f t="shared" si="44"/>
        <v>Thursday</v>
      </c>
      <c r="AE510" s="2">
        <v>0.56299768518518511</v>
      </c>
      <c r="AF510" s="5">
        <v>1</v>
      </c>
      <c r="AG510" s="1">
        <v>43524</v>
      </c>
      <c r="AH510" s="7">
        <f t="shared" si="45"/>
        <v>43497</v>
      </c>
      <c r="AI510" s="7">
        <f t="shared" si="46"/>
        <v>43524</v>
      </c>
      <c r="AJ510" s="7" t="str">
        <f t="shared" si="47"/>
        <v>Thursday</v>
      </c>
      <c r="AK510" s="2">
        <v>0.56550925925925932</v>
      </c>
      <c r="AL510" t="s">
        <v>32</v>
      </c>
      <c r="AM510" t="s">
        <v>33</v>
      </c>
      <c r="AN510" t="s">
        <v>46</v>
      </c>
      <c r="AO510" t="s">
        <v>27</v>
      </c>
    </row>
    <row r="511" spans="1:41" x14ac:dyDescent="0.2">
      <c r="A511" t="s">
        <v>27</v>
      </c>
      <c r="B511">
        <v>2396903</v>
      </c>
      <c r="C511" t="s">
        <v>40</v>
      </c>
      <c r="D511" t="s">
        <v>47</v>
      </c>
      <c r="E511" t="s">
        <v>42</v>
      </c>
      <c r="F511">
        <v>53211</v>
      </c>
      <c r="G511" t="s">
        <v>29</v>
      </c>
      <c r="H511" t="s">
        <v>43</v>
      </c>
      <c r="I511">
        <v>12502</v>
      </c>
      <c r="J511" t="s">
        <v>30</v>
      </c>
      <c r="K511" t="s">
        <v>83</v>
      </c>
      <c r="L511">
        <f>VLOOKUP($K511,Key!$A$1:$D$106,2,FALSE)</f>
        <v>43.074655999999997</v>
      </c>
      <c r="M511">
        <f>VLOOKUP($K511,Key!$A$1:$D$106,3,FALSE)</f>
        <v>-87.889011999999994</v>
      </c>
      <c r="N511" t="str">
        <f>VLOOKUP($K511,Key!$A$1:$D$106,4,FALSE)</f>
        <v>Milwaukee</v>
      </c>
      <c r="O511" t="s">
        <v>79</v>
      </c>
      <c r="P511">
        <f>VLOOKUP($O511,Key!$A$1:$D$106,2,FALSE)</f>
        <v>43.077359999999999</v>
      </c>
      <c r="Q511">
        <f>VLOOKUP($O511,Key!$A$1:$D$106,3,FALSE)</f>
        <v>-87.880769999999998</v>
      </c>
      <c r="R511" t="str">
        <f>VLOOKUP($O511,Key!$A$1:$D$106,4,FALSE)</f>
        <v>Milwaukee</v>
      </c>
      <c r="S511">
        <v>5</v>
      </c>
      <c r="T511">
        <v>0</v>
      </c>
      <c r="U511">
        <v>0</v>
      </c>
      <c r="V511" t="s">
        <v>32</v>
      </c>
      <c r="W511">
        <v>0</v>
      </c>
      <c r="X511">
        <v>0</v>
      </c>
      <c r="Y511">
        <v>0</v>
      </c>
      <c r="Z511" s="5">
        <v>-1</v>
      </c>
      <c r="AA511" s="1">
        <v>43524</v>
      </c>
      <c r="AB511" s="7">
        <f t="shared" si="42"/>
        <v>43497</v>
      </c>
      <c r="AC511" s="7">
        <f t="shared" si="43"/>
        <v>43524</v>
      </c>
      <c r="AD511" s="7" t="str">
        <f t="shared" si="44"/>
        <v>Thursday</v>
      </c>
      <c r="AE511" s="2">
        <v>0.78488425925925931</v>
      </c>
      <c r="AF511" s="5">
        <v>1</v>
      </c>
      <c r="AG511" s="1">
        <v>43524</v>
      </c>
      <c r="AH511" s="7">
        <f t="shared" si="45"/>
        <v>43497</v>
      </c>
      <c r="AI511" s="7">
        <f t="shared" si="46"/>
        <v>43524</v>
      </c>
      <c r="AJ511" s="7" t="str">
        <f t="shared" si="47"/>
        <v>Thursday</v>
      </c>
      <c r="AK511" s="2">
        <v>0.78856481481481477</v>
      </c>
      <c r="AL511" t="s">
        <v>32</v>
      </c>
      <c r="AM511" t="s">
        <v>33</v>
      </c>
      <c r="AN511" t="s">
        <v>46</v>
      </c>
      <c r="AO51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8D54-6EC4-42EE-8AC3-0CC84A3F98E6}">
  <dimension ref="A1:AO439"/>
  <sheetViews>
    <sheetView workbookViewId="0">
      <selection activeCell="O11" sqref="O11"/>
    </sheetView>
  </sheetViews>
  <sheetFormatPr baseColWidth="10" defaultColWidth="8.83203125" defaultRowHeight="15" x14ac:dyDescent="0.2"/>
  <cols>
    <col min="11" max="11" width="31.16406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134</v>
      </c>
      <c r="M1" s="3" t="s">
        <v>135</v>
      </c>
      <c r="N1" s="3" t="s">
        <v>136</v>
      </c>
      <c r="O1" t="s">
        <v>11</v>
      </c>
      <c r="P1" s="3" t="s">
        <v>137</v>
      </c>
      <c r="Q1" s="3" t="s">
        <v>138</v>
      </c>
      <c r="R1" s="3" t="s">
        <v>139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s="3" t="s">
        <v>140</v>
      </c>
      <c r="AA1" t="s">
        <v>19</v>
      </c>
      <c r="AB1" s="3" t="s">
        <v>141</v>
      </c>
      <c r="AC1" s="3" t="s">
        <v>142</v>
      </c>
      <c r="AD1" s="3" t="s">
        <v>143</v>
      </c>
      <c r="AE1" t="s">
        <v>21</v>
      </c>
      <c r="AF1" s="3" t="s">
        <v>144</v>
      </c>
      <c r="AG1" t="s">
        <v>20</v>
      </c>
      <c r="AH1" s="3" t="s">
        <v>145</v>
      </c>
      <c r="AI1" s="3" t="s">
        <v>146</v>
      </c>
      <c r="AJ1" s="3" t="s">
        <v>147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</row>
    <row r="2" spans="1:41" x14ac:dyDescent="0.2">
      <c r="A2" t="s">
        <v>27</v>
      </c>
      <c r="B2">
        <v>552586</v>
      </c>
      <c r="C2" t="s">
        <v>28</v>
      </c>
      <c r="G2" t="s">
        <v>29</v>
      </c>
      <c r="I2">
        <v>5518</v>
      </c>
      <c r="J2" t="s">
        <v>30</v>
      </c>
      <c r="K2" t="s">
        <v>31</v>
      </c>
      <c r="L2">
        <f>VLOOKUP($K2,Key!$A$1:$D$106,2,FALSE)</f>
        <v>43.034619999999997</v>
      </c>
      <c r="M2">
        <f>VLOOKUP($K2,Key!$A$1:$D$106,3,FALSE)</f>
        <v>-87.917500000000004</v>
      </c>
      <c r="N2" t="str">
        <f>VLOOKUP($K2,Key!$A$1:$D$106,4,FALSE)</f>
        <v>Milwaukee</v>
      </c>
      <c r="O2" t="s">
        <v>31</v>
      </c>
      <c r="P2">
        <f>VLOOKUP($O2,Key!$A$1:$D$106,2,FALSE)</f>
        <v>43.034619999999997</v>
      </c>
      <c r="Q2">
        <f>VLOOKUP($O2,Key!$A$1:$D$106,3,FALSE)</f>
        <v>-87.917500000000004</v>
      </c>
      <c r="R2" t="str">
        <f>VLOOKUP($O2,Key!$A$1:$D$106,4,FALSE)</f>
        <v>Milwaukee</v>
      </c>
      <c r="S2">
        <v>11</v>
      </c>
      <c r="T2">
        <v>0</v>
      </c>
      <c r="U2">
        <v>0</v>
      </c>
      <c r="V2" t="s">
        <v>32</v>
      </c>
      <c r="W2">
        <v>1</v>
      </c>
      <c r="X2">
        <v>1</v>
      </c>
      <c r="Y2">
        <v>40</v>
      </c>
      <c r="Z2" s="4">
        <v>-1</v>
      </c>
      <c r="AA2" s="1">
        <v>43498</v>
      </c>
      <c r="AB2" s="6">
        <f t="shared" ref="AB2:AB65" si="0">DATE(YEAR(AA2), MONTH(AA2), 1)</f>
        <v>43497</v>
      </c>
      <c r="AC2" s="6">
        <f t="shared" ref="AC2:AC65" si="1">AA2</f>
        <v>43498</v>
      </c>
      <c r="AD2" s="6" t="str">
        <f t="shared" ref="AD2:AD65" si="2">TEXT(AC2,"dddd")</f>
        <v>Saturday</v>
      </c>
      <c r="AE2" s="2">
        <v>0.48530092592592594</v>
      </c>
      <c r="AF2" s="4">
        <v>1</v>
      </c>
      <c r="AG2" s="1">
        <v>43498</v>
      </c>
      <c r="AH2" s="6">
        <f t="shared" ref="AH2:AH65" si="3">DATE(YEAR(AG2), MONTH(AG2), 1)</f>
        <v>43497</v>
      </c>
      <c r="AI2" s="6">
        <f t="shared" ref="AI2:AI65" si="4">AG2</f>
        <v>43498</v>
      </c>
      <c r="AJ2" s="6" t="str">
        <f t="shared" ref="AJ2:AJ65" si="5">TEXT(AI2,"dddd")</f>
        <v>Saturday</v>
      </c>
      <c r="AK2" s="2">
        <v>0.49274305555555559</v>
      </c>
      <c r="AL2" t="s">
        <v>32</v>
      </c>
      <c r="AM2" t="s">
        <v>33</v>
      </c>
      <c r="AN2" t="s">
        <v>34</v>
      </c>
      <c r="AO2" t="s">
        <v>27</v>
      </c>
    </row>
    <row r="3" spans="1:41" x14ac:dyDescent="0.2">
      <c r="A3" t="s">
        <v>27</v>
      </c>
      <c r="B3">
        <v>552586</v>
      </c>
      <c r="C3" t="s">
        <v>28</v>
      </c>
      <c r="G3" t="s">
        <v>29</v>
      </c>
      <c r="I3">
        <v>12621</v>
      </c>
      <c r="J3" t="s">
        <v>30</v>
      </c>
      <c r="K3" t="s">
        <v>31</v>
      </c>
      <c r="L3">
        <f>VLOOKUP($K3,Key!$A$1:$D$106,2,FALSE)</f>
        <v>43.034619999999997</v>
      </c>
      <c r="M3">
        <f>VLOOKUP($K3,Key!$A$1:$D$106,3,FALSE)</f>
        <v>-87.917500000000004</v>
      </c>
      <c r="N3" t="str">
        <f>VLOOKUP($K3,Key!$A$1:$D$106,4,FALSE)</f>
        <v>Milwaukee</v>
      </c>
      <c r="O3" t="s">
        <v>31</v>
      </c>
      <c r="P3">
        <f>VLOOKUP($O3,Key!$A$1:$D$106,2,FALSE)</f>
        <v>43.034619999999997</v>
      </c>
      <c r="Q3">
        <f>VLOOKUP($O3,Key!$A$1:$D$106,3,FALSE)</f>
        <v>-87.917500000000004</v>
      </c>
      <c r="R3" t="str">
        <f>VLOOKUP($O3,Key!$A$1:$D$106,4,FALSE)</f>
        <v>Milwaukee</v>
      </c>
      <c r="S3">
        <v>10</v>
      </c>
      <c r="T3">
        <v>0</v>
      </c>
      <c r="U3">
        <v>0</v>
      </c>
      <c r="V3" t="s">
        <v>32</v>
      </c>
      <c r="W3">
        <v>1</v>
      </c>
      <c r="X3">
        <v>1</v>
      </c>
      <c r="Y3">
        <v>40</v>
      </c>
      <c r="Z3" s="5">
        <v>-1</v>
      </c>
      <c r="AA3" s="1">
        <v>43498</v>
      </c>
      <c r="AB3" s="7">
        <f t="shared" si="0"/>
        <v>43497</v>
      </c>
      <c r="AC3" s="7">
        <f t="shared" si="1"/>
        <v>43498</v>
      </c>
      <c r="AD3" s="7" t="str">
        <f t="shared" si="2"/>
        <v>Saturday</v>
      </c>
      <c r="AE3" s="2">
        <v>0.48561342592592593</v>
      </c>
      <c r="AF3" s="5">
        <v>1</v>
      </c>
      <c r="AG3" s="1">
        <v>43498</v>
      </c>
      <c r="AH3" s="7">
        <f t="shared" si="3"/>
        <v>43497</v>
      </c>
      <c r="AI3" s="7">
        <f t="shared" si="4"/>
        <v>43498</v>
      </c>
      <c r="AJ3" s="7" t="str">
        <f t="shared" si="5"/>
        <v>Saturday</v>
      </c>
      <c r="AK3" s="2">
        <v>0.49291666666666667</v>
      </c>
      <c r="AL3" t="s">
        <v>32</v>
      </c>
      <c r="AM3" t="s">
        <v>33</v>
      </c>
      <c r="AN3" t="s">
        <v>34</v>
      </c>
      <c r="AO3" t="s">
        <v>27</v>
      </c>
    </row>
    <row r="4" spans="1:41" x14ac:dyDescent="0.2">
      <c r="A4" t="s">
        <v>27</v>
      </c>
      <c r="B4">
        <v>552586</v>
      </c>
      <c r="C4" t="s">
        <v>28</v>
      </c>
      <c r="G4" t="s">
        <v>29</v>
      </c>
      <c r="I4">
        <v>12588</v>
      </c>
      <c r="J4" t="s">
        <v>30</v>
      </c>
      <c r="K4" t="s">
        <v>31</v>
      </c>
      <c r="L4">
        <f>VLOOKUP($K4,Key!$A$1:$D$106,2,FALSE)</f>
        <v>43.034619999999997</v>
      </c>
      <c r="M4">
        <f>VLOOKUP($K4,Key!$A$1:$D$106,3,FALSE)</f>
        <v>-87.917500000000004</v>
      </c>
      <c r="N4" t="str">
        <f>VLOOKUP($K4,Key!$A$1:$D$106,4,FALSE)</f>
        <v>Milwaukee</v>
      </c>
      <c r="O4" t="s">
        <v>31</v>
      </c>
      <c r="P4">
        <f>VLOOKUP($O4,Key!$A$1:$D$106,2,FALSE)</f>
        <v>43.034619999999997</v>
      </c>
      <c r="Q4">
        <f>VLOOKUP($O4,Key!$A$1:$D$106,3,FALSE)</f>
        <v>-87.917500000000004</v>
      </c>
      <c r="R4" t="str">
        <f>VLOOKUP($O4,Key!$A$1:$D$106,4,FALSE)</f>
        <v>Milwaukee</v>
      </c>
      <c r="S4">
        <v>10</v>
      </c>
      <c r="T4">
        <v>0</v>
      </c>
      <c r="U4">
        <v>0</v>
      </c>
      <c r="V4" t="s">
        <v>32</v>
      </c>
      <c r="W4">
        <v>1</v>
      </c>
      <c r="X4">
        <v>1</v>
      </c>
      <c r="Y4">
        <v>40</v>
      </c>
      <c r="Z4" s="4">
        <v>-1</v>
      </c>
      <c r="AA4" s="1">
        <v>43498</v>
      </c>
      <c r="AB4" s="6">
        <f t="shared" si="0"/>
        <v>43497</v>
      </c>
      <c r="AC4" s="6">
        <f t="shared" si="1"/>
        <v>43498</v>
      </c>
      <c r="AD4" s="6" t="str">
        <f t="shared" si="2"/>
        <v>Saturday</v>
      </c>
      <c r="AE4" s="2">
        <v>0.48574074074074075</v>
      </c>
      <c r="AF4" s="4">
        <v>1</v>
      </c>
      <c r="AG4" s="1">
        <v>43498</v>
      </c>
      <c r="AH4" s="6">
        <f t="shared" si="3"/>
        <v>43497</v>
      </c>
      <c r="AI4" s="6">
        <f t="shared" si="4"/>
        <v>43498</v>
      </c>
      <c r="AJ4" s="6" t="str">
        <f t="shared" si="5"/>
        <v>Saturday</v>
      </c>
      <c r="AK4" s="2">
        <v>0.49300925925925926</v>
      </c>
      <c r="AL4" t="s">
        <v>32</v>
      </c>
      <c r="AM4" t="s">
        <v>33</v>
      </c>
      <c r="AN4" t="s">
        <v>34</v>
      </c>
      <c r="AO4" t="s">
        <v>27</v>
      </c>
    </row>
    <row r="5" spans="1:41" x14ac:dyDescent="0.2">
      <c r="A5" t="s">
        <v>27</v>
      </c>
      <c r="B5">
        <v>552586</v>
      </c>
      <c r="C5" t="s">
        <v>28</v>
      </c>
      <c r="G5" t="s">
        <v>29</v>
      </c>
      <c r="I5">
        <v>12680</v>
      </c>
      <c r="J5" t="s">
        <v>30</v>
      </c>
      <c r="K5" t="s">
        <v>31</v>
      </c>
      <c r="L5">
        <f>VLOOKUP($K5,Key!$A$1:$D$106,2,FALSE)</f>
        <v>43.034619999999997</v>
      </c>
      <c r="M5">
        <f>VLOOKUP($K5,Key!$A$1:$D$106,3,FALSE)</f>
        <v>-87.917500000000004</v>
      </c>
      <c r="N5" t="str">
        <f>VLOOKUP($K5,Key!$A$1:$D$106,4,FALSE)</f>
        <v>Milwaukee</v>
      </c>
      <c r="O5" t="s">
        <v>31</v>
      </c>
      <c r="P5">
        <f>VLOOKUP($O5,Key!$A$1:$D$106,2,FALSE)</f>
        <v>43.034619999999997</v>
      </c>
      <c r="Q5">
        <f>VLOOKUP($O5,Key!$A$1:$D$106,3,FALSE)</f>
        <v>-87.917500000000004</v>
      </c>
      <c r="R5" t="str">
        <f>VLOOKUP($O5,Key!$A$1:$D$106,4,FALSE)</f>
        <v>Milwaukee</v>
      </c>
      <c r="S5">
        <v>11</v>
      </c>
      <c r="T5">
        <v>0</v>
      </c>
      <c r="U5">
        <v>0</v>
      </c>
      <c r="V5" t="s">
        <v>32</v>
      </c>
      <c r="W5">
        <v>1</v>
      </c>
      <c r="X5">
        <v>1</v>
      </c>
      <c r="Y5">
        <v>40</v>
      </c>
      <c r="Z5" s="5">
        <v>-1</v>
      </c>
      <c r="AA5" s="1">
        <v>43498</v>
      </c>
      <c r="AB5" s="7">
        <f t="shared" si="0"/>
        <v>43497</v>
      </c>
      <c r="AC5" s="7">
        <f t="shared" si="1"/>
        <v>43498</v>
      </c>
      <c r="AD5" s="7" t="str">
        <f t="shared" si="2"/>
        <v>Saturday</v>
      </c>
      <c r="AE5" s="2">
        <v>0.48608796296296292</v>
      </c>
      <c r="AF5" s="5">
        <v>1</v>
      </c>
      <c r="AG5" s="1">
        <v>43498</v>
      </c>
      <c r="AH5" s="7">
        <f t="shared" si="3"/>
        <v>43497</v>
      </c>
      <c r="AI5" s="7">
        <f t="shared" si="4"/>
        <v>43498</v>
      </c>
      <c r="AJ5" s="7" t="str">
        <f t="shared" si="5"/>
        <v>Saturday</v>
      </c>
      <c r="AK5" s="2">
        <v>0.4931018518518519</v>
      </c>
      <c r="AL5" t="s">
        <v>32</v>
      </c>
      <c r="AM5" t="s">
        <v>33</v>
      </c>
      <c r="AN5" t="s">
        <v>34</v>
      </c>
      <c r="AO5" t="s">
        <v>27</v>
      </c>
    </row>
    <row r="6" spans="1:41" x14ac:dyDescent="0.2">
      <c r="A6" t="s">
        <v>27</v>
      </c>
      <c r="B6">
        <v>552586</v>
      </c>
      <c r="C6" t="s">
        <v>28</v>
      </c>
      <c r="G6" t="s">
        <v>29</v>
      </c>
      <c r="I6">
        <v>11108</v>
      </c>
      <c r="J6" t="s">
        <v>30</v>
      </c>
      <c r="K6" t="s">
        <v>31</v>
      </c>
      <c r="L6">
        <f>VLOOKUP($K6,Key!$A$1:$D$106,2,FALSE)</f>
        <v>43.034619999999997</v>
      </c>
      <c r="M6">
        <f>VLOOKUP($K6,Key!$A$1:$D$106,3,FALSE)</f>
        <v>-87.917500000000004</v>
      </c>
      <c r="N6" t="str">
        <f>VLOOKUP($K6,Key!$A$1:$D$106,4,FALSE)</f>
        <v>Milwaukee</v>
      </c>
      <c r="O6" t="s">
        <v>31</v>
      </c>
      <c r="P6">
        <f>VLOOKUP($O6,Key!$A$1:$D$106,2,FALSE)</f>
        <v>43.034619999999997</v>
      </c>
      <c r="Q6">
        <f>VLOOKUP($O6,Key!$A$1:$D$106,3,FALSE)</f>
        <v>-87.917500000000004</v>
      </c>
      <c r="R6" t="str">
        <f>VLOOKUP($O6,Key!$A$1:$D$106,4,FALSE)</f>
        <v>Milwaukee</v>
      </c>
      <c r="S6">
        <v>16</v>
      </c>
      <c r="T6">
        <v>0</v>
      </c>
      <c r="U6">
        <v>0</v>
      </c>
      <c r="V6" t="s">
        <v>32</v>
      </c>
      <c r="W6">
        <v>2</v>
      </c>
      <c r="X6">
        <v>1.9</v>
      </c>
      <c r="Y6">
        <v>80</v>
      </c>
      <c r="Z6" s="4">
        <v>-1</v>
      </c>
      <c r="AA6" s="1">
        <v>43498</v>
      </c>
      <c r="AB6" s="6">
        <f t="shared" si="0"/>
        <v>43497</v>
      </c>
      <c r="AC6" s="6">
        <f t="shared" si="1"/>
        <v>43498</v>
      </c>
      <c r="AD6" s="6" t="str">
        <f t="shared" si="2"/>
        <v>Saturday</v>
      </c>
      <c r="AE6" s="2">
        <v>0.48628472222222219</v>
      </c>
      <c r="AF6" s="4">
        <v>1</v>
      </c>
      <c r="AG6" s="1">
        <v>43498</v>
      </c>
      <c r="AH6" s="6">
        <f t="shared" si="3"/>
        <v>43497</v>
      </c>
      <c r="AI6" s="6">
        <f t="shared" si="4"/>
        <v>43498</v>
      </c>
      <c r="AJ6" s="6" t="str">
        <f t="shared" si="5"/>
        <v>Saturday</v>
      </c>
      <c r="AK6" s="2">
        <v>0.49722222222222223</v>
      </c>
      <c r="AL6" t="s">
        <v>32</v>
      </c>
      <c r="AM6" t="s">
        <v>33</v>
      </c>
      <c r="AN6" t="s">
        <v>34</v>
      </c>
      <c r="AO6" t="s">
        <v>27</v>
      </c>
    </row>
    <row r="7" spans="1:41" x14ac:dyDescent="0.2">
      <c r="A7" t="s">
        <v>27</v>
      </c>
      <c r="B7">
        <v>552586</v>
      </c>
      <c r="C7" t="s">
        <v>28</v>
      </c>
      <c r="G7" t="s">
        <v>29</v>
      </c>
      <c r="I7">
        <v>11064</v>
      </c>
      <c r="J7" t="s">
        <v>30</v>
      </c>
      <c r="K7" t="s">
        <v>31</v>
      </c>
      <c r="L7">
        <f>VLOOKUP($K7,Key!$A$1:$D$106,2,FALSE)</f>
        <v>43.034619999999997</v>
      </c>
      <c r="M7">
        <f>VLOOKUP($K7,Key!$A$1:$D$106,3,FALSE)</f>
        <v>-87.917500000000004</v>
      </c>
      <c r="N7" t="str">
        <f>VLOOKUP($K7,Key!$A$1:$D$106,4,FALSE)</f>
        <v>Milwaukee</v>
      </c>
      <c r="O7" t="s">
        <v>31</v>
      </c>
      <c r="P7">
        <f>VLOOKUP($O7,Key!$A$1:$D$106,2,FALSE)</f>
        <v>43.034619999999997</v>
      </c>
      <c r="Q7">
        <f>VLOOKUP($O7,Key!$A$1:$D$106,3,FALSE)</f>
        <v>-87.917500000000004</v>
      </c>
      <c r="R7" t="str">
        <f>VLOOKUP($O7,Key!$A$1:$D$106,4,FALSE)</f>
        <v>Milwaukee</v>
      </c>
      <c r="S7">
        <v>16</v>
      </c>
      <c r="T7">
        <v>0</v>
      </c>
      <c r="U7">
        <v>0</v>
      </c>
      <c r="V7" t="s">
        <v>32</v>
      </c>
      <c r="W7">
        <v>2</v>
      </c>
      <c r="X7">
        <v>1.9</v>
      </c>
      <c r="Y7">
        <v>80</v>
      </c>
      <c r="Z7" s="5">
        <v>-1</v>
      </c>
      <c r="AA7" s="1">
        <v>43498</v>
      </c>
      <c r="AB7" s="7">
        <f t="shared" si="0"/>
        <v>43497</v>
      </c>
      <c r="AC7" s="7">
        <f t="shared" si="1"/>
        <v>43498</v>
      </c>
      <c r="AD7" s="7" t="str">
        <f t="shared" si="2"/>
        <v>Saturday</v>
      </c>
      <c r="AE7" s="2">
        <v>0.48667824074074079</v>
      </c>
      <c r="AF7" s="5">
        <v>1</v>
      </c>
      <c r="AG7" s="1">
        <v>43498</v>
      </c>
      <c r="AH7" s="7">
        <f t="shared" si="3"/>
        <v>43497</v>
      </c>
      <c r="AI7" s="7">
        <f t="shared" si="4"/>
        <v>43498</v>
      </c>
      <c r="AJ7" s="7" t="str">
        <f t="shared" si="5"/>
        <v>Saturday</v>
      </c>
      <c r="AK7" s="2">
        <v>0.49732638888888886</v>
      </c>
      <c r="AL7" t="s">
        <v>32</v>
      </c>
      <c r="AM7" t="s">
        <v>33</v>
      </c>
      <c r="AN7" t="s">
        <v>34</v>
      </c>
      <c r="AO7" t="s">
        <v>27</v>
      </c>
    </row>
    <row r="8" spans="1:41" x14ac:dyDescent="0.2">
      <c r="A8" t="s">
        <v>27</v>
      </c>
      <c r="B8">
        <v>552586</v>
      </c>
      <c r="C8" t="s">
        <v>28</v>
      </c>
      <c r="G8" t="s">
        <v>29</v>
      </c>
      <c r="I8">
        <v>12586</v>
      </c>
      <c r="J8" t="s">
        <v>30</v>
      </c>
      <c r="K8" t="s">
        <v>35</v>
      </c>
      <c r="L8">
        <f>VLOOKUP($K8,Key!$A$1:$D$106,2,FALSE)</f>
        <v>43.042490000000001</v>
      </c>
      <c r="M8">
        <f>VLOOKUP($K8,Key!$A$1:$D$106,3,FALSE)</f>
        <v>-87.909959999999998</v>
      </c>
      <c r="N8" t="str">
        <f>VLOOKUP($K8,Key!$A$1:$D$106,4,FALSE)</f>
        <v>Milwaukee</v>
      </c>
      <c r="O8" t="s">
        <v>35</v>
      </c>
      <c r="P8">
        <f>VLOOKUP($O8,Key!$A$1:$D$106,2,FALSE)</f>
        <v>43.042490000000001</v>
      </c>
      <c r="Q8">
        <f>VLOOKUP($O8,Key!$A$1:$D$106,3,FALSE)</f>
        <v>-87.909959999999998</v>
      </c>
      <c r="R8" t="str">
        <f>VLOOKUP($O8,Key!$A$1:$D$106,4,FALSE)</f>
        <v>Milwaukee</v>
      </c>
      <c r="S8">
        <v>16</v>
      </c>
      <c r="T8">
        <v>0</v>
      </c>
      <c r="U8">
        <v>0</v>
      </c>
      <c r="V8" t="s">
        <v>32</v>
      </c>
      <c r="W8">
        <v>2</v>
      </c>
      <c r="X8">
        <v>1.9</v>
      </c>
      <c r="Y8">
        <v>80</v>
      </c>
      <c r="Z8" s="4">
        <v>-1</v>
      </c>
      <c r="AA8" s="1">
        <v>43498</v>
      </c>
      <c r="AB8" s="6">
        <f t="shared" si="0"/>
        <v>43497</v>
      </c>
      <c r="AC8" s="6">
        <f t="shared" si="1"/>
        <v>43498</v>
      </c>
      <c r="AD8" s="6" t="str">
        <f t="shared" si="2"/>
        <v>Saturday</v>
      </c>
      <c r="AE8" s="2">
        <v>0.50842592592592595</v>
      </c>
      <c r="AF8" s="4">
        <v>1</v>
      </c>
      <c r="AG8" s="1">
        <v>43498</v>
      </c>
      <c r="AH8" s="6">
        <f t="shared" si="3"/>
        <v>43497</v>
      </c>
      <c r="AI8" s="6">
        <f t="shared" si="4"/>
        <v>43498</v>
      </c>
      <c r="AJ8" s="6" t="str">
        <f t="shared" si="5"/>
        <v>Saturday</v>
      </c>
      <c r="AK8" s="2">
        <v>0.51991898148148141</v>
      </c>
      <c r="AL8" t="s">
        <v>32</v>
      </c>
      <c r="AM8" t="s">
        <v>33</v>
      </c>
      <c r="AN8" t="s">
        <v>34</v>
      </c>
      <c r="AO8" t="s">
        <v>27</v>
      </c>
    </row>
    <row r="9" spans="1:41" x14ac:dyDescent="0.2">
      <c r="A9" t="s">
        <v>27</v>
      </c>
      <c r="B9">
        <v>552586</v>
      </c>
      <c r="C9" t="s">
        <v>28</v>
      </c>
      <c r="G9" t="s">
        <v>29</v>
      </c>
      <c r="I9">
        <v>12678</v>
      </c>
      <c r="J9" t="s">
        <v>30</v>
      </c>
      <c r="K9" t="s">
        <v>35</v>
      </c>
      <c r="L9">
        <f>VLOOKUP($K9,Key!$A$1:$D$106,2,FALSE)</f>
        <v>43.042490000000001</v>
      </c>
      <c r="M9">
        <f>VLOOKUP($K9,Key!$A$1:$D$106,3,FALSE)</f>
        <v>-87.909959999999998</v>
      </c>
      <c r="N9" t="str">
        <f>VLOOKUP($K9,Key!$A$1:$D$106,4,FALSE)</f>
        <v>Milwaukee</v>
      </c>
      <c r="O9" t="s">
        <v>35</v>
      </c>
      <c r="P9">
        <f>VLOOKUP($O9,Key!$A$1:$D$106,2,FALSE)</f>
        <v>43.042490000000001</v>
      </c>
      <c r="Q9">
        <f>VLOOKUP($O9,Key!$A$1:$D$106,3,FALSE)</f>
        <v>-87.909959999999998</v>
      </c>
      <c r="R9" t="str">
        <f>VLOOKUP($O9,Key!$A$1:$D$106,4,FALSE)</f>
        <v>Milwaukee</v>
      </c>
      <c r="S9">
        <v>17</v>
      </c>
      <c r="T9">
        <v>0</v>
      </c>
      <c r="U9">
        <v>0</v>
      </c>
      <c r="V9" t="s">
        <v>32</v>
      </c>
      <c r="W9">
        <v>2</v>
      </c>
      <c r="X9">
        <v>1.9</v>
      </c>
      <c r="Y9">
        <v>80</v>
      </c>
      <c r="Z9" s="5">
        <v>-1</v>
      </c>
      <c r="AA9" s="1">
        <v>43498</v>
      </c>
      <c r="AB9" s="7">
        <f t="shared" si="0"/>
        <v>43497</v>
      </c>
      <c r="AC9" s="7">
        <f t="shared" si="1"/>
        <v>43498</v>
      </c>
      <c r="AD9" s="7" t="str">
        <f t="shared" si="2"/>
        <v>Saturday</v>
      </c>
      <c r="AE9" s="2">
        <v>0.50869212962962962</v>
      </c>
      <c r="AF9" s="5">
        <v>1</v>
      </c>
      <c r="AG9" s="1">
        <v>43498</v>
      </c>
      <c r="AH9" s="7">
        <f t="shared" si="3"/>
        <v>43497</v>
      </c>
      <c r="AI9" s="7">
        <f t="shared" si="4"/>
        <v>43498</v>
      </c>
      <c r="AJ9" s="7" t="str">
        <f t="shared" si="5"/>
        <v>Saturday</v>
      </c>
      <c r="AK9" s="2">
        <v>0.52033564814814814</v>
      </c>
      <c r="AL9" t="s">
        <v>32</v>
      </c>
      <c r="AM9" t="s">
        <v>33</v>
      </c>
      <c r="AN9" t="s">
        <v>34</v>
      </c>
      <c r="AO9" t="s">
        <v>27</v>
      </c>
    </row>
    <row r="10" spans="1:41" x14ac:dyDescent="0.2">
      <c r="A10" t="s">
        <v>27</v>
      </c>
      <c r="B10">
        <v>552586</v>
      </c>
      <c r="C10" t="s">
        <v>28</v>
      </c>
      <c r="G10" t="s">
        <v>29</v>
      </c>
      <c r="I10">
        <v>12611</v>
      </c>
      <c r="J10" t="s">
        <v>30</v>
      </c>
      <c r="K10" t="s">
        <v>35</v>
      </c>
      <c r="L10">
        <f>VLOOKUP($K10,Key!$A$1:$D$106,2,FALSE)</f>
        <v>43.042490000000001</v>
      </c>
      <c r="M10">
        <f>VLOOKUP($K10,Key!$A$1:$D$106,3,FALSE)</f>
        <v>-87.909959999999998</v>
      </c>
      <c r="N10" t="str">
        <f>VLOOKUP($K10,Key!$A$1:$D$106,4,FALSE)</f>
        <v>Milwaukee</v>
      </c>
      <c r="O10" t="s">
        <v>35</v>
      </c>
      <c r="P10">
        <f>VLOOKUP($O10,Key!$A$1:$D$106,2,FALSE)</f>
        <v>43.042490000000001</v>
      </c>
      <c r="Q10">
        <f>VLOOKUP($O10,Key!$A$1:$D$106,3,FALSE)</f>
        <v>-87.909959999999998</v>
      </c>
      <c r="R10" t="str">
        <f>VLOOKUP($O10,Key!$A$1:$D$106,4,FALSE)</f>
        <v>Milwaukee</v>
      </c>
      <c r="S10">
        <v>17</v>
      </c>
      <c r="T10">
        <v>0</v>
      </c>
      <c r="U10">
        <v>0</v>
      </c>
      <c r="V10" t="s">
        <v>32</v>
      </c>
      <c r="W10">
        <v>2</v>
      </c>
      <c r="X10">
        <v>1.9</v>
      </c>
      <c r="Y10">
        <v>80</v>
      </c>
      <c r="Z10" s="4">
        <v>-1</v>
      </c>
      <c r="AA10" s="1">
        <v>43498</v>
      </c>
      <c r="AB10" s="6">
        <f t="shared" si="0"/>
        <v>43497</v>
      </c>
      <c r="AC10" s="6">
        <f t="shared" si="1"/>
        <v>43498</v>
      </c>
      <c r="AD10" s="6" t="str">
        <f t="shared" si="2"/>
        <v>Saturday</v>
      </c>
      <c r="AE10" s="2">
        <v>0.50890046296296299</v>
      </c>
      <c r="AF10" s="4">
        <v>1</v>
      </c>
      <c r="AG10" s="1">
        <v>43498</v>
      </c>
      <c r="AH10" s="6">
        <f t="shared" si="3"/>
        <v>43497</v>
      </c>
      <c r="AI10" s="6">
        <f t="shared" si="4"/>
        <v>43498</v>
      </c>
      <c r="AJ10" s="6" t="str">
        <f t="shared" si="5"/>
        <v>Saturday</v>
      </c>
      <c r="AK10" s="2">
        <v>0.52013888888888882</v>
      </c>
      <c r="AL10" t="s">
        <v>32</v>
      </c>
      <c r="AM10" t="s">
        <v>33</v>
      </c>
      <c r="AN10" t="s">
        <v>34</v>
      </c>
      <c r="AO10" t="s">
        <v>27</v>
      </c>
    </row>
    <row r="11" spans="1:41" x14ac:dyDescent="0.2">
      <c r="A11" t="s">
        <v>27</v>
      </c>
      <c r="B11">
        <v>552586</v>
      </c>
      <c r="C11" t="s">
        <v>28</v>
      </c>
      <c r="G11" t="s">
        <v>29</v>
      </c>
      <c r="I11">
        <v>12616</v>
      </c>
      <c r="J11" t="s">
        <v>30</v>
      </c>
      <c r="K11" t="s">
        <v>35</v>
      </c>
      <c r="L11">
        <f>VLOOKUP($K11,Key!$A$1:$D$106,2,FALSE)</f>
        <v>43.042490000000001</v>
      </c>
      <c r="M11">
        <f>VLOOKUP($K11,Key!$A$1:$D$106,3,FALSE)</f>
        <v>-87.909959999999998</v>
      </c>
      <c r="N11" t="str">
        <f>VLOOKUP($K11,Key!$A$1:$D$106,4,FALSE)</f>
        <v>Milwaukee</v>
      </c>
      <c r="O11" t="s">
        <v>35</v>
      </c>
      <c r="P11">
        <f>VLOOKUP($O11,Key!$A$1:$D$106,2,FALSE)</f>
        <v>43.042490000000001</v>
      </c>
      <c r="Q11">
        <f>VLOOKUP($O11,Key!$A$1:$D$106,3,FALSE)</f>
        <v>-87.909959999999998</v>
      </c>
      <c r="R11" t="str">
        <f>VLOOKUP($O11,Key!$A$1:$D$106,4,FALSE)</f>
        <v>Milwaukee</v>
      </c>
      <c r="S11">
        <v>0</v>
      </c>
      <c r="T11">
        <v>0</v>
      </c>
      <c r="U11">
        <v>0</v>
      </c>
      <c r="V11" t="s">
        <v>32</v>
      </c>
      <c r="W11">
        <v>0</v>
      </c>
      <c r="X11">
        <v>0</v>
      </c>
      <c r="Y11">
        <v>0</v>
      </c>
      <c r="Z11" s="5">
        <v>-1</v>
      </c>
      <c r="AA11" s="1">
        <v>43498</v>
      </c>
      <c r="AB11" s="7">
        <f t="shared" si="0"/>
        <v>43497</v>
      </c>
      <c r="AC11" s="7">
        <f t="shared" si="1"/>
        <v>43498</v>
      </c>
      <c r="AD11" s="7" t="str">
        <f t="shared" si="2"/>
        <v>Saturday</v>
      </c>
      <c r="AE11" s="2">
        <v>0.52134259259259264</v>
      </c>
      <c r="AF11" s="5">
        <v>1</v>
      </c>
      <c r="AG11" s="1">
        <v>43498</v>
      </c>
      <c r="AH11" s="7">
        <f t="shared" si="3"/>
        <v>43497</v>
      </c>
      <c r="AI11" s="7">
        <f t="shared" si="4"/>
        <v>43498</v>
      </c>
      <c r="AJ11" s="7" t="str">
        <f t="shared" si="5"/>
        <v>Saturday</v>
      </c>
      <c r="AK11" s="2">
        <v>0.52143518518518517</v>
      </c>
      <c r="AL11" t="s">
        <v>32</v>
      </c>
      <c r="AM11" t="s">
        <v>33</v>
      </c>
      <c r="AN11" t="s">
        <v>34</v>
      </c>
      <c r="AO11" t="s">
        <v>27</v>
      </c>
    </row>
    <row r="12" spans="1:41" x14ac:dyDescent="0.2">
      <c r="A12" t="s">
        <v>27</v>
      </c>
      <c r="B12">
        <v>552586</v>
      </c>
      <c r="C12" t="s">
        <v>28</v>
      </c>
      <c r="G12" t="s">
        <v>29</v>
      </c>
      <c r="I12">
        <v>23</v>
      </c>
      <c r="J12" t="s">
        <v>30</v>
      </c>
      <c r="K12" t="s">
        <v>35</v>
      </c>
      <c r="L12">
        <f>VLOOKUP($K12,Key!$A$1:$D$106,2,FALSE)</f>
        <v>43.042490000000001</v>
      </c>
      <c r="M12">
        <f>VLOOKUP($K12,Key!$A$1:$D$106,3,FALSE)</f>
        <v>-87.909959999999998</v>
      </c>
      <c r="N12" t="str">
        <f>VLOOKUP($K12,Key!$A$1:$D$106,4,FALSE)</f>
        <v>Milwaukee</v>
      </c>
      <c r="O12" t="s">
        <v>35</v>
      </c>
      <c r="P12">
        <f>VLOOKUP($O12,Key!$A$1:$D$106,2,FALSE)</f>
        <v>43.042490000000001</v>
      </c>
      <c r="Q12">
        <f>VLOOKUP($O12,Key!$A$1:$D$106,3,FALSE)</f>
        <v>-87.909959999999998</v>
      </c>
      <c r="R12" t="str">
        <f>VLOOKUP($O12,Key!$A$1:$D$106,4,FALSE)</f>
        <v>Milwaukee</v>
      </c>
      <c r="S12">
        <v>0</v>
      </c>
      <c r="T12">
        <v>0</v>
      </c>
      <c r="U12">
        <v>0</v>
      </c>
      <c r="V12" t="s">
        <v>32</v>
      </c>
      <c r="W12">
        <v>0</v>
      </c>
      <c r="X12">
        <v>0</v>
      </c>
      <c r="Y12">
        <v>0</v>
      </c>
      <c r="Z12" s="4">
        <v>-1</v>
      </c>
      <c r="AA12" s="1">
        <v>43498</v>
      </c>
      <c r="AB12" s="6">
        <f t="shared" si="0"/>
        <v>43497</v>
      </c>
      <c r="AC12" s="6">
        <f t="shared" si="1"/>
        <v>43498</v>
      </c>
      <c r="AD12" s="6" t="str">
        <f t="shared" si="2"/>
        <v>Saturday</v>
      </c>
      <c r="AE12" s="2">
        <v>0.52152777777777781</v>
      </c>
      <c r="AF12" s="4">
        <v>1</v>
      </c>
      <c r="AG12" s="1">
        <v>43498</v>
      </c>
      <c r="AH12" s="6">
        <f t="shared" si="3"/>
        <v>43497</v>
      </c>
      <c r="AI12" s="6">
        <f t="shared" si="4"/>
        <v>43498</v>
      </c>
      <c r="AJ12" s="6" t="str">
        <f t="shared" si="5"/>
        <v>Saturday</v>
      </c>
      <c r="AK12" s="2">
        <v>0.52173611111111107</v>
      </c>
      <c r="AL12" t="s">
        <v>32</v>
      </c>
      <c r="AM12" t="s">
        <v>33</v>
      </c>
      <c r="AN12" t="s">
        <v>34</v>
      </c>
      <c r="AO12" t="s">
        <v>27</v>
      </c>
    </row>
    <row r="13" spans="1:41" x14ac:dyDescent="0.2">
      <c r="A13" t="s">
        <v>27</v>
      </c>
      <c r="B13">
        <v>552586</v>
      </c>
      <c r="C13" t="s">
        <v>28</v>
      </c>
      <c r="G13" t="s">
        <v>29</v>
      </c>
      <c r="I13">
        <v>11166</v>
      </c>
      <c r="J13" t="s">
        <v>30</v>
      </c>
      <c r="K13" t="s">
        <v>35</v>
      </c>
      <c r="L13">
        <f>VLOOKUP($K13,Key!$A$1:$D$106,2,FALSE)</f>
        <v>43.042490000000001</v>
      </c>
      <c r="M13">
        <f>VLOOKUP($K13,Key!$A$1:$D$106,3,FALSE)</f>
        <v>-87.909959999999998</v>
      </c>
      <c r="N13" t="str">
        <f>VLOOKUP($K13,Key!$A$1:$D$106,4,FALSE)</f>
        <v>Milwaukee</v>
      </c>
      <c r="O13" t="s">
        <v>35</v>
      </c>
      <c r="P13">
        <f>VLOOKUP($O13,Key!$A$1:$D$106,2,FALSE)</f>
        <v>43.042490000000001</v>
      </c>
      <c r="Q13">
        <f>VLOOKUP($O13,Key!$A$1:$D$106,3,FALSE)</f>
        <v>-87.909959999999998</v>
      </c>
      <c r="R13" t="str">
        <f>VLOOKUP($O13,Key!$A$1:$D$106,4,FALSE)</f>
        <v>Milwaukee</v>
      </c>
      <c r="S13">
        <v>0</v>
      </c>
      <c r="T13">
        <v>0</v>
      </c>
      <c r="U13">
        <v>0</v>
      </c>
      <c r="V13" t="s">
        <v>32</v>
      </c>
      <c r="W13">
        <v>0</v>
      </c>
      <c r="X13">
        <v>0</v>
      </c>
      <c r="Y13">
        <v>0</v>
      </c>
      <c r="Z13" s="5">
        <v>-1</v>
      </c>
      <c r="AA13" s="1">
        <v>43498</v>
      </c>
      <c r="AB13" s="7">
        <f t="shared" si="0"/>
        <v>43497</v>
      </c>
      <c r="AC13" s="7">
        <f t="shared" si="1"/>
        <v>43498</v>
      </c>
      <c r="AD13" s="7" t="str">
        <f t="shared" si="2"/>
        <v>Saturday</v>
      </c>
      <c r="AE13" s="2">
        <v>0.52186342592592594</v>
      </c>
      <c r="AF13" s="5">
        <v>1</v>
      </c>
      <c r="AG13" s="1">
        <v>43498</v>
      </c>
      <c r="AH13" s="7">
        <f t="shared" si="3"/>
        <v>43497</v>
      </c>
      <c r="AI13" s="7">
        <f t="shared" si="4"/>
        <v>43498</v>
      </c>
      <c r="AJ13" s="7" t="str">
        <f t="shared" si="5"/>
        <v>Saturday</v>
      </c>
      <c r="AK13" s="2">
        <v>0.52197916666666666</v>
      </c>
      <c r="AL13" t="s">
        <v>32</v>
      </c>
      <c r="AM13" t="s">
        <v>33</v>
      </c>
      <c r="AN13" t="s">
        <v>34</v>
      </c>
      <c r="AO13" t="s">
        <v>27</v>
      </c>
    </row>
    <row r="14" spans="1:41" x14ac:dyDescent="0.2">
      <c r="A14" t="s">
        <v>27</v>
      </c>
      <c r="B14">
        <v>552586</v>
      </c>
      <c r="C14" t="s">
        <v>28</v>
      </c>
      <c r="G14" t="s">
        <v>29</v>
      </c>
      <c r="I14">
        <v>967</v>
      </c>
      <c r="J14" t="s">
        <v>30</v>
      </c>
      <c r="K14" t="s">
        <v>35</v>
      </c>
      <c r="L14">
        <f>VLOOKUP($K14,Key!$A$1:$D$106,2,FALSE)</f>
        <v>43.042490000000001</v>
      </c>
      <c r="M14">
        <f>VLOOKUP($K14,Key!$A$1:$D$106,3,FALSE)</f>
        <v>-87.909959999999998</v>
      </c>
      <c r="N14" t="str">
        <f>VLOOKUP($K14,Key!$A$1:$D$106,4,FALSE)</f>
        <v>Milwaukee</v>
      </c>
      <c r="O14" t="s">
        <v>35</v>
      </c>
      <c r="P14">
        <f>VLOOKUP($O14,Key!$A$1:$D$106,2,FALSE)</f>
        <v>43.042490000000001</v>
      </c>
      <c r="Q14">
        <f>VLOOKUP($O14,Key!$A$1:$D$106,3,FALSE)</f>
        <v>-87.909959999999998</v>
      </c>
      <c r="R14" t="str">
        <f>VLOOKUP($O14,Key!$A$1:$D$106,4,FALSE)</f>
        <v>Milwaukee</v>
      </c>
      <c r="S14">
        <v>0</v>
      </c>
      <c r="T14">
        <v>0</v>
      </c>
      <c r="U14">
        <v>0</v>
      </c>
      <c r="V14" t="s">
        <v>32</v>
      </c>
      <c r="W14">
        <v>0</v>
      </c>
      <c r="X14">
        <v>0</v>
      </c>
      <c r="Y14">
        <v>0</v>
      </c>
      <c r="Z14" s="4">
        <v>-1</v>
      </c>
      <c r="AA14" s="1">
        <v>43498</v>
      </c>
      <c r="AB14" s="6">
        <f t="shared" si="0"/>
        <v>43497</v>
      </c>
      <c r="AC14" s="6">
        <f t="shared" si="1"/>
        <v>43498</v>
      </c>
      <c r="AD14" s="6" t="str">
        <f t="shared" si="2"/>
        <v>Saturday</v>
      </c>
      <c r="AE14" s="2">
        <v>0.52597222222222217</v>
      </c>
      <c r="AF14" s="4">
        <v>1</v>
      </c>
      <c r="AG14" s="1">
        <v>43498</v>
      </c>
      <c r="AH14" s="6">
        <f t="shared" si="3"/>
        <v>43497</v>
      </c>
      <c r="AI14" s="6">
        <f t="shared" si="4"/>
        <v>43498</v>
      </c>
      <c r="AJ14" s="6" t="str">
        <f t="shared" si="5"/>
        <v>Saturday</v>
      </c>
      <c r="AK14" s="2">
        <v>0.52606481481481482</v>
      </c>
      <c r="AL14" t="s">
        <v>32</v>
      </c>
      <c r="AM14" t="s">
        <v>33</v>
      </c>
      <c r="AN14" t="s">
        <v>34</v>
      </c>
      <c r="AO14" t="s">
        <v>27</v>
      </c>
    </row>
    <row r="15" spans="1:41" x14ac:dyDescent="0.2">
      <c r="A15" t="s">
        <v>27</v>
      </c>
      <c r="B15">
        <v>552586</v>
      </c>
      <c r="C15" t="s">
        <v>28</v>
      </c>
      <c r="G15" t="s">
        <v>29</v>
      </c>
      <c r="I15">
        <v>12589</v>
      </c>
      <c r="J15" t="s">
        <v>30</v>
      </c>
      <c r="K15" t="s">
        <v>35</v>
      </c>
      <c r="L15">
        <f>VLOOKUP($K15,Key!$A$1:$D$106,2,FALSE)</f>
        <v>43.042490000000001</v>
      </c>
      <c r="M15">
        <f>VLOOKUP($K15,Key!$A$1:$D$106,3,FALSE)</f>
        <v>-87.909959999999998</v>
      </c>
      <c r="N15" t="str">
        <f>VLOOKUP($K15,Key!$A$1:$D$106,4,FALSE)</f>
        <v>Milwaukee</v>
      </c>
      <c r="O15" t="s">
        <v>35</v>
      </c>
      <c r="P15">
        <f>VLOOKUP($O15,Key!$A$1:$D$106,2,FALSE)</f>
        <v>43.042490000000001</v>
      </c>
      <c r="Q15">
        <f>VLOOKUP($O15,Key!$A$1:$D$106,3,FALSE)</f>
        <v>-87.909959999999998</v>
      </c>
      <c r="R15" t="str">
        <f>VLOOKUP($O15,Key!$A$1:$D$106,4,FALSE)</f>
        <v>Milwaukee</v>
      </c>
      <c r="S15">
        <v>0</v>
      </c>
      <c r="T15">
        <v>0</v>
      </c>
      <c r="U15">
        <v>0</v>
      </c>
      <c r="V15" t="s">
        <v>32</v>
      </c>
      <c r="W15">
        <v>0</v>
      </c>
      <c r="X15">
        <v>0</v>
      </c>
      <c r="Y15">
        <v>0</v>
      </c>
      <c r="Z15" s="5">
        <v>-1</v>
      </c>
      <c r="AA15" s="1">
        <v>43498</v>
      </c>
      <c r="AB15" s="7">
        <f t="shared" si="0"/>
        <v>43497</v>
      </c>
      <c r="AC15" s="7">
        <f t="shared" si="1"/>
        <v>43498</v>
      </c>
      <c r="AD15" s="7" t="str">
        <f t="shared" si="2"/>
        <v>Saturday</v>
      </c>
      <c r="AE15" s="2">
        <v>0.53206018518518516</v>
      </c>
      <c r="AF15" s="5">
        <v>1</v>
      </c>
      <c r="AG15" s="1">
        <v>43498</v>
      </c>
      <c r="AH15" s="7">
        <f t="shared" si="3"/>
        <v>43497</v>
      </c>
      <c r="AI15" s="7">
        <f t="shared" si="4"/>
        <v>43498</v>
      </c>
      <c r="AJ15" s="7" t="str">
        <f t="shared" si="5"/>
        <v>Saturday</v>
      </c>
      <c r="AK15" s="2">
        <v>0.53206018518518516</v>
      </c>
      <c r="AL15" t="s">
        <v>32</v>
      </c>
      <c r="AM15" t="s">
        <v>33</v>
      </c>
      <c r="AN15" t="s">
        <v>34</v>
      </c>
      <c r="AO15" t="s">
        <v>27</v>
      </c>
    </row>
    <row r="16" spans="1:41" x14ac:dyDescent="0.2">
      <c r="A16" t="s">
        <v>27</v>
      </c>
      <c r="B16">
        <v>552586</v>
      </c>
      <c r="C16" t="s">
        <v>28</v>
      </c>
      <c r="G16" t="s">
        <v>29</v>
      </c>
      <c r="I16">
        <v>108</v>
      </c>
      <c r="J16" t="s">
        <v>30</v>
      </c>
      <c r="K16" t="s">
        <v>35</v>
      </c>
      <c r="L16">
        <f>VLOOKUP($K16,Key!$A$1:$D$106,2,FALSE)</f>
        <v>43.042490000000001</v>
      </c>
      <c r="M16">
        <f>VLOOKUP($K16,Key!$A$1:$D$106,3,FALSE)</f>
        <v>-87.909959999999998</v>
      </c>
      <c r="N16" t="str">
        <f>VLOOKUP($K16,Key!$A$1:$D$106,4,FALSE)</f>
        <v>Milwaukee</v>
      </c>
      <c r="O16" t="s">
        <v>35</v>
      </c>
      <c r="P16">
        <f>VLOOKUP($O16,Key!$A$1:$D$106,2,FALSE)</f>
        <v>43.042490000000001</v>
      </c>
      <c r="Q16">
        <f>VLOOKUP($O16,Key!$A$1:$D$106,3,FALSE)</f>
        <v>-87.909959999999998</v>
      </c>
      <c r="R16" t="str">
        <f>VLOOKUP($O16,Key!$A$1:$D$106,4,FALSE)</f>
        <v>Milwaukee</v>
      </c>
      <c r="S16">
        <v>0</v>
      </c>
      <c r="T16">
        <v>0</v>
      </c>
      <c r="U16">
        <v>0</v>
      </c>
      <c r="V16" t="s">
        <v>32</v>
      </c>
      <c r="W16">
        <v>0</v>
      </c>
      <c r="X16">
        <v>0</v>
      </c>
      <c r="Y16">
        <v>0</v>
      </c>
      <c r="Z16" s="4">
        <v>-1</v>
      </c>
      <c r="AA16" s="1">
        <v>43498</v>
      </c>
      <c r="AB16" s="6">
        <f t="shared" si="0"/>
        <v>43497</v>
      </c>
      <c r="AC16" s="6">
        <f t="shared" si="1"/>
        <v>43498</v>
      </c>
      <c r="AD16" s="6" t="str">
        <f t="shared" si="2"/>
        <v>Saturday</v>
      </c>
      <c r="AE16" s="2">
        <v>0.53266203703703707</v>
      </c>
      <c r="AF16" s="4">
        <v>1</v>
      </c>
      <c r="AG16" s="1">
        <v>43498</v>
      </c>
      <c r="AH16" s="6">
        <f t="shared" si="3"/>
        <v>43497</v>
      </c>
      <c r="AI16" s="6">
        <f t="shared" si="4"/>
        <v>43498</v>
      </c>
      <c r="AJ16" s="6" t="str">
        <f t="shared" si="5"/>
        <v>Saturday</v>
      </c>
      <c r="AK16" s="2">
        <v>0.53280092592592598</v>
      </c>
      <c r="AL16" t="s">
        <v>32</v>
      </c>
      <c r="AM16" t="s">
        <v>33</v>
      </c>
      <c r="AN16" t="s">
        <v>34</v>
      </c>
      <c r="AO16" t="s">
        <v>27</v>
      </c>
    </row>
    <row r="17" spans="1:41" x14ac:dyDescent="0.2">
      <c r="A17" t="s">
        <v>27</v>
      </c>
      <c r="B17">
        <v>552586</v>
      </c>
      <c r="C17" t="s">
        <v>28</v>
      </c>
      <c r="G17" t="s">
        <v>29</v>
      </c>
      <c r="I17">
        <v>12631</v>
      </c>
      <c r="J17" t="s">
        <v>30</v>
      </c>
      <c r="K17" t="s">
        <v>36</v>
      </c>
      <c r="L17">
        <f>VLOOKUP($K17,Key!$A$1:$D$106,2,FALSE)</f>
        <v>43.04824</v>
      </c>
      <c r="M17">
        <f>VLOOKUP($K17,Key!$A$1:$D$106,3,FALSE)</f>
        <v>-87.904970000000006</v>
      </c>
      <c r="N17" t="str">
        <f>VLOOKUP($K17,Key!$A$1:$D$106,4,FALSE)</f>
        <v>Milwaukee</v>
      </c>
      <c r="O17" t="s">
        <v>36</v>
      </c>
      <c r="P17">
        <f>VLOOKUP($O17,Key!$A$1:$D$106,2,FALSE)</f>
        <v>43.04824</v>
      </c>
      <c r="Q17">
        <f>VLOOKUP($O17,Key!$A$1:$D$106,3,FALSE)</f>
        <v>-87.904970000000006</v>
      </c>
      <c r="R17" t="str">
        <f>VLOOKUP($O17,Key!$A$1:$D$106,4,FALSE)</f>
        <v>Milwaukee</v>
      </c>
      <c r="S17">
        <v>19</v>
      </c>
      <c r="T17">
        <v>0</v>
      </c>
      <c r="U17">
        <v>0</v>
      </c>
      <c r="V17" t="s">
        <v>32</v>
      </c>
      <c r="W17">
        <v>2</v>
      </c>
      <c r="X17">
        <v>1.9</v>
      </c>
      <c r="Y17">
        <v>80</v>
      </c>
      <c r="Z17" s="5">
        <v>-1</v>
      </c>
      <c r="AA17" s="1">
        <v>43498</v>
      </c>
      <c r="AB17" s="7">
        <f t="shared" si="0"/>
        <v>43497</v>
      </c>
      <c r="AC17" s="7">
        <f t="shared" si="1"/>
        <v>43498</v>
      </c>
      <c r="AD17" s="7" t="str">
        <f t="shared" si="2"/>
        <v>Saturday</v>
      </c>
      <c r="AE17" s="2">
        <v>0.54458333333333331</v>
      </c>
      <c r="AF17" s="5">
        <v>1</v>
      </c>
      <c r="AG17" s="1">
        <v>43498</v>
      </c>
      <c r="AH17" s="7">
        <f t="shared" si="3"/>
        <v>43497</v>
      </c>
      <c r="AI17" s="7">
        <f t="shared" si="4"/>
        <v>43498</v>
      </c>
      <c r="AJ17" s="7" t="str">
        <f t="shared" si="5"/>
        <v>Saturday</v>
      </c>
      <c r="AK17" s="2">
        <v>0.55812499999999998</v>
      </c>
      <c r="AL17" t="s">
        <v>32</v>
      </c>
      <c r="AM17" t="s">
        <v>33</v>
      </c>
      <c r="AN17" t="s">
        <v>34</v>
      </c>
      <c r="AO17" t="s">
        <v>27</v>
      </c>
    </row>
    <row r="18" spans="1:41" x14ac:dyDescent="0.2">
      <c r="A18" t="s">
        <v>27</v>
      </c>
      <c r="B18">
        <v>552586</v>
      </c>
      <c r="C18" t="s">
        <v>28</v>
      </c>
      <c r="G18" t="s">
        <v>29</v>
      </c>
      <c r="I18">
        <v>237</v>
      </c>
      <c r="J18" t="s">
        <v>30</v>
      </c>
      <c r="K18" t="s">
        <v>37</v>
      </c>
      <c r="L18">
        <f>VLOOKUP($K18,Key!$A$1:$D$106,2,FALSE)</f>
        <v>43.04804</v>
      </c>
      <c r="M18">
        <f>VLOOKUP($K18,Key!$A$1:$D$106,3,FALSE)</f>
        <v>-87.896720000000002</v>
      </c>
      <c r="N18" t="str">
        <f>VLOOKUP($K18,Key!$A$1:$D$106,4,FALSE)</f>
        <v>Milwaukee</v>
      </c>
      <c r="O18" t="s">
        <v>37</v>
      </c>
      <c r="P18">
        <f>VLOOKUP($O18,Key!$A$1:$D$106,2,FALSE)</f>
        <v>43.04804</v>
      </c>
      <c r="Q18">
        <f>VLOOKUP($O18,Key!$A$1:$D$106,3,FALSE)</f>
        <v>-87.896720000000002</v>
      </c>
      <c r="R18" t="str">
        <f>VLOOKUP($O18,Key!$A$1:$D$106,4,FALSE)</f>
        <v>Milwaukee</v>
      </c>
      <c r="S18">
        <v>1</v>
      </c>
      <c r="T18">
        <v>0</v>
      </c>
      <c r="U18">
        <v>0</v>
      </c>
      <c r="V18" t="s">
        <v>32</v>
      </c>
      <c r="W18">
        <v>0</v>
      </c>
      <c r="X18">
        <v>0</v>
      </c>
      <c r="Y18">
        <v>0</v>
      </c>
      <c r="Z18" s="4">
        <v>-1</v>
      </c>
      <c r="AA18" s="1">
        <v>43498</v>
      </c>
      <c r="AB18" s="6">
        <f t="shared" si="0"/>
        <v>43497</v>
      </c>
      <c r="AC18" s="6">
        <f t="shared" si="1"/>
        <v>43498</v>
      </c>
      <c r="AD18" s="6" t="str">
        <f t="shared" si="2"/>
        <v>Saturday</v>
      </c>
      <c r="AE18" s="2">
        <v>0.58512731481481484</v>
      </c>
      <c r="AF18" s="4">
        <v>1</v>
      </c>
      <c r="AG18" s="1">
        <v>43498</v>
      </c>
      <c r="AH18" s="6">
        <f t="shared" si="3"/>
        <v>43497</v>
      </c>
      <c r="AI18" s="6">
        <f t="shared" si="4"/>
        <v>43498</v>
      </c>
      <c r="AJ18" s="6" t="str">
        <f t="shared" si="5"/>
        <v>Saturday</v>
      </c>
      <c r="AK18" s="2">
        <v>0.58570601851851845</v>
      </c>
      <c r="AL18" t="s">
        <v>32</v>
      </c>
      <c r="AM18" t="s">
        <v>33</v>
      </c>
      <c r="AN18" t="s">
        <v>34</v>
      </c>
      <c r="AO18" t="s">
        <v>27</v>
      </c>
    </row>
    <row r="19" spans="1:41" x14ac:dyDescent="0.2">
      <c r="A19" t="s">
        <v>27</v>
      </c>
      <c r="B19">
        <v>552586</v>
      </c>
      <c r="C19" t="s">
        <v>28</v>
      </c>
      <c r="G19" t="s">
        <v>29</v>
      </c>
      <c r="I19">
        <v>5417</v>
      </c>
      <c r="J19" t="s">
        <v>30</v>
      </c>
      <c r="K19" t="s">
        <v>37</v>
      </c>
      <c r="L19">
        <f>VLOOKUP($K19,Key!$A$1:$D$106,2,FALSE)</f>
        <v>43.04804</v>
      </c>
      <c r="M19">
        <f>VLOOKUP($K19,Key!$A$1:$D$106,3,FALSE)</f>
        <v>-87.896720000000002</v>
      </c>
      <c r="N19" t="str">
        <f>VLOOKUP($K19,Key!$A$1:$D$106,4,FALSE)</f>
        <v>Milwaukee</v>
      </c>
      <c r="O19" t="s">
        <v>37</v>
      </c>
      <c r="P19">
        <f>VLOOKUP($O19,Key!$A$1:$D$106,2,FALSE)</f>
        <v>43.04804</v>
      </c>
      <c r="Q19">
        <f>VLOOKUP($O19,Key!$A$1:$D$106,3,FALSE)</f>
        <v>-87.896720000000002</v>
      </c>
      <c r="R19" t="str">
        <f>VLOOKUP($O19,Key!$A$1:$D$106,4,FALSE)</f>
        <v>Milwaukee</v>
      </c>
      <c r="S19">
        <v>1</v>
      </c>
      <c r="T19">
        <v>0</v>
      </c>
      <c r="U19">
        <v>0</v>
      </c>
      <c r="V19" t="s">
        <v>32</v>
      </c>
      <c r="W19">
        <v>0</v>
      </c>
      <c r="X19">
        <v>0</v>
      </c>
      <c r="Y19">
        <v>0</v>
      </c>
      <c r="Z19" s="5">
        <v>-1</v>
      </c>
      <c r="AA19" s="1">
        <v>43498</v>
      </c>
      <c r="AB19" s="7">
        <f t="shared" si="0"/>
        <v>43497</v>
      </c>
      <c r="AC19" s="7">
        <f t="shared" si="1"/>
        <v>43498</v>
      </c>
      <c r="AD19" s="7" t="str">
        <f t="shared" si="2"/>
        <v>Saturday</v>
      </c>
      <c r="AE19" s="2">
        <v>0.58554398148148146</v>
      </c>
      <c r="AF19" s="5">
        <v>1</v>
      </c>
      <c r="AG19" s="1">
        <v>43498</v>
      </c>
      <c r="AH19" s="7">
        <f t="shared" si="3"/>
        <v>43497</v>
      </c>
      <c r="AI19" s="7">
        <f t="shared" si="4"/>
        <v>43498</v>
      </c>
      <c r="AJ19" s="7" t="str">
        <f t="shared" si="5"/>
        <v>Saturday</v>
      </c>
      <c r="AK19" s="2">
        <v>0.58612268518518518</v>
      </c>
      <c r="AL19" t="s">
        <v>32</v>
      </c>
      <c r="AM19" t="s">
        <v>33</v>
      </c>
      <c r="AN19" t="s">
        <v>34</v>
      </c>
      <c r="AO19" t="s">
        <v>27</v>
      </c>
    </row>
    <row r="20" spans="1:41" x14ac:dyDescent="0.2">
      <c r="A20" t="s">
        <v>27</v>
      </c>
      <c r="B20">
        <v>552586</v>
      </c>
      <c r="C20" t="s">
        <v>28</v>
      </c>
      <c r="G20" t="s">
        <v>29</v>
      </c>
      <c r="I20">
        <v>12634</v>
      </c>
      <c r="J20" t="s">
        <v>30</v>
      </c>
      <c r="K20" t="s">
        <v>37</v>
      </c>
      <c r="L20">
        <f>VLOOKUP($K20,Key!$A$1:$D$106,2,FALSE)</f>
        <v>43.04804</v>
      </c>
      <c r="M20">
        <f>VLOOKUP($K20,Key!$A$1:$D$106,3,FALSE)</f>
        <v>-87.896720000000002</v>
      </c>
      <c r="N20" t="str">
        <f>VLOOKUP($K20,Key!$A$1:$D$106,4,FALSE)</f>
        <v>Milwaukee</v>
      </c>
      <c r="O20" t="s">
        <v>37</v>
      </c>
      <c r="P20">
        <f>VLOOKUP($O20,Key!$A$1:$D$106,2,FALSE)</f>
        <v>43.04804</v>
      </c>
      <c r="Q20">
        <f>VLOOKUP($O20,Key!$A$1:$D$106,3,FALSE)</f>
        <v>-87.896720000000002</v>
      </c>
      <c r="R20" t="str">
        <f>VLOOKUP($O20,Key!$A$1:$D$106,4,FALSE)</f>
        <v>Milwaukee</v>
      </c>
      <c r="S20">
        <v>1</v>
      </c>
      <c r="T20">
        <v>0</v>
      </c>
      <c r="U20">
        <v>0</v>
      </c>
      <c r="V20" t="s">
        <v>32</v>
      </c>
      <c r="W20">
        <v>0</v>
      </c>
      <c r="X20">
        <v>0</v>
      </c>
      <c r="Y20">
        <v>0</v>
      </c>
      <c r="Z20" s="4">
        <v>-1</v>
      </c>
      <c r="AA20" s="1">
        <v>43498</v>
      </c>
      <c r="AB20" s="6">
        <f t="shared" si="0"/>
        <v>43497</v>
      </c>
      <c r="AC20" s="6">
        <f t="shared" si="1"/>
        <v>43498</v>
      </c>
      <c r="AD20" s="6" t="str">
        <f t="shared" si="2"/>
        <v>Saturday</v>
      </c>
      <c r="AE20" s="2">
        <v>0.60107638888888892</v>
      </c>
      <c r="AF20" s="4">
        <v>1</v>
      </c>
      <c r="AG20" s="1">
        <v>43498</v>
      </c>
      <c r="AH20" s="6">
        <f t="shared" si="3"/>
        <v>43497</v>
      </c>
      <c r="AI20" s="6">
        <f t="shared" si="4"/>
        <v>43498</v>
      </c>
      <c r="AJ20" s="6" t="str">
        <f t="shared" si="5"/>
        <v>Saturday</v>
      </c>
      <c r="AK20" s="2">
        <v>0.60164351851851849</v>
      </c>
      <c r="AL20" t="s">
        <v>32</v>
      </c>
      <c r="AM20" t="s">
        <v>33</v>
      </c>
      <c r="AN20" t="s">
        <v>34</v>
      </c>
      <c r="AO20" t="s">
        <v>27</v>
      </c>
    </row>
    <row r="21" spans="1:41" x14ac:dyDescent="0.2">
      <c r="A21" t="s">
        <v>27</v>
      </c>
      <c r="B21">
        <v>552586</v>
      </c>
      <c r="C21" t="s">
        <v>28</v>
      </c>
      <c r="G21" t="s">
        <v>29</v>
      </c>
      <c r="I21">
        <v>12708</v>
      </c>
      <c r="J21" t="s">
        <v>30</v>
      </c>
      <c r="K21" t="s">
        <v>37</v>
      </c>
      <c r="L21">
        <f>VLOOKUP($K21,Key!$A$1:$D$106,2,FALSE)</f>
        <v>43.04804</v>
      </c>
      <c r="M21">
        <f>VLOOKUP($K21,Key!$A$1:$D$106,3,FALSE)</f>
        <v>-87.896720000000002</v>
      </c>
      <c r="N21" t="str">
        <f>VLOOKUP($K21,Key!$A$1:$D$106,4,FALSE)</f>
        <v>Milwaukee</v>
      </c>
      <c r="O21" t="s">
        <v>37</v>
      </c>
      <c r="P21">
        <f>VLOOKUP($O21,Key!$A$1:$D$106,2,FALSE)</f>
        <v>43.04804</v>
      </c>
      <c r="Q21">
        <f>VLOOKUP($O21,Key!$A$1:$D$106,3,FALSE)</f>
        <v>-87.896720000000002</v>
      </c>
      <c r="R21" t="str">
        <f>VLOOKUP($O21,Key!$A$1:$D$106,4,FALSE)</f>
        <v>Milwaukee</v>
      </c>
      <c r="S21">
        <v>0</v>
      </c>
      <c r="T21">
        <v>0</v>
      </c>
      <c r="U21">
        <v>0</v>
      </c>
      <c r="V21" t="s">
        <v>32</v>
      </c>
      <c r="W21">
        <v>0</v>
      </c>
      <c r="X21">
        <v>0</v>
      </c>
      <c r="Y21">
        <v>0</v>
      </c>
      <c r="Z21" s="5">
        <v>-1</v>
      </c>
      <c r="AA21" s="1">
        <v>43498</v>
      </c>
      <c r="AB21" s="7">
        <f t="shared" si="0"/>
        <v>43497</v>
      </c>
      <c r="AC21" s="7">
        <f t="shared" si="1"/>
        <v>43498</v>
      </c>
      <c r="AD21" s="7" t="str">
        <f t="shared" si="2"/>
        <v>Saturday</v>
      </c>
      <c r="AE21" s="2">
        <v>0.60148148148148151</v>
      </c>
      <c r="AF21" s="5">
        <v>1</v>
      </c>
      <c r="AG21" s="1">
        <v>43498</v>
      </c>
      <c r="AH21" s="7">
        <f t="shared" si="3"/>
        <v>43497</v>
      </c>
      <c r="AI21" s="7">
        <f t="shared" si="4"/>
        <v>43498</v>
      </c>
      <c r="AJ21" s="7" t="str">
        <f t="shared" si="5"/>
        <v>Saturday</v>
      </c>
      <c r="AK21" s="2">
        <v>0.60200231481481481</v>
      </c>
      <c r="AL21" t="s">
        <v>32</v>
      </c>
      <c r="AM21" t="s">
        <v>33</v>
      </c>
      <c r="AN21" t="s">
        <v>34</v>
      </c>
      <c r="AO21" t="s">
        <v>27</v>
      </c>
    </row>
    <row r="22" spans="1:41" x14ac:dyDescent="0.2">
      <c r="A22" t="s">
        <v>27</v>
      </c>
      <c r="B22">
        <v>552586</v>
      </c>
      <c r="C22" t="s">
        <v>28</v>
      </c>
      <c r="G22" t="s">
        <v>29</v>
      </c>
      <c r="I22">
        <v>143</v>
      </c>
      <c r="J22" t="s">
        <v>30</v>
      </c>
      <c r="K22" t="s">
        <v>38</v>
      </c>
      <c r="L22">
        <f>VLOOKUP($K22,Key!$A$1:$D$106,2,FALSE)</f>
        <v>43.052460000000004</v>
      </c>
      <c r="M22">
        <f>VLOOKUP($K22,Key!$A$1:$D$106,3,FALSE)</f>
        <v>-87.891000000000005</v>
      </c>
      <c r="N22" t="str">
        <f>VLOOKUP($K22,Key!$A$1:$D$106,4,FALSE)</f>
        <v>Milwaukee</v>
      </c>
      <c r="O22" t="s">
        <v>38</v>
      </c>
      <c r="P22">
        <f>VLOOKUP($O22,Key!$A$1:$D$106,2,FALSE)</f>
        <v>43.052460000000004</v>
      </c>
      <c r="Q22">
        <f>VLOOKUP($O22,Key!$A$1:$D$106,3,FALSE)</f>
        <v>-87.891000000000005</v>
      </c>
      <c r="R22" t="str">
        <f>VLOOKUP($O22,Key!$A$1:$D$106,4,FALSE)</f>
        <v>Milwaukee</v>
      </c>
      <c r="S22">
        <v>0</v>
      </c>
      <c r="T22">
        <v>0</v>
      </c>
      <c r="U22">
        <v>0</v>
      </c>
      <c r="V22" t="s">
        <v>32</v>
      </c>
      <c r="W22">
        <v>0</v>
      </c>
      <c r="X22">
        <v>0</v>
      </c>
      <c r="Y22">
        <v>0</v>
      </c>
      <c r="Z22" s="4">
        <v>-1</v>
      </c>
      <c r="AA22" s="1">
        <v>43498</v>
      </c>
      <c r="AB22" s="6">
        <f t="shared" si="0"/>
        <v>43497</v>
      </c>
      <c r="AC22" s="6">
        <f t="shared" si="1"/>
        <v>43498</v>
      </c>
      <c r="AD22" s="6" t="str">
        <f t="shared" si="2"/>
        <v>Saturday</v>
      </c>
      <c r="AE22" s="2">
        <v>0.62708333333333333</v>
      </c>
      <c r="AF22" s="4">
        <v>1</v>
      </c>
      <c r="AG22" s="1">
        <v>43498</v>
      </c>
      <c r="AH22" s="6">
        <f t="shared" si="3"/>
        <v>43497</v>
      </c>
      <c r="AI22" s="6">
        <f t="shared" si="4"/>
        <v>43498</v>
      </c>
      <c r="AJ22" s="6" t="str">
        <f t="shared" si="5"/>
        <v>Saturday</v>
      </c>
      <c r="AK22" s="2">
        <v>0.62722222222222224</v>
      </c>
      <c r="AL22" t="s">
        <v>32</v>
      </c>
      <c r="AM22" t="s">
        <v>33</v>
      </c>
      <c r="AN22" t="s">
        <v>34</v>
      </c>
      <c r="AO22" t="s">
        <v>27</v>
      </c>
    </row>
    <row r="23" spans="1:41" x14ac:dyDescent="0.2">
      <c r="A23" t="s">
        <v>27</v>
      </c>
      <c r="B23">
        <v>552586</v>
      </c>
      <c r="C23" t="s">
        <v>28</v>
      </c>
      <c r="G23" t="s">
        <v>29</v>
      </c>
      <c r="I23">
        <v>11046</v>
      </c>
      <c r="J23" t="s">
        <v>30</v>
      </c>
      <c r="K23" t="s">
        <v>38</v>
      </c>
      <c r="L23">
        <f>VLOOKUP($K23,Key!$A$1:$D$106,2,FALSE)</f>
        <v>43.052460000000004</v>
      </c>
      <c r="M23">
        <f>VLOOKUP($K23,Key!$A$1:$D$106,3,FALSE)</f>
        <v>-87.891000000000005</v>
      </c>
      <c r="N23" t="str">
        <f>VLOOKUP($K23,Key!$A$1:$D$106,4,FALSE)</f>
        <v>Milwaukee</v>
      </c>
      <c r="O23" t="s">
        <v>38</v>
      </c>
      <c r="P23">
        <f>VLOOKUP($O23,Key!$A$1:$D$106,2,FALSE)</f>
        <v>43.052460000000004</v>
      </c>
      <c r="Q23">
        <f>VLOOKUP($O23,Key!$A$1:$D$106,3,FALSE)</f>
        <v>-87.891000000000005</v>
      </c>
      <c r="R23" t="str">
        <f>VLOOKUP($O23,Key!$A$1:$D$106,4,FALSE)</f>
        <v>Milwaukee</v>
      </c>
      <c r="S23">
        <v>1</v>
      </c>
      <c r="T23">
        <v>0</v>
      </c>
      <c r="U23">
        <v>0</v>
      </c>
      <c r="V23" t="s">
        <v>32</v>
      </c>
      <c r="W23">
        <v>0</v>
      </c>
      <c r="X23">
        <v>0</v>
      </c>
      <c r="Y23">
        <v>0</v>
      </c>
      <c r="Z23" s="5">
        <v>-1</v>
      </c>
      <c r="AA23" s="1">
        <v>43498</v>
      </c>
      <c r="AB23" s="7">
        <f t="shared" si="0"/>
        <v>43497</v>
      </c>
      <c r="AC23" s="7">
        <f t="shared" si="1"/>
        <v>43498</v>
      </c>
      <c r="AD23" s="7" t="str">
        <f t="shared" si="2"/>
        <v>Saturday</v>
      </c>
      <c r="AE23" s="2">
        <v>0.62752314814814814</v>
      </c>
      <c r="AF23" s="5">
        <v>1</v>
      </c>
      <c r="AG23" s="1">
        <v>43498</v>
      </c>
      <c r="AH23" s="7">
        <f t="shared" si="3"/>
        <v>43497</v>
      </c>
      <c r="AI23" s="7">
        <f t="shared" si="4"/>
        <v>43498</v>
      </c>
      <c r="AJ23" s="7" t="str">
        <f t="shared" si="5"/>
        <v>Saturday</v>
      </c>
      <c r="AK23" s="2">
        <v>0.62788194444444445</v>
      </c>
      <c r="AL23" t="s">
        <v>32</v>
      </c>
      <c r="AM23" t="s">
        <v>33</v>
      </c>
      <c r="AN23" t="s">
        <v>34</v>
      </c>
      <c r="AO23" t="s">
        <v>27</v>
      </c>
    </row>
    <row r="24" spans="1:41" x14ac:dyDescent="0.2">
      <c r="A24" t="s">
        <v>27</v>
      </c>
      <c r="B24">
        <v>552586</v>
      </c>
      <c r="C24" t="s">
        <v>28</v>
      </c>
      <c r="G24" t="s">
        <v>29</v>
      </c>
      <c r="I24">
        <v>12591</v>
      </c>
      <c r="J24" t="s">
        <v>30</v>
      </c>
      <c r="K24" t="s">
        <v>38</v>
      </c>
      <c r="L24">
        <f>VLOOKUP($K24,Key!$A$1:$D$106,2,FALSE)</f>
        <v>43.052460000000004</v>
      </c>
      <c r="M24">
        <f>VLOOKUP($K24,Key!$A$1:$D$106,3,FALSE)</f>
        <v>-87.891000000000005</v>
      </c>
      <c r="N24" t="str">
        <f>VLOOKUP($K24,Key!$A$1:$D$106,4,FALSE)</f>
        <v>Milwaukee</v>
      </c>
      <c r="O24" t="s">
        <v>38</v>
      </c>
      <c r="P24">
        <f>VLOOKUP($O24,Key!$A$1:$D$106,2,FALSE)</f>
        <v>43.052460000000004</v>
      </c>
      <c r="Q24">
        <f>VLOOKUP($O24,Key!$A$1:$D$106,3,FALSE)</f>
        <v>-87.891000000000005</v>
      </c>
      <c r="R24" t="str">
        <f>VLOOKUP($O24,Key!$A$1:$D$106,4,FALSE)</f>
        <v>Milwaukee</v>
      </c>
      <c r="S24">
        <v>0</v>
      </c>
      <c r="T24">
        <v>0</v>
      </c>
      <c r="U24">
        <v>0</v>
      </c>
      <c r="V24" t="s">
        <v>32</v>
      </c>
      <c r="W24">
        <v>0</v>
      </c>
      <c r="X24">
        <v>0</v>
      </c>
      <c r="Y24">
        <v>0</v>
      </c>
      <c r="Z24" s="4">
        <v>-1</v>
      </c>
      <c r="AA24" s="1">
        <v>43498</v>
      </c>
      <c r="AB24" s="6">
        <f t="shared" si="0"/>
        <v>43497</v>
      </c>
      <c r="AC24" s="6">
        <f t="shared" si="1"/>
        <v>43498</v>
      </c>
      <c r="AD24" s="6" t="str">
        <f t="shared" si="2"/>
        <v>Saturday</v>
      </c>
      <c r="AE24" s="2">
        <v>0.62804398148148144</v>
      </c>
      <c r="AF24" s="4">
        <v>1</v>
      </c>
      <c r="AG24" s="1">
        <v>43498</v>
      </c>
      <c r="AH24" s="6">
        <f t="shared" si="3"/>
        <v>43497</v>
      </c>
      <c r="AI24" s="6">
        <f t="shared" si="4"/>
        <v>43498</v>
      </c>
      <c r="AJ24" s="6" t="str">
        <f t="shared" si="5"/>
        <v>Saturday</v>
      </c>
      <c r="AK24" s="2">
        <v>0.6283333333333333</v>
      </c>
      <c r="AL24" t="s">
        <v>32</v>
      </c>
      <c r="AM24" t="s">
        <v>33</v>
      </c>
      <c r="AN24" t="s">
        <v>34</v>
      </c>
      <c r="AO24" t="s">
        <v>27</v>
      </c>
    </row>
    <row r="25" spans="1:41" x14ac:dyDescent="0.2">
      <c r="A25" t="s">
        <v>27</v>
      </c>
      <c r="B25">
        <v>552586</v>
      </c>
      <c r="C25" t="s">
        <v>28</v>
      </c>
      <c r="G25" t="s">
        <v>29</v>
      </c>
      <c r="I25">
        <v>81</v>
      </c>
      <c r="J25" t="s">
        <v>30</v>
      </c>
      <c r="K25" t="s">
        <v>38</v>
      </c>
      <c r="L25">
        <f>VLOOKUP($K25,Key!$A$1:$D$106,2,FALSE)</f>
        <v>43.052460000000004</v>
      </c>
      <c r="M25">
        <f>VLOOKUP($K25,Key!$A$1:$D$106,3,FALSE)</f>
        <v>-87.891000000000005</v>
      </c>
      <c r="N25" t="str">
        <f>VLOOKUP($K25,Key!$A$1:$D$106,4,FALSE)</f>
        <v>Milwaukee</v>
      </c>
      <c r="O25" t="s">
        <v>38</v>
      </c>
      <c r="P25">
        <f>VLOOKUP($O25,Key!$A$1:$D$106,2,FALSE)</f>
        <v>43.052460000000004</v>
      </c>
      <c r="Q25">
        <f>VLOOKUP($O25,Key!$A$1:$D$106,3,FALSE)</f>
        <v>-87.891000000000005</v>
      </c>
      <c r="R25" t="str">
        <f>VLOOKUP($O25,Key!$A$1:$D$106,4,FALSE)</f>
        <v>Milwaukee</v>
      </c>
      <c r="S25">
        <v>1</v>
      </c>
      <c r="T25">
        <v>0</v>
      </c>
      <c r="U25">
        <v>0</v>
      </c>
      <c r="V25" t="s">
        <v>32</v>
      </c>
      <c r="W25">
        <v>0</v>
      </c>
      <c r="X25">
        <v>0</v>
      </c>
      <c r="Y25">
        <v>0</v>
      </c>
      <c r="Z25" s="5">
        <v>-1</v>
      </c>
      <c r="AA25" s="1">
        <v>43498</v>
      </c>
      <c r="AB25" s="7">
        <f t="shared" si="0"/>
        <v>43497</v>
      </c>
      <c r="AC25" s="7">
        <f t="shared" si="1"/>
        <v>43498</v>
      </c>
      <c r="AD25" s="7" t="str">
        <f t="shared" si="2"/>
        <v>Saturday</v>
      </c>
      <c r="AE25" s="2">
        <v>0.63469907407407411</v>
      </c>
      <c r="AF25" s="5">
        <v>1</v>
      </c>
      <c r="AG25" s="1">
        <v>43498</v>
      </c>
      <c r="AH25" s="7">
        <f t="shared" si="3"/>
        <v>43497</v>
      </c>
      <c r="AI25" s="7">
        <f t="shared" si="4"/>
        <v>43498</v>
      </c>
      <c r="AJ25" s="7" t="str">
        <f t="shared" si="5"/>
        <v>Saturday</v>
      </c>
      <c r="AK25" s="2">
        <v>0.63500000000000001</v>
      </c>
      <c r="AL25" t="s">
        <v>32</v>
      </c>
      <c r="AM25" t="s">
        <v>33</v>
      </c>
      <c r="AN25" t="s">
        <v>34</v>
      </c>
      <c r="AO25" t="s">
        <v>27</v>
      </c>
    </row>
    <row r="26" spans="1:41" x14ac:dyDescent="0.2">
      <c r="A26" t="s">
        <v>27</v>
      </c>
      <c r="B26">
        <v>552586</v>
      </c>
      <c r="C26" t="s">
        <v>28</v>
      </c>
      <c r="G26" t="s">
        <v>29</v>
      </c>
      <c r="I26">
        <v>202</v>
      </c>
      <c r="J26" t="s">
        <v>30</v>
      </c>
      <c r="K26" t="s">
        <v>38</v>
      </c>
      <c r="L26">
        <f>VLOOKUP($K26,Key!$A$1:$D$106,2,FALSE)</f>
        <v>43.052460000000004</v>
      </c>
      <c r="M26">
        <f>VLOOKUP($K26,Key!$A$1:$D$106,3,FALSE)</f>
        <v>-87.891000000000005</v>
      </c>
      <c r="N26" t="str">
        <f>VLOOKUP($K26,Key!$A$1:$D$106,4,FALSE)</f>
        <v>Milwaukee</v>
      </c>
      <c r="O26" t="s">
        <v>38</v>
      </c>
      <c r="P26">
        <f>VLOOKUP($O26,Key!$A$1:$D$106,2,FALSE)</f>
        <v>43.052460000000004</v>
      </c>
      <c r="Q26">
        <f>VLOOKUP($O26,Key!$A$1:$D$106,3,FALSE)</f>
        <v>-87.891000000000005</v>
      </c>
      <c r="R26" t="str">
        <f>VLOOKUP($O26,Key!$A$1:$D$106,4,FALSE)</f>
        <v>Milwaukee</v>
      </c>
      <c r="S26">
        <v>1</v>
      </c>
      <c r="T26">
        <v>0</v>
      </c>
      <c r="U26">
        <v>0</v>
      </c>
      <c r="V26" t="s">
        <v>32</v>
      </c>
      <c r="W26">
        <v>0</v>
      </c>
      <c r="X26">
        <v>0</v>
      </c>
      <c r="Y26">
        <v>0</v>
      </c>
      <c r="Z26" s="4">
        <v>-1</v>
      </c>
      <c r="AA26" s="1">
        <v>43498</v>
      </c>
      <c r="AB26" s="6">
        <f t="shared" si="0"/>
        <v>43497</v>
      </c>
      <c r="AC26" s="6">
        <f t="shared" si="1"/>
        <v>43498</v>
      </c>
      <c r="AD26" s="6" t="str">
        <f t="shared" si="2"/>
        <v>Saturday</v>
      </c>
      <c r="AE26" s="2">
        <v>0.6352430555555556</v>
      </c>
      <c r="AF26" s="4">
        <v>1</v>
      </c>
      <c r="AG26" s="1">
        <v>43498</v>
      </c>
      <c r="AH26" s="6">
        <f t="shared" si="3"/>
        <v>43497</v>
      </c>
      <c r="AI26" s="6">
        <f t="shared" si="4"/>
        <v>43498</v>
      </c>
      <c r="AJ26" s="6" t="str">
        <f t="shared" si="5"/>
        <v>Saturday</v>
      </c>
      <c r="AK26" s="2">
        <v>0.63563657407407403</v>
      </c>
      <c r="AL26" t="s">
        <v>32</v>
      </c>
      <c r="AM26" t="s">
        <v>33</v>
      </c>
      <c r="AN26" t="s">
        <v>34</v>
      </c>
      <c r="AO26" t="s">
        <v>27</v>
      </c>
    </row>
    <row r="27" spans="1:41" x14ac:dyDescent="0.2">
      <c r="A27" t="s">
        <v>27</v>
      </c>
      <c r="B27">
        <v>552586</v>
      </c>
      <c r="C27" t="s">
        <v>28</v>
      </c>
      <c r="G27" t="s">
        <v>29</v>
      </c>
      <c r="I27">
        <v>263</v>
      </c>
      <c r="J27" t="s">
        <v>30</v>
      </c>
      <c r="K27" t="s">
        <v>38</v>
      </c>
      <c r="L27">
        <f>VLOOKUP($K27,Key!$A$1:$D$106,2,FALSE)</f>
        <v>43.052460000000004</v>
      </c>
      <c r="M27">
        <f>VLOOKUP($K27,Key!$A$1:$D$106,3,FALSE)</f>
        <v>-87.891000000000005</v>
      </c>
      <c r="N27" t="str">
        <f>VLOOKUP($K27,Key!$A$1:$D$106,4,FALSE)</f>
        <v>Milwaukee</v>
      </c>
      <c r="O27" t="s">
        <v>38</v>
      </c>
      <c r="P27">
        <f>VLOOKUP($O27,Key!$A$1:$D$106,2,FALSE)</f>
        <v>43.052460000000004</v>
      </c>
      <c r="Q27">
        <f>VLOOKUP($O27,Key!$A$1:$D$106,3,FALSE)</f>
        <v>-87.891000000000005</v>
      </c>
      <c r="R27" t="str">
        <f>VLOOKUP($O27,Key!$A$1:$D$106,4,FALSE)</f>
        <v>Milwaukee</v>
      </c>
      <c r="S27">
        <v>1</v>
      </c>
      <c r="T27">
        <v>0</v>
      </c>
      <c r="U27">
        <v>0</v>
      </c>
      <c r="V27" t="s">
        <v>32</v>
      </c>
      <c r="W27">
        <v>0</v>
      </c>
      <c r="X27">
        <v>0</v>
      </c>
      <c r="Y27">
        <v>0</v>
      </c>
      <c r="Z27" s="5">
        <v>-1</v>
      </c>
      <c r="AA27" s="1">
        <v>43498</v>
      </c>
      <c r="AB27" s="7">
        <f t="shared" si="0"/>
        <v>43497</v>
      </c>
      <c r="AC27" s="7">
        <f t="shared" si="1"/>
        <v>43498</v>
      </c>
      <c r="AD27" s="7" t="str">
        <f t="shared" si="2"/>
        <v>Saturday</v>
      </c>
      <c r="AE27" s="2">
        <v>0.63590277777777782</v>
      </c>
      <c r="AF27" s="5">
        <v>1</v>
      </c>
      <c r="AG27" s="1">
        <v>43498</v>
      </c>
      <c r="AH27" s="7">
        <f t="shared" si="3"/>
        <v>43497</v>
      </c>
      <c r="AI27" s="7">
        <f t="shared" si="4"/>
        <v>43498</v>
      </c>
      <c r="AJ27" s="7" t="str">
        <f t="shared" si="5"/>
        <v>Saturday</v>
      </c>
      <c r="AK27" s="2">
        <v>0.63615740740740734</v>
      </c>
      <c r="AL27" t="s">
        <v>32</v>
      </c>
      <c r="AM27" t="s">
        <v>33</v>
      </c>
      <c r="AN27" t="s">
        <v>34</v>
      </c>
      <c r="AO27" t="s">
        <v>27</v>
      </c>
    </row>
    <row r="28" spans="1:41" x14ac:dyDescent="0.2">
      <c r="A28" t="s">
        <v>27</v>
      </c>
      <c r="B28">
        <v>552586</v>
      </c>
      <c r="C28" t="s">
        <v>28</v>
      </c>
      <c r="G28" t="s">
        <v>29</v>
      </c>
      <c r="I28">
        <v>11052</v>
      </c>
      <c r="J28" t="s">
        <v>30</v>
      </c>
      <c r="K28" t="s">
        <v>38</v>
      </c>
      <c r="L28">
        <f>VLOOKUP($K28,Key!$A$1:$D$106,2,FALSE)</f>
        <v>43.052460000000004</v>
      </c>
      <c r="M28">
        <f>VLOOKUP($K28,Key!$A$1:$D$106,3,FALSE)</f>
        <v>-87.891000000000005</v>
      </c>
      <c r="N28" t="str">
        <f>VLOOKUP($K28,Key!$A$1:$D$106,4,FALSE)</f>
        <v>Milwaukee</v>
      </c>
      <c r="O28" t="s">
        <v>38</v>
      </c>
      <c r="P28">
        <f>VLOOKUP($O28,Key!$A$1:$D$106,2,FALSE)</f>
        <v>43.052460000000004</v>
      </c>
      <c r="Q28">
        <f>VLOOKUP($O28,Key!$A$1:$D$106,3,FALSE)</f>
        <v>-87.891000000000005</v>
      </c>
      <c r="R28" t="str">
        <f>VLOOKUP($O28,Key!$A$1:$D$106,4,FALSE)</f>
        <v>Milwaukee</v>
      </c>
      <c r="S28">
        <v>0</v>
      </c>
      <c r="T28">
        <v>0</v>
      </c>
      <c r="U28">
        <v>0</v>
      </c>
      <c r="V28" t="s">
        <v>32</v>
      </c>
      <c r="W28">
        <v>0</v>
      </c>
      <c r="X28">
        <v>0</v>
      </c>
      <c r="Y28">
        <v>0</v>
      </c>
      <c r="Z28" s="4">
        <v>-1</v>
      </c>
      <c r="AA28" s="1">
        <v>43498</v>
      </c>
      <c r="AB28" s="6">
        <f t="shared" si="0"/>
        <v>43497</v>
      </c>
      <c r="AC28" s="6">
        <f t="shared" si="1"/>
        <v>43498</v>
      </c>
      <c r="AD28" s="6" t="str">
        <f t="shared" si="2"/>
        <v>Saturday</v>
      </c>
      <c r="AE28" s="2">
        <v>0.63633101851851859</v>
      </c>
      <c r="AF28" s="4">
        <v>1</v>
      </c>
      <c r="AG28" s="1">
        <v>43498</v>
      </c>
      <c r="AH28" s="6">
        <f t="shared" si="3"/>
        <v>43497</v>
      </c>
      <c r="AI28" s="6">
        <f t="shared" si="4"/>
        <v>43498</v>
      </c>
      <c r="AJ28" s="6" t="str">
        <f t="shared" si="5"/>
        <v>Saturday</v>
      </c>
      <c r="AK28" s="2">
        <v>0.63672453703703702</v>
      </c>
      <c r="AL28" t="s">
        <v>32</v>
      </c>
      <c r="AM28" t="s">
        <v>33</v>
      </c>
      <c r="AN28" t="s">
        <v>34</v>
      </c>
      <c r="AO28" t="s">
        <v>27</v>
      </c>
    </row>
    <row r="29" spans="1:41" x14ac:dyDescent="0.2">
      <c r="A29" t="s">
        <v>27</v>
      </c>
      <c r="B29">
        <v>552586</v>
      </c>
      <c r="C29" t="s">
        <v>28</v>
      </c>
      <c r="G29" t="s">
        <v>29</v>
      </c>
      <c r="I29">
        <v>5456</v>
      </c>
      <c r="J29" t="s">
        <v>30</v>
      </c>
      <c r="K29" t="s">
        <v>39</v>
      </c>
      <c r="L29">
        <f>VLOOKUP($K29,Key!$A$1:$D$106,2,FALSE)</f>
        <v>43.053040000000003</v>
      </c>
      <c r="M29">
        <f>VLOOKUP($K29,Key!$A$1:$D$106,3,FALSE)</f>
        <v>-87.897660000000002</v>
      </c>
      <c r="N29" t="str">
        <f>VLOOKUP($K29,Key!$A$1:$D$106,4,FALSE)</f>
        <v>Milwaukee</v>
      </c>
      <c r="O29" t="s">
        <v>39</v>
      </c>
      <c r="P29">
        <f>VLOOKUP($O29,Key!$A$1:$D$106,2,FALSE)</f>
        <v>43.053040000000003</v>
      </c>
      <c r="Q29">
        <f>VLOOKUP($O29,Key!$A$1:$D$106,3,FALSE)</f>
        <v>-87.897660000000002</v>
      </c>
      <c r="R29" t="str">
        <f>VLOOKUP($O29,Key!$A$1:$D$106,4,FALSE)</f>
        <v>Milwaukee</v>
      </c>
      <c r="S29">
        <v>1</v>
      </c>
      <c r="T29">
        <v>0</v>
      </c>
      <c r="U29">
        <v>0</v>
      </c>
      <c r="V29" t="s">
        <v>32</v>
      </c>
      <c r="W29">
        <v>0</v>
      </c>
      <c r="X29">
        <v>0</v>
      </c>
      <c r="Y29">
        <v>0</v>
      </c>
      <c r="Z29" s="5">
        <v>-1</v>
      </c>
      <c r="AA29" s="1">
        <v>43498</v>
      </c>
      <c r="AB29" s="7">
        <f t="shared" si="0"/>
        <v>43497</v>
      </c>
      <c r="AC29" s="7">
        <f t="shared" si="1"/>
        <v>43498</v>
      </c>
      <c r="AD29" s="7" t="str">
        <f t="shared" si="2"/>
        <v>Saturday</v>
      </c>
      <c r="AE29" s="2">
        <v>0.65273148148148141</v>
      </c>
      <c r="AF29" s="5">
        <v>1</v>
      </c>
      <c r="AG29" s="1">
        <v>43498</v>
      </c>
      <c r="AH29" s="7">
        <f t="shared" si="3"/>
        <v>43497</v>
      </c>
      <c r="AI29" s="7">
        <f t="shared" si="4"/>
        <v>43498</v>
      </c>
      <c r="AJ29" s="7" t="str">
        <f t="shared" si="5"/>
        <v>Saturday</v>
      </c>
      <c r="AK29" s="2">
        <v>0.65296296296296297</v>
      </c>
      <c r="AL29" t="s">
        <v>32</v>
      </c>
      <c r="AM29" t="s">
        <v>33</v>
      </c>
      <c r="AN29" t="s">
        <v>34</v>
      </c>
      <c r="AO29" t="s">
        <v>27</v>
      </c>
    </row>
    <row r="30" spans="1:41" x14ac:dyDescent="0.2">
      <c r="A30" t="s">
        <v>27</v>
      </c>
      <c r="B30">
        <v>552586</v>
      </c>
      <c r="C30" t="s">
        <v>28</v>
      </c>
      <c r="G30" t="s">
        <v>29</v>
      </c>
      <c r="I30">
        <v>12566</v>
      </c>
      <c r="J30" t="s">
        <v>30</v>
      </c>
      <c r="K30" t="s">
        <v>39</v>
      </c>
      <c r="L30">
        <f>VLOOKUP($K30,Key!$A$1:$D$106,2,FALSE)</f>
        <v>43.053040000000003</v>
      </c>
      <c r="M30">
        <f>VLOOKUP($K30,Key!$A$1:$D$106,3,FALSE)</f>
        <v>-87.897660000000002</v>
      </c>
      <c r="N30" t="str">
        <f>VLOOKUP($K30,Key!$A$1:$D$106,4,FALSE)</f>
        <v>Milwaukee</v>
      </c>
      <c r="O30" t="s">
        <v>39</v>
      </c>
      <c r="P30">
        <f>VLOOKUP($O30,Key!$A$1:$D$106,2,FALSE)</f>
        <v>43.053040000000003</v>
      </c>
      <c r="Q30">
        <f>VLOOKUP($O30,Key!$A$1:$D$106,3,FALSE)</f>
        <v>-87.897660000000002</v>
      </c>
      <c r="R30" t="str">
        <f>VLOOKUP($O30,Key!$A$1:$D$106,4,FALSE)</f>
        <v>Milwaukee</v>
      </c>
      <c r="S30">
        <v>1</v>
      </c>
      <c r="T30">
        <v>0</v>
      </c>
      <c r="U30">
        <v>0</v>
      </c>
      <c r="V30" t="s">
        <v>32</v>
      </c>
      <c r="W30">
        <v>0</v>
      </c>
      <c r="X30">
        <v>0</v>
      </c>
      <c r="Y30">
        <v>0</v>
      </c>
      <c r="Z30" s="4">
        <v>-1</v>
      </c>
      <c r="AA30" s="1">
        <v>43498</v>
      </c>
      <c r="AB30" s="6">
        <f t="shared" si="0"/>
        <v>43497</v>
      </c>
      <c r="AC30" s="6">
        <f t="shared" si="1"/>
        <v>43498</v>
      </c>
      <c r="AD30" s="6" t="str">
        <f t="shared" si="2"/>
        <v>Saturday</v>
      </c>
      <c r="AE30" s="2">
        <v>0.65342592592592597</v>
      </c>
      <c r="AF30" s="4">
        <v>1</v>
      </c>
      <c r="AG30" s="1">
        <v>43498</v>
      </c>
      <c r="AH30" s="6">
        <f t="shared" si="3"/>
        <v>43497</v>
      </c>
      <c r="AI30" s="6">
        <f t="shared" si="4"/>
        <v>43498</v>
      </c>
      <c r="AJ30" s="6" t="str">
        <f t="shared" si="5"/>
        <v>Saturday</v>
      </c>
      <c r="AK30" s="2">
        <v>0.65369212962962964</v>
      </c>
      <c r="AL30" t="s">
        <v>32</v>
      </c>
      <c r="AM30" t="s">
        <v>33</v>
      </c>
      <c r="AN30" t="s">
        <v>34</v>
      </c>
      <c r="AO30" t="s">
        <v>27</v>
      </c>
    </row>
    <row r="31" spans="1:41" x14ac:dyDescent="0.2">
      <c r="A31" t="s">
        <v>27</v>
      </c>
      <c r="B31">
        <v>871693</v>
      </c>
      <c r="C31" t="s">
        <v>28</v>
      </c>
      <c r="G31" t="s">
        <v>29</v>
      </c>
      <c r="I31">
        <v>12518</v>
      </c>
      <c r="J31" t="s">
        <v>30</v>
      </c>
      <c r="K31" t="s">
        <v>45</v>
      </c>
      <c r="L31">
        <f>VLOOKUP($K31,Key!$A$1:$D$106,2,FALSE)</f>
        <v>43.03886</v>
      </c>
      <c r="M31">
        <f>VLOOKUP($K31,Key!$A$1:$D$106,3,FALSE)</f>
        <v>-87.902720000000002</v>
      </c>
      <c r="N31" t="str">
        <f>VLOOKUP($K31,Key!$A$1:$D$106,4,FALSE)</f>
        <v>Milwaukee</v>
      </c>
      <c r="O31" t="s">
        <v>45</v>
      </c>
      <c r="P31">
        <f>VLOOKUP($O31,Key!$A$1:$D$106,2,FALSE)</f>
        <v>43.03886</v>
      </c>
      <c r="Q31">
        <f>VLOOKUP($O31,Key!$A$1:$D$106,3,FALSE)</f>
        <v>-87.902720000000002</v>
      </c>
      <c r="R31" t="str">
        <f>VLOOKUP($O31,Key!$A$1:$D$106,4,FALSE)</f>
        <v>Milwaukee</v>
      </c>
      <c r="S31">
        <v>0</v>
      </c>
      <c r="T31">
        <v>0</v>
      </c>
      <c r="U31">
        <v>0</v>
      </c>
      <c r="V31" t="s">
        <v>32</v>
      </c>
      <c r="W31">
        <v>0</v>
      </c>
      <c r="X31">
        <v>0</v>
      </c>
      <c r="Y31">
        <v>0</v>
      </c>
      <c r="Z31" s="5">
        <v>-1</v>
      </c>
      <c r="AA31" s="1">
        <v>43511</v>
      </c>
      <c r="AB31" s="7">
        <f t="shared" si="0"/>
        <v>43497</v>
      </c>
      <c r="AC31" s="7">
        <f t="shared" si="1"/>
        <v>43511</v>
      </c>
      <c r="AD31" s="7" t="str">
        <f t="shared" si="2"/>
        <v>Friday</v>
      </c>
      <c r="AE31" s="2">
        <v>0.51753472222222219</v>
      </c>
      <c r="AF31" s="5">
        <v>1</v>
      </c>
      <c r="AG31" s="1">
        <v>43511</v>
      </c>
      <c r="AH31" s="7">
        <f t="shared" si="3"/>
        <v>43497</v>
      </c>
      <c r="AI31" s="7">
        <f t="shared" si="4"/>
        <v>43511</v>
      </c>
      <c r="AJ31" s="7" t="str">
        <f t="shared" si="5"/>
        <v>Friday</v>
      </c>
      <c r="AK31" s="2">
        <v>0.51763888888888887</v>
      </c>
      <c r="AL31" t="s">
        <v>32</v>
      </c>
      <c r="AM31" t="s">
        <v>33</v>
      </c>
      <c r="AN31" t="s">
        <v>34</v>
      </c>
      <c r="AO31" t="s">
        <v>27</v>
      </c>
    </row>
    <row r="32" spans="1:41" x14ac:dyDescent="0.2">
      <c r="A32" t="s">
        <v>27</v>
      </c>
      <c r="B32">
        <v>871693</v>
      </c>
      <c r="C32" t="s">
        <v>28</v>
      </c>
      <c r="G32" t="s">
        <v>29</v>
      </c>
      <c r="I32">
        <v>12491</v>
      </c>
      <c r="J32" t="s">
        <v>30</v>
      </c>
      <c r="K32" t="s">
        <v>50</v>
      </c>
      <c r="L32">
        <f>VLOOKUP($K32,Key!$A$1:$D$106,2,FALSE)</f>
        <v>43.060600000000001</v>
      </c>
      <c r="M32">
        <f>VLOOKUP($K32,Key!$A$1:$D$106,3,FALSE)</f>
        <v>-87.982900000000001</v>
      </c>
      <c r="N32" t="str">
        <f>VLOOKUP($K32,Key!$A$1:$D$106,4,FALSE)</f>
        <v>Milwaukee</v>
      </c>
      <c r="O32" t="s">
        <v>50</v>
      </c>
      <c r="P32">
        <f>VLOOKUP($O32,Key!$A$1:$D$106,2,FALSE)</f>
        <v>43.060600000000001</v>
      </c>
      <c r="Q32">
        <f>VLOOKUP($O32,Key!$A$1:$D$106,3,FALSE)</f>
        <v>-87.982900000000001</v>
      </c>
      <c r="R32" t="str">
        <f>VLOOKUP($O32,Key!$A$1:$D$106,4,FALSE)</f>
        <v>Milwaukee</v>
      </c>
      <c r="S32">
        <v>3</v>
      </c>
      <c r="T32">
        <v>0</v>
      </c>
      <c r="U32">
        <v>0</v>
      </c>
      <c r="V32" t="s">
        <v>32</v>
      </c>
      <c r="W32">
        <v>0</v>
      </c>
      <c r="X32">
        <v>0</v>
      </c>
      <c r="Y32">
        <v>0</v>
      </c>
      <c r="Z32" s="4">
        <v>-1</v>
      </c>
      <c r="AA32" s="1">
        <v>43514</v>
      </c>
      <c r="AB32" s="6">
        <f t="shared" si="0"/>
        <v>43497</v>
      </c>
      <c r="AC32" s="6">
        <f t="shared" si="1"/>
        <v>43514</v>
      </c>
      <c r="AD32" s="6" t="str">
        <f t="shared" si="2"/>
        <v>Monday</v>
      </c>
      <c r="AE32" s="2">
        <v>0.48297453703703702</v>
      </c>
      <c r="AF32" s="4">
        <v>1</v>
      </c>
      <c r="AG32" s="1">
        <v>43514</v>
      </c>
      <c r="AH32" s="6">
        <f t="shared" si="3"/>
        <v>43497</v>
      </c>
      <c r="AI32" s="6">
        <f t="shared" si="4"/>
        <v>43514</v>
      </c>
      <c r="AJ32" s="6" t="str">
        <f t="shared" si="5"/>
        <v>Monday</v>
      </c>
      <c r="AK32" s="2">
        <v>0.4848263888888889</v>
      </c>
      <c r="AL32" t="s">
        <v>32</v>
      </c>
      <c r="AM32" t="s">
        <v>33</v>
      </c>
      <c r="AN32" t="s">
        <v>34</v>
      </c>
      <c r="AO32" t="s">
        <v>27</v>
      </c>
    </row>
    <row r="33" spans="1:41" x14ac:dyDescent="0.2">
      <c r="A33" t="s">
        <v>27</v>
      </c>
      <c r="B33">
        <v>871693</v>
      </c>
      <c r="C33" t="s">
        <v>28</v>
      </c>
      <c r="G33" t="s">
        <v>29</v>
      </c>
      <c r="I33">
        <v>12645</v>
      </c>
      <c r="J33" t="s">
        <v>30</v>
      </c>
      <c r="K33" t="s">
        <v>51</v>
      </c>
      <c r="L33">
        <f>VLOOKUP($K33,Key!$A$1:$D$106,2,FALSE)</f>
        <v>43.067270000000001</v>
      </c>
      <c r="M33">
        <f>VLOOKUP($K33,Key!$A$1:$D$106,3,FALSE)</f>
        <v>-87.901709999999994</v>
      </c>
      <c r="N33" t="str">
        <f>VLOOKUP($K33,Key!$A$1:$D$106,4,FALSE)</f>
        <v>Milwaukee</v>
      </c>
      <c r="O33" t="s">
        <v>51</v>
      </c>
      <c r="P33">
        <f>VLOOKUP($O33,Key!$A$1:$D$106,2,FALSE)</f>
        <v>43.067270000000001</v>
      </c>
      <c r="Q33">
        <f>VLOOKUP($O33,Key!$A$1:$D$106,3,FALSE)</f>
        <v>-87.901709999999994</v>
      </c>
      <c r="R33" t="str">
        <f>VLOOKUP($O33,Key!$A$1:$D$106,4,FALSE)</f>
        <v>Milwaukee</v>
      </c>
      <c r="S33">
        <v>0</v>
      </c>
      <c r="T33">
        <v>0</v>
      </c>
      <c r="U33">
        <v>0</v>
      </c>
      <c r="V33" t="s">
        <v>32</v>
      </c>
      <c r="W33">
        <v>0</v>
      </c>
      <c r="X33">
        <v>0</v>
      </c>
      <c r="Y33">
        <v>0</v>
      </c>
      <c r="Z33" s="5">
        <v>-1</v>
      </c>
      <c r="AA33" s="1">
        <v>43521</v>
      </c>
      <c r="AB33" s="7">
        <f t="shared" si="0"/>
        <v>43497</v>
      </c>
      <c r="AC33" s="7">
        <f t="shared" si="1"/>
        <v>43521</v>
      </c>
      <c r="AD33" s="7" t="str">
        <f t="shared" si="2"/>
        <v>Monday</v>
      </c>
      <c r="AE33" s="2">
        <v>0.53864583333333338</v>
      </c>
      <c r="AF33" s="5">
        <v>1</v>
      </c>
      <c r="AG33" s="1">
        <v>43521</v>
      </c>
      <c r="AH33" s="7">
        <f t="shared" si="3"/>
        <v>43497</v>
      </c>
      <c r="AI33" s="7">
        <f t="shared" si="4"/>
        <v>43521</v>
      </c>
      <c r="AJ33" s="7" t="str">
        <f t="shared" si="5"/>
        <v>Monday</v>
      </c>
      <c r="AK33" s="2">
        <v>0.53874999999999995</v>
      </c>
      <c r="AL33" t="s">
        <v>32</v>
      </c>
      <c r="AM33" t="s">
        <v>33</v>
      </c>
      <c r="AN33" t="s">
        <v>34</v>
      </c>
      <c r="AO33" t="s">
        <v>27</v>
      </c>
    </row>
    <row r="34" spans="1:41" x14ac:dyDescent="0.2">
      <c r="A34" t="s">
        <v>27</v>
      </c>
      <c r="B34">
        <v>871693</v>
      </c>
      <c r="C34" t="s">
        <v>28</v>
      </c>
      <c r="G34" t="s">
        <v>29</v>
      </c>
      <c r="I34" t="s">
        <v>52</v>
      </c>
      <c r="J34" t="s">
        <v>30</v>
      </c>
      <c r="K34" t="s">
        <v>51</v>
      </c>
      <c r="L34">
        <f>VLOOKUP($K34,Key!$A$1:$D$106,2,FALSE)</f>
        <v>43.067270000000001</v>
      </c>
      <c r="M34">
        <f>VLOOKUP($K34,Key!$A$1:$D$106,3,FALSE)</f>
        <v>-87.901709999999994</v>
      </c>
      <c r="N34" t="str">
        <f>VLOOKUP($K34,Key!$A$1:$D$106,4,FALSE)</f>
        <v>Milwaukee</v>
      </c>
      <c r="O34" t="s">
        <v>51</v>
      </c>
      <c r="P34">
        <f>VLOOKUP($O34,Key!$A$1:$D$106,2,FALSE)</f>
        <v>43.067270000000001</v>
      </c>
      <c r="Q34">
        <f>VLOOKUP($O34,Key!$A$1:$D$106,3,FALSE)</f>
        <v>-87.901709999999994</v>
      </c>
      <c r="R34" t="str">
        <f>VLOOKUP($O34,Key!$A$1:$D$106,4,FALSE)</f>
        <v>Milwaukee</v>
      </c>
      <c r="S34">
        <v>0</v>
      </c>
      <c r="T34">
        <v>0</v>
      </c>
      <c r="U34">
        <v>0</v>
      </c>
      <c r="V34" t="s">
        <v>32</v>
      </c>
      <c r="W34">
        <v>0</v>
      </c>
      <c r="X34">
        <v>0</v>
      </c>
      <c r="Y34">
        <v>0</v>
      </c>
      <c r="Z34" s="4">
        <v>-1</v>
      </c>
      <c r="AA34" s="1">
        <v>43518</v>
      </c>
      <c r="AB34" s="6">
        <f t="shared" si="0"/>
        <v>43497</v>
      </c>
      <c r="AC34" s="6">
        <f t="shared" si="1"/>
        <v>43518</v>
      </c>
      <c r="AD34" s="6" t="str">
        <f t="shared" si="2"/>
        <v>Friday</v>
      </c>
      <c r="AE34" s="2">
        <v>0.62892361111111106</v>
      </c>
      <c r="AF34" s="4">
        <v>1</v>
      </c>
      <c r="AG34" s="1">
        <v>43518</v>
      </c>
      <c r="AH34" s="6">
        <f t="shared" si="3"/>
        <v>43497</v>
      </c>
      <c r="AI34" s="6">
        <f t="shared" si="4"/>
        <v>43518</v>
      </c>
      <c r="AJ34" s="6" t="str">
        <f t="shared" si="5"/>
        <v>Friday</v>
      </c>
      <c r="AK34" s="2">
        <v>0.62902777777777774</v>
      </c>
      <c r="AL34" t="s">
        <v>32</v>
      </c>
      <c r="AM34" t="s">
        <v>33</v>
      </c>
      <c r="AN34" t="s">
        <v>34</v>
      </c>
      <c r="AO34" t="s">
        <v>27</v>
      </c>
    </row>
    <row r="35" spans="1:41" x14ac:dyDescent="0.2">
      <c r="A35" t="s">
        <v>27</v>
      </c>
      <c r="B35">
        <v>871693</v>
      </c>
      <c r="C35" t="s">
        <v>28</v>
      </c>
      <c r="G35" t="s">
        <v>29</v>
      </c>
      <c r="I35" t="s">
        <v>52</v>
      </c>
      <c r="J35" t="s">
        <v>30</v>
      </c>
      <c r="K35" t="s">
        <v>51</v>
      </c>
      <c r="L35">
        <f>VLOOKUP($K35,Key!$A$1:$D$106,2,FALSE)</f>
        <v>43.067270000000001</v>
      </c>
      <c r="M35">
        <f>VLOOKUP($K35,Key!$A$1:$D$106,3,FALSE)</f>
        <v>-87.901709999999994</v>
      </c>
      <c r="N35" t="str">
        <f>VLOOKUP($K35,Key!$A$1:$D$106,4,FALSE)</f>
        <v>Milwaukee</v>
      </c>
      <c r="O35" t="s">
        <v>51</v>
      </c>
      <c r="P35">
        <f>VLOOKUP($O35,Key!$A$1:$D$106,2,FALSE)</f>
        <v>43.067270000000001</v>
      </c>
      <c r="Q35">
        <f>VLOOKUP($O35,Key!$A$1:$D$106,3,FALSE)</f>
        <v>-87.901709999999994</v>
      </c>
      <c r="R35" t="str">
        <f>VLOOKUP($O35,Key!$A$1:$D$106,4,FALSE)</f>
        <v>Milwaukee</v>
      </c>
      <c r="S35">
        <v>1</v>
      </c>
      <c r="T35">
        <v>0</v>
      </c>
      <c r="U35">
        <v>0</v>
      </c>
      <c r="V35" t="s">
        <v>32</v>
      </c>
      <c r="W35">
        <v>0</v>
      </c>
      <c r="X35">
        <v>0</v>
      </c>
      <c r="Y35">
        <v>0</v>
      </c>
      <c r="Z35" s="5">
        <v>-1</v>
      </c>
      <c r="AA35" s="1">
        <v>43518</v>
      </c>
      <c r="AB35" s="7">
        <f t="shared" si="0"/>
        <v>43497</v>
      </c>
      <c r="AC35" s="7">
        <f t="shared" si="1"/>
        <v>43518</v>
      </c>
      <c r="AD35" s="7" t="str">
        <f t="shared" si="2"/>
        <v>Friday</v>
      </c>
      <c r="AE35" s="2">
        <v>0.62906249999999997</v>
      </c>
      <c r="AF35" s="5">
        <v>1</v>
      </c>
      <c r="AG35" s="1">
        <v>43518</v>
      </c>
      <c r="AH35" s="7">
        <f t="shared" si="3"/>
        <v>43497</v>
      </c>
      <c r="AI35" s="7">
        <f t="shared" si="4"/>
        <v>43518</v>
      </c>
      <c r="AJ35" s="7" t="str">
        <f t="shared" si="5"/>
        <v>Friday</v>
      </c>
      <c r="AK35" s="2">
        <v>0.62916666666666665</v>
      </c>
      <c r="AL35" t="s">
        <v>32</v>
      </c>
      <c r="AM35" t="s">
        <v>33</v>
      </c>
      <c r="AN35" t="s">
        <v>34</v>
      </c>
      <c r="AO35" t="s">
        <v>27</v>
      </c>
    </row>
    <row r="36" spans="1:41" x14ac:dyDescent="0.2">
      <c r="A36" t="s">
        <v>27</v>
      </c>
      <c r="B36">
        <v>871693</v>
      </c>
      <c r="C36" t="s">
        <v>28</v>
      </c>
      <c r="G36" t="s">
        <v>29</v>
      </c>
      <c r="I36" t="s">
        <v>52</v>
      </c>
      <c r="J36" t="s">
        <v>30</v>
      </c>
      <c r="K36" t="s">
        <v>51</v>
      </c>
      <c r="L36">
        <f>VLOOKUP($K36,Key!$A$1:$D$106,2,FALSE)</f>
        <v>43.067270000000001</v>
      </c>
      <c r="M36">
        <f>VLOOKUP($K36,Key!$A$1:$D$106,3,FALSE)</f>
        <v>-87.901709999999994</v>
      </c>
      <c r="N36" t="str">
        <f>VLOOKUP($K36,Key!$A$1:$D$106,4,FALSE)</f>
        <v>Milwaukee</v>
      </c>
      <c r="O36" t="s">
        <v>51</v>
      </c>
      <c r="P36">
        <f>VLOOKUP($O36,Key!$A$1:$D$106,2,FALSE)</f>
        <v>43.067270000000001</v>
      </c>
      <c r="Q36">
        <f>VLOOKUP($O36,Key!$A$1:$D$106,3,FALSE)</f>
        <v>-87.901709999999994</v>
      </c>
      <c r="R36" t="str">
        <f>VLOOKUP($O36,Key!$A$1:$D$106,4,FALSE)</f>
        <v>Milwaukee</v>
      </c>
      <c r="S36">
        <v>0</v>
      </c>
      <c r="T36">
        <v>0</v>
      </c>
      <c r="U36">
        <v>0</v>
      </c>
      <c r="V36" t="s">
        <v>32</v>
      </c>
      <c r="W36">
        <v>0</v>
      </c>
      <c r="X36">
        <v>0</v>
      </c>
      <c r="Y36">
        <v>0</v>
      </c>
      <c r="Z36" s="4">
        <v>-1</v>
      </c>
      <c r="AA36" s="1">
        <v>43518</v>
      </c>
      <c r="AB36" s="6">
        <f t="shared" si="0"/>
        <v>43497</v>
      </c>
      <c r="AC36" s="6">
        <f t="shared" si="1"/>
        <v>43518</v>
      </c>
      <c r="AD36" s="6" t="str">
        <f t="shared" si="2"/>
        <v>Friday</v>
      </c>
      <c r="AE36" s="2">
        <v>0.62921296296296292</v>
      </c>
      <c r="AF36" s="4">
        <v>1</v>
      </c>
      <c r="AG36" s="1">
        <v>43518</v>
      </c>
      <c r="AH36" s="6">
        <f t="shared" si="3"/>
        <v>43497</v>
      </c>
      <c r="AI36" s="6">
        <f t="shared" si="4"/>
        <v>43518</v>
      </c>
      <c r="AJ36" s="6" t="str">
        <f t="shared" si="5"/>
        <v>Friday</v>
      </c>
      <c r="AK36" s="2">
        <v>0.6293171296296296</v>
      </c>
      <c r="AL36" t="s">
        <v>32</v>
      </c>
      <c r="AM36" t="s">
        <v>33</v>
      </c>
      <c r="AN36" t="s">
        <v>34</v>
      </c>
      <c r="AO36" t="s">
        <v>27</v>
      </c>
    </row>
    <row r="37" spans="1:41" x14ac:dyDescent="0.2">
      <c r="A37" t="s">
        <v>27</v>
      </c>
      <c r="B37">
        <v>871693</v>
      </c>
      <c r="C37" t="s">
        <v>28</v>
      </c>
      <c r="G37" t="s">
        <v>29</v>
      </c>
      <c r="I37" t="s">
        <v>52</v>
      </c>
      <c r="J37" t="s">
        <v>30</v>
      </c>
      <c r="K37" t="s">
        <v>51</v>
      </c>
      <c r="L37">
        <f>VLOOKUP($K37,Key!$A$1:$D$106,2,FALSE)</f>
        <v>43.067270000000001</v>
      </c>
      <c r="M37">
        <f>VLOOKUP($K37,Key!$A$1:$D$106,3,FALSE)</f>
        <v>-87.901709999999994</v>
      </c>
      <c r="N37" t="str">
        <f>VLOOKUP($K37,Key!$A$1:$D$106,4,FALSE)</f>
        <v>Milwaukee</v>
      </c>
      <c r="O37" t="s">
        <v>51</v>
      </c>
      <c r="P37">
        <f>VLOOKUP($O37,Key!$A$1:$D$106,2,FALSE)</f>
        <v>43.067270000000001</v>
      </c>
      <c r="Q37">
        <f>VLOOKUP($O37,Key!$A$1:$D$106,3,FALSE)</f>
        <v>-87.901709999999994</v>
      </c>
      <c r="R37" t="str">
        <f>VLOOKUP($O37,Key!$A$1:$D$106,4,FALSE)</f>
        <v>Milwaukee</v>
      </c>
      <c r="S37">
        <v>0</v>
      </c>
      <c r="T37">
        <v>0</v>
      </c>
      <c r="U37">
        <v>0</v>
      </c>
      <c r="V37" t="s">
        <v>32</v>
      </c>
      <c r="W37">
        <v>0</v>
      </c>
      <c r="X37">
        <v>0</v>
      </c>
      <c r="Y37">
        <v>0</v>
      </c>
      <c r="Z37" s="5">
        <v>-1</v>
      </c>
      <c r="AA37" s="1">
        <v>43518</v>
      </c>
      <c r="AB37" s="7">
        <f t="shared" si="0"/>
        <v>43497</v>
      </c>
      <c r="AC37" s="7">
        <f t="shared" si="1"/>
        <v>43518</v>
      </c>
      <c r="AD37" s="7" t="str">
        <f t="shared" si="2"/>
        <v>Friday</v>
      </c>
      <c r="AE37" s="2">
        <v>0.62934027777777779</v>
      </c>
      <c r="AF37" s="5">
        <v>1</v>
      </c>
      <c r="AG37" s="1">
        <v>43518</v>
      </c>
      <c r="AH37" s="7">
        <f t="shared" si="3"/>
        <v>43497</v>
      </c>
      <c r="AI37" s="7">
        <f t="shared" si="4"/>
        <v>43518</v>
      </c>
      <c r="AJ37" s="7" t="str">
        <f t="shared" si="5"/>
        <v>Friday</v>
      </c>
      <c r="AK37" s="2">
        <v>0.62944444444444447</v>
      </c>
      <c r="AL37" t="s">
        <v>32</v>
      </c>
      <c r="AM37" t="s">
        <v>33</v>
      </c>
      <c r="AN37" t="s">
        <v>34</v>
      </c>
      <c r="AO37" t="s">
        <v>27</v>
      </c>
    </row>
    <row r="38" spans="1:41" x14ac:dyDescent="0.2">
      <c r="A38" t="s">
        <v>27</v>
      </c>
      <c r="B38">
        <v>871693</v>
      </c>
      <c r="C38" t="s">
        <v>28</v>
      </c>
      <c r="G38" t="s">
        <v>29</v>
      </c>
      <c r="I38" t="s">
        <v>52</v>
      </c>
      <c r="J38" t="s">
        <v>30</v>
      </c>
      <c r="K38" t="s">
        <v>51</v>
      </c>
      <c r="L38">
        <f>VLOOKUP($K38,Key!$A$1:$D$106,2,FALSE)</f>
        <v>43.067270000000001</v>
      </c>
      <c r="M38">
        <f>VLOOKUP($K38,Key!$A$1:$D$106,3,FALSE)</f>
        <v>-87.901709999999994</v>
      </c>
      <c r="N38" t="str">
        <f>VLOOKUP($K38,Key!$A$1:$D$106,4,FALSE)</f>
        <v>Milwaukee</v>
      </c>
      <c r="O38" t="s">
        <v>51</v>
      </c>
      <c r="P38">
        <f>VLOOKUP($O38,Key!$A$1:$D$106,2,FALSE)</f>
        <v>43.067270000000001</v>
      </c>
      <c r="Q38">
        <f>VLOOKUP($O38,Key!$A$1:$D$106,3,FALSE)</f>
        <v>-87.901709999999994</v>
      </c>
      <c r="R38" t="str">
        <f>VLOOKUP($O38,Key!$A$1:$D$106,4,FALSE)</f>
        <v>Milwaukee</v>
      </c>
      <c r="S38">
        <v>0</v>
      </c>
      <c r="T38">
        <v>0</v>
      </c>
      <c r="U38">
        <v>0</v>
      </c>
      <c r="V38" t="s">
        <v>32</v>
      </c>
      <c r="W38">
        <v>0</v>
      </c>
      <c r="X38">
        <v>0</v>
      </c>
      <c r="Y38">
        <v>0</v>
      </c>
      <c r="Z38" s="4">
        <v>-1</v>
      </c>
      <c r="AA38" s="1">
        <v>43518</v>
      </c>
      <c r="AB38" s="6">
        <f t="shared" si="0"/>
        <v>43497</v>
      </c>
      <c r="AC38" s="6">
        <f t="shared" si="1"/>
        <v>43518</v>
      </c>
      <c r="AD38" s="6" t="str">
        <f t="shared" si="2"/>
        <v>Friday</v>
      </c>
      <c r="AE38" s="2">
        <v>0.6294791666666667</v>
      </c>
      <c r="AF38" s="4">
        <v>1</v>
      </c>
      <c r="AG38" s="1">
        <v>43518</v>
      </c>
      <c r="AH38" s="6">
        <f t="shared" si="3"/>
        <v>43497</v>
      </c>
      <c r="AI38" s="6">
        <f t="shared" si="4"/>
        <v>43518</v>
      </c>
      <c r="AJ38" s="6" t="str">
        <f t="shared" si="5"/>
        <v>Friday</v>
      </c>
      <c r="AK38" s="2">
        <v>0.62965277777777773</v>
      </c>
      <c r="AL38" t="s">
        <v>32</v>
      </c>
      <c r="AM38" t="s">
        <v>33</v>
      </c>
      <c r="AN38" t="s">
        <v>34</v>
      </c>
      <c r="AO38" t="s">
        <v>27</v>
      </c>
    </row>
    <row r="39" spans="1:41" x14ac:dyDescent="0.2">
      <c r="A39" t="s">
        <v>27</v>
      </c>
      <c r="B39">
        <v>871693</v>
      </c>
      <c r="C39" t="s">
        <v>28</v>
      </c>
      <c r="G39" t="s">
        <v>29</v>
      </c>
      <c r="I39" t="s">
        <v>52</v>
      </c>
      <c r="J39" t="s">
        <v>30</v>
      </c>
      <c r="K39" t="s">
        <v>51</v>
      </c>
      <c r="L39">
        <f>VLOOKUP($K39,Key!$A$1:$D$106,2,FALSE)</f>
        <v>43.067270000000001</v>
      </c>
      <c r="M39">
        <f>VLOOKUP($K39,Key!$A$1:$D$106,3,FALSE)</f>
        <v>-87.901709999999994</v>
      </c>
      <c r="N39" t="str">
        <f>VLOOKUP($K39,Key!$A$1:$D$106,4,FALSE)</f>
        <v>Milwaukee</v>
      </c>
      <c r="O39" t="s">
        <v>51</v>
      </c>
      <c r="P39">
        <f>VLOOKUP($O39,Key!$A$1:$D$106,2,FALSE)</f>
        <v>43.067270000000001</v>
      </c>
      <c r="Q39">
        <f>VLOOKUP($O39,Key!$A$1:$D$106,3,FALSE)</f>
        <v>-87.901709999999994</v>
      </c>
      <c r="R39" t="str">
        <f>VLOOKUP($O39,Key!$A$1:$D$106,4,FALSE)</f>
        <v>Milwaukee</v>
      </c>
      <c r="S39">
        <v>0</v>
      </c>
      <c r="T39">
        <v>0</v>
      </c>
      <c r="U39">
        <v>0</v>
      </c>
      <c r="V39" t="s">
        <v>32</v>
      </c>
      <c r="W39">
        <v>0</v>
      </c>
      <c r="X39">
        <v>0</v>
      </c>
      <c r="Y39">
        <v>0</v>
      </c>
      <c r="Z39" s="5">
        <v>-1</v>
      </c>
      <c r="AA39" s="1">
        <v>43518</v>
      </c>
      <c r="AB39" s="7">
        <f t="shared" si="0"/>
        <v>43497</v>
      </c>
      <c r="AC39" s="7">
        <f t="shared" si="1"/>
        <v>43518</v>
      </c>
      <c r="AD39" s="7" t="str">
        <f t="shared" si="2"/>
        <v>Friday</v>
      </c>
      <c r="AE39" s="2">
        <v>0.62968750000000007</v>
      </c>
      <c r="AF39" s="5">
        <v>1</v>
      </c>
      <c r="AG39" s="1">
        <v>43518</v>
      </c>
      <c r="AH39" s="7">
        <f t="shared" si="3"/>
        <v>43497</v>
      </c>
      <c r="AI39" s="7">
        <f t="shared" si="4"/>
        <v>43518</v>
      </c>
      <c r="AJ39" s="7" t="str">
        <f t="shared" si="5"/>
        <v>Friday</v>
      </c>
      <c r="AK39" s="2">
        <v>0.62973379629629633</v>
      </c>
      <c r="AL39" t="s">
        <v>32</v>
      </c>
      <c r="AM39" t="s">
        <v>33</v>
      </c>
      <c r="AN39" t="s">
        <v>34</v>
      </c>
      <c r="AO39" t="s">
        <v>27</v>
      </c>
    </row>
    <row r="40" spans="1:41" x14ac:dyDescent="0.2">
      <c r="A40" t="s">
        <v>27</v>
      </c>
      <c r="B40">
        <v>871693</v>
      </c>
      <c r="C40" t="s">
        <v>28</v>
      </c>
      <c r="G40" t="s">
        <v>29</v>
      </c>
      <c r="I40" t="s">
        <v>52</v>
      </c>
      <c r="J40" t="s">
        <v>30</v>
      </c>
      <c r="K40" t="s">
        <v>51</v>
      </c>
      <c r="L40">
        <f>VLOOKUP($K40,Key!$A$1:$D$106,2,FALSE)</f>
        <v>43.067270000000001</v>
      </c>
      <c r="M40">
        <f>VLOOKUP($K40,Key!$A$1:$D$106,3,FALSE)</f>
        <v>-87.901709999999994</v>
      </c>
      <c r="N40" t="str">
        <f>VLOOKUP($K40,Key!$A$1:$D$106,4,FALSE)</f>
        <v>Milwaukee</v>
      </c>
      <c r="O40" t="s">
        <v>51</v>
      </c>
      <c r="P40">
        <f>VLOOKUP($O40,Key!$A$1:$D$106,2,FALSE)</f>
        <v>43.067270000000001</v>
      </c>
      <c r="Q40">
        <f>VLOOKUP($O40,Key!$A$1:$D$106,3,FALSE)</f>
        <v>-87.901709999999994</v>
      </c>
      <c r="R40" t="str">
        <f>VLOOKUP($O40,Key!$A$1:$D$106,4,FALSE)</f>
        <v>Milwaukee</v>
      </c>
      <c r="S40">
        <v>0</v>
      </c>
      <c r="T40">
        <v>0</v>
      </c>
      <c r="U40">
        <v>0</v>
      </c>
      <c r="V40" t="s">
        <v>32</v>
      </c>
      <c r="W40">
        <v>0</v>
      </c>
      <c r="X40">
        <v>0</v>
      </c>
      <c r="Y40">
        <v>0</v>
      </c>
      <c r="Z40" s="4">
        <v>-1</v>
      </c>
      <c r="AA40" s="1">
        <v>43518</v>
      </c>
      <c r="AB40" s="6">
        <f t="shared" si="0"/>
        <v>43497</v>
      </c>
      <c r="AC40" s="6">
        <f t="shared" si="1"/>
        <v>43518</v>
      </c>
      <c r="AD40" s="6" t="str">
        <f t="shared" si="2"/>
        <v>Friday</v>
      </c>
      <c r="AE40" s="2">
        <v>0.62975694444444441</v>
      </c>
      <c r="AF40" s="4">
        <v>1</v>
      </c>
      <c r="AG40" s="1">
        <v>43518</v>
      </c>
      <c r="AH40" s="6">
        <f t="shared" si="3"/>
        <v>43497</v>
      </c>
      <c r="AI40" s="6">
        <f t="shared" si="4"/>
        <v>43518</v>
      </c>
      <c r="AJ40" s="6" t="str">
        <f t="shared" si="5"/>
        <v>Friday</v>
      </c>
      <c r="AK40" s="2">
        <v>0.62981481481481483</v>
      </c>
      <c r="AL40" t="s">
        <v>32</v>
      </c>
      <c r="AM40" t="s">
        <v>33</v>
      </c>
      <c r="AN40" t="s">
        <v>34</v>
      </c>
      <c r="AO40" t="s">
        <v>27</v>
      </c>
    </row>
    <row r="41" spans="1:41" x14ac:dyDescent="0.2">
      <c r="A41" t="s">
        <v>27</v>
      </c>
      <c r="B41">
        <v>871693</v>
      </c>
      <c r="C41" t="s">
        <v>28</v>
      </c>
      <c r="G41" t="s">
        <v>29</v>
      </c>
      <c r="I41" t="s">
        <v>52</v>
      </c>
      <c r="J41" t="s">
        <v>30</v>
      </c>
      <c r="K41" t="s">
        <v>51</v>
      </c>
      <c r="L41">
        <f>VLOOKUP($K41,Key!$A$1:$D$106,2,FALSE)</f>
        <v>43.067270000000001</v>
      </c>
      <c r="M41">
        <f>VLOOKUP($K41,Key!$A$1:$D$106,3,FALSE)</f>
        <v>-87.901709999999994</v>
      </c>
      <c r="N41" t="str">
        <f>VLOOKUP($K41,Key!$A$1:$D$106,4,FALSE)</f>
        <v>Milwaukee</v>
      </c>
      <c r="O41" t="s">
        <v>51</v>
      </c>
      <c r="P41">
        <f>VLOOKUP($O41,Key!$A$1:$D$106,2,FALSE)</f>
        <v>43.067270000000001</v>
      </c>
      <c r="Q41">
        <f>VLOOKUP($O41,Key!$A$1:$D$106,3,FALSE)</f>
        <v>-87.901709999999994</v>
      </c>
      <c r="R41" t="str">
        <f>VLOOKUP($O41,Key!$A$1:$D$106,4,FALSE)</f>
        <v>Milwaukee</v>
      </c>
      <c r="S41">
        <v>1</v>
      </c>
      <c r="T41">
        <v>0</v>
      </c>
      <c r="U41">
        <v>0</v>
      </c>
      <c r="V41" t="s">
        <v>32</v>
      </c>
      <c r="W41">
        <v>0</v>
      </c>
      <c r="X41">
        <v>0</v>
      </c>
      <c r="Y41">
        <v>0</v>
      </c>
      <c r="Z41" s="5">
        <v>-1</v>
      </c>
      <c r="AA41" s="1">
        <v>43518</v>
      </c>
      <c r="AB41" s="7">
        <f t="shared" si="0"/>
        <v>43497</v>
      </c>
      <c r="AC41" s="7">
        <f t="shared" si="1"/>
        <v>43518</v>
      </c>
      <c r="AD41" s="7" t="str">
        <f t="shared" si="2"/>
        <v>Friday</v>
      </c>
      <c r="AE41" s="2">
        <v>0.62983796296296302</v>
      </c>
      <c r="AF41" s="5">
        <v>1</v>
      </c>
      <c r="AG41" s="1">
        <v>43518</v>
      </c>
      <c r="AH41" s="7">
        <f t="shared" si="3"/>
        <v>43497</v>
      </c>
      <c r="AI41" s="7">
        <f t="shared" si="4"/>
        <v>43518</v>
      </c>
      <c r="AJ41" s="7" t="str">
        <f t="shared" si="5"/>
        <v>Friday</v>
      </c>
      <c r="AK41" s="2">
        <v>0.62987268518518513</v>
      </c>
      <c r="AL41" t="s">
        <v>32</v>
      </c>
      <c r="AM41" t="s">
        <v>33</v>
      </c>
      <c r="AN41" t="s">
        <v>34</v>
      </c>
      <c r="AO41" t="s">
        <v>27</v>
      </c>
    </row>
    <row r="42" spans="1:41" x14ac:dyDescent="0.2">
      <c r="A42" t="s">
        <v>27</v>
      </c>
      <c r="B42">
        <v>871693</v>
      </c>
      <c r="C42" t="s">
        <v>28</v>
      </c>
      <c r="G42" t="s">
        <v>29</v>
      </c>
      <c r="I42" t="s">
        <v>52</v>
      </c>
      <c r="J42" t="s">
        <v>30</v>
      </c>
      <c r="K42" t="s">
        <v>51</v>
      </c>
      <c r="L42">
        <f>VLOOKUP($K42,Key!$A$1:$D$106,2,FALSE)</f>
        <v>43.067270000000001</v>
      </c>
      <c r="M42">
        <f>VLOOKUP($K42,Key!$A$1:$D$106,3,FALSE)</f>
        <v>-87.901709999999994</v>
      </c>
      <c r="N42" t="str">
        <f>VLOOKUP($K42,Key!$A$1:$D$106,4,FALSE)</f>
        <v>Milwaukee</v>
      </c>
      <c r="O42" t="s">
        <v>51</v>
      </c>
      <c r="P42">
        <f>VLOOKUP($O42,Key!$A$1:$D$106,2,FALSE)</f>
        <v>43.067270000000001</v>
      </c>
      <c r="Q42">
        <f>VLOOKUP($O42,Key!$A$1:$D$106,3,FALSE)</f>
        <v>-87.901709999999994</v>
      </c>
      <c r="R42" t="str">
        <f>VLOOKUP($O42,Key!$A$1:$D$106,4,FALSE)</f>
        <v>Milwaukee</v>
      </c>
      <c r="S42">
        <v>0</v>
      </c>
      <c r="T42">
        <v>0</v>
      </c>
      <c r="U42">
        <v>0</v>
      </c>
      <c r="V42" t="s">
        <v>32</v>
      </c>
      <c r="W42">
        <v>0</v>
      </c>
      <c r="X42">
        <v>0</v>
      </c>
      <c r="Y42">
        <v>0</v>
      </c>
      <c r="Z42" s="4">
        <v>-1</v>
      </c>
      <c r="AA42" s="1">
        <v>43518</v>
      </c>
      <c r="AB42" s="6">
        <f t="shared" si="0"/>
        <v>43497</v>
      </c>
      <c r="AC42" s="6">
        <f t="shared" si="1"/>
        <v>43518</v>
      </c>
      <c r="AD42" s="6" t="str">
        <f t="shared" si="2"/>
        <v>Friday</v>
      </c>
      <c r="AE42" s="2">
        <v>0.62991898148148151</v>
      </c>
      <c r="AF42" s="4">
        <v>1</v>
      </c>
      <c r="AG42" s="1">
        <v>43518</v>
      </c>
      <c r="AH42" s="6">
        <f t="shared" si="3"/>
        <v>43497</v>
      </c>
      <c r="AI42" s="6">
        <f t="shared" si="4"/>
        <v>43518</v>
      </c>
      <c r="AJ42" s="6" t="str">
        <f t="shared" si="5"/>
        <v>Friday</v>
      </c>
      <c r="AK42" s="2">
        <v>0.62996527777777778</v>
      </c>
      <c r="AL42" t="s">
        <v>32</v>
      </c>
      <c r="AM42" t="s">
        <v>33</v>
      </c>
      <c r="AN42" t="s">
        <v>34</v>
      </c>
      <c r="AO42" t="s">
        <v>27</v>
      </c>
    </row>
    <row r="43" spans="1:41" x14ac:dyDescent="0.2">
      <c r="A43" t="s">
        <v>27</v>
      </c>
      <c r="B43">
        <v>871693</v>
      </c>
      <c r="C43" t="s">
        <v>28</v>
      </c>
      <c r="G43" t="s">
        <v>29</v>
      </c>
      <c r="I43" t="s">
        <v>52</v>
      </c>
      <c r="J43" t="s">
        <v>30</v>
      </c>
      <c r="K43" t="s">
        <v>51</v>
      </c>
      <c r="L43">
        <f>VLOOKUP($K43,Key!$A$1:$D$106,2,FALSE)</f>
        <v>43.067270000000001</v>
      </c>
      <c r="M43">
        <f>VLOOKUP($K43,Key!$A$1:$D$106,3,FALSE)</f>
        <v>-87.901709999999994</v>
      </c>
      <c r="N43" t="str">
        <f>VLOOKUP($K43,Key!$A$1:$D$106,4,FALSE)</f>
        <v>Milwaukee</v>
      </c>
      <c r="O43" t="s">
        <v>51</v>
      </c>
      <c r="P43">
        <f>VLOOKUP($O43,Key!$A$1:$D$106,2,FALSE)</f>
        <v>43.067270000000001</v>
      </c>
      <c r="Q43">
        <f>VLOOKUP($O43,Key!$A$1:$D$106,3,FALSE)</f>
        <v>-87.901709999999994</v>
      </c>
      <c r="R43" t="str">
        <f>VLOOKUP($O43,Key!$A$1:$D$106,4,FALSE)</f>
        <v>Milwaukee</v>
      </c>
      <c r="S43">
        <v>0</v>
      </c>
      <c r="T43">
        <v>0</v>
      </c>
      <c r="U43">
        <v>0</v>
      </c>
      <c r="V43" t="s">
        <v>32</v>
      </c>
      <c r="W43">
        <v>0</v>
      </c>
      <c r="X43">
        <v>0</v>
      </c>
      <c r="Y43">
        <v>0</v>
      </c>
      <c r="Z43" s="5">
        <v>-1</v>
      </c>
      <c r="AA43" s="1">
        <v>43518</v>
      </c>
      <c r="AB43" s="7">
        <f t="shared" si="0"/>
        <v>43497</v>
      </c>
      <c r="AC43" s="7">
        <f t="shared" si="1"/>
        <v>43518</v>
      </c>
      <c r="AD43" s="7" t="str">
        <f t="shared" si="2"/>
        <v>Friday</v>
      </c>
      <c r="AE43" s="2">
        <v>0.63001157407407404</v>
      </c>
      <c r="AF43" s="5">
        <v>1</v>
      </c>
      <c r="AG43" s="1">
        <v>43518</v>
      </c>
      <c r="AH43" s="7">
        <f t="shared" si="3"/>
        <v>43497</v>
      </c>
      <c r="AI43" s="7">
        <f t="shared" si="4"/>
        <v>43518</v>
      </c>
      <c r="AJ43" s="7" t="str">
        <f t="shared" si="5"/>
        <v>Friday</v>
      </c>
      <c r="AK43" s="2">
        <v>0.63005787037037042</v>
      </c>
      <c r="AL43" t="s">
        <v>32</v>
      </c>
      <c r="AM43" t="s">
        <v>33</v>
      </c>
      <c r="AN43" t="s">
        <v>34</v>
      </c>
      <c r="AO43" t="s">
        <v>27</v>
      </c>
    </row>
    <row r="44" spans="1:41" x14ac:dyDescent="0.2">
      <c r="A44" t="s">
        <v>27</v>
      </c>
      <c r="B44">
        <v>871693</v>
      </c>
      <c r="C44" t="s">
        <v>28</v>
      </c>
      <c r="G44" t="s">
        <v>29</v>
      </c>
      <c r="I44" t="s">
        <v>52</v>
      </c>
      <c r="J44" t="s">
        <v>30</v>
      </c>
      <c r="K44" t="s">
        <v>51</v>
      </c>
      <c r="L44">
        <f>VLOOKUP($K44,Key!$A$1:$D$106,2,FALSE)</f>
        <v>43.067270000000001</v>
      </c>
      <c r="M44">
        <f>VLOOKUP($K44,Key!$A$1:$D$106,3,FALSE)</f>
        <v>-87.901709999999994</v>
      </c>
      <c r="N44" t="str">
        <f>VLOOKUP($K44,Key!$A$1:$D$106,4,FALSE)</f>
        <v>Milwaukee</v>
      </c>
      <c r="O44" t="s">
        <v>53</v>
      </c>
      <c r="P44">
        <f>VLOOKUP($O44,Key!$A$1:$D$106,2,FALSE)</f>
        <v>43.049909999999997</v>
      </c>
      <c r="Q44">
        <f>VLOOKUP($O44,Key!$A$1:$D$106,3,FALSE)</f>
        <v>-87.914237</v>
      </c>
      <c r="R44" t="str">
        <f>VLOOKUP($O44,Key!$A$1:$D$106,4,FALSE)</f>
        <v>Milwaukee</v>
      </c>
      <c r="S44">
        <v>144</v>
      </c>
      <c r="T44">
        <v>0</v>
      </c>
      <c r="U44">
        <v>0</v>
      </c>
      <c r="V44" t="s">
        <v>32</v>
      </c>
      <c r="W44">
        <v>18</v>
      </c>
      <c r="X44">
        <v>17.100000000000001</v>
      </c>
      <c r="Y44">
        <v>720</v>
      </c>
      <c r="Z44" s="4">
        <v>-1</v>
      </c>
      <c r="AA44" s="1">
        <v>43518</v>
      </c>
      <c r="AB44" s="6">
        <f t="shared" si="0"/>
        <v>43497</v>
      </c>
      <c r="AC44" s="6">
        <f t="shared" si="1"/>
        <v>43518</v>
      </c>
      <c r="AD44" s="6" t="str">
        <f t="shared" si="2"/>
        <v>Friday</v>
      </c>
      <c r="AE44" s="2">
        <v>0.6300810185185185</v>
      </c>
      <c r="AF44" s="4">
        <v>1</v>
      </c>
      <c r="AG44" s="1">
        <v>43518</v>
      </c>
      <c r="AH44" s="6">
        <f t="shared" si="3"/>
        <v>43497</v>
      </c>
      <c r="AI44" s="6">
        <f t="shared" si="4"/>
        <v>43518</v>
      </c>
      <c r="AJ44" s="6" t="str">
        <f t="shared" si="5"/>
        <v>Friday</v>
      </c>
      <c r="AK44" s="2">
        <v>0.72995370370370372</v>
      </c>
      <c r="AL44" t="s">
        <v>33</v>
      </c>
      <c r="AM44" t="s">
        <v>33</v>
      </c>
      <c r="AN44" t="s">
        <v>46</v>
      </c>
      <c r="AO44" t="s">
        <v>27</v>
      </c>
    </row>
    <row r="45" spans="1:41" x14ac:dyDescent="0.2">
      <c r="A45" t="s">
        <v>27</v>
      </c>
      <c r="B45">
        <v>871693</v>
      </c>
      <c r="C45" t="s">
        <v>28</v>
      </c>
      <c r="G45" t="s">
        <v>29</v>
      </c>
      <c r="I45">
        <v>12647</v>
      </c>
      <c r="J45" t="s">
        <v>30</v>
      </c>
      <c r="K45" t="s">
        <v>45</v>
      </c>
      <c r="L45">
        <f>VLOOKUP($K45,Key!$A$1:$D$106,2,FALSE)</f>
        <v>43.03886</v>
      </c>
      <c r="M45">
        <f>VLOOKUP($K45,Key!$A$1:$D$106,3,FALSE)</f>
        <v>-87.902720000000002</v>
      </c>
      <c r="N45" t="str">
        <f>VLOOKUP($K45,Key!$A$1:$D$106,4,FALSE)</f>
        <v>Milwaukee</v>
      </c>
      <c r="O45" t="s">
        <v>45</v>
      </c>
      <c r="P45">
        <f>VLOOKUP($O45,Key!$A$1:$D$106,2,FALSE)</f>
        <v>43.03886</v>
      </c>
      <c r="Q45">
        <f>VLOOKUP($O45,Key!$A$1:$D$106,3,FALSE)</f>
        <v>-87.902720000000002</v>
      </c>
      <c r="R45" t="str">
        <f>VLOOKUP($O45,Key!$A$1:$D$106,4,FALSE)</f>
        <v>Milwaukee</v>
      </c>
      <c r="S45">
        <v>1</v>
      </c>
      <c r="T45">
        <v>0</v>
      </c>
      <c r="U45">
        <v>0</v>
      </c>
      <c r="V45" t="s">
        <v>32</v>
      </c>
      <c r="W45">
        <v>0</v>
      </c>
      <c r="X45">
        <v>0</v>
      </c>
      <c r="Y45">
        <v>0</v>
      </c>
      <c r="Z45" s="5">
        <v>-1</v>
      </c>
      <c r="AA45" s="1">
        <v>43524</v>
      </c>
      <c r="AB45" s="7">
        <f t="shared" si="0"/>
        <v>43497</v>
      </c>
      <c r="AC45" s="7">
        <f t="shared" si="1"/>
        <v>43524</v>
      </c>
      <c r="AD45" s="7" t="str">
        <f t="shared" si="2"/>
        <v>Thursday</v>
      </c>
      <c r="AE45" s="2">
        <v>0.56525462962962958</v>
      </c>
      <c r="AF45" s="5">
        <v>1</v>
      </c>
      <c r="AG45" s="1">
        <v>43524</v>
      </c>
      <c r="AH45" s="7">
        <f t="shared" si="3"/>
        <v>43497</v>
      </c>
      <c r="AI45" s="7">
        <f t="shared" si="4"/>
        <v>43524</v>
      </c>
      <c r="AJ45" s="7" t="str">
        <f t="shared" si="5"/>
        <v>Thursday</v>
      </c>
      <c r="AK45" s="2">
        <v>0.56537037037037041</v>
      </c>
      <c r="AL45" t="s">
        <v>32</v>
      </c>
      <c r="AM45" t="s">
        <v>33</v>
      </c>
      <c r="AN45" t="s">
        <v>34</v>
      </c>
      <c r="AO45" t="s">
        <v>27</v>
      </c>
    </row>
    <row r="46" spans="1:41" x14ac:dyDescent="0.2">
      <c r="A46" t="s">
        <v>27</v>
      </c>
      <c r="B46">
        <v>871693</v>
      </c>
      <c r="C46" t="s">
        <v>28</v>
      </c>
      <c r="G46" t="s">
        <v>29</v>
      </c>
      <c r="I46">
        <v>12681</v>
      </c>
      <c r="J46" t="s">
        <v>30</v>
      </c>
      <c r="K46" t="s">
        <v>45</v>
      </c>
      <c r="L46">
        <f>VLOOKUP($K46,Key!$A$1:$D$106,2,FALSE)</f>
        <v>43.03886</v>
      </c>
      <c r="M46">
        <f>VLOOKUP($K46,Key!$A$1:$D$106,3,FALSE)</f>
        <v>-87.902720000000002</v>
      </c>
      <c r="N46" t="str">
        <f>VLOOKUP($K46,Key!$A$1:$D$106,4,FALSE)</f>
        <v>Milwaukee</v>
      </c>
      <c r="O46" t="s">
        <v>45</v>
      </c>
      <c r="P46">
        <f>VLOOKUP($O46,Key!$A$1:$D$106,2,FALSE)</f>
        <v>43.03886</v>
      </c>
      <c r="Q46">
        <f>VLOOKUP($O46,Key!$A$1:$D$106,3,FALSE)</f>
        <v>-87.902720000000002</v>
      </c>
      <c r="R46" t="str">
        <f>VLOOKUP($O46,Key!$A$1:$D$106,4,FALSE)</f>
        <v>Milwaukee</v>
      </c>
      <c r="S46">
        <v>0</v>
      </c>
      <c r="T46">
        <v>0</v>
      </c>
      <c r="U46">
        <v>0</v>
      </c>
      <c r="V46" t="s">
        <v>32</v>
      </c>
      <c r="W46">
        <v>0</v>
      </c>
      <c r="X46">
        <v>0</v>
      </c>
      <c r="Y46">
        <v>0</v>
      </c>
      <c r="Z46" s="4">
        <v>-1</v>
      </c>
      <c r="AA46" s="1">
        <v>43524</v>
      </c>
      <c r="AB46" s="6">
        <f t="shared" si="0"/>
        <v>43497</v>
      </c>
      <c r="AC46" s="6">
        <f t="shared" si="1"/>
        <v>43524</v>
      </c>
      <c r="AD46" s="6" t="str">
        <f t="shared" si="2"/>
        <v>Thursday</v>
      </c>
      <c r="AE46" s="2">
        <v>0.55702546296296296</v>
      </c>
      <c r="AF46" s="4">
        <v>1</v>
      </c>
      <c r="AG46" s="1">
        <v>43524</v>
      </c>
      <c r="AH46" s="6">
        <f t="shared" si="3"/>
        <v>43497</v>
      </c>
      <c r="AI46" s="6">
        <f t="shared" si="4"/>
        <v>43524</v>
      </c>
      <c r="AJ46" s="6" t="str">
        <f t="shared" si="5"/>
        <v>Thursday</v>
      </c>
      <c r="AK46" s="2">
        <v>0.55712962962962964</v>
      </c>
      <c r="AL46" t="s">
        <v>32</v>
      </c>
      <c r="AM46" t="s">
        <v>33</v>
      </c>
      <c r="AN46" t="s">
        <v>34</v>
      </c>
      <c r="AO46" t="s">
        <v>27</v>
      </c>
    </row>
    <row r="47" spans="1:41" x14ac:dyDescent="0.2">
      <c r="A47" t="s">
        <v>27</v>
      </c>
      <c r="B47">
        <v>871693</v>
      </c>
      <c r="C47" t="s">
        <v>28</v>
      </c>
      <c r="G47" t="s">
        <v>29</v>
      </c>
      <c r="I47">
        <v>15</v>
      </c>
      <c r="J47" t="s">
        <v>30</v>
      </c>
      <c r="K47" t="s">
        <v>54</v>
      </c>
      <c r="L47">
        <f>VLOOKUP($K47,Key!$A$1:$D$106,2,FALSE)</f>
        <v>43.028709999999997</v>
      </c>
      <c r="M47">
        <f>VLOOKUP($K47,Key!$A$1:$D$106,3,FALSE)</f>
        <v>-87.9041</v>
      </c>
      <c r="N47" t="str">
        <f>VLOOKUP($K47,Key!$A$1:$D$106,4,FALSE)</f>
        <v>Milwaukee</v>
      </c>
      <c r="O47" t="s">
        <v>54</v>
      </c>
      <c r="P47">
        <f>VLOOKUP($O47,Key!$A$1:$D$106,2,FALSE)</f>
        <v>43.028709999999997</v>
      </c>
      <c r="Q47">
        <f>VLOOKUP($O47,Key!$A$1:$D$106,3,FALSE)</f>
        <v>-87.9041</v>
      </c>
      <c r="R47" t="str">
        <f>VLOOKUP($O47,Key!$A$1:$D$106,4,FALSE)</f>
        <v>Milwaukee</v>
      </c>
      <c r="S47">
        <v>0</v>
      </c>
      <c r="T47">
        <v>0</v>
      </c>
      <c r="U47">
        <v>0</v>
      </c>
      <c r="V47" t="s">
        <v>32</v>
      </c>
      <c r="W47">
        <v>0</v>
      </c>
      <c r="X47">
        <v>0</v>
      </c>
      <c r="Y47">
        <v>0</v>
      </c>
      <c r="Z47" s="5">
        <v>-1</v>
      </c>
      <c r="AA47" s="1">
        <v>43498</v>
      </c>
      <c r="AB47" s="7">
        <f t="shared" si="0"/>
        <v>43497</v>
      </c>
      <c r="AC47" s="7">
        <f t="shared" si="1"/>
        <v>43498</v>
      </c>
      <c r="AD47" s="7" t="str">
        <f t="shared" si="2"/>
        <v>Saturday</v>
      </c>
      <c r="AE47" s="2">
        <v>0.62741898148148145</v>
      </c>
      <c r="AF47" s="5">
        <v>1</v>
      </c>
      <c r="AG47" s="1">
        <v>43498</v>
      </c>
      <c r="AH47" s="7">
        <f t="shared" si="3"/>
        <v>43497</v>
      </c>
      <c r="AI47" s="7">
        <f t="shared" si="4"/>
        <v>43498</v>
      </c>
      <c r="AJ47" s="7" t="str">
        <f t="shared" si="5"/>
        <v>Saturday</v>
      </c>
      <c r="AK47" s="2">
        <v>0.62761574074074067</v>
      </c>
      <c r="AL47" t="s">
        <v>32</v>
      </c>
      <c r="AM47" t="s">
        <v>33</v>
      </c>
      <c r="AN47" t="s">
        <v>34</v>
      </c>
      <c r="AO47" t="s">
        <v>27</v>
      </c>
    </row>
    <row r="48" spans="1:41" x14ac:dyDescent="0.2">
      <c r="A48" t="s">
        <v>27</v>
      </c>
      <c r="B48">
        <v>871693</v>
      </c>
      <c r="C48" t="s">
        <v>28</v>
      </c>
      <c r="G48" t="s">
        <v>29</v>
      </c>
      <c r="I48">
        <v>11143</v>
      </c>
      <c r="J48" t="s">
        <v>30</v>
      </c>
      <c r="K48" t="s">
        <v>54</v>
      </c>
      <c r="L48">
        <f>VLOOKUP($K48,Key!$A$1:$D$106,2,FALSE)</f>
        <v>43.028709999999997</v>
      </c>
      <c r="M48">
        <f>VLOOKUP($K48,Key!$A$1:$D$106,3,FALSE)</f>
        <v>-87.9041</v>
      </c>
      <c r="N48" t="str">
        <f>VLOOKUP($K48,Key!$A$1:$D$106,4,FALSE)</f>
        <v>Milwaukee</v>
      </c>
      <c r="O48" t="s">
        <v>54</v>
      </c>
      <c r="P48">
        <f>VLOOKUP($O48,Key!$A$1:$D$106,2,FALSE)</f>
        <v>43.028709999999997</v>
      </c>
      <c r="Q48">
        <f>VLOOKUP($O48,Key!$A$1:$D$106,3,FALSE)</f>
        <v>-87.9041</v>
      </c>
      <c r="R48" t="str">
        <f>VLOOKUP($O48,Key!$A$1:$D$106,4,FALSE)</f>
        <v>Milwaukee</v>
      </c>
      <c r="S48">
        <v>14</v>
      </c>
      <c r="T48">
        <v>0</v>
      </c>
      <c r="U48">
        <v>0</v>
      </c>
      <c r="V48" t="s">
        <v>32</v>
      </c>
      <c r="W48">
        <v>2</v>
      </c>
      <c r="X48">
        <v>1.9</v>
      </c>
      <c r="Y48">
        <v>80</v>
      </c>
      <c r="Z48" s="4">
        <v>-1</v>
      </c>
      <c r="AA48" s="1">
        <v>43498</v>
      </c>
      <c r="AB48" s="6">
        <f t="shared" si="0"/>
        <v>43497</v>
      </c>
      <c r="AC48" s="6">
        <f t="shared" si="1"/>
        <v>43498</v>
      </c>
      <c r="AD48" s="6" t="str">
        <f t="shared" si="2"/>
        <v>Saturday</v>
      </c>
      <c r="AE48" s="2">
        <v>0.62635416666666666</v>
      </c>
      <c r="AF48" s="4">
        <v>1</v>
      </c>
      <c r="AG48" s="1">
        <v>43498</v>
      </c>
      <c r="AH48" s="6">
        <f t="shared" si="3"/>
        <v>43497</v>
      </c>
      <c r="AI48" s="6">
        <f t="shared" si="4"/>
        <v>43498</v>
      </c>
      <c r="AJ48" s="6" t="str">
        <f t="shared" si="5"/>
        <v>Saturday</v>
      </c>
      <c r="AK48" s="2">
        <v>0.63559027777777777</v>
      </c>
      <c r="AL48" t="s">
        <v>32</v>
      </c>
      <c r="AM48" t="s">
        <v>33</v>
      </c>
      <c r="AN48" t="s">
        <v>34</v>
      </c>
      <c r="AO48" t="s">
        <v>27</v>
      </c>
    </row>
    <row r="49" spans="1:41" x14ac:dyDescent="0.2">
      <c r="A49" t="s">
        <v>27</v>
      </c>
      <c r="B49">
        <v>871693</v>
      </c>
      <c r="C49" t="s">
        <v>28</v>
      </c>
      <c r="G49" t="s">
        <v>29</v>
      </c>
      <c r="I49">
        <v>112</v>
      </c>
      <c r="J49" t="s">
        <v>30</v>
      </c>
      <c r="K49" t="s">
        <v>54</v>
      </c>
      <c r="L49">
        <f>VLOOKUP($K49,Key!$A$1:$D$106,2,FALSE)</f>
        <v>43.028709999999997</v>
      </c>
      <c r="M49">
        <f>VLOOKUP($K49,Key!$A$1:$D$106,3,FALSE)</f>
        <v>-87.9041</v>
      </c>
      <c r="N49" t="str">
        <f>VLOOKUP($K49,Key!$A$1:$D$106,4,FALSE)</f>
        <v>Milwaukee</v>
      </c>
      <c r="O49" t="s">
        <v>54</v>
      </c>
      <c r="P49">
        <f>VLOOKUP($O49,Key!$A$1:$D$106,2,FALSE)</f>
        <v>43.028709999999997</v>
      </c>
      <c r="Q49">
        <f>VLOOKUP($O49,Key!$A$1:$D$106,3,FALSE)</f>
        <v>-87.9041</v>
      </c>
      <c r="R49" t="str">
        <f>VLOOKUP($O49,Key!$A$1:$D$106,4,FALSE)</f>
        <v>Milwaukee</v>
      </c>
      <c r="S49">
        <v>1</v>
      </c>
      <c r="T49">
        <v>0</v>
      </c>
      <c r="U49">
        <v>0</v>
      </c>
      <c r="V49" t="s">
        <v>32</v>
      </c>
      <c r="W49">
        <v>0</v>
      </c>
      <c r="X49">
        <v>0</v>
      </c>
      <c r="Y49">
        <v>0</v>
      </c>
      <c r="Z49" s="5">
        <v>-1</v>
      </c>
      <c r="AA49" s="1">
        <v>43498</v>
      </c>
      <c r="AB49" s="7">
        <f t="shared" si="0"/>
        <v>43497</v>
      </c>
      <c r="AC49" s="7">
        <f t="shared" si="1"/>
        <v>43498</v>
      </c>
      <c r="AD49" s="7" t="str">
        <f t="shared" si="2"/>
        <v>Saturday</v>
      </c>
      <c r="AE49" s="2">
        <v>0.6270486111111111</v>
      </c>
      <c r="AF49" s="5">
        <v>1</v>
      </c>
      <c r="AG49" s="1">
        <v>43498</v>
      </c>
      <c r="AH49" s="7">
        <f t="shared" si="3"/>
        <v>43497</v>
      </c>
      <c r="AI49" s="7">
        <f t="shared" si="4"/>
        <v>43498</v>
      </c>
      <c r="AJ49" s="7" t="str">
        <f t="shared" si="5"/>
        <v>Saturday</v>
      </c>
      <c r="AK49" s="2">
        <v>0.62718750000000001</v>
      </c>
      <c r="AL49" t="s">
        <v>32</v>
      </c>
      <c r="AM49" t="s">
        <v>33</v>
      </c>
      <c r="AN49" t="s">
        <v>34</v>
      </c>
      <c r="AO49" t="s">
        <v>27</v>
      </c>
    </row>
    <row r="50" spans="1:41" x14ac:dyDescent="0.2">
      <c r="A50" t="s">
        <v>27</v>
      </c>
      <c r="B50">
        <v>871693</v>
      </c>
      <c r="C50" t="s">
        <v>28</v>
      </c>
      <c r="G50" t="s">
        <v>29</v>
      </c>
      <c r="I50">
        <v>3</v>
      </c>
      <c r="J50" t="s">
        <v>30</v>
      </c>
      <c r="K50" t="s">
        <v>44</v>
      </c>
      <c r="L50">
        <f>VLOOKUP($K50,Key!$A$1:$D$106,2,FALSE)</f>
        <v>43.03519</v>
      </c>
      <c r="M50">
        <f>VLOOKUP($K50,Key!$A$1:$D$106,3,FALSE)</f>
        <v>-87.907390000000007</v>
      </c>
      <c r="N50" t="str">
        <f>VLOOKUP($K50,Key!$A$1:$D$106,4,FALSE)</f>
        <v>Milwaukee</v>
      </c>
      <c r="O50" t="s">
        <v>44</v>
      </c>
      <c r="P50">
        <f>VLOOKUP($O50,Key!$A$1:$D$106,2,FALSE)</f>
        <v>43.03519</v>
      </c>
      <c r="Q50">
        <f>VLOOKUP($O50,Key!$A$1:$D$106,3,FALSE)</f>
        <v>-87.907390000000007</v>
      </c>
      <c r="R50" t="str">
        <f>VLOOKUP($O50,Key!$A$1:$D$106,4,FALSE)</f>
        <v>Milwaukee</v>
      </c>
      <c r="S50">
        <v>1</v>
      </c>
      <c r="T50">
        <v>0</v>
      </c>
      <c r="U50">
        <v>0</v>
      </c>
      <c r="V50" t="s">
        <v>32</v>
      </c>
      <c r="W50">
        <v>0</v>
      </c>
      <c r="X50">
        <v>0</v>
      </c>
      <c r="Y50">
        <v>0</v>
      </c>
      <c r="Z50" s="4">
        <v>-1</v>
      </c>
      <c r="AA50" s="1">
        <v>43498</v>
      </c>
      <c r="AB50" s="6">
        <f t="shared" si="0"/>
        <v>43497</v>
      </c>
      <c r="AC50" s="6">
        <f t="shared" si="1"/>
        <v>43498</v>
      </c>
      <c r="AD50" s="6" t="str">
        <f t="shared" si="2"/>
        <v>Saturday</v>
      </c>
      <c r="AE50" s="2">
        <v>0.583125</v>
      </c>
      <c r="AF50" s="4">
        <v>1</v>
      </c>
      <c r="AG50" s="1">
        <v>43498</v>
      </c>
      <c r="AH50" s="6">
        <f t="shared" si="3"/>
        <v>43497</v>
      </c>
      <c r="AI50" s="6">
        <f t="shared" si="4"/>
        <v>43498</v>
      </c>
      <c r="AJ50" s="6" t="str">
        <f t="shared" si="5"/>
        <v>Saturday</v>
      </c>
      <c r="AK50" s="2">
        <v>0.58340277777777783</v>
      </c>
      <c r="AL50" t="s">
        <v>32</v>
      </c>
      <c r="AM50" t="s">
        <v>33</v>
      </c>
      <c r="AN50" t="s">
        <v>34</v>
      </c>
      <c r="AO50" t="s">
        <v>27</v>
      </c>
    </row>
    <row r="51" spans="1:41" x14ac:dyDescent="0.2">
      <c r="A51" t="s">
        <v>27</v>
      </c>
      <c r="B51">
        <v>871693</v>
      </c>
      <c r="C51" t="s">
        <v>28</v>
      </c>
      <c r="G51" t="s">
        <v>29</v>
      </c>
      <c r="I51">
        <v>12570</v>
      </c>
      <c r="J51" t="s">
        <v>30</v>
      </c>
      <c r="K51" t="s">
        <v>44</v>
      </c>
      <c r="L51">
        <f>VLOOKUP($K51,Key!$A$1:$D$106,2,FALSE)</f>
        <v>43.03519</v>
      </c>
      <c r="M51">
        <f>VLOOKUP($K51,Key!$A$1:$D$106,3,FALSE)</f>
        <v>-87.907390000000007</v>
      </c>
      <c r="N51" t="str">
        <f>VLOOKUP($K51,Key!$A$1:$D$106,4,FALSE)</f>
        <v>Milwaukee</v>
      </c>
      <c r="O51" t="s">
        <v>44</v>
      </c>
      <c r="P51">
        <f>VLOOKUP($O51,Key!$A$1:$D$106,2,FALSE)</f>
        <v>43.03519</v>
      </c>
      <c r="Q51">
        <f>VLOOKUP($O51,Key!$A$1:$D$106,3,FALSE)</f>
        <v>-87.907390000000007</v>
      </c>
      <c r="R51" t="str">
        <f>VLOOKUP($O51,Key!$A$1:$D$106,4,FALSE)</f>
        <v>Milwaukee</v>
      </c>
      <c r="S51">
        <v>0</v>
      </c>
      <c r="T51">
        <v>0</v>
      </c>
      <c r="U51">
        <v>0</v>
      </c>
      <c r="V51" t="s">
        <v>32</v>
      </c>
      <c r="W51">
        <v>0</v>
      </c>
      <c r="X51">
        <v>0</v>
      </c>
      <c r="Y51">
        <v>0</v>
      </c>
      <c r="Z51" s="5">
        <v>-1</v>
      </c>
      <c r="AA51" s="1">
        <v>43498</v>
      </c>
      <c r="AB51" s="7">
        <f t="shared" si="0"/>
        <v>43497</v>
      </c>
      <c r="AC51" s="7">
        <f t="shared" si="1"/>
        <v>43498</v>
      </c>
      <c r="AD51" s="7" t="str">
        <f t="shared" si="2"/>
        <v>Saturday</v>
      </c>
      <c r="AE51" s="2">
        <v>0.58444444444444443</v>
      </c>
      <c r="AF51" s="5">
        <v>1</v>
      </c>
      <c r="AG51" s="1">
        <v>43498</v>
      </c>
      <c r="AH51" s="7">
        <f t="shared" si="3"/>
        <v>43497</v>
      </c>
      <c r="AI51" s="7">
        <f t="shared" si="4"/>
        <v>43498</v>
      </c>
      <c r="AJ51" s="7" t="str">
        <f t="shared" si="5"/>
        <v>Saturday</v>
      </c>
      <c r="AK51" s="2">
        <v>0.5846527777777778</v>
      </c>
      <c r="AL51" t="s">
        <v>32</v>
      </c>
      <c r="AM51" t="s">
        <v>33</v>
      </c>
      <c r="AN51" t="s">
        <v>34</v>
      </c>
      <c r="AO51" t="s">
        <v>27</v>
      </c>
    </row>
    <row r="52" spans="1:41" x14ac:dyDescent="0.2">
      <c r="A52" t="s">
        <v>27</v>
      </c>
      <c r="B52">
        <v>871693</v>
      </c>
      <c r="C52" t="s">
        <v>28</v>
      </c>
      <c r="G52" t="s">
        <v>29</v>
      </c>
      <c r="I52">
        <v>12570</v>
      </c>
      <c r="J52" t="s">
        <v>30</v>
      </c>
      <c r="K52" t="s">
        <v>44</v>
      </c>
      <c r="L52">
        <f>VLOOKUP($K52,Key!$A$1:$D$106,2,FALSE)</f>
        <v>43.03519</v>
      </c>
      <c r="M52">
        <f>VLOOKUP($K52,Key!$A$1:$D$106,3,FALSE)</f>
        <v>-87.907390000000007</v>
      </c>
      <c r="N52" t="str">
        <f>VLOOKUP($K52,Key!$A$1:$D$106,4,FALSE)</f>
        <v>Milwaukee</v>
      </c>
      <c r="O52" t="s">
        <v>44</v>
      </c>
      <c r="P52">
        <f>VLOOKUP($O52,Key!$A$1:$D$106,2,FALSE)</f>
        <v>43.03519</v>
      </c>
      <c r="Q52">
        <f>VLOOKUP($O52,Key!$A$1:$D$106,3,FALSE)</f>
        <v>-87.907390000000007</v>
      </c>
      <c r="R52" t="str">
        <f>VLOOKUP($O52,Key!$A$1:$D$106,4,FALSE)</f>
        <v>Milwaukee</v>
      </c>
      <c r="S52">
        <v>1</v>
      </c>
      <c r="T52">
        <v>0</v>
      </c>
      <c r="U52">
        <v>0</v>
      </c>
      <c r="V52" t="s">
        <v>32</v>
      </c>
      <c r="W52">
        <v>0</v>
      </c>
      <c r="X52">
        <v>0</v>
      </c>
      <c r="Y52">
        <v>0</v>
      </c>
      <c r="Z52" s="4">
        <v>-1</v>
      </c>
      <c r="AA52" s="1">
        <v>43498</v>
      </c>
      <c r="AB52" s="6">
        <f t="shared" si="0"/>
        <v>43497</v>
      </c>
      <c r="AC52" s="6">
        <f t="shared" si="1"/>
        <v>43498</v>
      </c>
      <c r="AD52" s="6" t="str">
        <f t="shared" si="2"/>
        <v>Saturday</v>
      </c>
      <c r="AE52" s="2">
        <v>0.5957175925925926</v>
      </c>
      <c r="AF52" s="4">
        <v>1</v>
      </c>
      <c r="AG52" s="1">
        <v>43498</v>
      </c>
      <c r="AH52" s="6">
        <f t="shared" si="3"/>
        <v>43497</v>
      </c>
      <c r="AI52" s="6">
        <f t="shared" si="4"/>
        <v>43498</v>
      </c>
      <c r="AJ52" s="6" t="str">
        <f t="shared" si="5"/>
        <v>Saturday</v>
      </c>
      <c r="AK52" s="2">
        <v>0.59585648148148151</v>
      </c>
      <c r="AL52" t="s">
        <v>32</v>
      </c>
      <c r="AM52" t="s">
        <v>33</v>
      </c>
      <c r="AN52" t="s">
        <v>34</v>
      </c>
      <c r="AO52" t="s">
        <v>27</v>
      </c>
    </row>
    <row r="53" spans="1:41" x14ac:dyDescent="0.2">
      <c r="A53" t="s">
        <v>27</v>
      </c>
      <c r="B53">
        <v>871693</v>
      </c>
      <c r="C53" t="s">
        <v>28</v>
      </c>
      <c r="G53" t="s">
        <v>29</v>
      </c>
      <c r="I53">
        <v>3</v>
      </c>
      <c r="J53" t="s">
        <v>30</v>
      </c>
      <c r="K53" t="s">
        <v>44</v>
      </c>
      <c r="L53">
        <f>VLOOKUP($K53,Key!$A$1:$D$106,2,FALSE)</f>
        <v>43.03519</v>
      </c>
      <c r="M53">
        <f>VLOOKUP($K53,Key!$A$1:$D$106,3,FALSE)</f>
        <v>-87.907390000000007</v>
      </c>
      <c r="N53" t="str">
        <f>VLOOKUP($K53,Key!$A$1:$D$106,4,FALSE)</f>
        <v>Milwaukee</v>
      </c>
      <c r="O53" t="s">
        <v>44</v>
      </c>
      <c r="P53">
        <f>VLOOKUP($O53,Key!$A$1:$D$106,2,FALSE)</f>
        <v>43.03519</v>
      </c>
      <c r="Q53">
        <f>VLOOKUP($O53,Key!$A$1:$D$106,3,FALSE)</f>
        <v>-87.907390000000007</v>
      </c>
      <c r="R53" t="str">
        <f>VLOOKUP($O53,Key!$A$1:$D$106,4,FALSE)</f>
        <v>Milwaukee</v>
      </c>
      <c r="S53">
        <v>0</v>
      </c>
      <c r="T53">
        <v>0</v>
      </c>
      <c r="U53">
        <v>0</v>
      </c>
      <c r="V53" t="s">
        <v>32</v>
      </c>
      <c r="W53">
        <v>0</v>
      </c>
      <c r="X53">
        <v>0</v>
      </c>
      <c r="Y53">
        <v>0</v>
      </c>
      <c r="Z53" s="5">
        <v>-1</v>
      </c>
      <c r="AA53" s="1">
        <v>43498</v>
      </c>
      <c r="AB53" s="7">
        <f t="shared" si="0"/>
        <v>43497</v>
      </c>
      <c r="AC53" s="7">
        <f t="shared" si="1"/>
        <v>43498</v>
      </c>
      <c r="AD53" s="7" t="str">
        <f t="shared" si="2"/>
        <v>Saturday</v>
      </c>
      <c r="AE53" s="2">
        <v>0.59611111111111115</v>
      </c>
      <c r="AF53" s="5">
        <v>1</v>
      </c>
      <c r="AG53" s="1">
        <v>43498</v>
      </c>
      <c r="AH53" s="7">
        <f t="shared" si="3"/>
        <v>43497</v>
      </c>
      <c r="AI53" s="7">
        <f t="shared" si="4"/>
        <v>43498</v>
      </c>
      <c r="AJ53" s="7" t="str">
        <f t="shared" si="5"/>
        <v>Saturday</v>
      </c>
      <c r="AK53" s="2">
        <v>0.59628472222222217</v>
      </c>
      <c r="AL53" t="s">
        <v>32</v>
      </c>
      <c r="AM53" t="s">
        <v>33</v>
      </c>
      <c r="AN53" t="s">
        <v>34</v>
      </c>
      <c r="AO53" t="s">
        <v>27</v>
      </c>
    </row>
    <row r="54" spans="1:41" x14ac:dyDescent="0.2">
      <c r="A54" t="s">
        <v>27</v>
      </c>
      <c r="B54">
        <v>871693</v>
      </c>
      <c r="C54" t="s">
        <v>28</v>
      </c>
      <c r="G54" t="s">
        <v>29</v>
      </c>
      <c r="I54">
        <v>11115</v>
      </c>
      <c r="J54" t="s">
        <v>30</v>
      </c>
      <c r="K54" t="s">
        <v>54</v>
      </c>
      <c r="L54">
        <f>VLOOKUP($K54,Key!$A$1:$D$106,2,FALSE)</f>
        <v>43.028709999999997</v>
      </c>
      <c r="M54">
        <f>VLOOKUP($K54,Key!$A$1:$D$106,3,FALSE)</f>
        <v>-87.9041</v>
      </c>
      <c r="N54" t="str">
        <f>VLOOKUP($K54,Key!$A$1:$D$106,4,FALSE)</f>
        <v>Milwaukee</v>
      </c>
      <c r="O54" t="s">
        <v>54</v>
      </c>
      <c r="P54">
        <f>VLOOKUP($O54,Key!$A$1:$D$106,2,FALSE)</f>
        <v>43.028709999999997</v>
      </c>
      <c r="Q54">
        <f>VLOOKUP($O54,Key!$A$1:$D$106,3,FALSE)</f>
        <v>-87.9041</v>
      </c>
      <c r="R54" t="str">
        <f>VLOOKUP($O54,Key!$A$1:$D$106,4,FALSE)</f>
        <v>Milwaukee</v>
      </c>
      <c r="S54">
        <v>0</v>
      </c>
      <c r="T54">
        <v>0</v>
      </c>
      <c r="U54">
        <v>0</v>
      </c>
      <c r="V54" t="s">
        <v>32</v>
      </c>
      <c r="W54">
        <v>0</v>
      </c>
      <c r="X54">
        <v>0</v>
      </c>
      <c r="Y54">
        <v>0</v>
      </c>
      <c r="Z54" s="4">
        <v>-1</v>
      </c>
      <c r="AA54" s="1">
        <v>43498</v>
      </c>
      <c r="AB54" s="6">
        <f t="shared" si="0"/>
        <v>43497</v>
      </c>
      <c r="AC54" s="6">
        <f t="shared" si="1"/>
        <v>43498</v>
      </c>
      <c r="AD54" s="6" t="str">
        <f t="shared" si="2"/>
        <v>Saturday</v>
      </c>
      <c r="AE54" s="2">
        <v>0.62446759259259255</v>
      </c>
      <c r="AF54" s="4">
        <v>1</v>
      </c>
      <c r="AG54" s="1">
        <v>43498</v>
      </c>
      <c r="AH54" s="6">
        <f t="shared" si="3"/>
        <v>43497</v>
      </c>
      <c r="AI54" s="6">
        <f t="shared" si="4"/>
        <v>43498</v>
      </c>
      <c r="AJ54" s="6" t="str">
        <f t="shared" si="5"/>
        <v>Saturday</v>
      </c>
      <c r="AK54" s="2">
        <v>0.62458333333333338</v>
      </c>
      <c r="AL54" t="s">
        <v>32</v>
      </c>
      <c r="AM54" t="s">
        <v>33</v>
      </c>
      <c r="AN54" t="s">
        <v>34</v>
      </c>
      <c r="AO54" t="s">
        <v>27</v>
      </c>
    </row>
    <row r="55" spans="1:41" x14ac:dyDescent="0.2">
      <c r="A55" t="s">
        <v>27</v>
      </c>
      <c r="B55">
        <v>871693</v>
      </c>
      <c r="C55" t="s">
        <v>28</v>
      </c>
      <c r="G55" t="s">
        <v>29</v>
      </c>
      <c r="I55">
        <v>5451</v>
      </c>
      <c r="J55" t="s">
        <v>30</v>
      </c>
      <c r="K55" t="s">
        <v>54</v>
      </c>
      <c r="L55">
        <f>VLOOKUP($K55,Key!$A$1:$D$106,2,FALSE)</f>
        <v>43.028709999999997</v>
      </c>
      <c r="M55">
        <f>VLOOKUP($K55,Key!$A$1:$D$106,3,FALSE)</f>
        <v>-87.9041</v>
      </c>
      <c r="N55" t="str">
        <f>VLOOKUP($K55,Key!$A$1:$D$106,4,FALSE)</f>
        <v>Milwaukee</v>
      </c>
      <c r="O55" t="s">
        <v>54</v>
      </c>
      <c r="P55">
        <f>VLOOKUP($O55,Key!$A$1:$D$106,2,FALSE)</f>
        <v>43.028709999999997</v>
      </c>
      <c r="Q55">
        <f>VLOOKUP($O55,Key!$A$1:$D$106,3,FALSE)</f>
        <v>-87.9041</v>
      </c>
      <c r="R55" t="str">
        <f>VLOOKUP($O55,Key!$A$1:$D$106,4,FALSE)</f>
        <v>Milwaukee</v>
      </c>
      <c r="S55">
        <v>0</v>
      </c>
      <c r="T55">
        <v>0</v>
      </c>
      <c r="U55">
        <v>0</v>
      </c>
      <c r="V55" t="s">
        <v>32</v>
      </c>
      <c r="W55">
        <v>0</v>
      </c>
      <c r="X55">
        <v>0</v>
      </c>
      <c r="Y55">
        <v>0</v>
      </c>
      <c r="Z55" s="5">
        <v>-1</v>
      </c>
      <c r="AA55" s="1">
        <v>43498</v>
      </c>
      <c r="AB55" s="7">
        <f t="shared" si="0"/>
        <v>43497</v>
      </c>
      <c r="AC55" s="7">
        <f t="shared" si="1"/>
        <v>43498</v>
      </c>
      <c r="AD55" s="7" t="str">
        <f t="shared" si="2"/>
        <v>Saturday</v>
      </c>
      <c r="AE55" s="2">
        <v>0.6246990740740741</v>
      </c>
      <c r="AF55" s="5">
        <v>1</v>
      </c>
      <c r="AG55" s="1">
        <v>43498</v>
      </c>
      <c r="AH55" s="7">
        <f t="shared" si="3"/>
        <v>43497</v>
      </c>
      <c r="AI55" s="7">
        <f t="shared" si="4"/>
        <v>43498</v>
      </c>
      <c r="AJ55" s="7" t="str">
        <f t="shared" si="5"/>
        <v>Saturday</v>
      </c>
      <c r="AK55" s="2">
        <v>0.62481481481481482</v>
      </c>
      <c r="AL55" t="s">
        <v>32</v>
      </c>
      <c r="AM55" t="s">
        <v>33</v>
      </c>
      <c r="AN55" t="s">
        <v>34</v>
      </c>
      <c r="AO55" t="s">
        <v>27</v>
      </c>
    </row>
    <row r="56" spans="1:41" x14ac:dyDescent="0.2">
      <c r="A56" t="s">
        <v>27</v>
      </c>
      <c r="B56">
        <v>871693</v>
      </c>
      <c r="C56" t="s">
        <v>28</v>
      </c>
      <c r="G56" t="s">
        <v>29</v>
      </c>
      <c r="I56">
        <v>37</v>
      </c>
      <c r="J56" t="s">
        <v>30</v>
      </c>
      <c r="K56" t="s">
        <v>54</v>
      </c>
      <c r="L56">
        <f>VLOOKUP($K56,Key!$A$1:$D$106,2,FALSE)</f>
        <v>43.028709999999997</v>
      </c>
      <c r="M56">
        <f>VLOOKUP($K56,Key!$A$1:$D$106,3,FALSE)</f>
        <v>-87.9041</v>
      </c>
      <c r="N56" t="str">
        <f>VLOOKUP($K56,Key!$A$1:$D$106,4,FALSE)</f>
        <v>Milwaukee</v>
      </c>
      <c r="O56" t="s">
        <v>54</v>
      </c>
      <c r="P56">
        <f>VLOOKUP($O56,Key!$A$1:$D$106,2,FALSE)</f>
        <v>43.028709999999997</v>
      </c>
      <c r="Q56">
        <f>VLOOKUP($O56,Key!$A$1:$D$106,3,FALSE)</f>
        <v>-87.9041</v>
      </c>
      <c r="R56" t="str">
        <f>VLOOKUP($O56,Key!$A$1:$D$106,4,FALSE)</f>
        <v>Milwaukee</v>
      </c>
      <c r="S56">
        <v>0</v>
      </c>
      <c r="T56">
        <v>0</v>
      </c>
      <c r="U56">
        <v>0</v>
      </c>
      <c r="V56" t="s">
        <v>32</v>
      </c>
      <c r="W56">
        <v>0</v>
      </c>
      <c r="X56">
        <v>0</v>
      </c>
      <c r="Y56">
        <v>0</v>
      </c>
      <c r="Z56" s="4">
        <v>-1</v>
      </c>
      <c r="AA56" s="1">
        <v>43498</v>
      </c>
      <c r="AB56" s="6">
        <f t="shared" si="0"/>
        <v>43497</v>
      </c>
      <c r="AC56" s="6">
        <f t="shared" si="1"/>
        <v>43498</v>
      </c>
      <c r="AD56" s="6" t="str">
        <f t="shared" si="2"/>
        <v>Saturday</v>
      </c>
      <c r="AE56" s="2">
        <v>0.62553240740740745</v>
      </c>
      <c r="AF56" s="4">
        <v>1</v>
      </c>
      <c r="AG56" s="1">
        <v>43498</v>
      </c>
      <c r="AH56" s="6">
        <f t="shared" si="3"/>
        <v>43497</v>
      </c>
      <c r="AI56" s="6">
        <f t="shared" si="4"/>
        <v>43498</v>
      </c>
      <c r="AJ56" s="6" t="str">
        <f t="shared" si="5"/>
        <v>Saturday</v>
      </c>
      <c r="AK56" s="2">
        <v>0.62564814814814818</v>
      </c>
      <c r="AL56" t="s">
        <v>32</v>
      </c>
      <c r="AM56" t="s">
        <v>33</v>
      </c>
      <c r="AN56" t="s">
        <v>34</v>
      </c>
      <c r="AO56" t="s">
        <v>27</v>
      </c>
    </row>
    <row r="57" spans="1:41" x14ac:dyDescent="0.2">
      <c r="A57" t="s">
        <v>27</v>
      </c>
      <c r="B57">
        <v>871693</v>
      </c>
      <c r="C57" t="s">
        <v>28</v>
      </c>
      <c r="G57" t="s">
        <v>29</v>
      </c>
      <c r="I57">
        <v>19</v>
      </c>
      <c r="J57" t="s">
        <v>30</v>
      </c>
      <c r="K57" t="s">
        <v>54</v>
      </c>
      <c r="L57">
        <f>VLOOKUP($K57,Key!$A$1:$D$106,2,FALSE)</f>
        <v>43.028709999999997</v>
      </c>
      <c r="M57">
        <f>VLOOKUP($K57,Key!$A$1:$D$106,3,FALSE)</f>
        <v>-87.9041</v>
      </c>
      <c r="N57" t="str">
        <f>VLOOKUP($K57,Key!$A$1:$D$106,4,FALSE)</f>
        <v>Milwaukee</v>
      </c>
      <c r="O57" t="s">
        <v>54</v>
      </c>
      <c r="P57">
        <f>VLOOKUP($O57,Key!$A$1:$D$106,2,FALSE)</f>
        <v>43.028709999999997</v>
      </c>
      <c r="Q57">
        <f>VLOOKUP($O57,Key!$A$1:$D$106,3,FALSE)</f>
        <v>-87.9041</v>
      </c>
      <c r="R57" t="str">
        <f>VLOOKUP($O57,Key!$A$1:$D$106,4,FALSE)</f>
        <v>Milwaukee</v>
      </c>
      <c r="S57">
        <v>14</v>
      </c>
      <c r="T57">
        <v>0</v>
      </c>
      <c r="U57">
        <v>0</v>
      </c>
      <c r="V57" t="s">
        <v>32</v>
      </c>
      <c r="W57">
        <v>2</v>
      </c>
      <c r="X57">
        <v>1.9</v>
      </c>
      <c r="Y57">
        <v>80</v>
      </c>
      <c r="Z57" s="5">
        <v>-1</v>
      </c>
      <c r="AA57" s="1">
        <v>43498</v>
      </c>
      <c r="AB57" s="7">
        <f t="shared" si="0"/>
        <v>43497</v>
      </c>
      <c r="AC57" s="7">
        <f t="shared" si="1"/>
        <v>43498</v>
      </c>
      <c r="AD57" s="7" t="str">
        <f t="shared" si="2"/>
        <v>Saturday</v>
      </c>
      <c r="AE57" s="2">
        <v>0.62577546296296294</v>
      </c>
      <c r="AF57" s="5">
        <v>1</v>
      </c>
      <c r="AG57" s="1">
        <v>43498</v>
      </c>
      <c r="AH57" s="7">
        <f t="shared" si="3"/>
        <v>43497</v>
      </c>
      <c r="AI57" s="7">
        <f t="shared" si="4"/>
        <v>43498</v>
      </c>
      <c r="AJ57" s="7" t="str">
        <f t="shared" si="5"/>
        <v>Saturday</v>
      </c>
      <c r="AK57" s="2">
        <v>0.63575231481481487</v>
      </c>
      <c r="AL57" t="s">
        <v>32</v>
      </c>
      <c r="AM57" t="s">
        <v>33</v>
      </c>
      <c r="AN57" t="s">
        <v>34</v>
      </c>
      <c r="AO57" t="s">
        <v>27</v>
      </c>
    </row>
    <row r="58" spans="1:41" x14ac:dyDescent="0.2">
      <c r="A58" t="s">
        <v>27</v>
      </c>
      <c r="B58">
        <v>871693</v>
      </c>
      <c r="C58" t="s">
        <v>28</v>
      </c>
      <c r="G58" t="s">
        <v>29</v>
      </c>
      <c r="I58">
        <v>1000</v>
      </c>
      <c r="J58" t="s">
        <v>30</v>
      </c>
      <c r="K58" t="s">
        <v>54</v>
      </c>
      <c r="L58">
        <f>VLOOKUP($K58,Key!$A$1:$D$106,2,FALSE)</f>
        <v>43.028709999999997</v>
      </c>
      <c r="M58">
        <f>VLOOKUP($K58,Key!$A$1:$D$106,3,FALSE)</f>
        <v>-87.9041</v>
      </c>
      <c r="N58" t="str">
        <f>VLOOKUP($K58,Key!$A$1:$D$106,4,FALSE)</f>
        <v>Milwaukee</v>
      </c>
      <c r="O58" t="s">
        <v>54</v>
      </c>
      <c r="P58">
        <f>VLOOKUP($O58,Key!$A$1:$D$106,2,FALSE)</f>
        <v>43.028709999999997</v>
      </c>
      <c r="Q58">
        <f>VLOOKUP($O58,Key!$A$1:$D$106,3,FALSE)</f>
        <v>-87.9041</v>
      </c>
      <c r="R58" t="str">
        <f>VLOOKUP($O58,Key!$A$1:$D$106,4,FALSE)</f>
        <v>Milwaukee</v>
      </c>
      <c r="S58">
        <v>0</v>
      </c>
      <c r="T58">
        <v>0</v>
      </c>
      <c r="U58">
        <v>0</v>
      </c>
      <c r="V58" t="s">
        <v>32</v>
      </c>
      <c r="W58">
        <v>0</v>
      </c>
      <c r="X58">
        <v>0</v>
      </c>
      <c r="Y58">
        <v>0</v>
      </c>
      <c r="Z58" s="4">
        <v>-1</v>
      </c>
      <c r="AA58" s="1">
        <v>43498</v>
      </c>
      <c r="AB58" s="6">
        <f t="shared" si="0"/>
        <v>43497</v>
      </c>
      <c r="AC58" s="6">
        <f t="shared" si="1"/>
        <v>43498</v>
      </c>
      <c r="AD58" s="6" t="str">
        <f t="shared" si="2"/>
        <v>Saturday</v>
      </c>
      <c r="AE58" s="2">
        <v>0.62605324074074076</v>
      </c>
      <c r="AF58" s="4">
        <v>1</v>
      </c>
      <c r="AG58" s="1">
        <v>43498</v>
      </c>
      <c r="AH58" s="6">
        <f t="shared" si="3"/>
        <v>43497</v>
      </c>
      <c r="AI58" s="6">
        <f t="shared" si="4"/>
        <v>43498</v>
      </c>
      <c r="AJ58" s="6" t="str">
        <f t="shared" si="5"/>
        <v>Saturday</v>
      </c>
      <c r="AK58" s="2">
        <v>0.62618055555555563</v>
      </c>
      <c r="AL58" t="s">
        <v>32</v>
      </c>
      <c r="AM58" t="s">
        <v>33</v>
      </c>
      <c r="AN58" t="s">
        <v>34</v>
      </c>
      <c r="AO58" t="s">
        <v>27</v>
      </c>
    </row>
    <row r="59" spans="1:41" x14ac:dyDescent="0.2">
      <c r="A59" t="s">
        <v>27</v>
      </c>
      <c r="B59">
        <v>871693</v>
      </c>
      <c r="C59" t="s">
        <v>28</v>
      </c>
      <c r="G59" t="s">
        <v>29</v>
      </c>
      <c r="I59">
        <v>5461</v>
      </c>
      <c r="J59" t="s">
        <v>30</v>
      </c>
      <c r="K59" t="s">
        <v>55</v>
      </c>
      <c r="L59">
        <f>VLOOKUP($K59,Key!$A$1:$D$106,2,FALSE)</f>
        <v>43.048200000000001</v>
      </c>
      <c r="M59">
        <f>VLOOKUP($K59,Key!$A$1:$D$106,3,FALSE)</f>
        <v>-87.900859999999994</v>
      </c>
      <c r="N59" t="str">
        <f>VLOOKUP($K59,Key!$A$1:$D$106,4,FALSE)</f>
        <v>Milwaukee</v>
      </c>
      <c r="O59" t="s">
        <v>55</v>
      </c>
      <c r="P59">
        <f>VLOOKUP($O59,Key!$A$1:$D$106,2,FALSE)</f>
        <v>43.048200000000001</v>
      </c>
      <c r="Q59">
        <f>VLOOKUP($O59,Key!$A$1:$D$106,3,FALSE)</f>
        <v>-87.900859999999994</v>
      </c>
      <c r="R59" t="str">
        <f>VLOOKUP($O59,Key!$A$1:$D$106,4,FALSE)</f>
        <v>Milwaukee</v>
      </c>
      <c r="S59">
        <v>0</v>
      </c>
      <c r="T59">
        <v>0</v>
      </c>
      <c r="U59">
        <v>0</v>
      </c>
      <c r="V59" t="s">
        <v>32</v>
      </c>
      <c r="W59">
        <v>0</v>
      </c>
      <c r="X59">
        <v>0</v>
      </c>
      <c r="Y59">
        <v>0</v>
      </c>
      <c r="Z59" s="5">
        <v>-1</v>
      </c>
      <c r="AA59" s="1">
        <v>43498</v>
      </c>
      <c r="AB59" s="7">
        <f t="shared" si="0"/>
        <v>43497</v>
      </c>
      <c r="AC59" s="7">
        <f t="shared" si="1"/>
        <v>43498</v>
      </c>
      <c r="AD59" s="7" t="str">
        <f t="shared" si="2"/>
        <v>Saturday</v>
      </c>
      <c r="AE59" s="2">
        <v>0.53888888888888886</v>
      </c>
      <c r="AF59" s="5">
        <v>1</v>
      </c>
      <c r="AG59" s="1">
        <v>43498</v>
      </c>
      <c r="AH59" s="7">
        <f t="shared" si="3"/>
        <v>43497</v>
      </c>
      <c r="AI59" s="7">
        <f t="shared" si="4"/>
        <v>43498</v>
      </c>
      <c r="AJ59" s="7" t="str">
        <f t="shared" si="5"/>
        <v>Saturday</v>
      </c>
      <c r="AK59" s="2">
        <v>0.53900462962962969</v>
      </c>
      <c r="AL59" t="s">
        <v>32</v>
      </c>
      <c r="AM59" t="s">
        <v>33</v>
      </c>
      <c r="AN59" t="s">
        <v>34</v>
      </c>
      <c r="AO59" t="s">
        <v>27</v>
      </c>
    </row>
    <row r="60" spans="1:41" x14ac:dyDescent="0.2">
      <c r="A60" t="s">
        <v>27</v>
      </c>
      <c r="B60">
        <v>871693</v>
      </c>
      <c r="C60" t="s">
        <v>28</v>
      </c>
      <c r="G60" t="s">
        <v>29</v>
      </c>
      <c r="I60">
        <v>271</v>
      </c>
      <c r="J60" t="s">
        <v>30</v>
      </c>
      <c r="K60" t="s">
        <v>36</v>
      </c>
      <c r="L60">
        <f>VLOOKUP($K60,Key!$A$1:$D$106,2,FALSE)</f>
        <v>43.04824</v>
      </c>
      <c r="M60">
        <f>VLOOKUP($K60,Key!$A$1:$D$106,3,FALSE)</f>
        <v>-87.904970000000006</v>
      </c>
      <c r="N60" t="str">
        <f>VLOOKUP($K60,Key!$A$1:$D$106,4,FALSE)</f>
        <v>Milwaukee</v>
      </c>
      <c r="O60" t="s">
        <v>36</v>
      </c>
      <c r="P60">
        <f>VLOOKUP($O60,Key!$A$1:$D$106,2,FALSE)</f>
        <v>43.04824</v>
      </c>
      <c r="Q60">
        <f>VLOOKUP($O60,Key!$A$1:$D$106,3,FALSE)</f>
        <v>-87.904970000000006</v>
      </c>
      <c r="R60" t="str">
        <f>VLOOKUP($O60,Key!$A$1:$D$106,4,FALSE)</f>
        <v>Milwaukee</v>
      </c>
      <c r="S60">
        <v>22</v>
      </c>
      <c r="T60">
        <v>0</v>
      </c>
      <c r="U60">
        <v>0</v>
      </c>
      <c r="V60" t="s">
        <v>32</v>
      </c>
      <c r="W60">
        <v>3</v>
      </c>
      <c r="X60">
        <v>2.9</v>
      </c>
      <c r="Y60">
        <v>120</v>
      </c>
      <c r="Z60" s="4">
        <v>-1</v>
      </c>
      <c r="AA60" s="1">
        <v>43498</v>
      </c>
      <c r="AB60" s="6">
        <f t="shared" si="0"/>
        <v>43497</v>
      </c>
      <c r="AC60" s="6">
        <f t="shared" si="1"/>
        <v>43498</v>
      </c>
      <c r="AD60" s="6" t="str">
        <f t="shared" si="2"/>
        <v>Saturday</v>
      </c>
      <c r="AE60" s="2">
        <v>0.54372685185185188</v>
      </c>
      <c r="AF60" s="4">
        <v>1</v>
      </c>
      <c r="AG60" s="1">
        <v>43498</v>
      </c>
      <c r="AH60" s="6">
        <f t="shared" si="3"/>
        <v>43497</v>
      </c>
      <c r="AI60" s="6">
        <f t="shared" si="4"/>
        <v>43498</v>
      </c>
      <c r="AJ60" s="6" t="str">
        <f t="shared" si="5"/>
        <v>Saturday</v>
      </c>
      <c r="AK60" s="2">
        <v>0.55834490740740739</v>
      </c>
      <c r="AL60" t="s">
        <v>32</v>
      </c>
      <c r="AM60" t="s">
        <v>33</v>
      </c>
      <c r="AN60" t="s">
        <v>34</v>
      </c>
      <c r="AO60" t="s">
        <v>27</v>
      </c>
    </row>
    <row r="61" spans="1:41" x14ac:dyDescent="0.2">
      <c r="A61" t="s">
        <v>27</v>
      </c>
      <c r="B61">
        <v>871693</v>
      </c>
      <c r="C61" t="s">
        <v>28</v>
      </c>
      <c r="G61" t="s">
        <v>29</v>
      </c>
      <c r="I61">
        <v>5419</v>
      </c>
      <c r="J61" t="s">
        <v>30</v>
      </c>
      <c r="K61" t="s">
        <v>56</v>
      </c>
      <c r="L61">
        <f>VLOOKUP($K61,Key!$A$1:$D$106,2,FALSE)</f>
        <v>43.02948</v>
      </c>
      <c r="M61">
        <f>VLOOKUP($K61,Key!$A$1:$D$106,3,FALSE)</f>
        <v>-87.912819999999996</v>
      </c>
      <c r="N61" t="str">
        <f>VLOOKUP($K61,Key!$A$1:$D$106,4,FALSE)</f>
        <v>Milwaukee</v>
      </c>
      <c r="O61" t="s">
        <v>56</v>
      </c>
      <c r="P61">
        <f>VLOOKUP($O61,Key!$A$1:$D$106,2,FALSE)</f>
        <v>43.02948</v>
      </c>
      <c r="Q61">
        <f>VLOOKUP($O61,Key!$A$1:$D$106,3,FALSE)</f>
        <v>-87.912819999999996</v>
      </c>
      <c r="R61" t="str">
        <f>VLOOKUP($O61,Key!$A$1:$D$106,4,FALSE)</f>
        <v>Milwaukee</v>
      </c>
      <c r="S61">
        <v>0</v>
      </c>
      <c r="T61">
        <v>0</v>
      </c>
      <c r="U61">
        <v>0</v>
      </c>
      <c r="V61" t="s">
        <v>32</v>
      </c>
      <c r="W61">
        <v>0</v>
      </c>
      <c r="X61">
        <v>0</v>
      </c>
      <c r="Y61">
        <v>0</v>
      </c>
      <c r="Z61" s="5">
        <v>-1</v>
      </c>
      <c r="AA61" s="1">
        <v>43498</v>
      </c>
      <c r="AB61" s="7">
        <f t="shared" si="0"/>
        <v>43497</v>
      </c>
      <c r="AC61" s="7">
        <f t="shared" si="1"/>
        <v>43498</v>
      </c>
      <c r="AD61" s="7" t="str">
        <f t="shared" si="2"/>
        <v>Saturday</v>
      </c>
      <c r="AE61" s="2">
        <v>0.66333333333333333</v>
      </c>
      <c r="AF61" s="5">
        <v>1</v>
      </c>
      <c r="AG61" s="1">
        <v>43498</v>
      </c>
      <c r="AH61" s="7">
        <f t="shared" si="3"/>
        <v>43497</v>
      </c>
      <c r="AI61" s="7">
        <f t="shared" si="4"/>
        <v>43498</v>
      </c>
      <c r="AJ61" s="7" t="str">
        <f t="shared" si="5"/>
        <v>Saturday</v>
      </c>
      <c r="AK61" s="2">
        <v>0.66353009259259255</v>
      </c>
      <c r="AL61" t="s">
        <v>32</v>
      </c>
      <c r="AM61" t="s">
        <v>33</v>
      </c>
      <c r="AN61" t="s">
        <v>34</v>
      </c>
      <c r="AO61" t="s">
        <v>27</v>
      </c>
    </row>
    <row r="62" spans="1:41" x14ac:dyDescent="0.2">
      <c r="A62" t="s">
        <v>27</v>
      </c>
      <c r="B62">
        <v>871693</v>
      </c>
      <c r="C62" t="s">
        <v>28</v>
      </c>
      <c r="G62" t="s">
        <v>29</v>
      </c>
      <c r="I62">
        <v>32</v>
      </c>
      <c r="J62" t="s">
        <v>30</v>
      </c>
      <c r="K62" t="s">
        <v>56</v>
      </c>
      <c r="L62">
        <f>VLOOKUP($K62,Key!$A$1:$D$106,2,FALSE)</f>
        <v>43.02948</v>
      </c>
      <c r="M62">
        <f>VLOOKUP($K62,Key!$A$1:$D$106,3,FALSE)</f>
        <v>-87.912819999999996</v>
      </c>
      <c r="N62" t="str">
        <f>VLOOKUP($K62,Key!$A$1:$D$106,4,FALSE)</f>
        <v>Milwaukee</v>
      </c>
      <c r="O62" t="s">
        <v>56</v>
      </c>
      <c r="P62">
        <f>VLOOKUP($O62,Key!$A$1:$D$106,2,FALSE)</f>
        <v>43.02948</v>
      </c>
      <c r="Q62">
        <f>VLOOKUP($O62,Key!$A$1:$D$106,3,FALSE)</f>
        <v>-87.912819999999996</v>
      </c>
      <c r="R62" t="str">
        <f>VLOOKUP($O62,Key!$A$1:$D$106,4,FALSE)</f>
        <v>Milwaukee</v>
      </c>
      <c r="S62">
        <v>1</v>
      </c>
      <c r="T62">
        <v>0</v>
      </c>
      <c r="U62">
        <v>0</v>
      </c>
      <c r="V62" t="s">
        <v>32</v>
      </c>
      <c r="W62">
        <v>0</v>
      </c>
      <c r="X62">
        <v>0</v>
      </c>
      <c r="Y62">
        <v>0</v>
      </c>
      <c r="Z62" s="4">
        <v>-1</v>
      </c>
      <c r="AA62" s="1">
        <v>43498</v>
      </c>
      <c r="AB62" s="6">
        <f t="shared" si="0"/>
        <v>43497</v>
      </c>
      <c r="AC62" s="6">
        <f t="shared" si="1"/>
        <v>43498</v>
      </c>
      <c r="AD62" s="6" t="str">
        <f t="shared" si="2"/>
        <v>Saturday</v>
      </c>
      <c r="AE62" s="2">
        <v>0.67773148148148143</v>
      </c>
      <c r="AF62" s="4">
        <v>1</v>
      </c>
      <c r="AG62" s="1">
        <v>43498</v>
      </c>
      <c r="AH62" s="6">
        <f t="shared" si="3"/>
        <v>43497</v>
      </c>
      <c r="AI62" s="6">
        <f t="shared" si="4"/>
        <v>43498</v>
      </c>
      <c r="AJ62" s="6" t="str">
        <f t="shared" si="5"/>
        <v>Saturday</v>
      </c>
      <c r="AK62" s="2">
        <v>0.6778819444444445</v>
      </c>
      <c r="AL62" t="s">
        <v>32</v>
      </c>
      <c r="AM62" t="s">
        <v>33</v>
      </c>
      <c r="AN62" t="s">
        <v>34</v>
      </c>
      <c r="AO62" t="s">
        <v>27</v>
      </c>
    </row>
    <row r="63" spans="1:41" x14ac:dyDescent="0.2">
      <c r="A63" t="s">
        <v>27</v>
      </c>
      <c r="B63">
        <v>871693</v>
      </c>
      <c r="C63" t="s">
        <v>28</v>
      </c>
      <c r="G63" t="s">
        <v>29</v>
      </c>
      <c r="I63">
        <v>12602</v>
      </c>
      <c r="J63" t="s">
        <v>30</v>
      </c>
      <c r="K63" t="s">
        <v>56</v>
      </c>
      <c r="L63">
        <f>VLOOKUP($K63,Key!$A$1:$D$106,2,FALSE)</f>
        <v>43.02948</v>
      </c>
      <c r="M63">
        <f>VLOOKUP($K63,Key!$A$1:$D$106,3,FALSE)</f>
        <v>-87.912819999999996</v>
      </c>
      <c r="N63" t="str">
        <f>VLOOKUP($K63,Key!$A$1:$D$106,4,FALSE)</f>
        <v>Milwaukee</v>
      </c>
      <c r="O63" t="s">
        <v>56</v>
      </c>
      <c r="P63">
        <f>VLOOKUP($O63,Key!$A$1:$D$106,2,FALSE)</f>
        <v>43.02948</v>
      </c>
      <c r="Q63">
        <f>VLOOKUP($O63,Key!$A$1:$D$106,3,FALSE)</f>
        <v>-87.912819999999996</v>
      </c>
      <c r="R63" t="str">
        <f>VLOOKUP($O63,Key!$A$1:$D$106,4,FALSE)</f>
        <v>Milwaukee</v>
      </c>
      <c r="S63">
        <v>0</v>
      </c>
      <c r="T63">
        <v>0</v>
      </c>
      <c r="U63">
        <v>0</v>
      </c>
      <c r="V63" t="s">
        <v>32</v>
      </c>
      <c r="W63">
        <v>0</v>
      </c>
      <c r="X63">
        <v>0</v>
      </c>
      <c r="Y63">
        <v>0</v>
      </c>
      <c r="Z63" s="5">
        <v>-1</v>
      </c>
      <c r="AA63" s="1">
        <v>43498</v>
      </c>
      <c r="AB63" s="7">
        <f t="shared" si="0"/>
        <v>43497</v>
      </c>
      <c r="AC63" s="7">
        <f t="shared" si="1"/>
        <v>43498</v>
      </c>
      <c r="AD63" s="7" t="str">
        <f t="shared" si="2"/>
        <v>Saturday</v>
      </c>
      <c r="AE63" s="2">
        <v>0.67805555555555552</v>
      </c>
      <c r="AF63" s="5">
        <v>1</v>
      </c>
      <c r="AG63" s="1">
        <v>43498</v>
      </c>
      <c r="AH63" s="7">
        <f t="shared" si="3"/>
        <v>43497</v>
      </c>
      <c r="AI63" s="7">
        <f t="shared" si="4"/>
        <v>43498</v>
      </c>
      <c r="AJ63" s="7" t="str">
        <f t="shared" si="5"/>
        <v>Saturday</v>
      </c>
      <c r="AK63" s="2">
        <v>0.67826388888888889</v>
      </c>
      <c r="AL63" t="s">
        <v>32</v>
      </c>
      <c r="AM63" t="s">
        <v>33</v>
      </c>
      <c r="AN63" t="s">
        <v>34</v>
      </c>
      <c r="AO63" t="s">
        <v>27</v>
      </c>
    </row>
    <row r="64" spans="1:41" x14ac:dyDescent="0.2">
      <c r="A64" t="s">
        <v>27</v>
      </c>
      <c r="B64">
        <v>871693</v>
      </c>
      <c r="C64" t="s">
        <v>28</v>
      </c>
      <c r="G64" t="s">
        <v>29</v>
      </c>
      <c r="I64">
        <v>5431</v>
      </c>
      <c r="J64" t="s">
        <v>30</v>
      </c>
      <c r="K64" t="s">
        <v>56</v>
      </c>
      <c r="L64">
        <f>VLOOKUP($K64,Key!$A$1:$D$106,2,FALSE)</f>
        <v>43.02948</v>
      </c>
      <c r="M64">
        <f>VLOOKUP($K64,Key!$A$1:$D$106,3,FALSE)</f>
        <v>-87.912819999999996</v>
      </c>
      <c r="N64" t="str">
        <f>VLOOKUP($K64,Key!$A$1:$D$106,4,FALSE)</f>
        <v>Milwaukee</v>
      </c>
      <c r="O64" t="s">
        <v>56</v>
      </c>
      <c r="P64">
        <f>VLOOKUP($O64,Key!$A$1:$D$106,2,FALSE)</f>
        <v>43.02948</v>
      </c>
      <c r="Q64">
        <f>VLOOKUP($O64,Key!$A$1:$D$106,3,FALSE)</f>
        <v>-87.912819999999996</v>
      </c>
      <c r="R64" t="str">
        <f>VLOOKUP($O64,Key!$A$1:$D$106,4,FALSE)</f>
        <v>Milwaukee</v>
      </c>
      <c r="S64">
        <v>0</v>
      </c>
      <c r="T64">
        <v>0</v>
      </c>
      <c r="U64">
        <v>0</v>
      </c>
      <c r="V64" t="s">
        <v>32</v>
      </c>
      <c r="W64">
        <v>0</v>
      </c>
      <c r="X64">
        <v>0</v>
      </c>
      <c r="Y64">
        <v>0</v>
      </c>
      <c r="Z64" s="4">
        <v>-1</v>
      </c>
      <c r="AA64" s="1">
        <v>43498</v>
      </c>
      <c r="AB64" s="6">
        <f t="shared" si="0"/>
        <v>43497</v>
      </c>
      <c r="AC64" s="6">
        <f t="shared" si="1"/>
        <v>43498</v>
      </c>
      <c r="AD64" s="6" t="str">
        <f t="shared" si="2"/>
        <v>Saturday</v>
      </c>
      <c r="AE64" s="2">
        <v>0.67847222222222225</v>
      </c>
      <c r="AF64" s="4">
        <v>1</v>
      </c>
      <c r="AG64" s="1">
        <v>43498</v>
      </c>
      <c r="AH64" s="6">
        <f t="shared" si="3"/>
        <v>43497</v>
      </c>
      <c r="AI64" s="6">
        <f t="shared" si="4"/>
        <v>43498</v>
      </c>
      <c r="AJ64" s="6" t="str">
        <f t="shared" si="5"/>
        <v>Saturday</v>
      </c>
      <c r="AK64" s="2">
        <v>0.67866898148148147</v>
      </c>
      <c r="AL64" t="s">
        <v>32</v>
      </c>
      <c r="AM64" t="s">
        <v>33</v>
      </c>
      <c r="AN64" t="s">
        <v>34</v>
      </c>
      <c r="AO64" t="s">
        <v>27</v>
      </c>
    </row>
    <row r="65" spans="1:41" x14ac:dyDescent="0.2">
      <c r="A65" t="s">
        <v>27</v>
      </c>
      <c r="B65">
        <v>871693</v>
      </c>
      <c r="C65" t="s">
        <v>28</v>
      </c>
      <c r="G65" t="s">
        <v>29</v>
      </c>
      <c r="I65">
        <v>12463</v>
      </c>
      <c r="J65" t="s">
        <v>30</v>
      </c>
      <c r="K65" t="s">
        <v>56</v>
      </c>
      <c r="L65">
        <f>VLOOKUP($K65,Key!$A$1:$D$106,2,FALSE)</f>
        <v>43.02948</v>
      </c>
      <c r="M65">
        <f>VLOOKUP($K65,Key!$A$1:$D$106,3,FALSE)</f>
        <v>-87.912819999999996</v>
      </c>
      <c r="N65" t="str">
        <f>VLOOKUP($K65,Key!$A$1:$D$106,4,FALSE)</f>
        <v>Milwaukee</v>
      </c>
      <c r="O65" t="s">
        <v>56</v>
      </c>
      <c r="P65">
        <f>VLOOKUP($O65,Key!$A$1:$D$106,2,FALSE)</f>
        <v>43.02948</v>
      </c>
      <c r="Q65">
        <f>VLOOKUP($O65,Key!$A$1:$D$106,3,FALSE)</f>
        <v>-87.912819999999996</v>
      </c>
      <c r="R65" t="str">
        <f>VLOOKUP($O65,Key!$A$1:$D$106,4,FALSE)</f>
        <v>Milwaukee</v>
      </c>
      <c r="S65">
        <v>1</v>
      </c>
      <c r="T65">
        <v>0</v>
      </c>
      <c r="U65">
        <v>0</v>
      </c>
      <c r="V65" t="s">
        <v>32</v>
      </c>
      <c r="W65">
        <v>0</v>
      </c>
      <c r="X65">
        <v>0</v>
      </c>
      <c r="Y65">
        <v>0</v>
      </c>
      <c r="Z65" s="5">
        <v>-1</v>
      </c>
      <c r="AA65" s="1">
        <v>43498</v>
      </c>
      <c r="AB65" s="7">
        <f t="shared" si="0"/>
        <v>43497</v>
      </c>
      <c r="AC65" s="7">
        <f t="shared" si="1"/>
        <v>43498</v>
      </c>
      <c r="AD65" s="7" t="str">
        <f t="shared" si="2"/>
        <v>Saturday</v>
      </c>
      <c r="AE65" s="2">
        <v>0.67887731481481473</v>
      </c>
      <c r="AF65" s="5">
        <v>1</v>
      </c>
      <c r="AG65" s="1">
        <v>43498</v>
      </c>
      <c r="AH65" s="7">
        <f t="shared" si="3"/>
        <v>43497</v>
      </c>
      <c r="AI65" s="7">
        <f t="shared" si="4"/>
        <v>43498</v>
      </c>
      <c r="AJ65" s="7" t="str">
        <f t="shared" si="5"/>
        <v>Saturday</v>
      </c>
      <c r="AK65" s="2">
        <v>0.67979166666666668</v>
      </c>
      <c r="AL65" t="s">
        <v>32</v>
      </c>
      <c r="AM65" t="s">
        <v>33</v>
      </c>
      <c r="AN65" t="s">
        <v>34</v>
      </c>
      <c r="AO65" t="s">
        <v>27</v>
      </c>
    </row>
    <row r="66" spans="1:41" x14ac:dyDescent="0.2">
      <c r="A66" t="s">
        <v>27</v>
      </c>
      <c r="B66">
        <v>871693</v>
      </c>
      <c r="C66" t="s">
        <v>28</v>
      </c>
      <c r="G66" t="s">
        <v>29</v>
      </c>
      <c r="I66">
        <v>12703</v>
      </c>
      <c r="J66" t="s">
        <v>30</v>
      </c>
      <c r="K66" t="s">
        <v>56</v>
      </c>
      <c r="L66">
        <f>VLOOKUP($K66,Key!$A$1:$D$106,2,FALSE)</f>
        <v>43.02948</v>
      </c>
      <c r="M66">
        <f>VLOOKUP($K66,Key!$A$1:$D$106,3,FALSE)</f>
        <v>-87.912819999999996</v>
      </c>
      <c r="N66" t="str">
        <f>VLOOKUP($K66,Key!$A$1:$D$106,4,FALSE)</f>
        <v>Milwaukee</v>
      </c>
      <c r="O66" t="s">
        <v>56</v>
      </c>
      <c r="P66">
        <f>VLOOKUP($O66,Key!$A$1:$D$106,2,FALSE)</f>
        <v>43.02948</v>
      </c>
      <c r="Q66">
        <f>VLOOKUP($O66,Key!$A$1:$D$106,3,FALSE)</f>
        <v>-87.912819999999996</v>
      </c>
      <c r="R66" t="str">
        <f>VLOOKUP($O66,Key!$A$1:$D$106,4,FALSE)</f>
        <v>Milwaukee</v>
      </c>
      <c r="S66">
        <v>8</v>
      </c>
      <c r="T66">
        <v>0</v>
      </c>
      <c r="U66">
        <v>0</v>
      </c>
      <c r="V66" t="s">
        <v>32</v>
      </c>
      <c r="W66">
        <v>1</v>
      </c>
      <c r="X66">
        <v>1</v>
      </c>
      <c r="Y66">
        <v>40</v>
      </c>
      <c r="Z66" s="4">
        <v>-1</v>
      </c>
      <c r="AA66" s="1">
        <v>43498</v>
      </c>
      <c r="AB66" s="6">
        <f t="shared" ref="AB66:AB129" si="6">DATE(YEAR(AA66), MONTH(AA66), 1)</f>
        <v>43497</v>
      </c>
      <c r="AC66" s="6">
        <f t="shared" ref="AC66:AC129" si="7">AA66</f>
        <v>43498</v>
      </c>
      <c r="AD66" s="6" t="str">
        <f t="shared" ref="AD66:AD129" si="8">TEXT(AC66,"dddd")</f>
        <v>Saturday</v>
      </c>
      <c r="AE66" s="2">
        <v>0.68004629629629632</v>
      </c>
      <c r="AF66" s="4">
        <v>1</v>
      </c>
      <c r="AG66" s="1">
        <v>43498</v>
      </c>
      <c r="AH66" s="6">
        <f t="shared" ref="AH66:AH129" si="9">DATE(YEAR(AG66), MONTH(AG66), 1)</f>
        <v>43497</v>
      </c>
      <c r="AI66" s="6">
        <f t="shared" ref="AI66:AI129" si="10">AG66</f>
        <v>43498</v>
      </c>
      <c r="AJ66" s="6" t="str">
        <f t="shared" ref="AJ66:AJ129" si="11">TEXT(AI66,"dddd")</f>
        <v>Saturday</v>
      </c>
      <c r="AK66" s="2">
        <v>0.68552083333333336</v>
      </c>
      <c r="AL66" t="s">
        <v>32</v>
      </c>
      <c r="AM66" t="s">
        <v>33</v>
      </c>
      <c r="AN66" t="s">
        <v>34</v>
      </c>
      <c r="AO66" t="s">
        <v>27</v>
      </c>
    </row>
    <row r="67" spans="1:41" x14ac:dyDescent="0.2">
      <c r="A67" t="s">
        <v>27</v>
      </c>
      <c r="B67">
        <v>871693</v>
      </c>
      <c r="C67" t="s">
        <v>28</v>
      </c>
      <c r="G67" t="s">
        <v>29</v>
      </c>
      <c r="I67">
        <v>5493</v>
      </c>
      <c r="J67" t="s">
        <v>30</v>
      </c>
      <c r="K67" t="s">
        <v>57</v>
      </c>
      <c r="L67">
        <f>VLOOKUP($K67,Key!$A$1:$D$106,2,FALSE)</f>
        <v>43.026229999999998</v>
      </c>
      <c r="M67">
        <f>VLOOKUP($K67,Key!$A$1:$D$106,3,FALSE)</f>
        <v>-87.912809999999993</v>
      </c>
      <c r="N67" t="str">
        <f>VLOOKUP($K67,Key!$A$1:$D$106,4,FALSE)</f>
        <v>Milwaukee</v>
      </c>
      <c r="O67" t="s">
        <v>57</v>
      </c>
      <c r="P67">
        <f>VLOOKUP($O67,Key!$A$1:$D$106,2,FALSE)</f>
        <v>43.026229999999998</v>
      </c>
      <c r="Q67">
        <f>VLOOKUP($O67,Key!$A$1:$D$106,3,FALSE)</f>
        <v>-87.912809999999993</v>
      </c>
      <c r="R67" t="str">
        <f>VLOOKUP($O67,Key!$A$1:$D$106,4,FALSE)</f>
        <v>Milwaukee</v>
      </c>
      <c r="S67">
        <v>0</v>
      </c>
      <c r="T67">
        <v>0</v>
      </c>
      <c r="U67">
        <v>0</v>
      </c>
      <c r="V67" t="s">
        <v>32</v>
      </c>
      <c r="W67">
        <v>0</v>
      </c>
      <c r="X67">
        <v>0</v>
      </c>
      <c r="Y67">
        <v>0</v>
      </c>
      <c r="Z67" s="5">
        <v>-1</v>
      </c>
      <c r="AA67" s="1">
        <v>43498</v>
      </c>
      <c r="AB67" s="7">
        <f t="shared" si="6"/>
        <v>43497</v>
      </c>
      <c r="AC67" s="7">
        <f t="shared" si="7"/>
        <v>43498</v>
      </c>
      <c r="AD67" s="7" t="str">
        <f t="shared" si="8"/>
        <v>Saturday</v>
      </c>
      <c r="AE67" s="2">
        <v>0.71018518518518514</v>
      </c>
      <c r="AF67" s="5">
        <v>1</v>
      </c>
      <c r="AG67" s="1">
        <v>43498</v>
      </c>
      <c r="AH67" s="7">
        <f t="shared" si="9"/>
        <v>43497</v>
      </c>
      <c r="AI67" s="7">
        <f t="shared" si="10"/>
        <v>43498</v>
      </c>
      <c r="AJ67" s="7" t="str">
        <f t="shared" si="11"/>
        <v>Saturday</v>
      </c>
      <c r="AK67" s="2">
        <v>0.71030092592592586</v>
      </c>
      <c r="AL67" t="s">
        <v>32</v>
      </c>
      <c r="AM67" t="s">
        <v>33</v>
      </c>
      <c r="AN67" t="s">
        <v>34</v>
      </c>
      <c r="AO67" t="s">
        <v>27</v>
      </c>
    </row>
    <row r="68" spans="1:41" x14ac:dyDescent="0.2">
      <c r="A68" t="s">
        <v>27</v>
      </c>
      <c r="B68">
        <v>871693</v>
      </c>
      <c r="C68" t="s">
        <v>28</v>
      </c>
      <c r="G68" t="s">
        <v>29</v>
      </c>
      <c r="I68">
        <v>12625</v>
      </c>
      <c r="J68" t="s">
        <v>30</v>
      </c>
      <c r="K68" t="s">
        <v>57</v>
      </c>
      <c r="L68">
        <f>VLOOKUP($K68,Key!$A$1:$D$106,2,FALSE)</f>
        <v>43.026229999999998</v>
      </c>
      <c r="M68">
        <f>VLOOKUP($K68,Key!$A$1:$D$106,3,FALSE)</f>
        <v>-87.912809999999993</v>
      </c>
      <c r="N68" t="str">
        <f>VLOOKUP($K68,Key!$A$1:$D$106,4,FALSE)</f>
        <v>Milwaukee</v>
      </c>
      <c r="O68" t="s">
        <v>57</v>
      </c>
      <c r="P68">
        <f>VLOOKUP($O68,Key!$A$1:$D$106,2,FALSE)</f>
        <v>43.026229999999998</v>
      </c>
      <c r="Q68">
        <f>VLOOKUP($O68,Key!$A$1:$D$106,3,FALSE)</f>
        <v>-87.912809999999993</v>
      </c>
      <c r="R68" t="str">
        <f>VLOOKUP($O68,Key!$A$1:$D$106,4,FALSE)</f>
        <v>Milwaukee</v>
      </c>
      <c r="S68">
        <v>1</v>
      </c>
      <c r="T68">
        <v>0</v>
      </c>
      <c r="U68">
        <v>0</v>
      </c>
      <c r="V68" t="s">
        <v>32</v>
      </c>
      <c r="W68">
        <v>0</v>
      </c>
      <c r="X68">
        <v>0</v>
      </c>
      <c r="Y68">
        <v>0</v>
      </c>
      <c r="Z68" s="4">
        <v>-1</v>
      </c>
      <c r="AA68" s="1">
        <v>43498</v>
      </c>
      <c r="AB68" s="6">
        <f t="shared" si="6"/>
        <v>43497</v>
      </c>
      <c r="AC68" s="6">
        <f t="shared" si="7"/>
        <v>43498</v>
      </c>
      <c r="AD68" s="6" t="str">
        <f t="shared" si="8"/>
        <v>Saturday</v>
      </c>
      <c r="AE68" s="2">
        <v>0.71040509259259255</v>
      </c>
      <c r="AF68" s="4">
        <v>1</v>
      </c>
      <c r="AG68" s="1">
        <v>43498</v>
      </c>
      <c r="AH68" s="6">
        <f t="shared" si="9"/>
        <v>43497</v>
      </c>
      <c r="AI68" s="6">
        <f t="shared" si="10"/>
        <v>43498</v>
      </c>
      <c r="AJ68" s="6" t="str">
        <f t="shared" si="11"/>
        <v>Saturday</v>
      </c>
      <c r="AK68" s="2">
        <v>0.71053240740740742</v>
      </c>
      <c r="AL68" t="s">
        <v>32</v>
      </c>
      <c r="AM68" t="s">
        <v>33</v>
      </c>
      <c r="AN68" t="s">
        <v>34</v>
      </c>
      <c r="AO68" t="s">
        <v>27</v>
      </c>
    </row>
    <row r="69" spans="1:41" x14ac:dyDescent="0.2">
      <c r="A69" t="s">
        <v>27</v>
      </c>
      <c r="B69">
        <v>871693</v>
      </c>
      <c r="C69" t="s">
        <v>28</v>
      </c>
      <c r="G69" t="s">
        <v>29</v>
      </c>
      <c r="I69">
        <v>5481</v>
      </c>
      <c r="J69" t="s">
        <v>30</v>
      </c>
      <c r="K69" t="s">
        <v>57</v>
      </c>
      <c r="L69">
        <f>VLOOKUP($K69,Key!$A$1:$D$106,2,FALSE)</f>
        <v>43.026229999999998</v>
      </c>
      <c r="M69">
        <f>VLOOKUP($K69,Key!$A$1:$D$106,3,FALSE)</f>
        <v>-87.912809999999993</v>
      </c>
      <c r="N69" t="str">
        <f>VLOOKUP($K69,Key!$A$1:$D$106,4,FALSE)</f>
        <v>Milwaukee</v>
      </c>
      <c r="O69" t="s">
        <v>57</v>
      </c>
      <c r="P69">
        <f>VLOOKUP($O69,Key!$A$1:$D$106,2,FALSE)</f>
        <v>43.026229999999998</v>
      </c>
      <c r="Q69">
        <f>VLOOKUP($O69,Key!$A$1:$D$106,3,FALSE)</f>
        <v>-87.912809999999993</v>
      </c>
      <c r="R69" t="str">
        <f>VLOOKUP($O69,Key!$A$1:$D$106,4,FALSE)</f>
        <v>Milwaukee</v>
      </c>
      <c r="S69">
        <v>0</v>
      </c>
      <c r="T69">
        <v>0</v>
      </c>
      <c r="U69">
        <v>0</v>
      </c>
      <c r="V69" t="s">
        <v>32</v>
      </c>
      <c r="W69">
        <v>0</v>
      </c>
      <c r="X69">
        <v>0</v>
      </c>
      <c r="Y69">
        <v>0</v>
      </c>
      <c r="Z69" s="5">
        <v>-1</v>
      </c>
      <c r="AA69" s="1">
        <v>43498</v>
      </c>
      <c r="AB69" s="7">
        <f t="shared" si="6"/>
        <v>43497</v>
      </c>
      <c r="AC69" s="7">
        <f t="shared" si="7"/>
        <v>43498</v>
      </c>
      <c r="AD69" s="7" t="str">
        <f t="shared" si="8"/>
        <v>Saturday</v>
      </c>
      <c r="AE69" s="2">
        <v>0.71064814814814825</v>
      </c>
      <c r="AF69" s="5">
        <v>1</v>
      </c>
      <c r="AG69" s="1">
        <v>43498</v>
      </c>
      <c r="AH69" s="7">
        <f t="shared" si="9"/>
        <v>43497</v>
      </c>
      <c r="AI69" s="7">
        <f t="shared" si="10"/>
        <v>43498</v>
      </c>
      <c r="AJ69" s="7" t="str">
        <f t="shared" si="11"/>
        <v>Saturday</v>
      </c>
      <c r="AK69" s="2">
        <v>0.71082175925925928</v>
      </c>
      <c r="AL69" t="s">
        <v>32</v>
      </c>
      <c r="AM69" t="s">
        <v>33</v>
      </c>
      <c r="AN69" t="s">
        <v>34</v>
      </c>
      <c r="AO69" t="s">
        <v>27</v>
      </c>
    </row>
    <row r="70" spans="1:41" x14ac:dyDescent="0.2">
      <c r="A70" t="s">
        <v>27</v>
      </c>
      <c r="B70">
        <v>871693</v>
      </c>
      <c r="C70" t="s">
        <v>28</v>
      </c>
      <c r="G70" t="s">
        <v>29</v>
      </c>
      <c r="I70">
        <v>11113</v>
      </c>
      <c r="J70" t="s">
        <v>30</v>
      </c>
      <c r="K70" t="s">
        <v>57</v>
      </c>
      <c r="L70">
        <f>VLOOKUP($K70,Key!$A$1:$D$106,2,FALSE)</f>
        <v>43.026229999999998</v>
      </c>
      <c r="M70">
        <f>VLOOKUP($K70,Key!$A$1:$D$106,3,FALSE)</f>
        <v>-87.912809999999993</v>
      </c>
      <c r="N70" t="str">
        <f>VLOOKUP($K70,Key!$A$1:$D$106,4,FALSE)</f>
        <v>Milwaukee</v>
      </c>
      <c r="O70" t="s">
        <v>57</v>
      </c>
      <c r="P70">
        <f>VLOOKUP($O70,Key!$A$1:$D$106,2,FALSE)</f>
        <v>43.026229999999998</v>
      </c>
      <c r="Q70">
        <f>VLOOKUP($O70,Key!$A$1:$D$106,3,FALSE)</f>
        <v>-87.912809999999993</v>
      </c>
      <c r="R70" t="str">
        <f>VLOOKUP($O70,Key!$A$1:$D$106,4,FALSE)</f>
        <v>Milwaukee</v>
      </c>
      <c r="S70">
        <v>0</v>
      </c>
      <c r="T70">
        <v>0</v>
      </c>
      <c r="U70">
        <v>0</v>
      </c>
      <c r="V70" t="s">
        <v>32</v>
      </c>
      <c r="W70">
        <v>0</v>
      </c>
      <c r="X70">
        <v>0</v>
      </c>
      <c r="Y70">
        <v>0</v>
      </c>
      <c r="Z70" s="4">
        <v>-1</v>
      </c>
      <c r="AA70" s="1">
        <v>43498</v>
      </c>
      <c r="AB70" s="6">
        <f t="shared" si="6"/>
        <v>43497</v>
      </c>
      <c r="AC70" s="6">
        <f t="shared" si="7"/>
        <v>43498</v>
      </c>
      <c r="AD70" s="6" t="str">
        <f t="shared" si="8"/>
        <v>Saturday</v>
      </c>
      <c r="AE70" s="2">
        <v>0.71091435185185192</v>
      </c>
      <c r="AF70" s="4">
        <v>1</v>
      </c>
      <c r="AG70" s="1">
        <v>43498</v>
      </c>
      <c r="AH70" s="6">
        <f t="shared" si="9"/>
        <v>43497</v>
      </c>
      <c r="AI70" s="6">
        <f t="shared" si="10"/>
        <v>43498</v>
      </c>
      <c r="AJ70" s="6" t="str">
        <f t="shared" si="11"/>
        <v>Saturday</v>
      </c>
      <c r="AK70" s="2">
        <v>0.71105324074074072</v>
      </c>
      <c r="AL70" t="s">
        <v>32</v>
      </c>
      <c r="AM70" t="s">
        <v>33</v>
      </c>
      <c r="AN70" t="s">
        <v>34</v>
      </c>
      <c r="AO70" t="s">
        <v>27</v>
      </c>
    </row>
    <row r="71" spans="1:41" x14ac:dyDescent="0.2">
      <c r="A71" t="s">
        <v>27</v>
      </c>
      <c r="B71">
        <v>871693</v>
      </c>
      <c r="C71" t="s">
        <v>28</v>
      </c>
      <c r="G71" t="s">
        <v>29</v>
      </c>
      <c r="I71">
        <v>5441</v>
      </c>
      <c r="J71" t="s">
        <v>30</v>
      </c>
      <c r="K71" t="s">
        <v>57</v>
      </c>
      <c r="L71">
        <f>VLOOKUP($K71,Key!$A$1:$D$106,2,FALSE)</f>
        <v>43.026229999999998</v>
      </c>
      <c r="M71">
        <f>VLOOKUP($K71,Key!$A$1:$D$106,3,FALSE)</f>
        <v>-87.912809999999993</v>
      </c>
      <c r="N71" t="str">
        <f>VLOOKUP($K71,Key!$A$1:$D$106,4,FALSE)</f>
        <v>Milwaukee</v>
      </c>
      <c r="O71" t="s">
        <v>57</v>
      </c>
      <c r="P71">
        <f>VLOOKUP($O71,Key!$A$1:$D$106,2,FALSE)</f>
        <v>43.026229999999998</v>
      </c>
      <c r="Q71">
        <f>VLOOKUP($O71,Key!$A$1:$D$106,3,FALSE)</f>
        <v>-87.912809999999993</v>
      </c>
      <c r="R71" t="str">
        <f>VLOOKUP($O71,Key!$A$1:$D$106,4,FALSE)</f>
        <v>Milwaukee</v>
      </c>
      <c r="S71">
        <v>0</v>
      </c>
      <c r="T71">
        <v>0</v>
      </c>
      <c r="U71">
        <v>0</v>
      </c>
      <c r="V71" t="s">
        <v>32</v>
      </c>
      <c r="W71">
        <v>0</v>
      </c>
      <c r="X71">
        <v>0</v>
      </c>
      <c r="Y71">
        <v>0</v>
      </c>
      <c r="Z71" s="5">
        <v>-1</v>
      </c>
      <c r="AA71" s="1">
        <v>43498</v>
      </c>
      <c r="AB71" s="7">
        <f t="shared" si="6"/>
        <v>43497</v>
      </c>
      <c r="AC71" s="7">
        <f t="shared" si="7"/>
        <v>43498</v>
      </c>
      <c r="AD71" s="7" t="str">
        <f t="shared" si="8"/>
        <v>Saturday</v>
      </c>
      <c r="AE71" s="2">
        <v>0.71118055555555548</v>
      </c>
      <c r="AF71" s="5">
        <v>1</v>
      </c>
      <c r="AG71" s="1">
        <v>43498</v>
      </c>
      <c r="AH71" s="7">
        <f t="shared" si="9"/>
        <v>43497</v>
      </c>
      <c r="AI71" s="7">
        <f t="shared" si="10"/>
        <v>43498</v>
      </c>
      <c r="AJ71" s="7" t="str">
        <f t="shared" si="11"/>
        <v>Saturday</v>
      </c>
      <c r="AK71" s="2">
        <v>0.71129629629629632</v>
      </c>
      <c r="AL71" t="s">
        <v>32</v>
      </c>
      <c r="AM71" t="s">
        <v>33</v>
      </c>
      <c r="AN71" t="s">
        <v>34</v>
      </c>
      <c r="AO71" t="s">
        <v>27</v>
      </c>
    </row>
    <row r="72" spans="1:41" x14ac:dyDescent="0.2">
      <c r="A72" t="s">
        <v>27</v>
      </c>
      <c r="B72">
        <v>871693</v>
      </c>
      <c r="C72" t="s">
        <v>28</v>
      </c>
      <c r="G72" t="s">
        <v>29</v>
      </c>
      <c r="I72">
        <v>12625</v>
      </c>
      <c r="J72" t="s">
        <v>30</v>
      </c>
      <c r="K72" t="s">
        <v>57</v>
      </c>
      <c r="L72">
        <f>VLOOKUP($K72,Key!$A$1:$D$106,2,FALSE)</f>
        <v>43.026229999999998</v>
      </c>
      <c r="M72">
        <f>VLOOKUP($K72,Key!$A$1:$D$106,3,FALSE)</f>
        <v>-87.912809999999993</v>
      </c>
      <c r="N72" t="str">
        <f>VLOOKUP($K72,Key!$A$1:$D$106,4,FALSE)</f>
        <v>Milwaukee</v>
      </c>
      <c r="O72" t="s">
        <v>57</v>
      </c>
      <c r="P72">
        <f>VLOOKUP($O72,Key!$A$1:$D$106,2,FALSE)</f>
        <v>43.026229999999998</v>
      </c>
      <c r="Q72">
        <f>VLOOKUP($O72,Key!$A$1:$D$106,3,FALSE)</f>
        <v>-87.912809999999993</v>
      </c>
      <c r="R72" t="str">
        <f>VLOOKUP($O72,Key!$A$1:$D$106,4,FALSE)</f>
        <v>Milwaukee</v>
      </c>
      <c r="S72">
        <v>0</v>
      </c>
      <c r="T72">
        <v>0</v>
      </c>
      <c r="U72">
        <v>0</v>
      </c>
      <c r="V72" t="s">
        <v>32</v>
      </c>
      <c r="W72">
        <v>0</v>
      </c>
      <c r="X72">
        <v>0</v>
      </c>
      <c r="Y72">
        <v>0</v>
      </c>
      <c r="Z72" s="4">
        <v>-1</v>
      </c>
      <c r="AA72" s="1">
        <v>43498</v>
      </c>
      <c r="AB72" s="6">
        <f t="shared" si="6"/>
        <v>43497</v>
      </c>
      <c r="AC72" s="6">
        <f t="shared" si="7"/>
        <v>43498</v>
      </c>
      <c r="AD72" s="6" t="str">
        <f t="shared" si="8"/>
        <v>Saturday</v>
      </c>
      <c r="AE72" s="2">
        <v>0.71333333333333337</v>
      </c>
      <c r="AF72" s="4">
        <v>1</v>
      </c>
      <c r="AG72" s="1">
        <v>43498</v>
      </c>
      <c r="AH72" s="6">
        <f t="shared" si="9"/>
        <v>43497</v>
      </c>
      <c r="AI72" s="6">
        <f t="shared" si="10"/>
        <v>43498</v>
      </c>
      <c r="AJ72" s="6" t="str">
        <f t="shared" si="11"/>
        <v>Saturday</v>
      </c>
      <c r="AK72" s="2">
        <v>0.71346064814814814</v>
      </c>
      <c r="AL72" t="s">
        <v>32</v>
      </c>
      <c r="AM72" t="s">
        <v>33</v>
      </c>
      <c r="AN72" t="s">
        <v>34</v>
      </c>
      <c r="AO72" t="s">
        <v>27</v>
      </c>
    </row>
    <row r="73" spans="1:41" x14ac:dyDescent="0.2">
      <c r="A73" t="s">
        <v>27</v>
      </c>
      <c r="B73">
        <v>871693</v>
      </c>
      <c r="C73" t="s">
        <v>28</v>
      </c>
      <c r="G73" t="s">
        <v>29</v>
      </c>
      <c r="I73">
        <v>11113</v>
      </c>
      <c r="J73" t="s">
        <v>30</v>
      </c>
      <c r="K73" t="s">
        <v>57</v>
      </c>
      <c r="L73">
        <f>VLOOKUP($K73,Key!$A$1:$D$106,2,FALSE)</f>
        <v>43.026229999999998</v>
      </c>
      <c r="M73">
        <f>VLOOKUP($K73,Key!$A$1:$D$106,3,FALSE)</f>
        <v>-87.912809999999993</v>
      </c>
      <c r="N73" t="str">
        <f>VLOOKUP($K73,Key!$A$1:$D$106,4,FALSE)</f>
        <v>Milwaukee</v>
      </c>
      <c r="O73" t="s">
        <v>57</v>
      </c>
      <c r="P73">
        <f>VLOOKUP($O73,Key!$A$1:$D$106,2,FALSE)</f>
        <v>43.026229999999998</v>
      </c>
      <c r="Q73">
        <f>VLOOKUP($O73,Key!$A$1:$D$106,3,FALSE)</f>
        <v>-87.912809999999993</v>
      </c>
      <c r="R73" t="str">
        <f>VLOOKUP($O73,Key!$A$1:$D$106,4,FALSE)</f>
        <v>Milwaukee</v>
      </c>
      <c r="S73">
        <v>0</v>
      </c>
      <c r="T73">
        <v>0</v>
      </c>
      <c r="U73">
        <v>0</v>
      </c>
      <c r="V73" t="s">
        <v>32</v>
      </c>
      <c r="W73">
        <v>0</v>
      </c>
      <c r="X73">
        <v>0</v>
      </c>
      <c r="Y73">
        <v>0</v>
      </c>
      <c r="Z73" s="5">
        <v>-1</v>
      </c>
      <c r="AA73" s="1">
        <v>43498</v>
      </c>
      <c r="AB73" s="7">
        <f t="shared" si="6"/>
        <v>43497</v>
      </c>
      <c r="AC73" s="7">
        <f t="shared" si="7"/>
        <v>43498</v>
      </c>
      <c r="AD73" s="7" t="str">
        <f t="shared" si="8"/>
        <v>Saturday</v>
      </c>
      <c r="AE73" s="2">
        <v>0.71362268518518512</v>
      </c>
      <c r="AF73" s="5">
        <v>1</v>
      </c>
      <c r="AG73" s="1">
        <v>43498</v>
      </c>
      <c r="AH73" s="7">
        <f t="shared" si="9"/>
        <v>43497</v>
      </c>
      <c r="AI73" s="7">
        <f t="shared" si="10"/>
        <v>43498</v>
      </c>
      <c r="AJ73" s="7" t="str">
        <f t="shared" si="11"/>
        <v>Saturday</v>
      </c>
      <c r="AK73" s="2">
        <v>0.71371527777777777</v>
      </c>
      <c r="AL73" t="s">
        <v>32</v>
      </c>
      <c r="AM73" t="s">
        <v>33</v>
      </c>
      <c r="AN73" t="s">
        <v>34</v>
      </c>
      <c r="AO73" t="s">
        <v>27</v>
      </c>
    </row>
    <row r="74" spans="1:41" x14ac:dyDescent="0.2">
      <c r="A74" t="s">
        <v>27</v>
      </c>
      <c r="B74">
        <v>871693</v>
      </c>
      <c r="C74" t="s">
        <v>28</v>
      </c>
      <c r="G74" t="s">
        <v>29</v>
      </c>
      <c r="I74">
        <v>5481</v>
      </c>
      <c r="J74" t="s">
        <v>30</v>
      </c>
      <c r="K74" t="s">
        <v>57</v>
      </c>
      <c r="L74">
        <f>VLOOKUP($K74,Key!$A$1:$D$106,2,FALSE)</f>
        <v>43.026229999999998</v>
      </c>
      <c r="M74">
        <f>VLOOKUP($K74,Key!$A$1:$D$106,3,FALSE)</f>
        <v>-87.912809999999993</v>
      </c>
      <c r="N74" t="str">
        <f>VLOOKUP($K74,Key!$A$1:$D$106,4,FALSE)</f>
        <v>Milwaukee</v>
      </c>
      <c r="O74" t="s">
        <v>57</v>
      </c>
      <c r="P74">
        <f>VLOOKUP($O74,Key!$A$1:$D$106,2,FALSE)</f>
        <v>43.026229999999998</v>
      </c>
      <c r="Q74">
        <f>VLOOKUP($O74,Key!$A$1:$D$106,3,FALSE)</f>
        <v>-87.912809999999993</v>
      </c>
      <c r="R74" t="str">
        <f>VLOOKUP($O74,Key!$A$1:$D$106,4,FALSE)</f>
        <v>Milwaukee</v>
      </c>
      <c r="S74">
        <v>1</v>
      </c>
      <c r="T74">
        <v>0</v>
      </c>
      <c r="U74">
        <v>0</v>
      </c>
      <c r="V74" t="s">
        <v>32</v>
      </c>
      <c r="W74">
        <v>0</v>
      </c>
      <c r="X74">
        <v>0</v>
      </c>
      <c r="Y74">
        <v>0</v>
      </c>
      <c r="Z74" s="4">
        <v>-1</v>
      </c>
      <c r="AA74" s="1">
        <v>43498</v>
      </c>
      <c r="AB74" s="6">
        <f t="shared" si="6"/>
        <v>43497</v>
      </c>
      <c r="AC74" s="6">
        <f t="shared" si="7"/>
        <v>43498</v>
      </c>
      <c r="AD74" s="6" t="str">
        <f t="shared" si="8"/>
        <v>Saturday</v>
      </c>
      <c r="AE74" s="2">
        <v>0.71385416666666668</v>
      </c>
      <c r="AF74" s="4">
        <v>1</v>
      </c>
      <c r="AG74" s="1">
        <v>43498</v>
      </c>
      <c r="AH74" s="6">
        <f t="shared" si="9"/>
        <v>43497</v>
      </c>
      <c r="AI74" s="6">
        <f t="shared" si="10"/>
        <v>43498</v>
      </c>
      <c r="AJ74" s="6" t="str">
        <f t="shared" si="11"/>
        <v>Saturday</v>
      </c>
      <c r="AK74" s="2">
        <v>0.71399305555555559</v>
      </c>
      <c r="AL74" t="s">
        <v>32</v>
      </c>
      <c r="AM74" t="s">
        <v>33</v>
      </c>
      <c r="AN74" t="s">
        <v>34</v>
      </c>
      <c r="AO74" t="s">
        <v>27</v>
      </c>
    </row>
    <row r="75" spans="1:41" x14ac:dyDescent="0.2">
      <c r="A75" t="s">
        <v>27</v>
      </c>
      <c r="B75">
        <v>871693</v>
      </c>
      <c r="C75" t="s">
        <v>28</v>
      </c>
      <c r="G75" t="s">
        <v>29</v>
      </c>
      <c r="I75">
        <v>5441</v>
      </c>
      <c r="J75" t="s">
        <v>30</v>
      </c>
      <c r="K75" t="s">
        <v>57</v>
      </c>
      <c r="L75">
        <f>VLOOKUP($K75,Key!$A$1:$D$106,2,FALSE)</f>
        <v>43.026229999999998</v>
      </c>
      <c r="M75">
        <f>VLOOKUP($K75,Key!$A$1:$D$106,3,FALSE)</f>
        <v>-87.912809999999993</v>
      </c>
      <c r="N75" t="str">
        <f>VLOOKUP($K75,Key!$A$1:$D$106,4,FALSE)</f>
        <v>Milwaukee</v>
      </c>
      <c r="O75" t="s">
        <v>57</v>
      </c>
      <c r="P75">
        <f>VLOOKUP($O75,Key!$A$1:$D$106,2,FALSE)</f>
        <v>43.026229999999998</v>
      </c>
      <c r="Q75">
        <f>VLOOKUP($O75,Key!$A$1:$D$106,3,FALSE)</f>
        <v>-87.912809999999993</v>
      </c>
      <c r="R75" t="str">
        <f>VLOOKUP($O75,Key!$A$1:$D$106,4,FALSE)</f>
        <v>Milwaukee</v>
      </c>
      <c r="S75">
        <v>1</v>
      </c>
      <c r="T75">
        <v>0</v>
      </c>
      <c r="U75">
        <v>0</v>
      </c>
      <c r="V75" t="s">
        <v>32</v>
      </c>
      <c r="W75">
        <v>0</v>
      </c>
      <c r="X75">
        <v>0</v>
      </c>
      <c r="Y75">
        <v>0</v>
      </c>
      <c r="Z75" s="5">
        <v>-1</v>
      </c>
      <c r="AA75" s="1">
        <v>43498</v>
      </c>
      <c r="AB75" s="7">
        <f t="shared" si="6"/>
        <v>43497</v>
      </c>
      <c r="AC75" s="7">
        <f t="shared" si="7"/>
        <v>43498</v>
      </c>
      <c r="AD75" s="7" t="str">
        <f t="shared" si="8"/>
        <v>Saturday</v>
      </c>
      <c r="AE75" s="2">
        <v>0.71307870370370363</v>
      </c>
      <c r="AF75" s="5">
        <v>1</v>
      </c>
      <c r="AG75" s="1">
        <v>43498</v>
      </c>
      <c r="AH75" s="7">
        <f t="shared" si="9"/>
        <v>43497</v>
      </c>
      <c r="AI75" s="7">
        <f t="shared" si="10"/>
        <v>43498</v>
      </c>
      <c r="AJ75" s="7" t="str">
        <f t="shared" si="11"/>
        <v>Saturday</v>
      </c>
      <c r="AK75" s="2">
        <v>0.71321759259259254</v>
      </c>
      <c r="AL75" t="s">
        <v>32</v>
      </c>
      <c r="AM75" t="s">
        <v>33</v>
      </c>
      <c r="AN75" t="s">
        <v>34</v>
      </c>
      <c r="AO75" t="s">
        <v>27</v>
      </c>
    </row>
    <row r="76" spans="1:41" x14ac:dyDescent="0.2">
      <c r="A76" t="s">
        <v>27</v>
      </c>
      <c r="B76">
        <v>871693</v>
      </c>
      <c r="C76" t="s">
        <v>28</v>
      </c>
      <c r="G76" t="s">
        <v>29</v>
      </c>
      <c r="I76">
        <v>11082</v>
      </c>
      <c r="J76" t="s">
        <v>30</v>
      </c>
      <c r="K76" t="s">
        <v>58</v>
      </c>
      <c r="L76">
        <f>VLOOKUP($K76,Key!$A$1:$D$106,2,FALSE)</f>
        <v>43.004728999999998</v>
      </c>
      <c r="M76">
        <f>VLOOKUP($K76,Key!$A$1:$D$106,3,FALSE)</f>
        <v>-87.905463999999995</v>
      </c>
      <c r="N76" t="str">
        <f>VLOOKUP($K76,Key!$A$1:$D$106,4,FALSE)</f>
        <v>Milwaukee</v>
      </c>
      <c r="O76" t="s">
        <v>58</v>
      </c>
      <c r="P76">
        <f>VLOOKUP($O76,Key!$A$1:$D$106,2,FALSE)</f>
        <v>43.004728999999998</v>
      </c>
      <c r="Q76">
        <f>VLOOKUP($O76,Key!$A$1:$D$106,3,FALSE)</f>
        <v>-87.905463999999995</v>
      </c>
      <c r="R76" t="str">
        <f>VLOOKUP($O76,Key!$A$1:$D$106,4,FALSE)</f>
        <v>Milwaukee</v>
      </c>
      <c r="S76">
        <v>15</v>
      </c>
      <c r="T76">
        <v>0</v>
      </c>
      <c r="U76">
        <v>0</v>
      </c>
      <c r="V76" t="s">
        <v>32</v>
      </c>
      <c r="W76">
        <v>2</v>
      </c>
      <c r="X76">
        <v>1.9</v>
      </c>
      <c r="Y76">
        <v>80</v>
      </c>
      <c r="Z76" s="4">
        <v>-1</v>
      </c>
      <c r="AA76" s="1">
        <v>43498</v>
      </c>
      <c r="AB76" s="6">
        <f t="shared" si="6"/>
        <v>43497</v>
      </c>
      <c r="AC76" s="6">
        <f t="shared" si="7"/>
        <v>43498</v>
      </c>
      <c r="AD76" s="6" t="str">
        <f t="shared" si="8"/>
        <v>Saturday</v>
      </c>
      <c r="AE76" s="2">
        <v>0.4091319444444444</v>
      </c>
      <c r="AF76" s="4">
        <v>1</v>
      </c>
      <c r="AG76" s="1">
        <v>43498</v>
      </c>
      <c r="AH76" s="6">
        <f t="shared" si="9"/>
        <v>43497</v>
      </c>
      <c r="AI76" s="6">
        <f t="shared" si="10"/>
        <v>43498</v>
      </c>
      <c r="AJ76" s="6" t="str">
        <f t="shared" si="11"/>
        <v>Saturday</v>
      </c>
      <c r="AK76" s="2">
        <v>0.42009259259259263</v>
      </c>
      <c r="AL76" t="s">
        <v>32</v>
      </c>
      <c r="AM76" t="s">
        <v>33</v>
      </c>
      <c r="AN76" t="s">
        <v>34</v>
      </c>
      <c r="AO76" t="s">
        <v>27</v>
      </c>
    </row>
    <row r="77" spans="1:41" x14ac:dyDescent="0.2">
      <c r="A77" t="s">
        <v>27</v>
      </c>
      <c r="B77">
        <v>871693</v>
      </c>
      <c r="C77" t="s">
        <v>28</v>
      </c>
      <c r="G77" t="s">
        <v>29</v>
      </c>
      <c r="I77">
        <v>5569</v>
      </c>
      <c r="J77" t="s">
        <v>30</v>
      </c>
      <c r="K77" t="s">
        <v>58</v>
      </c>
      <c r="L77">
        <f>VLOOKUP($K77,Key!$A$1:$D$106,2,FALSE)</f>
        <v>43.004728999999998</v>
      </c>
      <c r="M77">
        <f>VLOOKUP($K77,Key!$A$1:$D$106,3,FALSE)</f>
        <v>-87.905463999999995</v>
      </c>
      <c r="N77" t="str">
        <f>VLOOKUP($K77,Key!$A$1:$D$106,4,FALSE)</f>
        <v>Milwaukee</v>
      </c>
      <c r="O77" t="s">
        <v>58</v>
      </c>
      <c r="P77">
        <f>VLOOKUP($O77,Key!$A$1:$D$106,2,FALSE)</f>
        <v>43.004728999999998</v>
      </c>
      <c r="Q77">
        <f>VLOOKUP($O77,Key!$A$1:$D$106,3,FALSE)</f>
        <v>-87.905463999999995</v>
      </c>
      <c r="R77" t="str">
        <f>VLOOKUP($O77,Key!$A$1:$D$106,4,FALSE)</f>
        <v>Milwaukee</v>
      </c>
      <c r="S77">
        <v>15</v>
      </c>
      <c r="T77">
        <v>0</v>
      </c>
      <c r="U77">
        <v>0</v>
      </c>
      <c r="V77" t="s">
        <v>32</v>
      </c>
      <c r="W77">
        <v>2</v>
      </c>
      <c r="X77">
        <v>1.9</v>
      </c>
      <c r="Y77">
        <v>80</v>
      </c>
      <c r="Z77" s="5">
        <v>-1</v>
      </c>
      <c r="AA77" s="1">
        <v>43498</v>
      </c>
      <c r="AB77" s="7">
        <f t="shared" si="6"/>
        <v>43497</v>
      </c>
      <c r="AC77" s="7">
        <f t="shared" si="7"/>
        <v>43498</v>
      </c>
      <c r="AD77" s="7" t="str">
        <f t="shared" si="8"/>
        <v>Saturday</v>
      </c>
      <c r="AE77" s="2">
        <v>0.40947916666666667</v>
      </c>
      <c r="AF77" s="5">
        <v>1</v>
      </c>
      <c r="AG77" s="1">
        <v>43498</v>
      </c>
      <c r="AH77" s="7">
        <f t="shared" si="9"/>
        <v>43497</v>
      </c>
      <c r="AI77" s="7">
        <f t="shared" si="10"/>
        <v>43498</v>
      </c>
      <c r="AJ77" s="7" t="str">
        <f t="shared" si="11"/>
        <v>Saturday</v>
      </c>
      <c r="AK77" s="2">
        <v>0.41983796296296294</v>
      </c>
      <c r="AL77" t="s">
        <v>32</v>
      </c>
      <c r="AM77" t="s">
        <v>33</v>
      </c>
      <c r="AN77" t="s">
        <v>34</v>
      </c>
      <c r="AO77" t="s">
        <v>27</v>
      </c>
    </row>
    <row r="78" spans="1:41" x14ac:dyDescent="0.2">
      <c r="A78" t="s">
        <v>27</v>
      </c>
      <c r="B78">
        <v>871693</v>
      </c>
      <c r="C78" t="s">
        <v>28</v>
      </c>
      <c r="G78" t="s">
        <v>29</v>
      </c>
      <c r="I78">
        <v>12637</v>
      </c>
      <c r="J78" t="s">
        <v>30</v>
      </c>
      <c r="K78" t="s">
        <v>58</v>
      </c>
      <c r="L78">
        <f>VLOOKUP($K78,Key!$A$1:$D$106,2,FALSE)</f>
        <v>43.004728999999998</v>
      </c>
      <c r="M78">
        <f>VLOOKUP($K78,Key!$A$1:$D$106,3,FALSE)</f>
        <v>-87.905463999999995</v>
      </c>
      <c r="N78" t="str">
        <f>VLOOKUP($K78,Key!$A$1:$D$106,4,FALSE)</f>
        <v>Milwaukee</v>
      </c>
      <c r="O78" t="s">
        <v>58</v>
      </c>
      <c r="P78">
        <f>VLOOKUP($O78,Key!$A$1:$D$106,2,FALSE)</f>
        <v>43.004728999999998</v>
      </c>
      <c r="Q78">
        <f>VLOOKUP($O78,Key!$A$1:$D$106,3,FALSE)</f>
        <v>-87.905463999999995</v>
      </c>
      <c r="R78" t="str">
        <f>VLOOKUP($O78,Key!$A$1:$D$106,4,FALSE)</f>
        <v>Milwaukee</v>
      </c>
      <c r="S78">
        <v>0</v>
      </c>
      <c r="T78">
        <v>0</v>
      </c>
      <c r="U78">
        <v>0</v>
      </c>
      <c r="V78" t="s">
        <v>32</v>
      </c>
      <c r="W78">
        <v>0</v>
      </c>
      <c r="X78">
        <v>0</v>
      </c>
      <c r="Y78">
        <v>0</v>
      </c>
      <c r="Z78" s="4">
        <v>-1</v>
      </c>
      <c r="AA78" s="1">
        <v>43498</v>
      </c>
      <c r="AB78" s="6">
        <f t="shared" si="6"/>
        <v>43497</v>
      </c>
      <c r="AC78" s="6">
        <f t="shared" si="7"/>
        <v>43498</v>
      </c>
      <c r="AD78" s="6" t="str">
        <f t="shared" si="8"/>
        <v>Saturday</v>
      </c>
      <c r="AE78" s="2">
        <v>0.41765046296296293</v>
      </c>
      <c r="AF78" s="4">
        <v>1</v>
      </c>
      <c r="AG78" s="1">
        <v>43498</v>
      </c>
      <c r="AH78" s="6">
        <f t="shared" si="9"/>
        <v>43497</v>
      </c>
      <c r="AI78" s="6">
        <f t="shared" si="10"/>
        <v>43498</v>
      </c>
      <c r="AJ78" s="6" t="str">
        <f t="shared" si="11"/>
        <v>Saturday</v>
      </c>
      <c r="AK78" s="2">
        <v>0.4178587962962963</v>
      </c>
      <c r="AL78" t="s">
        <v>32</v>
      </c>
      <c r="AM78" t="s">
        <v>33</v>
      </c>
      <c r="AN78" t="s">
        <v>34</v>
      </c>
      <c r="AO78" t="s">
        <v>27</v>
      </c>
    </row>
    <row r="79" spans="1:41" x14ac:dyDescent="0.2">
      <c r="A79" t="s">
        <v>27</v>
      </c>
      <c r="B79">
        <v>871693</v>
      </c>
      <c r="C79" t="s">
        <v>28</v>
      </c>
      <c r="G79" t="s">
        <v>29</v>
      </c>
      <c r="I79">
        <v>11154</v>
      </c>
      <c r="J79" t="s">
        <v>30</v>
      </c>
      <c r="K79" t="s">
        <v>58</v>
      </c>
      <c r="L79">
        <f>VLOOKUP($K79,Key!$A$1:$D$106,2,FALSE)</f>
        <v>43.004728999999998</v>
      </c>
      <c r="M79">
        <f>VLOOKUP($K79,Key!$A$1:$D$106,3,FALSE)</f>
        <v>-87.905463999999995</v>
      </c>
      <c r="N79" t="str">
        <f>VLOOKUP($K79,Key!$A$1:$D$106,4,FALSE)</f>
        <v>Milwaukee</v>
      </c>
      <c r="O79" t="s">
        <v>58</v>
      </c>
      <c r="P79">
        <f>VLOOKUP($O79,Key!$A$1:$D$106,2,FALSE)</f>
        <v>43.004728999999998</v>
      </c>
      <c r="Q79">
        <f>VLOOKUP($O79,Key!$A$1:$D$106,3,FALSE)</f>
        <v>-87.905463999999995</v>
      </c>
      <c r="R79" t="str">
        <f>VLOOKUP($O79,Key!$A$1:$D$106,4,FALSE)</f>
        <v>Milwaukee</v>
      </c>
      <c r="S79">
        <v>0</v>
      </c>
      <c r="T79">
        <v>0</v>
      </c>
      <c r="U79">
        <v>0</v>
      </c>
      <c r="V79" t="s">
        <v>32</v>
      </c>
      <c r="W79">
        <v>0</v>
      </c>
      <c r="X79">
        <v>0</v>
      </c>
      <c r="Y79">
        <v>0</v>
      </c>
      <c r="Z79" s="5">
        <v>-1</v>
      </c>
      <c r="AA79" s="1">
        <v>43498</v>
      </c>
      <c r="AB79" s="7">
        <f t="shared" si="6"/>
        <v>43497</v>
      </c>
      <c r="AC79" s="7">
        <f t="shared" si="7"/>
        <v>43498</v>
      </c>
      <c r="AD79" s="7" t="str">
        <f t="shared" si="8"/>
        <v>Saturday</v>
      </c>
      <c r="AE79" s="2">
        <v>0.41805555555555557</v>
      </c>
      <c r="AF79" s="5">
        <v>1</v>
      </c>
      <c r="AG79" s="1">
        <v>43498</v>
      </c>
      <c r="AH79" s="7">
        <f t="shared" si="9"/>
        <v>43497</v>
      </c>
      <c r="AI79" s="7">
        <f t="shared" si="10"/>
        <v>43498</v>
      </c>
      <c r="AJ79" s="7" t="str">
        <f t="shared" si="11"/>
        <v>Saturday</v>
      </c>
      <c r="AK79" s="2">
        <v>0.41859953703703701</v>
      </c>
      <c r="AL79" t="s">
        <v>32</v>
      </c>
      <c r="AM79" t="s">
        <v>33</v>
      </c>
      <c r="AN79" t="s">
        <v>34</v>
      </c>
      <c r="AO79" t="s">
        <v>27</v>
      </c>
    </row>
    <row r="80" spans="1:41" x14ac:dyDescent="0.2">
      <c r="A80" t="s">
        <v>27</v>
      </c>
      <c r="B80">
        <v>871693</v>
      </c>
      <c r="C80" t="s">
        <v>28</v>
      </c>
      <c r="G80" t="s">
        <v>29</v>
      </c>
      <c r="I80">
        <v>5528</v>
      </c>
      <c r="J80" t="s">
        <v>30</v>
      </c>
      <c r="K80" t="s">
        <v>58</v>
      </c>
      <c r="L80">
        <f>VLOOKUP($K80,Key!$A$1:$D$106,2,FALSE)</f>
        <v>43.004728999999998</v>
      </c>
      <c r="M80">
        <f>VLOOKUP($K80,Key!$A$1:$D$106,3,FALSE)</f>
        <v>-87.905463999999995</v>
      </c>
      <c r="N80" t="str">
        <f>VLOOKUP($K80,Key!$A$1:$D$106,4,FALSE)</f>
        <v>Milwaukee</v>
      </c>
      <c r="O80" t="s">
        <v>58</v>
      </c>
      <c r="P80">
        <f>VLOOKUP($O80,Key!$A$1:$D$106,2,FALSE)</f>
        <v>43.004728999999998</v>
      </c>
      <c r="Q80">
        <f>VLOOKUP($O80,Key!$A$1:$D$106,3,FALSE)</f>
        <v>-87.905463999999995</v>
      </c>
      <c r="R80" t="str">
        <f>VLOOKUP($O80,Key!$A$1:$D$106,4,FALSE)</f>
        <v>Milwaukee</v>
      </c>
      <c r="S80">
        <v>1</v>
      </c>
      <c r="T80">
        <v>0</v>
      </c>
      <c r="U80">
        <v>0</v>
      </c>
      <c r="V80" t="s">
        <v>32</v>
      </c>
      <c r="W80">
        <v>0</v>
      </c>
      <c r="X80">
        <v>0</v>
      </c>
      <c r="Y80">
        <v>0</v>
      </c>
      <c r="Z80" s="4">
        <v>-1</v>
      </c>
      <c r="AA80" s="1">
        <v>43498</v>
      </c>
      <c r="AB80" s="6">
        <f t="shared" si="6"/>
        <v>43497</v>
      </c>
      <c r="AC80" s="6">
        <f t="shared" si="7"/>
        <v>43498</v>
      </c>
      <c r="AD80" s="6" t="str">
        <f t="shared" si="8"/>
        <v>Saturday</v>
      </c>
      <c r="AE80" s="2">
        <v>0.41940972222222223</v>
      </c>
      <c r="AF80" s="4">
        <v>1</v>
      </c>
      <c r="AG80" s="1">
        <v>43498</v>
      </c>
      <c r="AH80" s="6">
        <f t="shared" si="9"/>
        <v>43497</v>
      </c>
      <c r="AI80" s="6">
        <f t="shared" si="10"/>
        <v>43498</v>
      </c>
      <c r="AJ80" s="6" t="str">
        <f t="shared" si="11"/>
        <v>Saturday</v>
      </c>
      <c r="AK80" s="2">
        <v>0.41957175925925921</v>
      </c>
      <c r="AL80" t="s">
        <v>32</v>
      </c>
      <c r="AM80" t="s">
        <v>33</v>
      </c>
      <c r="AN80" t="s">
        <v>34</v>
      </c>
      <c r="AO80" t="s">
        <v>27</v>
      </c>
    </row>
    <row r="81" spans="1:41" x14ac:dyDescent="0.2">
      <c r="A81" t="s">
        <v>27</v>
      </c>
      <c r="B81">
        <v>871693</v>
      </c>
      <c r="C81" t="s">
        <v>28</v>
      </c>
      <c r="G81" t="s">
        <v>29</v>
      </c>
      <c r="I81">
        <v>11049</v>
      </c>
      <c r="J81" t="s">
        <v>30</v>
      </c>
      <c r="K81" t="s">
        <v>58</v>
      </c>
      <c r="L81">
        <f>VLOOKUP($K81,Key!$A$1:$D$106,2,FALSE)</f>
        <v>43.004728999999998</v>
      </c>
      <c r="M81">
        <f>VLOOKUP($K81,Key!$A$1:$D$106,3,FALSE)</f>
        <v>-87.905463999999995</v>
      </c>
      <c r="N81" t="str">
        <f>VLOOKUP($K81,Key!$A$1:$D$106,4,FALSE)</f>
        <v>Milwaukee</v>
      </c>
      <c r="O81" t="s">
        <v>58</v>
      </c>
      <c r="P81">
        <f>VLOOKUP($O81,Key!$A$1:$D$106,2,FALSE)</f>
        <v>43.004728999999998</v>
      </c>
      <c r="Q81">
        <f>VLOOKUP($O81,Key!$A$1:$D$106,3,FALSE)</f>
        <v>-87.905463999999995</v>
      </c>
      <c r="R81" t="str">
        <f>VLOOKUP($O81,Key!$A$1:$D$106,4,FALSE)</f>
        <v>Milwaukee</v>
      </c>
      <c r="S81">
        <v>0</v>
      </c>
      <c r="T81">
        <v>0</v>
      </c>
      <c r="U81">
        <v>0</v>
      </c>
      <c r="V81" t="s">
        <v>32</v>
      </c>
      <c r="W81">
        <v>0</v>
      </c>
      <c r="X81">
        <v>0</v>
      </c>
      <c r="Y81">
        <v>0</v>
      </c>
      <c r="Z81" s="5">
        <v>-1</v>
      </c>
      <c r="AA81" s="1">
        <v>43498</v>
      </c>
      <c r="AB81" s="7">
        <f t="shared" si="6"/>
        <v>43497</v>
      </c>
      <c r="AC81" s="7">
        <f t="shared" si="7"/>
        <v>43498</v>
      </c>
      <c r="AD81" s="7" t="str">
        <f t="shared" si="8"/>
        <v>Saturday</v>
      </c>
      <c r="AE81" s="2">
        <v>0.42673611111111115</v>
      </c>
      <c r="AF81" s="5">
        <v>1</v>
      </c>
      <c r="AG81" s="1">
        <v>43498</v>
      </c>
      <c r="AH81" s="7">
        <f t="shared" si="9"/>
        <v>43497</v>
      </c>
      <c r="AI81" s="7">
        <f t="shared" si="10"/>
        <v>43498</v>
      </c>
      <c r="AJ81" s="7" t="str">
        <f t="shared" si="11"/>
        <v>Saturday</v>
      </c>
      <c r="AK81" s="2">
        <v>0.42686342592592591</v>
      </c>
      <c r="AL81" t="s">
        <v>32</v>
      </c>
      <c r="AM81" t="s">
        <v>33</v>
      </c>
      <c r="AN81" t="s">
        <v>34</v>
      </c>
      <c r="AO81" t="s">
        <v>27</v>
      </c>
    </row>
    <row r="82" spans="1:41" x14ac:dyDescent="0.2">
      <c r="A82" t="s">
        <v>27</v>
      </c>
      <c r="B82">
        <v>871693</v>
      </c>
      <c r="C82" t="s">
        <v>28</v>
      </c>
      <c r="G82" t="s">
        <v>29</v>
      </c>
      <c r="I82">
        <v>5467</v>
      </c>
      <c r="J82" t="s">
        <v>30</v>
      </c>
      <c r="K82" t="s">
        <v>50</v>
      </c>
      <c r="L82">
        <f>VLOOKUP($K82,Key!$A$1:$D$106,2,FALSE)</f>
        <v>43.060600000000001</v>
      </c>
      <c r="M82">
        <f>VLOOKUP($K82,Key!$A$1:$D$106,3,FALSE)</f>
        <v>-87.982900000000001</v>
      </c>
      <c r="N82" t="str">
        <f>VLOOKUP($K82,Key!$A$1:$D$106,4,FALSE)</f>
        <v>Milwaukee</v>
      </c>
      <c r="O82" t="s">
        <v>50</v>
      </c>
      <c r="P82">
        <f>VLOOKUP($O82,Key!$A$1:$D$106,2,FALSE)</f>
        <v>43.060600000000001</v>
      </c>
      <c r="Q82">
        <f>VLOOKUP($O82,Key!$A$1:$D$106,3,FALSE)</f>
        <v>-87.982900000000001</v>
      </c>
      <c r="R82" t="str">
        <f>VLOOKUP($O82,Key!$A$1:$D$106,4,FALSE)</f>
        <v>Milwaukee</v>
      </c>
      <c r="S82">
        <v>0</v>
      </c>
      <c r="T82">
        <v>0</v>
      </c>
      <c r="U82">
        <v>0</v>
      </c>
      <c r="V82" t="s">
        <v>32</v>
      </c>
      <c r="W82">
        <v>0</v>
      </c>
      <c r="X82">
        <v>0</v>
      </c>
      <c r="Y82">
        <v>0</v>
      </c>
      <c r="Z82" s="4">
        <v>-1</v>
      </c>
      <c r="AA82" s="1">
        <v>43498</v>
      </c>
      <c r="AB82" s="6">
        <f t="shared" si="6"/>
        <v>43497</v>
      </c>
      <c r="AC82" s="6">
        <f t="shared" si="7"/>
        <v>43498</v>
      </c>
      <c r="AD82" s="6" t="str">
        <f t="shared" si="8"/>
        <v>Saturday</v>
      </c>
      <c r="AE82" s="2">
        <v>0.45449074074074075</v>
      </c>
      <c r="AF82" s="4">
        <v>1</v>
      </c>
      <c r="AG82" s="1">
        <v>43498</v>
      </c>
      <c r="AH82" s="6">
        <f t="shared" si="9"/>
        <v>43497</v>
      </c>
      <c r="AI82" s="6">
        <f t="shared" si="10"/>
        <v>43498</v>
      </c>
      <c r="AJ82" s="6" t="str">
        <f t="shared" si="11"/>
        <v>Saturday</v>
      </c>
      <c r="AK82" s="2">
        <v>0.45461805555555551</v>
      </c>
      <c r="AL82" t="s">
        <v>32</v>
      </c>
      <c r="AM82" t="s">
        <v>33</v>
      </c>
      <c r="AN82" t="s">
        <v>34</v>
      </c>
      <c r="AO82" t="s">
        <v>27</v>
      </c>
    </row>
    <row r="83" spans="1:41" x14ac:dyDescent="0.2">
      <c r="A83" t="s">
        <v>27</v>
      </c>
      <c r="B83">
        <v>871693</v>
      </c>
      <c r="C83" t="s">
        <v>28</v>
      </c>
      <c r="G83" t="s">
        <v>29</v>
      </c>
      <c r="I83">
        <v>11094</v>
      </c>
      <c r="J83" t="s">
        <v>30</v>
      </c>
      <c r="K83" t="s">
        <v>50</v>
      </c>
      <c r="L83">
        <f>VLOOKUP($K83,Key!$A$1:$D$106,2,FALSE)</f>
        <v>43.060600000000001</v>
      </c>
      <c r="M83">
        <f>VLOOKUP($K83,Key!$A$1:$D$106,3,FALSE)</f>
        <v>-87.982900000000001</v>
      </c>
      <c r="N83" t="str">
        <f>VLOOKUP($K83,Key!$A$1:$D$106,4,FALSE)</f>
        <v>Milwaukee</v>
      </c>
      <c r="O83" t="s">
        <v>50</v>
      </c>
      <c r="P83">
        <f>VLOOKUP($O83,Key!$A$1:$D$106,2,FALSE)</f>
        <v>43.060600000000001</v>
      </c>
      <c r="Q83">
        <f>VLOOKUP($O83,Key!$A$1:$D$106,3,FALSE)</f>
        <v>-87.982900000000001</v>
      </c>
      <c r="R83" t="str">
        <f>VLOOKUP($O83,Key!$A$1:$D$106,4,FALSE)</f>
        <v>Milwaukee</v>
      </c>
      <c r="S83">
        <v>1</v>
      </c>
      <c r="T83">
        <v>0</v>
      </c>
      <c r="U83">
        <v>0</v>
      </c>
      <c r="V83" t="s">
        <v>32</v>
      </c>
      <c r="W83">
        <v>0</v>
      </c>
      <c r="X83">
        <v>0</v>
      </c>
      <c r="Y83">
        <v>0</v>
      </c>
      <c r="Z83" s="5">
        <v>-1</v>
      </c>
      <c r="AA83" s="1">
        <v>43498</v>
      </c>
      <c r="AB83" s="7">
        <f t="shared" si="6"/>
        <v>43497</v>
      </c>
      <c r="AC83" s="7">
        <f t="shared" si="7"/>
        <v>43498</v>
      </c>
      <c r="AD83" s="7" t="str">
        <f t="shared" si="8"/>
        <v>Saturday</v>
      </c>
      <c r="AE83" s="2">
        <v>0.45474537037037038</v>
      </c>
      <c r="AF83" s="5">
        <v>1</v>
      </c>
      <c r="AG83" s="1">
        <v>43498</v>
      </c>
      <c r="AH83" s="7">
        <f t="shared" si="9"/>
        <v>43497</v>
      </c>
      <c r="AI83" s="7">
        <f t="shared" si="10"/>
        <v>43498</v>
      </c>
      <c r="AJ83" s="7" t="str">
        <f t="shared" si="11"/>
        <v>Saturday</v>
      </c>
      <c r="AK83" s="2">
        <v>0.4548726851851852</v>
      </c>
      <c r="AL83" t="s">
        <v>32</v>
      </c>
      <c r="AM83" t="s">
        <v>33</v>
      </c>
      <c r="AN83" t="s">
        <v>34</v>
      </c>
      <c r="AO83" t="s">
        <v>27</v>
      </c>
    </row>
    <row r="84" spans="1:41" x14ac:dyDescent="0.2">
      <c r="A84" t="s">
        <v>27</v>
      </c>
      <c r="B84">
        <v>871693</v>
      </c>
      <c r="C84" t="s">
        <v>28</v>
      </c>
      <c r="G84" t="s">
        <v>29</v>
      </c>
      <c r="I84">
        <v>11063</v>
      </c>
      <c r="J84" t="s">
        <v>30</v>
      </c>
      <c r="K84" t="s">
        <v>50</v>
      </c>
      <c r="L84">
        <f>VLOOKUP($K84,Key!$A$1:$D$106,2,FALSE)</f>
        <v>43.060600000000001</v>
      </c>
      <c r="M84">
        <f>VLOOKUP($K84,Key!$A$1:$D$106,3,FALSE)</f>
        <v>-87.982900000000001</v>
      </c>
      <c r="N84" t="str">
        <f>VLOOKUP($K84,Key!$A$1:$D$106,4,FALSE)</f>
        <v>Milwaukee</v>
      </c>
      <c r="O84" t="s">
        <v>50</v>
      </c>
      <c r="P84">
        <f>VLOOKUP($O84,Key!$A$1:$D$106,2,FALSE)</f>
        <v>43.060600000000001</v>
      </c>
      <c r="Q84">
        <f>VLOOKUP($O84,Key!$A$1:$D$106,3,FALSE)</f>
        <v>-87.982900000000001</v>
      </c>
      <c r="R84" t="str">
        <f>VLOOKUP($O84,Key!$A$1:$D$106,4,FALSE)</f>
        <v>Milwaukee</v>
      </c>
      <c r="S84">
        <v>0</v>
      </c>
      <c r="T84">
        <v>0</v>
      </c>
      <c r="U84">
        <v>0</v>
      </c>
      <c r="V84" t="s">
        <v>32</v>
      </c>
      <c r="W84">
        <v>0</v>
      </c>
      <c r="X84">
        <v>0</v>
      </c>
      <c r="Y84">
        <v>0</v>
      </c>
      <c r="Z84" s="4">
        <v>-1</v>
      </c>
      <c r="AA84" s="1">
        <v>43498</v>
      </c>
      <c r="AB84" s="6">
        <f t="shared" si="6"/>
        <v>43497</v>
      </c>
      <c r="AC84" s="6">
        <f t="shared" si="7"/>
        <v>43498</v>
      </c>
      <c r="AD84" s="6" t="str">
        <f t="shared" si="8"/>
        <v>Saturday</v>
      </c>
      <c r="AE84" s="2">
        <v>0.45498842592592598</v>
      </c>
      <c r="AF84" s="4">
        <v>1</v>
      </c>
      <c r="AG84" s="1">
        <v>43498</v>
      </c>
      <c r="AH84" s="6">
        <f t="shared" si="9"/>
        <v>43497</v>
      </c>
      <c r="AI84" s="6">
        <f t="shared" si="10"/>
        <v>43498</v>
      </c>
      <c r="AJ84" s="6" t="str">
        <f t="shared" si="11"/>
        <v>Saturday</v>
      </c>
      <c r="AK84" s="2">
        <v>0.45513888888888893</v>
      </c>
      <c r="AL84" t="s">
        <v>32</v>
      </c>
      <c r="AM84" t="s">
        <v>33</v>
      </c>
      <c r="AN84" t="s">
        <v>34</v>
      </c>
      <c r="AO84" t="s">
        <v>27</v>
      </c>
    </row>
    <row r="85" spans="1:41" x14ac:dyDescent="0.2">
      <c r="A85" t="s">
        <v>27</v>
      </c>
      <c r="B85">
        <v>871693</v>
      </c>
      <c r="C85" t="s">
        <v>28</v>
      </c>
      <c r="G85" t="s">
        <v>29</v>
      </c>
      <c r="I85">
        <v>5555</v>
      </c>
      <c r="J85" t="s">
        <v>30</v>
      </c>
      <c r="K85" t="s">
        <v>50</v>
      </c>
      <c r="L85">
        <f>VLOOKUP($K85,Key!$A$1:$D$106,2,FALSE)</f>
        <v>43.060600000000001</v>
      </c>
      <c r="M85">
        <f>VLOOKUP($K85,Key!$A$1:$D$106,3,FALSE)</f>
        <v>-87.982900000000001</v>
      </c>
      <c r="N85" t="str">
        <f>VLOOKUP($K85,Key!$A$1:$D$106,4,FALSE)</f>
        <v>Milwaukee</v>
      </c>
      <c r="O85" t="s">
        <v>50</v>
      </c>
      <c r="P85">
        <f>VLOOKUP($O85,Key!$A$1:$D$106,2,FALSE)</f>
        <v>43.060600000000001</v>
      </c>
      <c r="Q85">
        <f>VLOOKUP($O85,Key!$A$1:$D$106,3,FALSE)</f>
        <v>-87.982900000000001</v>
      </c>
      <c r="R85" t="str">
        <f>VLOOKUP($O85,Key!$A$1:$D$106,4,FALSE)</f>
        <v>Milwaukee</v>
      </c>
      <c r="S85">
        <v>0</v>
      </c>
      <c r="T85">
        <v>0</v>
      </c>
      <c r="U85">
        <v>0</v>
      </c>
      <c r="V85" t="s">
        <v>32</v>
      </c>
      <c r="W85">
        <v>0</v>
      </c>
      <c r="X85">
        <v>0</v>
      </c>
      <c r="Y85">
        <v>0</v>
      </c>
      <c r="Z85" s="5">
        <v>-1</v>
      </c>
      <c r="AA85" s="1">
        <v>43498</v>
      </c>
      <c r="AB85" s="7">
        <f t="shared" si="6"/>
        <v>43497</v>
      </c>
      <c r="AC85" s="7">
        <f t="shared" si="7"/>
        <v>43498</v>
      </c>
      <c r="AD85" s="7" t="str">
        <f t="shared" si="8"/>
        <v>Saturday</v>
      </c>
      <c r="AE85" s="2">
        <v>0.45523148148148151</v>
      </c>
      <c r="AF85" s="5">
        <v>1</v>
      </c>
      <c r="AG85" s="1">
        <v>43498</v>
      </c>
      <c r="AH85" s="7">
        <f t="shared" si="9"/>
        <v>43497</v>
      </c>
      <c r="AI85" s="7">
        <f t="shared" si="10"/>
        <v>43498</v>
      </c>
      <c r="AJ85" s="7" t="str">
        <f t="shared" si="11"/>
        <v>Saturday</v>
      </c>
      <c r="AK85" s="2">
        <v>0.45534722222222218</v>
      </c>
      <c r="AL85" t="s">
        <v>32</v>
      </c>
      <c r="AM85" t="s">
        <v>33</v>
      </c>
      <c r="AN85" t="s">
        <v>34</v>
      </c>
      <c r="AO85" t="s">
        <v>27</v>
      </c>
    </row>
    <row r="86" spans="1:41" x14ac:dyDescent="0.2">
      <c r="A86" t="s">
        <v>27</v>
      </c>
      <c r="B86">
        <v>871693</v>
      </c>
      <c r="C86" t="s">
        <v>28</v>
      </c>
      <c r="G86" t="s">
        <v>29</v>
      </c>
      <c r="I86">
        <v>228</v>
      </c>
      <c r="J86" t="s">
        <v>30</v>
      </c>
      <c r="K86" t="s">
        <v>50</v>
      </c>
      <c r="L86">
        <f>VLOOKUP($K86,Key!$A$1:$D$106,2,FALSE)</f>
        <v>43.060600000000001</v>
      </c>
      <c r="M86">
        <f>VLOOKUP($K86,Key!$A$1:$D$106,3,FALSE)</f>
        <v>-87.982900000000001</v>
      </c>
      <c r="N86" t="str">
        <f>VLOOKUP($K86,Key!$A$1:$D$106,4,FALSE)</f>
        <v>Milwaukee</v>
      </c>
      <c r="O86" t="s">
        <v>50</v>
      </c>
      <c r="P86">
        <f>VLOOKUP($O86,Key!$A$1:$D$106,2,FALSE)</f>
        <v>43.060600000000001</v>
      </c>
      <c r="Q86">
        <f>VLOOKUP($O86,Key!$A$1:$D$106,3,FALSE)</f>
        <v>-87.982900000000001</v>
      </c>
      <c r="R86" t="str">
        <f>VLOOKUP($O86,Key!$A$1:$D$106,4,FALSE)</f>
        <v>Milwaukee</v>
      </c>
      <c r="S86">
        <v>0</v>
      </c>
      <c r="T86">
        <v>0</v>
      </c>
      <c r="U86">
        <v>0</v>
      </c>
      <c r="V86" t="s">
        <v>32</v>
      </c>
      <c r="W86">
        <v>0</v>
      </c>
      <c r="X86">
        <v>0</v>
      </c>
      <c r="Y86">
        <v>0</v>
      </c>
      <c r="Z86" s="4">
        <v>-1</v>
      </c>
      <c r="AA86" s="1">
        <v>43498</v>
      </c>
      <c r="AB86" s="6">
        <f t="shared" si="6"/>
        <v>43497</v>
      </c>
      <c r="AC86" s="6">
        <f t="shared" si="7"/>
        <v>43498</v>
      </c>
      <c r="AD86" s="6" t="str">
        <f t="shared" si="8"/>
        <v>Saturday</v>
      </c>
      <c r="AE86" s="2">
        <v>0.45909722222222221</v>
      </c>
      <c r="AF86" s="4">
        <v>1</v>
      </c>
      <c r="AG86" s="1">
        <v>43498</v>
      </c>
      <c r="AH86" s="6">
        <f t="shared" si="9"/>
        <v>43497</v>
      </c>
      <c r="AI86" s="6">
        <f t="shared" si="10"/>
        <v>43498</v>
      </c>
      <c r="AJ86" s="6" t="str">
        <f t="shared" si="11"/>
        <v>Saturday</v>
      </c>
      <c r="AK86" s="2">
        <v>0.45924768518518522</v>
      </c>
      <c r="AL86" t="s">
        <v>32</v>
      </c>
      <c r="AM86" t="s">
        <v>33</v>
      </c>
      <c r="AN86" t="s">
        <v>34</v>
      </c>
      <c r="AO86" t="s">
        <v>27</v>
      </c>
    </row>
    <row r="87" spans="1:41" x14ac:dyDescent="0.2">
      <c r="A87" t="s">
        <v>27</v>
      </c>
      <c r="B87">
        <v>871693</v>
      </c>
      <c r="C87" t="s">
        <v>28</v>
      </c>
      <c r="G87" t="s">
        <v>29</v>
      </c>
      <c r="I87">
        <v>12604</v>
      </c>
      <c r="J87" t="s">
        <v>30</v>
      </c>
      <c r="K87" t="s">
        <v>50</v>
      </c>
      <c r="L87">
        <f>VLOOKUP($K87,Key!$A$1:$D$106,2,FALSE)</f>
        <v>43.060600000000001</v>
      </c>
      <c r="M87">
        <f>VLOOKUP($K87,Key!$A$1:$D$106,3,FALSE)</f>
        <v>-87.982900000000001</v>
      </c>
      <c r="N87" t="str">
        <f>VLOOKUP($K87,Key!$A$1:$D$106,4,FALSE)</f>
        <v>Milwaukee</v>
      </c>
      <c r="O87" t="s">
        <v>50</v>
      </c>
      <c r="P87">
        <f>VLOOKUP($O87,Key!$A$1:$D$106,2,FALSE)</f>
        <v>43.060600000000001</v>
      </c>
      <c r="Q87">
        <f>VLOOKUP($O87,Key!$A$1:$D$106,3,FALSE)</f>
        <v>-87.982900000000001</v>
      </c>
      <c r="R87" t="str">
        <f>VLOOKUP($O87,Key!$A$1:$D$106,4,FALSE)</f>
        <v>Milwaukee</v>
      </c>
      <c r="S87">
        <v>1</v>
      </c>
      <c r="T87">
        <v>0</v>
      </c>
      <c r="U87">
        <v>0</v>
      </c>
      <c r="V87" t="s">
        <v>32</v>
      </c>
      <c r="W87">
        <v>0</v>
      </c>
      <c r="X87">
        <v>0</v>
      </c>
      <c r="Y87">
        <v>0</v>
      </c>
      <c r="Z87" s="5">
        <v>-1</v>
      </c>
      <c r="AA87" s="1">
        <v>43498</v>
      </c>
      <c r="AB87" s="7">
        <f t="shared" si="6"/>
        <v>43497</v>
      </c>
      <c r="AC87" s="7">
        <f t="shared" si="7"/>
        <v>43498</v>
      </c>
      <c r="AD87" s="7" t="str">
        <f t="shared" si="8"/>
        <v>Saturday</v>
      </c>
      <c r="AE87" s="2">
        <v>0.4596412037037037</v>
      </c>
      <c r="AF87" s="5">
        <v>1</v>
      </c>
      <c r="AG87" s="1">
        <v>43498</v>
      </c>
      <c r="AH87" s="7">
        <f t="shared" si="9"/>
        <v>43497</v>
      </c>
      <c r="AI87" s="7">
        <f t="shared" si="10"/>
        <v>43498</v>
      </c>
      <c r="AJ87" s="7" t="str">
        <f t="shared" si="11"/>
        <v>Saturday</v>
      </c>
      <c r="AK87" s="2">
        <v>0.45978009259259256</v>
      </c>
      <c r="AL87" t="s">
        <v>32</v>
      </c>
      <c r="AM87" t="s">
        <v>33</v>
      </c>
      <c r="AN87" t="s">
        <v>34</v>
      </c>
      <c r="AO87" t="s">
        <v>27</v>
      </c>
    </row>
    <row r="88" spans="1:41" x14ac:dyDescent="0.2">
      <c r="A88" t="s">
        <v>27</v>
      </c>
      <c r="B88">
        <v>871693</v>
      </c>
      <c r="C88" t="s">
        <v>28</v>
      </c>
      <c r="G88" t="s">
        <v>29</v>
      </c>
      <c r="I88">
        <v>5455</v>
      </c>
      <c r="J88" t="s">
        <v>30</v>
      </c>
      <c r="K88" t="s">
        <v>58</v>
      </c>
      <c r="L88">
        <f>VLOOKUP($K88,Key!$A$1:$D$106,2,FALSE)</f>
        <v>43.004728999999998</v>
      </c>
      <c r="M88">
        <f>VLOOKUP($K88,Key!$A$1:$D$106,3,FALSE)</f>
        <v>-87.905463999999995</v>
      </c>
      <c r="N88" t="str">
        <f>VLOOKUP($K88,Key!$A$1:$D$106,4,FALSE)</f>
        <v>Milwaukee</v>
      </c>
      <c r="O88" t="s">
        <v>58</v>
      </c>
      <c r="P88">
        <f>VLOOKUP($O88,Key!$A$1:$D$106,2,FALSE)</f>
        <v>43.004728999999998</v>
      </c>
      <c r="Q88">
        <f>VLOOKUP($O88,Key!$A$1:$D$106,3,FALSE)</f>
        <v>-87.905463999999995</v>
      </c>
      <c r="R88" t="str">
        <f>VLOOKUP($O88,Key!$A$1:$D$106,4,FALSE)</f>
        <v>Milwaukee</v>
      </c>
      <c r="S88">
        <v>27</v>
      </c>
      <c r="T88">
        <v>0</v>
      </c>
      <c r="U88">
        <v>0</v>
      </c>
      <c r="V88" t="s">
        <v>32</v>
      </c>
      <c r="W88">
        <v>4</v>
      </c>
      <c r="X88">
        <v>3.8</v>
      </c>
      <c r="Y88">
        <v>160</v>
      </c>
      <c r="Z88" s="4">
        <v>-1</v>
      </c>
      <c r="AA88" s="1">
        <v>43498</v>
      </c>
      <c r="AB88" s="6">
        <f t="shared" si="6"/>
        <v>43497</v>
      </c>
      <c r="AC88" s="6">
        <f t="shared" si="7"/>
        <v>43498</v>
      </c>
      <c r="AD88" s="6" t="str">
        <f t="shared" si="8"/>
        <v>Saturday</v>
      </c>
      <c r="AE88" s="2">
        <v>0.40777777777777779</v>
      </c>
      <c r="AF88" s="4">
        <v>1</v>
      </c>
      <c r="AG88" s="1">
        <v>43498</v>
      </c>
      <c r="AH88" s="6">
        <f t="shared" si="9"/>
        <v>43497</v>
      </c>
      <c r="AI88" s="6">
        <f t="shared" si="10"/>
        <v>43498</v>
      </c>
      <c r="AJ88" s="6" t="str">
        <f t="shared" si="11"/>
        <v>Saturday</v>
      </c>
      <c r="AK88" s="2">
        <v>0.4265856481481482</v>
      </c>
      <c r="AL88" t="s">
        <v>32</v>
      </c>
      <c r="AM88" t="s">
        <v>33</v>
      </c>
      <c r="AN88" t="s">
        <v>34</v>
      </c>
      <c r="AO88" t="s">
        <v>27</v>
      </c>
    </row>
    <row r="89" spans="1:41" x14ac:dyDescent="0.2">
      <c r="A89" t="s">
        <v>27</v>
      </c>
      <c r="B89">
        <v>871693</v>
      </c>
      <c r="C89" t="s">
        <v>28</v>
      </c>
      <c r="G89" t="s">
        <v>29</v>
      </c>
      <c r="I89">
        <v>11058</v>
      </c>
      <c r="J89" t="s">
        <v>30</v>
      </c>
      <c r="K89" t="s">
        <v>58</v>
      </c>
      <c r="L89">
        <f>VLOOKUP($K89,Key!$A$1:$D$106,2,FALSE)</f>
        <v>43.004728999999998</v>
      </c>
      <c r="M89">
        <f>VLOOKUP($K89,Key!$A$1:$D$106,3,FALSE)</f>
        <v>-87.905463999999995</v>
      </c>
      <c r="N89" t="str">
        <f>VLOOKUP($K89,Key!$A$1:$D$106,4,FALSE)</f>
        <v>Milwaukee</v>
      </c>
      <c r="O89" t="s">
        <v>58</v>
      </c>
      <c r="P89">
        <f>VLOOKUP($O89,Key!$A$1:$D$106,2,FALSE)</f>
        <v>43.004728999999998</v>
      </c>
      <c r="Q89">
        <f>VLOOKUP($O89,Key!$A$1:$D$106,3,FALSE)</f>
        <v>-87.905463999999995</v>
      </c>
      <c r="R89" t="str">
        <f>VLOOKUP($O89,Key!$A$1:$D$106,4,FALSE)</f>
        <v>Milwaukee</v>
      </c>
      <c r="S89">
        <v>18</v>
      </c>
      <c r="T89">
        <v>0</v>
      </c>
      <c r="U89">
        <v>0</v>
      </c>
      <c r="V89" t="s">
        <v>32</v>
      </c>
      <c r="W89">
        <v>2</v>
      </c>
      <c r="X89">
        <v>1.9</v>
      </c>
      <c r="Y89">
        <v>80</v>
      </c>
      <c r="Z89" s="5">
        <v>-1</v>
      </c>
      <c r="AA89" s="1">
        <v>43498</v>
      </c>
      <c r="AB89" s="7">
        <f t="shared" si="6"/>
        <v>43497</v>
      </c>
      <c r="AC89" s="7">
        <f t="shared" si="7"/>
        <v>43498</v>
      </c>
      <c r="AD89" s="7" t="str">
        <f t="shared" si="8"/>
        <v>Saturday</v>
      </c>
      <c r="AE89" s="2">
        <v>0.40819444444444447</v>
      </c>
      <c r="AF89" s="5">
        <v>1</v>
      </c>
      <c r="AG89" s="1">
        <v>43498</v>
      </c>
      <c r="AH89" s="7">
        <f t="shared" si="9"/>
        <v>43497</v>
      </c>
      <c r="AI89" s="7">
        <f t="shared" si="10"/>
        <v>43498</v>
      </c>
      <c r="AJ89" s="7" t="str">
        <f t="shared" si="11"/>
        <v>Saturday</v>
      </c>
      <c r="AK89" s="2">
        <v>0.42039351851851853</v>
      </c>
      <c r="AL89" t="s">
        <v>32</v>
      </c>
      <c r="AM89" t="s">
        <v>33</v>
      </c>
      <c r="AN89" t="s">
        <v>34</v>
      </c>
      <c r="AO89" t="s">
        <v>27</v>
      </c>
    </row>
    <row r="90" spans="1:41" x14ac:dyDescent="0.2">
      <c r="A90" t="s">
        <v>27</v>
      </c>
      <c r="B90">
        <v>871693</v>
      </c>
      <c r="C90" t="s">
        <v>28</v>
      </c>
      <c r="G90" t="s">
        <v>29</v>
      </c>
      <c r="I90">
        <v>11106</v>
      </c>
      <c r="J90" t="s">
        <v>30</v>
      </c>
      <c r="K90" t="s">
        <v>58</v>
      </c>
      <c r="L90">
        <f>VLOOKUP($K90,Key!$A$1:$D$106,2,FALSE)</f>
        <v>43.004728999999998</v>
      </c>
      <c r="M90">
        <f>VLOOKUP($K90,Key!$A$1:$D$106,3,FALSE)</f>
        <v>-87.905463999999995</v>
      </c>
      <c r="N90" t="str">
        <f>VLOOKUP($K90,Key!$A$1:$D$106,4,FALSE)</f>
        <v>Milwaukee</v>
      </c>
      <c r="O90" t="s">
        <v>58</v>
      </c>
      <c r="P90">
        <f>VLOOKUP($O90,Key!$A$1:$D$106,2,FALSE)</f>
        <v>43.004728999999998</v>
      </c>
      <c r="Q90">
        <f>VLOOKUP($O90,Key!$A$1:$D$106,3,FALSE)</f>
        <v>-87.905463999999995</v>
      </c>
      <c r="R90" t="str">
        <f>VLOOKUP($O90,Key!$A$1:$D$106,4,FALSE)</f>
        <v>Milwaukee</v>
      </c>
      <c r="S90">
        <v>0</v>
      </c>
      <c r="T90">
        <v>0</v>
      </c>
      <c r="U90">
        <v>0</v>
      </c>
      <c r="V90" t="s">
        <v>32</v>
      </c>
      <c r="W90">
        <v>0</v>
      </c>
      <c r="X90">
        <v>0</v>
      </c>
      <c r="Y90">
        <v>0</v>
      </c>
      <c r="Z90" s="4">
        <v>-1</v>
      </c>
      <c r="AA90" s="1">
        <v>43498</v>
      </c>
      <c r="AB90" s="6">
        <f t="shared" si="6"/>
        <v>43497</v>
      </c>
      <c r="AC90" s="6">
        <f t="shared" si="7"/>
        <v>43498</v>
      </c>
      <c r="AD90" s="6" t="str">
        <f t="shared" si="8"/>
        <v>Saturday</v>
      </c>
      <c r="AE90" s="2">
        <v>0.40863425925925928</v>
      </c>
      <c r="AF90" s="4">
        <v>1</v>
      </c>
      <c r="AG90" s="1">
        <v>43498</v>
      </c>
      <c r="AH90" s="6">
        <f t="shared" si="9"/>
        <v>43497</v>
      </c>
      <c r="AI90" s="6">
        <f t="shared" si="10"/>
        <v>43498</v>
      </c>
      <c r="AJ90" s="6" t="str">
        <f t="shared" si="11"/>
        <v>Saturday</v>
      </c>
      <c r="AK90" s="2">
        <v>0.40886574074074072</v>
      </c>
      <c r="AL90" t="s">
        <v>32</v>
      </c>
      <c r="AM90" t="s">
        <v>33</v>
      </c>
      <c r="AN90" t="s">
        <v>34</v>
      </c>
      <c r="AO90" t="s">
        <v>27</v>
      </c>
    </row>
    <row r="91" spans="1:41" x14ac:dyDescent="0.2">
      <c r="A91" t="s">
        <v>27</v>
      </c>
      <c r="B91">
        <v>871693</v>
      </c>
      <c r="C91" t="s">
        <v>28</v>
      </c>
      <c r="G91" t="s">
        <v>29</v>
      </c>
      <c r="I91">
        <v>12672</v>
      </c>
      <c r="J91" t="s">
        <v>30</v>
      </c>
      <c r="K91" t="s">
        <v>50</v>
      </c>
      <c r="L91">
        <f>VLOOKUP($K91,Key!$A$1:$D$106,2,FALSE)</f>
        <v>43.060600000000001</v>
      </c>
      <c r="M91">
        <f>VLOOKUP($K91,Key!$A$1:$D$106,3,FALSE)</f>
        <v>-87.982900000000001</v>
      </c>
      <c r="N91" t="str">
        <f>VLOOKUP($K91,Key!$A$1:$D$106,4,FALSE)</f>
        <v>Milwaukee</v>
      </c>
      <c r="O91" t="s">
        <v>50</v>
      </c>
      <c r="P91">
        <f>VLOOKUP($O91,Key!$A$1:$D$106,2,FALSE)</f>
        <v>43.060600000000001</v>
      </c>
      <c r="Q91">
        <f>VLOOKUP($O91,Key!$A$1:$D$106,3,FALSE)</f>
        <v>-87.982900000000001</v>
      </c>
      <c r="R91" t="str">
        <f>VLOOKUP($O91,Key!$A$1:$D$106,4,FALSE)</f>
        <v>Milwaukee</v>
      </c>
      <c r="S91">
        <v>0</v>
      </c>
      <c r="T91">
        <v>0</v>
      </c>
      <c r="U91">
        <v>0</v>
      </c>
      <c r="V91" t="s">
        <v>32</v>
      </c>
      <c r="W91">
        <v>0</v>
      </c>
      <c r="X91">
        <v>0</v>
      </c>
      <c r="Y91">
        <v>0</v>
      </c>
      <c r="Z91" s="5">
        <v>-1</v>
      </c>
      <c r="AA91" s="1">
        <v>43498</v>
      </c>
      <c r="AB91" s="7">
        <f t="shared" si="6"/>
        <v>43497</v>
      </c>
      <c r="AC91" s="7">
        <f t="shared" si="7"/>
        <v>43498</v>
      </c>
      <c r="AD91" s="7" t="str">
        <f t="shared" si="8"/>
        <v>Saturday</v>
      </c>
      <c r="AE91" s="2">
        <v>0.45989583333333334</v>
      </c>
      <c r="AF91" s="5">
        <v>1</v>
      </c>
      <c r="AG91" s="1">
        <v>43498</v>
      </c>
      <c r="AH91" s="7">
        <f t="shared" si="9"/>
        <v>43497</v>
      </c>
      <c r="AI91" s="7">
        <f t="shared" si="10"/>
        <v>43498</v>
      </c>
      <c r="AJ91" s="7" t="str">
        <f t="shared" si="11"/>
        <v>Saturday</v>
      </c>
      <c r="AK91" s="2">
        <v>0.46004629629629629</v>
      </c>
      <c r="AL91" t="s">
        <v>32</v>
      </c>
      <c r="AM91" t="s">
        <v>33</v>
      </c>
      <c r="AN91" t="s">
        <v>34</v>
      </c>
      <c r="AO91" t="s">
        <v>27</v>
      </c>
    </row>
    <row r="92" spans="1:41" x14ac:dyDescent="0.2">
      <c r="A92" t="s">
        <v>27</v>
      </c>
      <c r="B92">
        <v>871693</v>
      </c>
      <c r="C92" t="s">
        <v>28</v>
      </c>
      <c r="G92" t="s">
        <v>29</v>
      </c>
      <c r="I92">
        <v>12491</v>
      </c>
      <c r="J92" t="s">
        <v>30</v>
      </c>
      <c r="K92" t="s">
        <v>50</v>
      </c>
      <c r="L92">
        <f>VLOOKUP($K92,Key!$A$1:$D$106,2,FALSE)</f>
        <v>43.060600000000001</v>
      </c>
      <c r="M92">
        <f>VLOOKUP($K92,Key!$A$1:$D$106,3,FALSE)</f>
        <v>-87.982900000000001</v>
      </c>
      <c r="N92" t="str">
        <f>VLOOKUP($K92,Key!$A$1:$D$106,4,FALSE)</f>
        <v>Milwaukee</v>
      </c>
      <c r="O92" t="s">
        <v>50</v>
      </c>
      <c r="P92">
        <f>VLOOKUP($O92,Key!$A$1:$D$106,2,FALSE)</f>
        <v>43.060600000000001</v>
      </c>
      <c r="Q92">
        <f>VLOOKUP($O92,Key!$A$1:$D$106,3,FALSE)</f>
        <v>-87.982900000000001</v>
      </c>
      <c r="R92" t="str">
        <f>VLOOKUP($O92,Key!$A$1:$D$106,4,FALSE)</f>
        <v>Milwaukee</v>
      </c>
      <c r="S92">
        <v>9</v>
      </c>
      <c r="T92">
        <v>0</v>
      </c>
      <c r="U92">
        <v>0</v>
      </c>
      <c r="V92" t="s">
        <v>32</v>
      </c>
      <c r="W92">
        <v>1</v>
      </c>
      <c r="X92">
        <v>1</v>
      </c>
      <c r="Y92">
        <v>40</v>
      </c>
      <c r="Z92" s="4">
        <v>-1</v>
      </c>
      <c r="AA92" s="1">
        <v>43498</v>
      </c>
      <c r="AB92" s="6">
        <f t="shared" si="6"/>
        <v>43497</v>
      </c>
      <c r="AC92" s="6">
        <f t="shared" si="7"/>
        <v>43498</v>
      </c>
      <c r="AD92" s="6" t="str">
        <f t="shared" si="8"/>
        <v>Saturday</v>
      </c>
      <c r="AE92" s="2">
        <v>0.46017361111111116</v>
      </c>
      <c r="AF92" s="4">
        <v>1</v>
      </c>
      <c r="AG92" s="1">
        <v>43498</v>
      </c>
      <c r="AH92" s="6">
        <f t="shared" si="9"/>
        <v>43497</v>
      </c>
      <c r="AI92" s="6">
        <f t="shared" si="10"/>
        <v>43498</v>
      </c>
      <c r="AJ92" s="6" t="str">
        <f t="shared" si="11"/>
        <v>Saturday</v>
      </c>
      <c r="AK92" s="2">
        <v>0.4661689814814815</v>
      </c>
      <c r="AL92" t="s">
        <v>32</v>
      </c>
      <c r="AM92" t="s">
        <v>33</v>
      </c>
      <c r="AN92" t="s">
        <v>34</v>
      </c>
      <c r="AO92" t="s">
        <v>27</v>
      </c>
    </row>
    <row r="93" spans="1:41" x14ac:dyDescent="0.2">
      <c r="A93" t="s">
        <v>27</v>
      </c>
      <c r="B93">
        <v>871693</v>
      </c>
      <c r="C93" t="s">
        <v>28</v>
      </c>
      <c r="G93" t="s">
        <v>29</v>
      </c>
      <c r="I93">
        <v>5461</v>
      </c>
      <c r="J93" t="s">
        <v>30</v>
      </c>
      <c r="K93" t="s">
        <v>55</v>
      </c>
      <c r="L93">
        <f>VLOOKUP($K93,Key!$A$1:$D$106,2,FALSE)</f>
        <v>43.048200000000001</v>
      </c>
      <c r="M93">
        <f>VLOOKUP($K93,Key!$A$1:$D$106,3,FALSE)</f>
        <v>-87.900859999999994</v>
      </c>
      <c r="N93" t="str">
        <f>VLOOKUP($K93,Key!$A$1:$D$106,4,FALSE)</f>
        <v>Milwaukee</v>
      </c>
      <c r="O93" t="s">
        <v>55</v>
      </c>
      <c r="P93">
        <f>VLOOKUP($O93,Key!$A$1:$D$106,2,FALSE)</f>
        <v>43.048200000000001</v>
      </c>
      <c r="Q93">
        <f>VLOOKUP($O93,Key!$A$1:$D$106,3,FALSE)</f>
        <v>-87.900859999999994</v>
      </c>
      <c r="R93" t="str">
        <f>VLOOKUP($O93,Key!$A$1:$D$106,4,FALSE)</f>
        <v>Milwaukee</v>
      </c>
      <c r="S93">
        <v>1</v>
      </c>
      <c r="T93">
        <v>0</v>
      </c>
      <c r="U93">
        <v>0</v>
      </c>
      <c r="V93" t="s">
        <v>32</v>
      </c>
      <c r="W93">
        <v>0</v>
      </c>
      <c r="X93">
        <v>0</v>
      </c>
      <c r="Y93">
        <v>0</v>
      </c>
      <c r="Z93" s="5">
        <v>-1</v>
      </c>
      <c r="AA93" s="1">
        <v>43498</v>
      </c>
      <c r="AB93" s="7">
        <f t="shared" si="6"/>
        <v>43497</v>
      </c>
      <c r="AC93" s="7">
        <f t="shared" si="7"/>
        <v>43498</v>
      </c>
      <c r="AD93" s="7" t="str">
        <f t="shared" si="8"/>
        <v>Saturday</v>
      </c>
      <c r="AE93" s="2">
        <v>0.5207060185185185</v>
      </c>
      <c r="AF93" s="5">
        <v>1</v>
      </c>
      <c r="AG93" s="1">
        <v>43498</v>
      </c>
      <c r="AH93" s="7">
        <f t="shared" si="9"/>
        <v>43497</v>
      </c>
      <c r="AI93" s="7">
        <f t="shared" si="10"/>
        <v>43498</v>
      </c>
      <c r="AJ93" s="7" t="str">
        <f t="shared" si="11"/>
        <v>Saturday</v>
      </c>
      <c r="AK93" s="2">
        <v>0.52140046296296294</v>
      </c>
      <c r="AL93" t="s">
        <v>32</v>
      </c>
      <c r="AM93" t="s">
        <v>33</v>
      </c>
      <c r="AN93" t="s">
        <v>34</v>
      </c>
      <c r="AO93" t="s">
        <v>27</v>
      </c>
    </row>
    <row r="94" spans="1:41" x14ac:dyDescent="0.2">
      <c r="A94" t="s">
        <v>27</v>
      </c>
      <c r="B94">
        <v>871693</v>
      </c>
      <c r="C94" t="s">
        <v>28</v>
      </c>
      <c r="G94" t="s">
        <v>29</v>
      </c>
      <c r="I94">
        <v>5499</v>
      </c>
      <c r="J94" t="s">
        <v>30</v>
      </c>
      <c r="K94" t="s">
        <v>59</v>
      </c>
      <c r="L94">
        <f>VLOOKUP($K94,Key!$A$1:$D$106,2,FALSE)</f>
        <v>43.056570000000001</v>
      </c>
      <c r="M94">
        <f>VLOOKUP($K94,Key!$A$1:$D$106,3,FALSE)</f>
        <v>-87.934060000000002</v>
      </c>
      <c r="N94" t="str">
        <f>VLOOKUP($K94,Key!$A$1:$D$106,4,FALSE)</f>
        <v>Milwaukee</v>
      </c>
      <c r="O94" t="s">
        <v>59</v>
      </c>
      <c r="P94">
        <f>VLOOKUP($O94,Key!$A$1:$D$106,2,FALSE)</f>
        <v>43.056570000000001</v>
      </c>
      <c r="Q94">
        <f>VLOOKUP($O94,Key!$A$1:$D$106,3,FALSE)</f>
        <v>-87.934060000000002</v>
      </c>
      <c r="R94" t="str">
        <f>VLOOKUP($O94,Key!$A$1:$D$106,4,FALSE)</f>
        <v>Milwaukee</v>
      </c>
      <c r="S94">
        <v>0</v>
      </c>
      <c r="T94">
        <v>0</v>
      </c>
      <c r="U94">
        <v>0</v>
      </c>
      <c r="V94" t="s">
        <v>32</v>
      </c>
      <c r="W94">
        <v>0</v>
      </c>
      <c r="X94">
        <v>0</v>
      </c>
      <c r="Y94">
        <v>0</v>
      </c>
      <c r="Z94" s="4">
        <v>-1</v>
      </c>
      <c r="AA94" s="1">
        <v>43498</v>
      </c>
      <c r="AB94" s="6">
        <f t="shared" si="6"/>
        <v>43497</v>
      </c>
      <c r="AC94" s="6">
        <f t="shared" si="7"/>
        <v>43498</v>
      </c>
      <c r="AD94" s="6" t="str">
        <f t="shared" si="8"/>
        <v>Saturday</v>
      </c>
      <c r="AE94" s="2">
        <v>0.48478009259259264</v>
      </c>
      <c r="AF94" s="4">
        <v>1</v>
      </c>
      <c r="AG94" s="1">
        <v>43498</v>
      </c>
      <c r="AH94" s="6">
        <f t="shared" si="9"/>
        <v>43497</v>
      </c>
      <c r="AI94" s="6">
        <f t="shared" si="10"/>
        <v>43498</v>
      </c>
      <c r="AJ94" s="6" t="str">
        <f t="shared" si="11"/>
        <v>Saturday</v>
      </c>
      <c r="AK94" s="2">
        <v>0.48491898148148144</v>
      </c>
      <c r="AL94" t="s">
        <v>32</v>
      </c>
      <c r="AM94" t="s">
        <v>33</v>
      </c>
      <c r="AN94" t="s">
        <v>34</v>
      </c>
      <c r="AO94" t="s">
        <v>27</v>
      </c>
    </row>
    <row r="95" spans="1:41" x14ac:dyDescent="0.2">
      <c r="A95" t="s">
        <v>27</v>
      </c>
      <c r="B95">
        <v>871693</v>
      </c>
      <c r="C95" t="s">
        <v>28</v>
      </c>
      <c r="G95" t="s">
        <v>29</v>
      </c>
      <c r="I95">
        <v>11145</v>
      </c>
      <c r="J95" t="s">
        <v>30</v>
      </c>
      <c r="K95" t="s">
        <v>59</v>
      </c>
      <c r="L95">
        <f>VLOOKUP($K95,Key!$A$1:$D$106,2,FALSE)</f>
        <v>43.056570000000001</v>
      </c>
      <c r="M95">
        <f>VLOOKUP($K95,Key!$A$1:$D$106,3,FALSE)</f>
        <v>-87.934060000000002</v>
      </c>
      <c r="N95" t="str">
        <f>VLOOKUP($K95,Key!$A$1:$D$106,4,FALSE)</f>
        <v>Milwaukee</v>
      </c>
      <c r="O95" t="s">
        <v>59</v>
      </c>
      <c r="P95">
        <f>VLOOKUP($O95,Key!$A$1:$D$106,2,FALSE)</f>
        <v>43.056570000000001</v>
      </c>
      <c r="Q95">
        <f>VLOOKUP($O95,Key!$A$1:$D$106,3,FALSE)</f>
        <v>-87.934060000000002</v>
      </c>
      <c r="R95" t="str">
        <f>VLOOKUP($O95,Key!$A$1:$D$106,4,FALSE)</f>
        <v>Milwaukee</v>
      </c>
      <c r="S95">
        <v>0</v>
      </c>
      <c r="T95">
        <v>0</v>
      </c>
      <c r="U95">
        <v>0</v>
      </c>
      <c r="V95" t="s">
        <v>32</v>
      </c>
      <c r="W95">
        <v>0</v>
      </c>
      <c r="X95">
        <v>0</v>
      </c>
      <c r="Y95">
        <v>0</v>
      </c>
      <c r="Z95" s="5">
        <v>-1</v>
      </c>
      <c r="AA95" s="1">
        <v>43498</v>
      </c>
      <c r="AB95" s="7">
        <f t="shared" si="6"/>
        <v>43497</v>
      </c>
      <c r="AC95" s="7">
        <f t="shared" si="7"/>
        <v>43498</v>
      </c>
      <c r="AD95" s="7" t="str">
        <f t="shared" si="8"/>
        <v>Saturday</v>
      </c>
      <c r="AE95" s="2">
        <v>0.48648148148148151</v>
      </c>
      <c r="AF95" s="5">
        <v>1</v>
      </c>
      <c r="AG95" s="1">
        <v>43498</v>
      </c>
      <c r="AH95" s="7">
        <f t="shared" si="9"/>
        <v>43497</v>
      </c>
      <c r="AI95" s="7">
        <f t="shared" si="10"/>
        <v>43498</v>
      </c>
      <c r="AJ95" s="7" t="str">
        <f t="shared" si="11"/>
        <v>Saturday</v>
      </c>
      <c r="AK95" s="2">
        <v>0.48660879629629633</v>
      </c>
      <c r="AL95" t="s">
        <v>32</v>
      </c>
      <c r="AM95" t="s">
        <v>33</v>
      </c>
      <c r="AN95" t="s">
        <v>34</v>
      </c>
      <c r="AO95" t="s">
        <v>27</v>
      </c>
    </row>
    <row r="96" spans="1:41" x14ac:dyDescent="0.2">
      <c r="A96" t="s">
        <v>27</v>
      </c>
      <c r="B96">
        <v>871693</v>
      </c>
      <c r="C96" t="s">
        <v>28</v>
      </c>
      <c r="G96" t="s">
        <v>29</v>
      </c>
      <c r="I96">
        <v>12501</v>
      </c>
      <c r="J96" t="s">
        <v>30</v>
      </c>
      <c r="K96" t="s">
        <v>59</v>
      </c>
      <c r="L96">
        <f>VLOOKUP($K96,Key!$A$1:$D$106,2,FALSE)</f>
        <v>43.056570000000001</v>
      </c>
      <c r="M96">
        <f>VLOOKUP($K96,Key!$A$1:$D$106,3,FALSE)</f>
        <v>-87.934060000000002</v>
      </c>
      <c r="N96" t="str">
        <f>VLOOKUP($K96,Key!$A$1:$D$106,4,FALSE)</f>
        <v>Milwaukee</v>
      </c>
      <c r="O96" t="s">
        <v>59</v>
      </c>
      <c r="P96">
        <f>VLOOKUP($O96,Key!$A$1:$D$106,2,FALSE)</f>
        <v>43.056570000000001</v>
      </c>
      <c r="Q96">
        <f>VLOOKUP($O96,Key!$A$1:$D$106,3,FALSE)</f>
        <v>-87.934060000000002</v>
      </c>
      <c r="R96" t="str">
        <f>VLOOKUP($O96,Key!$A$1:$D$106,4,FALSE)</f>
        <v>Milwaukee</v>
      </c>
      <c r="S96">
        <v>0</v>
      </c>
      <c r="T96">
        <v>0</v>
      </c>
      <c r="U96">
        <v>0</v>
      </c>
      <c r="V96" t="s">
        <v>32</v>
      </c>
      <c r="W96">
        <v>0</v>
      </c>
      <c r="X96">
        <v>0</v>
      </c>
      <c r="Y96">
        <v>0</v>
      </c>
      <c r="Z96" s="4">
        <v>-1</v>
      </c>
      <c r="AA96" s="1">
        <v>43498</v>
      </c>
      <c r="AB96" s="6">
        <f t="shared" si="6"/>
        <v>43497</v>
      </c>
      <c r="AC96" s="6">
        <f t="shared" si="7"/>
        <v>43498</v>
      </c>
      <c r="AD96" s="6" t="str">
        <f t="shared" si="8"/>
        <v>Saturday</v>
      </c>
      <c r="AE96" s="2">
        <v>0.48560185185185184</v>
      </c>
      <c r="AF96" s="4">
        <v>1</v>
      </c>
      <c r="AG96" s="1">
        <v>43498</v>
      </c>
      <c r="AH96" s="6">
        <f t="shared" si="9"/>
        <v>43497</v>
      </c>
      <c r="AI96" s="6">
        <f t="shared" si="10"/>
        <v>43498</v>
      </c>
      <c r="AJ96" s="6" t="str">
        <f t="shared" si="11"/>
        <v>Saturday</v>
      </c>
      <c r="AK96" s="2">
        <v>0.48572916666666671</v>
      </c>
      <c r="AL96" t="s">
        <v>32</v>
      </c>
      <c r="AM96" t="s">
        <v>33</v>
      </c>
      <c r="AN96" t="s">
        <v>34</v>
      </c>
      <c r="AO96" t="s">
        <v>27</v>
      </c>
    </row>
    <row r="97" spans="1:41" x14ac:dyDescent="0.2">
      <c r="A97" t="s">
        <v>27</v>
      </c>
      <c r="B97">
        <v>871693</v>
      </c>
      <c r="C97" t="s">
        <v>28</v>
      </c>
      <c r="G97" t="s">
        <v>29</v>
      </c>
      <c r="I97">
        <v>12540</v>
      </c>
      <c r="J97" t="s">
        <v>30</v>
      </c>
      <c r="K97" t="s">
        <v>31</v>
      </c>
      <c r="L97">
        <f>VLOOKUP($K97,Key!$A$1:$D$106,2,FALSE)</f>
        <v>43.034619999999997</v>
      </c>
      <c r="M97">
        <f>VLOOKUP($K97,Key!$A$1:$D$106,3,FALSE)</f>
        <v>-87.917500000000004</v>
      </c>
      <c r="N97" t="str">
        <f>VLOOKUP($K97,Key!$A$1:$D$106,4,FALSE)</f>
        <v>Milwaukee</v>
      </c>
      <c r="O97" t="s">
        <v>31</v>
      </c>
      <c r="P97">
        <f>VLOOKUP($O97,Key!$A$1:$D$106,2,FALSE)</f>
        <v>43.034619999999997</v>
      </c>
      <c r="Q97">
        <f>VLOOKUP($O97,Key!$A$1:$D$106,3,FALSE)</f>
        <v>-87.917500000000004</v>
      </c>
      <c r="R97" t="str">
        <f>VLOOKUP($O97,Key!$A$1:$D$106,4,FALSE)</f>
        <v>Milwaukee</v>
      </c>
      <c r="S97">
        <v>0</v>
      </c>
      <c r="T97">
        <v>0</v>
      </c>
      <c r="U97">
        <v>0</v>
      </c>
      <c r="V97" t="s">
        <v>32</v>
      </c>
      <c r="W97">
        <v>0</v>
      </c>
      <c r="X97">
        <v>0</v>
      </c>
      <c r="Y97">
        <v>0</v>
      </c>
      <c r="Z97" s="5">
        <v>-1</v>
      </c>
      <c r="AA97" s="1">
        <v>43509</v>
      </c>
      <c r="AB97" s="7">
        <f t="shared" si="6"/>
        <v>43497</v>
      </c>
      <c r="AC97" s="7">
        <f t="shared" si="7"/>
        <v>43509</v>
      </c>
      <c r="AD97" s="7" t="str">
        <f t="shared" si="8"/>
        <v>Wednesday</v>
      </c>
      <c r="AE97" s="2">
        <v>0.59138888888888885</v>
      </c>
      <c r="AF97" s="5">
        <v>1</v>
      </c>
      <c r="AG97" s="1">
        <v>43509</v>
      </c>
      <c r="AH97" s="7">
        <f t="shared" si="9"/>
        <v>43497</v>
      </c>
      <c r="AI97" s="7">
        <f t="shared" si="10"/>
        <v>43509</v>
      </c>
      <c r="AJ97" s="7" t="str">
        <f t="shared" si="11"/>
        <v>Wednesday</v>
      </c>
      <c r="AK97" s="2">
        <v>0.59149305555555554</v>
      </c>
      <c r="AL97" t="s">
        <v>32</v>
      </c>
      <c r="AM97" t="s">
        <v>33</v>
      </c>
      <c r="AN97" t="s">
        <v>34</v>
      </c>
      <c r="AO97" t="s">
        <v>27</v>
      </c>
    </row>
    <row r="98" spans="1:41" x14ac:dyDescent="0.2">
      <c r="A98" t="s">
        <v>27</v>
      </c>
      <c r="B98">
        <v>871693</v>
      </c>
      <c r="C98" t="s">
        <v>28</v>
      </c>
      <c r="G98" t="s">
        <v>29</v>
      </c>
      <c r="I98">
        <v>12621</v>
      </c>
      <c r="J98" t="s">
        <v>30</v>
      </c>
      <c r="K98" t="s">
        <v>31</v>
      </c>
      <c r="L98">
        <f>VLOOKUP($K98,Key!$A$1:$D$106,2,FALSE)</f>
        <v>43.034619999999997</v>
      </c>
      <c r="M98">
        <f>VLOOKUP($K98,Key!$A$1:$D$106,3,FALSE)</f>
        <v>-87.917500000000004</v>
      </c>
      <c r="N98" t="str">
        <f>VLOOKUP($K98,Key!$A$1:$D$106,4,FALSE)</f>
        <v>Milwaukee</v>
      </c>
      <c r="O98" t="s">
        <v>31</v>
      </c>
      <c r="P98">
        <f>VLOOKUP($O98,Key!$A$1:$D$106,2,FALSE)</f>
        <v>43.034619999999997</v>
      </c>
      <c r="Q98">
        <f>VLOOKUP($O98,Key!$A$1:$D$106,3,FALSE)</f>
        <v>-87.917500000000004</v>
      </c>
      <c r="R98" t="str">
        <f>VLOOKUP($O98,Key!$A$1:$D$106,4,FALSE)</f>
        <v>Milwaukee</v>
      </c>
      <c r="S98">
        <v>0</v>
      </c>
      <c r="T98">
        <v>0</v>
      </c>
      <c r="U98">
        <v>0</v>
      </c>
      <c r="V98" t="s">
        <v>32</v>
      </c>
      <c r="W98">
        <v>0</v>
      </c>
      <c r="X98">
        <v>0</v>
      </c>
      <c r="Y98">
        <v>0</v>
      </c>
      <c r="Z98" s="4">
        <v>-1</v>
      </c>
      <c r="AA98" s="1">
        <v>43509</v>
      </c>
      <c r="AB98" s="6">
        <f t="shared" si="6"/>
        <v>43497</v>
      </c>
      <c r="AC98" s="6">
        <f t="shared" si="7"/>
        <v>43509</v>
      </c>
      <c r="AD98" s="6" t="str">
        <f t="shared" si="8"/>
        <v>Wednesday</v>
      </c>
      <c r="AE98" s="2">
        <v>0.59155092592592595</v>
      </c>
      <c r="AF98" s="4">
        <v>1</v>
      </c>
      <c r="AG98" s="1">
        <v>43509</v>
      </c>
      <c r="AH98" s="6">
        <f t="shared" si="9"/>
        <v>43497</v>
      </c>
      <c r="AI98" s="6">
        <f t="shared" si="10"/>
        <v>43509</v>
      </c>
      <c r="AJ98" s="6" t="str">
        <f t="shared" si="11"/>
        <v>Wednesday</v>
      </c>
      <c r="AK98" s="2">
        <v>0.59165509259259264</v>
      </c>
      <c r="AL98" t="s">
        <v>32</v>
      </c>
      <c r="AM98" t="s">
        <v>33</v>
      </c>
      <c r="AN98" t="s">
        <v>34</v>
      </c>
      <c r="AO98" t="s">
        <v>27</v>
      </c>
    </row>
    <row r="99" spans="1:41" x14ac:dyDescent="0.2">
      <c r="A99" t="s">
        <v>27</v>
      </c>
      <c r="B99">
        <v>871693</v>
      </c>
      <c r="C99" t="s">
        <v>28</v>
      </c>
      <c r="G99" t="s">
        <v>29</v>
      </c>
      <c r="I99">
        <v>12588</v>
      </c>
      <c r="J99" t="s">
        <v>30</v>
      </c>
      <c r="K99" t="s">
        <v>31</v>
      </c>
      <c r="L99">
        <f>VLOOKUP($K99,Key!$A$1:$D$106,2,FALSE)</f>
        <v>43.034619999999997</v>
      </c>
      <c r="M99">
        <f>VLOOKUP($K99,Key!$A$1:$D$106,3,FALSE)</f>
        <v>-87.917500000000004</v>
      </c>
      <c r="N99" t="str">
        <f>VLOOKUP($K99,Key!$A$1:$D$106,4,FALSE)</f>
        <v>Milwaukee</v>
      </c>
      <c r="O99" t="s">
        <v>31</v>
      </c>
      <c r="P99">
        <f>VLOOKUP($O99,Key!$A$1:$D$106,2,FALSE)</f>
        <v>43.034619999999997</v>
      </c>
      <c r="Q99">
        <f>VLOOKUP($O99,Key!$A$1:$D$106,3,FALSE)</f>
        <v>-87.917500000000004</v>
      </c>
      <c r="R99" t="str">
        <f>VLOOKUP($O99,Key!$A$1:$D$106,4,FALSE)</f>
        <v>Milwaukee</v>
      </c>
      <c r="S99">
        <v>0</v>
      </c>
      <c r="T99">
        <v>0</v>
      </c>
      <c r="U99">
        <v>0</v>
      </c>
      <c r="V99" t="s">
        <v>32</v>
      </c>
      <c r="W99">
        <v>0</v>
      </c>
      <c r="X99">
        <v>0</v>
      </c>
      <c r="Y99">
        <v>0</v>
      </c>
      <c r="Z99" s="5">
        <v>-1</v>
      </c>
      <c r="AA99" s="1">
        <v>43509</v>
      </c>
      <c r="AB99" s="7">
        <f t="shared" si="6"/>
        <v>43497</v>
      </c>
      <c r="AC99" s="7">
        <f t="shared" si="7"/>
        <v>43509</v>
      </c>
      <c r="AD99" s="7" t="str">
        <f t="shared" si="8"/>
        <v>Wednesday</v>
      </c>
      <c r="AE99" s="2">
        <v>0.5917013888888889</v>
      </c>
      <c r="AF99" s="5">
        <v>1</v>
      </c>
      <c r="AG99" s="1">
        <v>43509</v>
      </c>
      <c r="AH99" s="7">
        <f t="shared" si="9"/>
        <v>43497</v>
      </c>
      <c r="AI99" s="7">
        <f t="shared" si="10"/>
        <v>43509</v>
      </c>
      <c r="AJ99" s="7" t="str">
        <f t="shared" si="11"/>
        <v>Wednesday</v>
      </c>
      <c r="AK99" s="2">
        <v>0.59180555555555558</v>
      </c>
      <c r="AL99" t="s">
        <v>32</v>
      </c>
      <c r="AM99" t="s">
        <v>33</v>
      </c>
      <c r="AN99" t="s">
        <v>34</v>
      </c>
      <c r="AO99" t="s">
        <v>27</v>
      </c>
    </row>
    <row r="100" spans="1:41" x14ac:dyDescent="0.2">
      <c r="A100" t="s">
        <v>27</v>
      </c>
      <c r="B100">
        <v>871693</v>
      </c>
      <c r="C100" t="s">
        <v>28</v>
      </c>
      <c r="G100" t="s">
        <v>29</v>
      </c>
      <c r="I100">
        <v>11108</v>
      </c>
      <c r="J100" t="s">
        <v>30</v>
      </c>
      <c r="K100" t="s">
        <v>31</v>
      </c>
      <c r="L100">
        <f>VLOOKUP($K100,Key!$A$1:$D$106,2,FALSE)</f>
        <v>43.034619999999997</v>
      </c>
      <c r="M100">
        <f>VLOOKUP($K100,Key!$A$1:$D$106,3,FALSE)</f>
        <v>-87.917500000000004</v>
      </c>
      <c r="N100" t="str">
        <f>VLOOKUP($K100,Key!$A$1:$D$106,4,FALSE)</f>
        <v>Milwaukee</v>
      </c>
      <c r="O100" t="s">
        <v>31</v>
      </c>
      <c r="P100">
        <f>VLOOKUP($O100,Key!$A$1:$D$106,2,FALSE)</f>
        <v>43.034619999999997</v>
      </c>
      <c r="Q100">
        <f>VLOOKUP($O100,Key!$A$1:$D$106,3,FALSE)</f>
        <v>-87.917500000000004</v>
      </c>
      <c r="R100" t="str">
        <f>VLOOKUP($O100,Key!$A$1:$D$106,4,FALSE)</f>
        <v>Milwaukee</v>
      </c>
      <c r="S100">
        <v>0</v>
      </c>
      <c r="T100">
        <v>0</v>
      </c>
      <c r="U100">
        <v>0</v>
      </c>
      <c r="V100" t="s">
        <v>32</v>
      </c>
      <c r="W100">
        <v>0</v>
      </c>
      <c r="X100">
        <v>0</v>
      </c>
      <c r="Y100">
        <v>0</v>
      </c>
      <c r="Z100" s="4">
        <v>-1</v>
      </c>
      <c r="AA100" s="1">
        <v>43509</v>
      </c>
      <c r="AB100" s="6">
        <f t="shared" si="6"/>
        <v>43497</v>
      </c>
      <c r="AC100" s="6">
        <f t="shared" si="7"/>
        <v>43509</v>
      </c>
      <c r="AD100" s="6" t="str">
        <f t="shared" si="8"/>
        <v>Wednesday</v>
      </c>
      <c r="AE100" s="2">
        <v>0.59202546296296299</v>
      </c>
      <c r="AF100" s="4">
        <v>1</v>
      </c>
      <c r="AG100" s="1">
        <v>43509</v>
      </c>
      <c r="AH100" s="6">
        <f t="shared" si="9"/>
        <v>43497</v>
      </c>
      <c r="AI100" s="6">
        <f t="shared" si="10"/>
        <v>43509</v>
      </c>
      <c r="AJ100" s="6" t="str">
        <f t="shared" si="11"/>
        <v>Wednesday</v>
      </c>
      <c r="AK100" s="2">
        <v>0.59214120370370371</v>
      </c>
      <c r="AL100" t="s">
        <v>32</v>
      </c>
      <c r="AM100" t="s">
        <v>33</v>
      </c>
      <c r="AN100" t="s">
        <v>34</v>
      </c>
      <c r="AO100" t="s">
        <v>27</v>
      </c>
    </row>
    <row r="101" spans="1:41" x14ac:dyDescent="0.2">
      <c r="A101" t="s">
        <v>27</v>
      </c>
      <c r="B101">
        <v>871693</v>
      </c>
      <c r="C101" t="s">
        <v>28</v>
      </c>
      <c r="G101" t="s">
        <v>29</v>
      </c>
      <c r="I101">
        <v>11070</v>
      </c>
      <c r="J101" t="s">
        <v>30</v>
      </c>
      <c r="K101" t="s">
        <v>31</v>
      </c>
      <c r="L101">
        <f>VLOOKUP($K101,Key!$A$1:$D$106,2,FALSE)</f>
        <v>43.034619999999997</v>
      </c>
      <c r="M101">
        <f>VLOOKUP($K101,Key!$A$1:$D$106,3,FALSE)</f>
        <v>-87.917500000000004</v>
      </c>
      <c r="N101" t="str">
        <f>VLOOKUP($K101,Key!$A$1:$D$106,4,FALSE)</f>
        <v>Milwaukee</v>
      </c>
      <c r="O101" t="s">
        <v>31</v>
      </c>
      <c r="P101">
        <f>VLOOKUP($O101,Key!$A$1:$D$106,2,FALSE)</f>
        <v>43.034619999999997</v>
      </c>
      <c r="Q101">
        <f>VLOOKUP($O101,Key!$A$1:$D$106,3,FALSE)</f>
        <v>-87.917500000000004</v>
      </c>
      <c r="R101" t="str">
        <f>VLOOKUP($O101,Key!$A$1:$D$106,4,FALSE)</f>
        <v>Milwaukee</v>
      </c>
      <c r="S101">
        <v>0</v>
      </c>
      <c r="T101">
        <v>0</v>
      </c>
      <c r="U101">
        <v>0</v>
      </c>
      <c r="V101" t="s">
        <v>32</v>
      </c>
      <c r="W101">
        <v>0</v>
      </c>
      <c r="X101">
        <v>0</v>
      </c>
      <c r="Y101">
        <v>0</v>
      </c>
      <c r="Z101" s="5">
        <v>-1</v>
      </c>
      <c r="AA101" s="1">
        <v>43509</v>
      </c>
      <c r="AB101" s="7">
        <f t="shared" si="6"/>
        <v>43497</v>
      </c>
      <c r="AC101" s="7">
        <f t="shared" si="7"/>
        <v>43509</v>
      </c>
      <c r="AD101" s="7" t="str">
        <f t="shared" si="8"/>
        <v>Wednesday</v>
      </c>
      <c r="AE101" s="2">
        <v>0.59221064814814817</v>
      </c>
      <c r="AF101" s="5">
        <v>1</v>
      </c>
      <c r="AG101" s="1">
        <v>43509</v>
      </c>
      <c r="AH101" s="7">
        <f t="shared" si="9"/>
        <v>43497</v>
      </c>
      <c r="AI101" s="7">
        <f t="shared" si="10"/>
        <v>43509</v>
      </c>
      <c r="AJ101" s="7" t="str">
        <f t="shared" si="11"/>
        <v>Wednesday</v>
      </c>
      <c r="AK101" s="2">
        <v>0.59230324074074081</v>
      </c>
      <c r="AL101" t="s">
        <v>32</v>
      </c>
      <c r="AM101" t="s">
        <v>33</v>
      </c>
      <c r="AN101" t="s">
        <v>34</v>
      </c>
      <c r="AO101" t="s">
        <v>27</v>
      </c>
    </row>
    <row r="102" spans="1:41" x14ac:dyDescent="0.2">
      <c r="A102" t="s">
        <v>27</v>
      </c>
      <c r="B102">
        <v>871693</v>
      </c>
      <c r="C102" t="s">
        <v>28</v>
      </c>
      <c r="G102" t="s">
        <v>29</v>
      </c>
      <c r="I102">
        <v>11064</v>
      </c>
      <c r="J102" t="s">
        <v>30</v>
      </c>
      <c r="K102" t="s">
        <v>31</v>
      </c>
      <c r="L102">
        <f>VLOOKUP($K102,Key!$A$1:$D$106,2,FALSE)</f>
        <v>43.034619999999997</v>
      </c>
      <c r="M102">
        <f>VLOOKUP($K102,Key!$A$1:$D$106,3,FALSE)</f>
        <v>-87.917500000000004</v>
      </c>
      <c r="N102" t="str">
        <f>VLOOKUP($K102,Key!$A$1:$D$106,4,FALSE)</f>
        <v>Milwaukee</v>
      </c>
      <c r="O102" t="s">
        <v>31</v>
      </c>
      <c r="P102">
        <f>VLOOKUP($O102,Key!$A$1:$D$106,2,FALSE)</f>
        <v>43.034619999999997</v>
      </c>
      <c r="Q102">
        <f>VLOOKUP($O102,Key!$A$1:$D$106,3,FALSE)</f>
        <v>-87.917500000000004</v>
      </c>
      <c r="R102" t="str">
        <f>VLOOKUP($O102,Key!$A$1:$D$106,4,FALSE)</f>
        <v>Milwaukee</v>
      </c>
      <c r="S102">
        <v>0</v>
      </c>
      <c r="T102">
        <v>0</v>
      </c>
      <c r="U102">
        <v>0</v>
      </c>
      <c r="V102" t="s">
        <v>32</v>
      </c>
      <c r="W102">
        <v>0</v>
      </c>
      <c r="X102">
        <v>0</v>
      </c>
      <c r="Y102">
        <v>0</v>
      </c>
      <c r="Z102" s="4">
        <v>-1</v>
      </c>
      <c r="AA102" s="1">
        <v>43509</v>
      </c>
      <c r="AB102" s="6">
        <f t="shared" si="6"/>
        <v>43497</v>
      </c>
      <c r="AC102" s="6">
        <f t="shared" si="7"/>
        <v>43509</v>
      </c>
      <c r="AD102" s="6" t="str">
        <f t="shared" si="8"/>
        <v>Wednesday</v>
      </c>
      <c r="AE102" s="2">
        <v>0.59239583333333334</v>
      </c>
      <c r="AF102" s="4">
        <v>1</v>
      </c>
      <c r="AG102" s="1">
        <v>43509</v>
      </c>
      <c r="AH102" s="6">
        <f t="shared" si="9"/>
        <v>43497</v>
      </c>
      <c r="AI102" s="6">
        <f t="shared" si="10"/>
        <v>43509</v>
      </c>
      <c r="AJ102" s="6" t="str">
        <f t="shared" si="11"/>
        <v>Wednesday</v>
      </c>
      <c r="AK102" s="2">
        <v>0.59247685185185184</v>
      </c>
      <c r="AL102" t="s">
        <v>32</v>
      </c>
      <c r="AM102" t="s">
        <v>33</v>
      </c>
      <c r="AN102" t="s">
        <v>34</v>
      </c>
      <c r="AO102" t="s">
        <v>27</v>
      </c>
    </row>
    <row r="103" spans="1:41" x14ac:dyDescent="0.2">
      <c r="A103" t="s">
        <v>27</v>
      </c>
      <c r="B103">
        <v>871693</v>
      </c>
      <c r="C103" t="s">
        <v>28</v>
      </c>
      <c r="G103" t="s">
        <v>29</v>
      </c>
      <c r="I103">
        <v>1</v>
      </c>
      <c r="J103" t="s">
        <v>30</v>
      </c>
      <c r="K103" t="s">
        <v>31</v>
      </c>
      <c r="L103">
        <f>VLOOKUP($K103,Key!$A$1:$D$106,2,FALSE)</f>
        <v>43.034619999999997</v>
      </c>
      <c r="M103">
        <f>VLOOKUP($K103,Key!$A$1:$D$106,3,FALSE)</f>
        <v>-87.917500000000004</v>
      </c>
      <c r="N103" t="str">
        <f>VLOOKUP($K103,Key!$A$1:$D$106,4,FALSE)</f>
        <v>Milwaukee</v>
      </c>
      <c r="O103" t="s">
        <v>31</v>
      </c>
      <c r="P103">
        <f>VLOOKUP($O103,Key!$A$1:$D$106,2,FALSE)</f>
        <v>43.034619999999997</v>
      </c>
      <c r="Q103">
        <f>VLOOKUP($O103,Key!$A$1:$D$106,3,FALSE)</f>
        <v>-87.917500000000004</v>
      </c>
      <c r="R103" t="str">
        <f>VLOOKUP($O103,Key!$A$1:$D$106,4,FALSE)</f>
        <v>Milwaukee</v>
      </c>
      <c r="S103">
        <v>1</v>
      </c>
      <c r="T103">
        <v>0</v>
      </c>
      <c r="U103">
        <v>0</v>
      </c>
      <c r="V103" t="s">
        <v>32</v>
      </c>
      <c r="W103">
        <v>0</v>
      </c>
      <c r="X103">
        <v>0</v>
      </c>
      <c r="Y103">
        <v>0</v>
      </c>
      <c r="Z103" s="5">
        <v>-1</v>
      </c>
      <c r="AA103" s="1">
        <v>43509</v>
      </c>
      <c r="AB103" s="7">
        <f t="shared" si="6"/>
        <v>43497</v>
      </c>
      <c r="AC103" s="7">
        <f t="shared" si="7"/>
        <v>43509</v>
      </c>
      <c r="AD103" s="7" t="str">
        <f t="shared" si="8"/>
        <v>Wednesday</v>
      </c>
      <c r="AE103" s="2">
        <v>0.5929861111111111</v>
      </c>
      <c r="AF103" s="5">
        <v>1</v>
      </c>
      <c r="AG103" s="1">
        <v>43509</v>
      </c>
      <c r="AH103" s="7">
        <f t="shared" si="9"/>
        <v>43497</v>
      </c>
      <c r="AI103" s="7">
        <f t="shared" si="10"/>
        <v>43509</v>
      </c>
      <c r="AJ103" s="7" t="str">
        <f t="shared" si="11"/>
        <v>Wednesday</v>
      </c>
      <c r="AK103" s="2">
        <v>0.59307870370370364</v>
      </c>
      <c r="AL103" t="s">
        <v>32</v>
      </c>
      <c r="AM103" t="s">
        <v>33</v>
      </c>
      <c r="AN103" t="s">
        <v>34</v>
      </c>
      <c r="AO103" t="s">
        <v>27</v>
      </c>
    </row>
    <row r="104" spans="1:41" x14ac:dyDescent="0.2">
      <c r="A104" t="s">
        <v>27</v>
      </c>
      <c r="B104">
        <v>871693</v>
      </c>
      <c r="C104" t="s">
        <v>28</v>
      </c>
      <c r="G104" t="s">
        <v>29</v>
      </c>
      <c r="I104">
        <v>12611</v>
      </c>
      <c r="J104" t="s">
        <v>30</v>
      </c>
      <c r="K104" t="s">
        <v>44</v>
      </c>
      <c r="L104">
        <f>VLOOKUP($K104,Key!$A$1:$D$106,2,FALSE)</f>
        <v>43.03519</v>
      </c>
      <c r="M104">
        <f>VLOOKUP($K104,Key!$A$1:$D$106,3,FALSE)</f>
        <v>-87.907390000000007</v>
      </c>
      <c r="N104" t="str">
        <f>VLOOKUP($K104,Key!$A$1:$D$106,4,FALSE)</f>
        <v>Milwaukee</v>
      </c>
      <c r="O104" t="s">
        <v>44</v>
      </c>
      <c r="P104">
        <f>VLOOKUP($O104,Key!$A$1:$D$106,2,FALSE)</f>
        <v>43.03519</v>
      </c>
      <c r="Q104">
        <f>VLOOKUP($O104,Key!$A$1:$D$106,3,FALSE)</f>
        <v>-87.907390000000007</v>
      </c>
      <c r="R104" t="str">
        <f>VLOOKUP($O104,Key!$A$1:$D$106,4,FALSE)</f>
        <v>Milwaukee</v>
      </c>
      <c r="S104">
        <v>0</v>
      </c>
      <c r="T104">
        <v>0</v>
      </c>
      <c r="U104">
        <v>0</v>
      </c>
      <c r="V104" t="s">
        <v>32</v>
      </c>
      <c r="W104">
        <v>0</v>
      </c>
      <c r="X104">
        <v>0</v>
      </c>
      <c r="Y104">
        <v>0</v>
      </c>
      <c r="Z104" s="4">
        <v>-1</v>
      </c>
      <c r="AA104" s="1">
        <v>43509</v>
      </c>
      <c r="AB104" s="6">
        <f t="shared" si="6"/>
        <v>43497</v>
      </c>
      <c r="AC104" s="6">
        <f t="shared" si="7"/>
        <v>43509</v>
      </c>
      <c r="AD104" s="6" t="str">
        <f t="shared" si="8"/>
        <v>Wednesday</v>
      </c>
      <c r="AE104" s="2">
        <v>0.61149305555555555</v>
      </c>
      <c r="AF104" s="4">
        <v>1</v>
      </c>
      <c r="AG104" s="1">
        <v>43509</v>
      </c>
      <c r="AH104" s="6">
        <f t="shared" si="9"/>
        <v>43497</v>
      </c>
      <c r="AI104" s="6">
        <f t="shared" si="10"/>
        <v>43509</v>
      </c>
      <c r="AJ104" s="6" t="str">
        <f t="shared" si="11"/>
        <v>Wednesday</v>
      </c>
      <c r="AK104" s="2">
        <v>0.61165509259259265</v>
      </c>
      <c r="AL104" t="s">
        <v>32</v>
      </c>
      <c r="AM104" t="s">
        <v>33</v>
      </c>
      <c r="AN104" t="s">
        <v>34</v>
      </c>
      <c r="AO104" t="s">
        <v>27</v>
      </c>
    </row>
    <row r="105" spans="1:41" x14ac:dyDescent="0.2">
      <c r="A105" t="s">
        <v>27</v>
      </c>
      <c r="B105">
        <v>871693</v>
      </c>
      <c r="C105" t="s">
        <v>28</v>
      </c>
      <c r="G105" t="s">
        <v>29</v>
      </c>
      <c r="I105">
        <v>5491</v>
      </c>
      <c r="J105" t="s">
        <v>30</v>
      </c>
      <c r="K105" t="s">
        <v>44</v>
      </c>
      <c r="L105">
        <f>VLOOKUP($K105,Key!$A$1:$D$106,2,FALSE)</f>
        <v>43.03519</v>
      </c>
      <c r="M105">
        <f>VLOOKUP($K105,Key!$A$1:$D$106,3,FALSE)</f>
        <v>-87.907390000000007</v>
      </c>
      <c r="N105" t="str">
        <f>VLOOKUP($K105,Key!$A$1:$D$106,4,FALSE)</f>
        <v>Milwaukee</v>
      </c>
      <c r="O105" t="s">
        <v>44</v>
      </c>
      <c r="P105">
        <f>VLOOKUP($O105,Key!$A$1:$D$106,2,FALSE)</f>
        <v>43.03519</v>
      </c>
      <c r="Q105">
        <f>VLOOKUP($O105,Key!$A$1:$D$106,3,FALSE)</f>
        <v>-87.907390000000007</v>
      </c>
      <c r="R105" t="str">
        <f>VLOOKUP($O105,Key!$A$1:$D$106,4,FALSE)</f>
        <v>Milwaukee</v>
      </c>
      <c r="S105">
        <v>0</v>
      </c>
      <c r="T105">
        <v>0</v>
      </c>
      <c r="U105">
        <v>0</v>
      </c>
      <c r="V105" t="s">
        <v>32</v>
      </c>
      <c r="W105">
        <v>0</v>
      </c>
      <c r="X105">
        <v>0</v>
      </c>
      <c r="Y105">
        <v>0</v>
      </c>
      <c r="Z105" s="5">
        <v>-1</v>
      </c>
      <c r="AA105" s="1">
        <v>43509</v>
      </c>
      <c r="AB105" s="7">
        <f t="shared" si="6"/>
        <v>43497</v>
      </c>
      <c r="AC105" s="7">
        <f t="shared" si="7"/>
        <v>43509</v>
      </c>
      <c r="AD105" s="7" t="str">
        <f t="shared" si="8"/>
        <v>Wednesday</v>
      </c>
      <c r="AE105" s="2">
        <v>0.61340277777777774</v>
      </c>
      <c r="AF105" s="5">
        <v>1</v>
      </c>
      <c r="AG105" s="1">
        <v>43509</v>
      </c>
      <c r="AH105" s="7">
        <f t="shared" si="9"/>
        <v>43497</v>
      </c>
      <c r="AI105" s="7">
        <f t="shared" si="10"/>
        <v>43509</v>
      </c>
      <c r="AJ105" s="7" t="str">
        <f t="shared" si="11"/>
        <v>Wednesday</v>
      </c>
      <c r="AK105" s="2">
        <v>0.61368055555555556</v>
      </c>
      <c r="AL105" t="s">
        <v>32</v>
      </c>
      <c r="AM105" t="s">
        <v>33</v>
      </c>
      <c r="AN105" t="s">
        <v>34</v>
      </c>
      <c r="AO105" t="s">
        <v>27</v>
      </c>
    </row>
    <row r="106" spans="1:41" x14ac:dyDescent="0.2">
      <c r="A106" t="s">
        <v>27</v>
      </c>
      <c r="B106">
        <v>871693</v>
      </c>
      <c r="C106" t="s">
        <v>28</v>
      </c>
      <c r="G106" t="s">
        <v>29</v>
      </c>
      <c r="I106">
        <v>12482</v>
      </c>
      <c r="J106" t="s">
        <v>30</v>
      </c>
      <c r="K106" t="s">
        <v>44</v>
      </c>
      <c r="L106">
        <f>VLOOKUP($K106,Key!$A$1:$D$106,2,FALSE)</f>
        <v>43.03519</v>
      </c>
      <c r="M106">
        <f>VLOOKUP($K106,Key!$A$1:$D$106,3,FALSE)</f>
        <v>-87.907390000000007</v>
      </c>
      <c r="N106" t="str">
        <f>VLOOKUP($K106,Key!$A$1:$D$106,4,FALSE)</f>
        <v>Milwaukee</v>
      </c>
      <c r="O106" t="s">
        <v>44</v>
      </c>
      <c r="P106">
        <f>VLOOKUP($O106,Key!$A$1:$D$106,2,FALSE)</f>
        <v>43.03519</v>
      </c>
      <c r="Q106">
        <f>VLOOKUP($O106,Key!$A$1:$D$106,3,FALSE)</f>
        <v>-87.907390000000007</v>
      </c>
      <c r="R106" t="str">
        <f>VLOOKUP($O106,Key!$A$1:$D$106,4,FALSE)</f>
        <v>Milwaukee</v>
      </c>
      <c r="S106">
        <v>1</v>
      </c>
      <c r="T106">
        <v>0</v>
      </c>
      <c r="U106">
        <v>0</v>
      </c>
      <c r="V106" t="s">
        <v>32</v>
      </c>
      <c r="W106">
        <v>0</v>
      </c>
      <c r="X106">
        <v>0</v>
      </c>
      <c r="Y106">
        <v>0</v>
      </c>
      <c r="Z106" s="4">
        <v>-1</v>
      </c>
      <c r="AA106" s="1">
        <v>43509</v>
      </c>
      <c r="AB106" s="6">
        <f t="shared" si="6"/>
        <v>43497</v>
      </c>
      <c r="AC106" s="6">
        <f t="shared" si="7"/>
        <v>43509</v>
      </c>
      <c r="AD106" s="6" t="str">
        <f t="shared" si="8"/>
        <v>Wednesday</v>
      </c>
      <c r="AE106" s="2">
        <v>0.61517361111111113</v>
      </c>
      <c r="AF106" s="4">
        <v>1</v>
      </c>
      <c r="AG106" s="1">
        <v>43509</v>
      </c>
      <c r="AH106" s="6">
        <f t="shared" si="9"/>
        <v>43497</v>
      </c>
      <c r="AI106" s="6">
        <f t="shared" si="10"/>
        <v>43509</v>
      </c>
      <c r="AJ106" s="6" t="str">
        <f t="shared" si="11"/>
        <v>Wednesday</v>
      </c>
      <c r="AK106" s="2">
        <v>0.61535879629629631</v>
      </c>
      <c r="AL106" t="s">
        <v>32</v>
      </c>
      <c r="AM106" t="s">
        <v>33</v>
      </c>
      <c r="AN106" t="s">
        <v>34</v>
      </c>
      <c r="AO106" t="s">
        <v>27</v>
      </c>
    </row>
    <row r="107" spans="1:41" x14ac:dyDescent="0.2">
      <c r="A107" t="s">
        <v>27</v>
      </c>
      <c r="B107">
        <v>871693</v>
      </c>
      <c r="C107" t="s">
        <v>28</v>
      </c>
      <c r="G107" t="s">
        <v>29</v>
      </c>
      <c r="I107">
        <v>12614</v>
      </c>
      <c r="J107" t="s">
        <v>30</v>
      </c>
      <c r="K107" t="s">
        <v>54</v>
      </c>
      <c r="L107">
        <f>VLOOKUP($K107,Key!$A$1:$D$106,2,FALSE)</f>
        <v>43.028709999999997</v>
      </c>
      <c r="M107">
        <f>VLOOKUP($K107,Key!$A$1:$D$106,3,FALSE)</f>
        <v>-87.9041</v>
      </c>
      <c r="N107" t="str">
        <f>VLOOKUP($K107,Key!$A$1:$D$106,4,FALSE)</f>
        <v>Milwaukee</v>
      </c>
      <c r="O107" t="s">
        <v>54</v>
      </c>
      <c r="P107">
        <f>VLOOKUP($O107,Key!$A$1:$D$106,2,FALSE)</f>
        <v>43.028709999999997</v>
      </c>
      <c r="Q107">
        <f>VLOOKUP($O107,Key!$A$1:$D$106,3,FALSE)</f>
        <v>-87.9041</v>
      </c>
      <c r="R107" t="str">
        <f>VLOOKUP($O107,Key!$A$1:$D$106,4,FALSE)</f>
        <v>Milwaukee</v>
      </c>
      <c r="S107">
        <v>1</v>
      </c>
      <c r="T107">
        <v>0</v>
      </c>
      <c r="U107">
        <v>0</v>
      </c>
      <c r="V107" t="s">
        <v>32</v>
      </c>
      <c r="W107">
        <v>0</v>
      </c>
      <c r="X107">
        <v>0</v>
      </c>
      <c r="Y107">
        <v>0</v>
      </c>
      <c r="Z107" s="5">
        <v>-1</v>
      </c>
      <c r="AA107" s="1">
        <v>43509</v>
      </c>
      <c r="AB107" s="7">
        <f t="shared" si="6"/>
        <v>43497</v>
      </c>
      <c r="AC107" s="7">
        <f t="shared" si="7"/>
        <v>43509</v>
      </c>
      <c r="AD107" s="7" t="str">
        <f t="shared" si="8"/>
        <v>Wednesday</v>
      </c>
      <c r="AE107" s="2">
        <v>0.64502314814814821</v>
      </c>
      <c r="AF107" s="5">
        <v>1</v>
      </c>
      <c r="AG107" s="1">
        <v>43509</v>
      </c>
      <c r="AH107" s="7">
        <f t="shared" si="9"/>
        <v>43497</v>
      </c>
      <c r="AI107" s="7">
        <f t="shared" si="10"/>
        <v>43509</v>
      </c>
      <c r="AJ107" s="7" t="str">
        <f t="shared" si="11"/>
        <v>Wednesday</v>
      </c>
      <c r="AK107" s="2">
        <v>0.64523148148148146</v>
      </c>
      <c r="AL107" t="s">
        <v>32</v>
      </c>
      <c r="AM107" t="s">
        <v>33</v>
      </c>
      <c r="AN107" t="s">
        <v>34</v>
      </c>
      <c r="AO107" t="s">
        <v>27</v>
      </c>
    </row>
    <row r="108" spans="1:41" x14ac:dyDescent="0.2">
      <c r="A108" t="s">
        <v>27</v>
      </c>
      <c r="B108">
        <v>871693</v>
      </c>
      <c r="C108" t="s">
        <v>28</v>
      </c>
      <c r="G108" t="s">
        <v>29</v>
      </c>
      <c r="I108">
        <v>12504</v>
      </c>
      <c r="J108" t="s">
        <v>30</v>
      </c>
      <c r="K108" t="s">
        <v>54</v>
      </c>
      <c r="L108">
        <f>VLOOKUP($K108,Key!$A$1:$D$106,2,FALSE)</f>
        <v>43.028709999999997</v>
      </c>
      <c r="M108">
        <f>VLOOKUP($K108,Key!$A$1:$D$106,3,FALSE)</f>
        <v>-87.9041</v>
      </c>
      <c r="N108" t="str">
        <f>VLOOKUP($K108,Key!$A$1:$D$106,4,FALSE)</f>
        <v>Milwaukee</v>
      </c>
      <c r="O108" t="s">
        <v>54</v>
      </c>
      <c r="P108">
        <f>VLOOKUP($O108,Key!$A$1:$D$106,2,FALSE)</f>
        <v>43.028709999999997</v>
      </c>
      <c r="Q108">
        <f>VLOOKUP($O108,Key!$A$1:$D$106,3,FALSE)</f>
        <v>-87.9041</v>
      </c>
      <c r="R108" t="str">
        <f>VLOOKUP($O108,Key!$A$1:$D$106,4,FALSE)</f>
        <v>Milwaukee</v>
      </c>
      <c r="S108">
        <v>0</v>
      </c>
      <c r="T108">
        <v>0</v>
      </c>
      <c r="U108">
        <v>0</v>
      </c>
      <c r="V108" t="s">
        <v>32</v>
      </c>
      <c r="W108">
        <v>0</v>
      </c>
      <c r="X108">
        <v>0</v>
      </c>
      <c r="Y108">
        <v>0</v>
      </c>
      <c r="Z108" s="4">
        <v>-1</v>
      </c>
      <c r="AA108" s="1">
        <v>43509</v>
      </c>
      <c r="AB108" s="6">
        <f t="shared" si="6"/>
        <v>43497</v>
      </c>
      <c r="AC108" s="6">
        <f t="shared" si="7"/>
        <v>43509</v>
      </c>
      <c r="AD108" s="6" t="str">
        <f t="shared" si="8"/>
        <v>Wednesday</v>
      </c>
      <c r="AE108" s="2">
        <v>0.65596064814814814</v>
      </c>
      <c r="AF108" s="4">
        <v>1</v>
      </c>
      <c r="AG108" s="1">
        <v>43509</v>
      </c>
      <c r="AH108" s="6">
        <f t="shared" si="9"/>
        <v>43497</v>
      </c>
      <c r="AI108" s="6">
        <f t="shared" si="10"/>
        <v>43509</v>
      </c>
      <c r="AJ108" s="6" t="str">
        <f t="shared" si="11"/>
        <v>Wednesday</v>
      </c>
      <c r="AK108" s="2">
        <v>0.65614583333333332</v>
      </c>
      <c r="AL108" t="s">
        <v>32</v>
      </c>
      <c r="AM108" t="s">
        <v>33</v>
      </c>
      <c r="AN108" t="s">
        <v>34</v>
      </c>
      <c r="AO108" t="s">
        <v>27</v>
      </c>
    </row>
    <row r="109" spans="1:41" x14ac:dyDescent="0.2">
      <c r="A109" t="s">
        <v>27</v>
      </c>
      <c r="B109">
        <v>871693</v>
      </c>
      <c r="C109" t="s">
        <v>28</v>
      </c>
      <c r="G109" t="s">
        <v>29</v>
      </c>
      <c r="I109">
        <v>15</v>
      </c>
      <c r="J109" t="s">
        <v>30</v>
      </c>
      <c r="K109" t="s">
        <v>54</v>
      </c>
      <c r="L109">
        <f>VLOOKUP($K109,Key!$A$1:$D$106,2,FALSE)</f>
        <v>43.028709999999997</v>
      </c>
      <c r="M109">
        <f>VLOOKUP($K109,Key!$A$1:$D$106,3,FALSE)</f>
        <v>-87.9041</v>
      </c>
      <c r="N109" t="str">
        <f>VLOOKUP($K109,Key!$A$1:$D$106,4,FALSE)</f>
        <v>Milwaukee</v>
      </c>
      <c r="O109" t="s">
        <v>54</v>
      </c>
      <c r="P109">
        <f>VLOOKUP($O109,Key!$A$1:$D$106,2,FALSE)</f>
        <v>43.028709999999997</v>
      </c>
      <c r="Q109">
        <f>VLOOKUP($O109,Key!$A$1:$D$106,3,FALSE)</f>
        <v>-87.9041</v>
      </c>
      <c r="R109" t="str">
        <f>VLOOKUP($O109,Key!$A$1:$D$106,4,FALSE)</f>
        <v>Milwaukee</v>
      </c>
      <c r="S109">
        <v>0</v>
      </c>
      <c r="T109">
        <v>0</v>
      </c>
      <c r="U109">
        <v>0</v>
      </c>
      <c r="V109" t="s">
        <v>32</v>
      </c>
      <c r="W109">
        <v>0</v>
      </c>
      <c r="X109">
        <v>0</v>
      </c>
      <c r="Y109">
        <v>0</v>
      </c>
      <c r="Z109" s="5">
        <v>-1</v>
      </c>
      <c r="AA109" s="1">
        <v>43509</v>
      </c>
      <c r="AB109" s="7">
        <f t="shared" si="6"/>
        <v>43497</v>
      </c>
      <c r="AC109" s="7">
        <f t="shared" si="7"/>
        <v>43509</v>
      </c>
      <c r="AD109" s="7" t="str">
        <f t="shared" si="8"/>
        <v>Wednesday</v>
      </c>
      <c r="AE109" s="2">
        <v>0.6572337962962963</v>
      </c>
      <c r="AF109" s="5">
        <v>1</v>
      </c>
      <c r="AG109" s="1">
        <v>43509</v>
      </c>
      <c r="AH109" s="7">
        <f t="shared" si="9"/>
        <v>43497</v>
      </c>
      <c r="AI109" s="7">
        <f t="shared" si="10"/>
        <v>43509</v>
      </c>
      <c r="AJ109" s="7" t="str">
        <f t="shared" si="11"/>
        <v>Wednesday</v>
      </c>
      <c r="AK109" s="2">
        <v>0.65741898148148148</v>
      </c>
      <c r="AL109" t="s">
        <v>32</v>
      </c>
      <c r="AM109" t="s">
        <v>33</v>
      </c>
      <c r="AN109" t="s">
        <v>34</v>
      </c>
      <c r="AO109" t="s">
        <v>27</v>
      </c>
    </row>
    <row r="110" spans="1:41" x14ac:dyDescent="0.2">
      <c r="A110" t="s">
        <v>27</v>
      </c>
      <c r="B110">
        <v>871693</v>
      </c>
      <c r="C110" t="s">
        <v>28</v>
      </c>
      <c r="G110" t="s">
        <v>29</v>
      </c>
      <c r="I110">
        <v>1000</v>
      </c>
      <c r="J110" t="s">
        <v>30</v>
      </c>
      <c r="K110" t="s">
        <v>54</v>
      </c>
      <c r="L110">
        <f>VLOOKUP($K110,Key!$A$1:$D$106,2,FALSE)</f>
        <v>43.028709999999997</v>
      </c>
      <c r="M110">
        <f>VLOOKUP($K110,Key!$A$1:$D$106,3,FALSE)</f>
        <v>-87.9041</v>
      </c>
      <c r="N110" t="str">
        <f>VLOOKUP($K110,Key!$A$1:$D$106,4,FALSE)</f>
        <v>Milwaukee</v>
      </c>
      <c r="O110" t="s">
        <v>54</v>
      </c>
      <c r="P110">
        <f>VLOOKUP($O110,Key!$A$1:$D$106,2,FALSE)</f>
        <v>43.028709999999997</v>
      </c>
      <c r="Q110">
        <f>VLOOKUP($O110,Key!$A$1:$D$106,3,FALSE)</f>
        <v>-87.9041</v>
      </c>
      <c r="R110" t="str">
        <f>VLOOKUP($O110,Key!$A$1:$D$106,4,FALSE)</f>
        <v>Milwaukee</v>
      </c>
      <c r="S110">
        <v>0</v>
      </c>
      <c r="T110">
        <v>0</v>
      </c>
      <c r="U110">
        <v>0</v>
      </c>
      <c r="V110" t="s">
        <v>32</v>
      </c>
      <c r="W110">
        <v>0</v>
      </c>
      <c r="X110">
        <v>0</v>
      </c>
      <c r="Y110">
        <v>0</v>
      </c>
      <c r="Z110" s="4">
        <v>-1</v>
      </c>
      <c r="AA110" s="1">
        <v>43509</v>
      </c>
      <c r="AB110" s="6">
        <f t="shared" si="6"/>
        <v>43497</v>
      </c>
      <c r="AC110" s="6">
        <f t="shared" si="7"/>
        <v>43509</v>
      </c>
      <c r="AD110" s="6" t="str">
        <f t="shared" si="8"/>
        <v>Wednesday</v>
      </c>
      <c r="AE110" s="2">
        <v>0.66219907407407408</v>
      </c>
      <c r="AF110" s="4">
        <v>1</v>
      </c>
      <c r="AG110" s="1">
        <v>43509</v>
      </c>
      <c r="AH110" s="6">
        <f t="shared" si="9"/>
        <v>43497</v>
      </c>
      <c r="AI110" s="6">
        <f t="shared" si="10"/>
        <v>43509</v>
      </c>
      <c r="AJ110" s="6" t="str">
        <f t="shared" si="11"/>
        <v>Wednesday</v>
      </c>
      <c r="AK110" s="2">
        <v>0.66241898148148148</v>
      </c>
      <c r="AL110" t="s">
        <v>32</v>
      </c>
      <c r="AM110" t="s">
        <v>33</v>
      </c>
      <c r="AN110" t="s">
        <v>34</v>
      </c>
      <c r="AO110" t="s">
        <v>27</v>
      </c>
    </row>
    <row r="111" spans="1:41" x14ac:dyDescent="0.2">
      <c r="A111" t="s">
        <v>27</v>
      </c>
      <c r="B111">
        <v>871693</v>
      </c>
      <c r="C111" t="s">
        <v>28</v>
      </c>
      <c r="G111" t="s">
        <v>29</v>
      </c>
      <c r="I111">
        <v>37</v>
      </c>
      <c r="J111" t="s">
        <v>30</v>
      </c>
      <c r="K111" t="s">
        <v>54</v>
      </c>
      <c r="L111">
        <f>VLOOKUP($K111,Key!$A$1:$D$106,2,FALSE)</f>
        <v>43.028709999999997</v>
      </c>
      <c r="M111">
        <f>VLOOKUP($K111,Key!$A$1:$D$106,3,FALSE)</f>
        <v>-87.9041</v>
      </c>
      <c r="N111" t="str">
        <f>VLOOKUP($K111,Key!$A$1:$D$106,4,FALSE)</f>
        <v>Milwaukee</v>
      </c>
      <c r="O111" t="s">
        <v>54</v>
      </c>
      <c r="P111">
        <f>VLOOKUP($O111,Key!$A$1:$D$106,2,FALSE)</f>
        <v>43.028709999999997</v>
      </c>
      <c r="Q111">
        <f>VLOOKUP($O111,Key!$A$1:$D$106,3,FALSE)</f>
        <v>-87.9041</v>
      </c>
      <c r="R111" t="str">
        <f>VLOOKUP($O111,Key!$A$1:$D$106,4,FALSE)</f>
        <v>Milwaukee</v>
      </c>
      <c r="S111">
        <v>0</v>
      </c>
      <c r="T111">
        <v>0</v>
      </c>
      <c r="U111">
        <v>0</v>
      </c>
      <c r="V111" t="s">
        <v>32</v>
      </c>
      <c r="W111">
        <v>0</v>
      </c>
      <c r="X111">
        <v>0</v>
      </c>
      <c r="Y111">
        <v>0</v>
      </c>
      <c r="Z111" s="5">
        <v>-1</v>
      </c>
      <c r="AA111" s="1">
        <v>43509</v>
      </c>
      <c r="AB111" s="7">
        <f t="shared" si="6"/>
        <v>43497</v>
      </c>
      <c r="AC111" s="7">
        <f t="shared" si="7"/>
        <v>43509</v>
      </c>
      <c r="AD111" s="7" t="str">
        <f t="shared" si="8"/>
        <v>Wednesday</v>
      </c>
      <c r="AE111" s="2">
        <v>0.66292824074074075</v>
      </c>
      <c r="AF111" s="5">
        <v>1</v>
      </c>
      <c r="AG111" s="1">
        <v>43509</v>
      </c>
      <c r="AH111" s="7">
        <f t="shared" si="9"/>
        <v>43497</v>
      </c>
      <c r="AI111" s="7">
        <f t="shared" si="10"/>
        <v>43509</v>
      </c>
      <c r="AJ111" s="7" t="str">
        <f t="shared" si="11"/>
        <v>Wednesday</v>
      </c>
      <c r="AK111" s="2">
        <v>0.66314814814814815</v>
      </c>
      <c r="AL111" t="s">
        <v>32</v>
      </c>
      <c r="AM111" t="s">
        <v>33</v>
      </c>
      <c r="AN111" t="s">
        <v>34</v>
      </c>
      <c r="AO111" t="s">
        <v>27</v>
      </c>
    </row>
    <row r="112" spans="1:41" x14ac:dyDescent="0.2">
      <c r="A112" t="s">
        <v>27</v>
      </c>
      <c r="B112">
        <v>871693</v>
      </c>
      <c r="C112" t="s">
        <v>28</v>
      </c>
      <c r="G112" t="s">
        <v>29</v>
      </c>
      <c r="I112">
        <v>5451</v>
      </c>
      <c r="J112" t="s">
        <v>30</v>
      </c>
      <c r="K112" t="s">
        <v>54</v>
      </c>
      <c r="L112">
        <f>VLOOKUP($K112,Key!$A$1:$D$106,2,FALSE)</f>
        <v>43.028709999999997</v>
      </c>
      <c r="M112">
        <f>VLOOKUP($K112,Key!$A$1:$D$106,3,FALSE)</f>
        <v>-87.9041</v>
      </c>
      <c r="N112" t="str">
        <f>VLOOKUP($K112,Key!$A$1:$D$106,4,FALSE)</f>
        <v>Milwaukee</v>
      </c>
      <c r="O112" t="s">
        <v>54</v>
      </c>
      <c r="P112">
        <f>VLOOKUP($O112,Key!$A$1:$D$106,2,FALSE)</f>
        <v>43.028709999999997</v>
      </c>
      <c r="Q112">
        <f>VLOOKUP($O112,Key!$A$1:$D$106,3,FALSE)</f>
        <v>-87.9041</v>
      </c>
      <c r="R112" t="str">
        <f>VLOOKUP($O112,Key!$A$1:$D$106,4,FALSE)</f>
        <v>Milwaukee</v>
      </c>
      <c r="S112">
        <v>9</v>
      </c>
      <c r="T112">
        <v>0</v>
      </c>
      <c r="U112">
        <v>0</v>
      </c>
      <c r="V112" t="s">
        <v>32</v>
      </c>
      <c r="W112">
        <v>1</v>
      </c>
      <c r="X112">
        <v>1</v>
      </c>
      <c r="Y112">
        <v>40</v>
      </c>
      <c r="Z112" s="4">
        <v>-1</v>
      </c>
      <c r="AA112" s="1">
        <v>43509</v>
      </c>
      <c r="AB112" s="6">
        <f t="shared" si="6"/>
        <v>43497</v>
      </c>
      <c r="AC112" s="6">
        <f t="shared" si="7"/>
        <v>43509</v>
      </c>
      <c r="AD112" s="6" t="str">
        <f t="shared" si="8"/>
        <v>Wednesday</v>
      </c>
      <c r="AE112" s="2">
        <v>0.66343750000000001</v>
      </c>
      <c r="AF112" s="4">
        <v>1</v>
      </c>
      <c r="AG112" s="1">
        <v>43509</v>
      </c>
      <c r="AH112" s="6">
        <f t="shared" si="9"/>
        <v>43497</v>
      </c>
      <c r="AI112" s="6">
        <f t="shared" si="10"/>
        <v>43509</v>
      </c>
      <c r="AJ112" s="6" t="str">
        <f t="shared" si="11"/>
        <v>Wednesday</v>
      </c>
      <c r="AK112" s="2">
        <v>0.66984953703703709</v>
      </c>
      <c r="AL112" t="s">
        <v>32</v>
      </c>
      <c r="AM112" t="s">
        <v>33</v>
      </c>
      <c r="AN112" t="s">
        <v>34</v>
      </c>
      <c r="AO112" t="s">
        <v>27</v>
      </c>
    </row>
    <row r="113" spans="1:41" x14ac:dyDescent="0.2">
      <c r="A113" t="s">
        <v>27</v>
      </c>
      <c r="B113">
        <v>871693</v>
      </c>
      <c r="C113" t="s">
        <v>28</v>
      </c>
      <c r="G113" t="s">
        <v>29</v>
      </c>
      <c r="I113">
        <v>11115</v>
      </c>
      <c r="J113" t="s">
        <v>30</v>
      </c>
      <c r="K113" t="s">
        <v>54</v>
      </c>
      <c r="L113">
        <f>VLOOKUP($K113,Key!$A$1:$D$106,2,FALSE)</f>
        <v>43.028709999999997</v>
      </c>
      <c r="M113">
        <f>VLOOKUP($K113,Key!$A$1:$D$106,3,FALSE)</f>
        <v>-87.9041</v>
      </c>
      <c r="N113" t="str">
        <f>VLOOKUP($K113,Key!$A$1:$D$106,4,FALSE)</f>
        <v>Milwaukee</v>
      </c>
      <c r="O113" t="s">
        <v>54</v>
      </c>
      <c r="P113">
        <f>VLOOKUP($O113,Key!$A$1:$D$106,2,FALSE)</f>
        <v>43.028709999999997</v>
      </c>
      <c r="Q113">
        <f>VLOOKUP($O113,Key!$A$1:$D$106,3,FALSE)</f>
        <v>-87.9041</v>
      </c>
      <c r="R113" t="str">
        <f>VLOOKUP($O113,Key!$A$1:$D$106,4,FALSE)</f>
        <v>Milwaukee</v>
      </c>
      <c r="S113">
        <v>9</v>
      </c>
      <c r="T113">
        <v>0</v>
      </c>
      <c r="U113">
        <v>0</v>
      </c>
      <c r="V113" t="s">
        <v>32</v>
      </c>
      <c r="W113">
        <v>1</v>
      </c>
      <c r="X113">
        <v>1</v>
      </c>
      <c r="Y113">
        <v>40</v>
      </c>
      <c r="Z113" s="5">
        <v>-1</v>
      </c>
      <c r="AA113" s="1">
        <v>43509</v>
      </c>
      <c r="AB113" s="7">
        <f t="shared" si="6"/>
        <v>43497</v>
      </c>
      <c r="AC113" s="7">
        <f t="shared" si="7"/>
        <v>43509</v>
      </c>
      <c r="AD113" s="7" t="str">
        <f t="shared" si="8"/>
        <v>Wednesday</v>
      </c>
      <c r="AE113" s="2">
        <v>0.66379629629629633</v>
      </c>
      <c r="AF113" s="5">
        <v>1</v>
      </c>
      <c r="AG113" s="1">
        <v>43509</v>
      </c>
      <c r="AH113" s="7">
        <f t="shared" si="9"/>
        <v>43497</v>
      </c>
      <c r="AI113" s="7">
        <f t="shared" si="10"/>
        <v>43509</v>
      </c>
      <c r="AJ113" s="7" t="str">
        <f t="shared" si="11"/>
        <v>Wednesday</v>
      </c>
      <c r="AK113" s="2">
        <v>0.67001157407407408</v>
      </c>
      <c r="AL113" t="s">
        <v>32</v>
      </c>
      <c r="AM113" t="s">
        <v>33</v>
      </c>
      <c r="AN113" t="s">
        <v>34</v>
      </c>
      <c r="AO113" t="s">
        <v>27</v>
      </c>
    </row>
    <row r="114" spans="1:41" x14ac:dyDescent="0.2">
      <c r="A114" t="s">
        <v>27</v>
      </c>
      <c r="B114">
        <v>871693</v>
      </c>
      <c r="C114" t="s">
        <v>28</v>
      </c>
      <c r="G114" t="s">
        <v>29</v>
      </c>
      <c r="I114">
        <v>112</v>
      </c>
      <c r="J114" t="s">
        <v>30</v>
      </c>
      <c r="K114" t="s">
        <v>54</v>
      </c>
      <c r="L114">
        <f>VLOOKUP($K114,Key!$A$1:$D$106,2,FALSE)</f>
        <v>43.028709999999997</v>
      </c>
      <c r="M114">
        <f>VLOOKUP($K114,Key!$A$1:$D$106,3,FALSE)</f>
        <v>-87.9041</v>
      </c>
      <c r="N114" t="str">
        <f>VLOOKUP($K114,Key!$A$1:$D$106,4,FALSE)</f>
        <v>Milwaukee</v>
      </c>
      <c r="O114" t="s">
        <v>54</v>
      </c>
      <c r="P114">
        <f>VLOOKUP($O114,Key!$A$1:$D$106,2,FALSE)</f>
        <v>43.028709999999997</v>
      </c>
      <c r="Q114">
        <f>VLOOKUP($O114,Key!$A$1:$D$106,3,FALSE)</f>
        <v>-87.9041</v>
      </c>
      <c r="R114" t="str">
        <f>VLOOKUP($O114,Key!$A$1:$D$106,4,FALSE)</f>
        <v>Milwaukee</v>
      </c>
      <c r="S114">
        <v>0</v>
      </c>
      <c r="T114">
        <v>0</v>
      </c>
      <c r="U114">
        <v>0</v>
      </c>
      <c r="V114" t="s">
        <v>32</v>
      </c>
      <c r="W114">
        <v>0</v>
      </c>
      <c r="X114">
        <v>0</v>
      </c>
      <c r="Y114">
        <v>0</v>
      </c>
      <c r="Z114" s="4">
        <v>-1</v>
      </c>
      <c r="AA114" s="1">
        <v>43509</v>
      </c>
      <c r="AB114" s="6">
        <f t="shared" si="6"/>
        <v>43497</v>
      </c>
      <c r="AC114" s="6">
        <f t="shared" si="7"/>
        <v>43509</v>
      </c>
      <c r="AD114" s="6" t="str">
        <f t="shared" si="8"/>
        <v>Wednesday</v>
      </c>
      <c r="AE114" s="2">
        <v>0.6607291666666667</v>
      </c>
      <c r="AF114" s="4">
        <v>1</v>
      </c>
      <c r="AG114" s="1">
        <v>43509</v>
      </c>
      <c r="AH114" s="6">
        <f t="shared" si="9"/>
        <v>43497</v>
      </c>
      <c r="AI114" s="6">
        <f t="shared" si="10"/>
        <v>43509</v>
      </c>
      <c r="AJ114" s="6" t="str">
        <f t="shared" si="11"/>
        <v>Wednesday</v>
      </c>
      <c r="AK114" s="2">
        <v>0.66089120370370369</v>
      </c>
      <c r="AL114" t="s">
        <v>32</v>
      </c>
      <c r="AM114" t="s">
        <v>33</v>
      </c>
      <c r="AN114" t="s">
        <v>34</v>
      </c>
      <c r="AO114" t="s">
        <v>27</v>
      </c>
    </row>
    <row r="115" spans="1:41" x14ac:dyDescent="0.2">
      <c r="A115" t="s">
        <v>27</v>
      </c>
      <c r="B115">
        <v>1164213</v>
      </c>
      <c r="C115" t="s">
        <v>28</v>
      </c>
      <c r="G115" t="s">
        <v>29</v>
      </c>
      <c r="I115">
        <v>12695</v>
      </c>
      <c r="J115" t="s">
        <v>30</v>
      </c>
      <c r="K115" t="s">
        <v>49</v>
      </c>
      <c r="L115">
        <f>VLOOKUP($K115,Key!$A$1:$D$106,2,FALSE)</f>
        <v>43.03913</v>
      </c>
      <c r="M115">
        <f>VLOOKUP($K115,Key!$A$1:$D$106,3,FALSE)</f>
        <v>-87.916150000000002</v>
      </c>
      <c r="N115" t="str">
        <f>VLOOKUP($K115,Key!$A$1:$D$106,4,FALSE)</f>
        <v>Milwaukee</v>
      </c>
      <c r="O115" t="s">
        <v>49</v>
      </c>
      <c r="P115">
        <f>VLOOKUP($O115,Key!$A$1:$D$106,2,FALSE)</f>
        <v>43.03913</v>
      </c>
      <c r="Q115">
        <f>VLOOKUP($O115,Key!$A$1:$D$106,3,FALSE)</f>
        <v>-87.916150000000002</v>
      </c>
      <c r="R115" t="str">
        <f>VLOOKUP($O115,Key!$A$1:$D$106,4,FALSE)</f>
        <v>Milwaukee</v>
      </c>
      <c r="S115">
        <v>11</v>
      </c>
      <c r="T115">
        <v>0</v>
      </c>
      <c r="U115">
        <v>0</v>
      </c>
      <c r="V115" t="s">
        <v>32</v>
      </c>
      <c r="W115">
        <v>1</v>
      </c>
      <c r="X115">
        <v>1</v>
      </c>
      <c r="Y115">
        <v>40</v>
      </c>
      <c r="Z115" s="5">
        <v>-1</v>
      </c>
      <c r="AA115" s="1">
        <v>43516</v>
      </c>
      <c r="AB115" s="7">
        <f t="shared" si="6"/>
        <v>43497</v>
      </c>
      <c r="AC115" s="7">
        <f t="shared" si="7"/>
        <v>43516</v>
      </c>
      <c r="AD115" s="7" t="str">
        <f t="shared" si="8"/>
        <v>Wednesday</v>
      </c>
      <c r="AE115" s="2">
        <v>0.37671296296296292</v>
      </c>
      <c r="AF115" s="5">
        <v>1</v>
      </c>
      <c r="AG115" s="1">
        <v>43516</v>
      </c>
      <c r="AH115" s="7">
        <f t="shared" si="9"/>
        <v>43497</v>
      </c>
      <c r="AI115" s="7">
        <f t="shared" si="10"/>
        <v>43516</v>
      </c>
      <c r="AJ115" s="7" t="str">
        <f t="shared" si="11"/>
        <v>Wednesday</v>
      </c>
      <c r="AK115" s="2">
        <v>0.38427083333333334</v>
      </c>
      <c r="AL115" t="s">
        <v>32</v>
      </c>
      <c r="AM115" t="s">
        <v>33</v>
      </c>
      <c r="AN115" t="s">
        <v>34</v>
      </c>
      <c r="AO115" t="s">
        <v>27</v>
      </c>
    </row>
    <row r="116" spans="1:41" x14ac:dyDescent="0.2">
      <c r="A116" t="s">
        <v>27</v>
      </c>
      <c r="B116">
        <v>1164213</v>
      </c>
      <c r="C116" t="s">
        <v>28</v>
      </c>
      <c r="G116" t="s">
        <v>29</v>
      </c>
      <c r="I116">
        <v>11056</v>
      </c>
      <c r="J116" t="s">
        <v>30</v>
      </c>
      <c r="K116" t="s">
        <v>49</v>
      </c>
      <c r="L116">
        <f>VLOOKUP($K116,Key!$A$1:$D$106,2,FALSE)</f>
        <v>43.03913</v>
      </c>
      <c r="M116">
        <f>VLOOKUP($K116,Key!$A$1:$D$106,3,FALSE)</f>
        <v>-87.916150000000002</v>
      </c>
      <c r="N116" t="str">
        <f>VLOOKUP($K116,Key!$A$1:$D$106,4,FALSE)</f>
        <v>Milwaukee</v>
      </c>
      <c r="O116" t="s">
        <v>49</v>
      </c>
      <c r="P116">
        <f>VLOOKUP($O116,Key!$A$1:$D$106,2,FALSE)</f>
        <v>43.03913</v>
      </c>
      <c r="Q116">
        <f>VLOOKUP($O116,Key!$A$1:$D$106,3,FALSE)</f>
        <v>-87.916150000000002</v>
      </c>
      <c r="R116" t="str">
        <f>VLOOKUP($O116,Key!$A$1:$D$106,4,FALSE)</f>
        <v>Milwaukee</v>
      </c>
      <c r="S116">
        <v>10</v>
      </c>
      <c r="T116">
        <v>0</v>
      </c>
      <c r="U116">
        <v>0</v>
      </c>
      <c r="V116" t="s">
        <v>32</v>
      </c>
      <c r="W116">
        <v>1</v>
      </c>
      <c r="X116">
        <v>1</v>
      </c>
      <c r="Y116">
        <v>40</v>
      </c>
      <c r="Z116" s="4">
        <v>-1</v>
      </c>
      <c r="AA116" s="1">
        <v>43516</v>
      </c>
      <c r="AB116" s="6">
        <f t="shared" si="6"/>
        <v>43497</v>
      </c>
      <c r="AC116" s="6">
        <f t="shared" si="7"/>
        <v>43516</v>
      </c>
      <c r="AD116" s="6" t="str">
        <f t="shared" si="8"/>
        <v>Wednesday</v>
      </c>
      <c r="AE116" s="2">
        <v>0.37736111111111109</v>
      </c>
      <c r="AF116" s="4">
        <v>1</v>
      </c>
      <c r="AG116" s="1">
        <v>43516</v>
      </c>
      <c r="AH116" s="6">
        <f t="shared" si="9"/>
        <v>43497</v>
      </c>
      <c r="AI116" s="6">
        <f t="shared" si="10"/>
        <v>43516</v>
      </c>
      <c r="AJ116" s="6" t="str">
        <f t="shared" si="11"/>
        <v>Wednesday</v>
      </c>
      <c r="AK116" s="2">
        <v>0.38436342592592593</v>
      </c>
      <c r="AL116" t="s">
        <v>32</v>
      </c>
      <c r="AM116" t="s">
        <v>33</v>
      </c>
      <c r="AN116" t="s">
        <v>34</v>
      </c>
      <c r="AO116" t="s">
        <v>27</v>
      </c>
    </row>
    <row r="117" spans="1:41" x14ac:dyDescent="0.2">
      <c r="A117" t="s">
        <v>27</v>
      </c>
      <c r="B117">
        <v>1164213</v>
      </c>
      <c r="C117" t="s">
        <v>28</v>
      </c>
      <c r="G117" t="s">
        <v>29</v>
      </c>
      <c r="I117">
        <v>12577</v>
      </c>
      <c r="J117" t="s">
        <v>30</v>
      </c>
      <c r="K117" t="s">
        <v>49</v>
      </c>
      <c r="L117">
        <f>VLOOKUP($K117,Key!$A$1:$D$106,2,FALSE)</f>
        <v>43.03913</v>
      </c>
      <c r="M117">
        <f>VLOOKUP($K117,Key!$A$1:$D$106,3,FALSE)</f>
        <v>-87.916150000000002</v>
      </c>
      <c r="N117" t="str">
        <f>VLOOKUP($K117,Key!$A$1:$D$106,4,FALSE)</f>
        <v>Milwaukee</v>
      </c>
      <c r="O117" t="s">
        <v>49</v>
      </c>
      <c r="P117">
        <f>VLOOKUP($O117,Key!$A$1:$D$106,2,FALSE)</f>
        <v>43.03913</v>
      </c>
      <c r="Q117">
        <f>VLOOKUP($O117,Key!$A$1:$D$106,3,FALSE)</f>
        <v>-87.916150000000002</v>
      </c>
      <c r="R117" t="str">
        <f>VLOOKUP($O117,Key!$A$1:$D$106,4,FALSE)</f>
        <v>Milwaukee</v>
      </c>
      <c r="S117">
        <v>9</v>
      </c>
      <c r="T117">
        <v>0</v>
      </c>
      <c r="U117">
        <v>0</v>
      </c>
      <c r="V117" t="s">
        <v>32</v>
      </c>
      <c r="W117">
        <v>1</v>
      </c>
      <c r="X117">
        <v>1</v>
      </c>
      <c r="Y117">
        <v>40</v>
      </c>
      <c r="Z117" s="5">
        <v>-1</v>
      </c>
      <c r="AA117" s="1">
        <v>43516</v>
      </c>
      <c r="AB117" s="7">
        <f t="shared" si="6"/>
        <v>43497</v>
      </c>
      <c r="AC117" s="7">
        <f t="shared" si="7"/>
        <v>43516</v>
      </c>
      <c r="AD117" s="7" t="str">
        <f t="shared" si="8"/>
        <v>Wednesday</v>
      </c>
      <c r="AE117" s="2">
        <v>0.37791666666666668</v>
      </c>
      <c r="AF117" s="5">
        <v>1</v>
      </c>
      <c r="AG117" s="1">
        <v>43516</v>
      </c>
      <c r="AH117" s="7">
        <f t="shared" si="9"/>
        <v>43497</v>
      </c>
      <c r="AI117" s="7">
        <f t="shared" si="10"/>
        <v>43516</v>
      </c>
      <c r="AJ117" s="7" t="str">
        <f t="shared" si="11"/>
        <v>Wednesday</v>
      </c>
      <c r="AK117" s="2">
        <v>0.38453703703703707</v>
      </c>
      <c r="AL117" t="s">
        <v>32</v>
      </c>
      <c r="AM117" t="s">
        <v>33</v>
      </c>
      <c r="AN117" t="s">
        <v>34</v>
      </c>
      <c r="AO117" t="s">
        <v>27</v>
      </c>
    </row>
    <row r="118" spans="1:41" x14ac:dyDescent="0.2">
      <c r="A118" t="s">
        <v>27</v>
      </c>
      <c r="B118">
        <v>1164213</v>
      </c>
      <c r="C118" t="s">
        <v>28</v>
      </c>
      <c r="G118" t="s">
        <v>29</v>
      </c>
      <c r="I118">
        <v>318</v>
      </c>
      <c r="J118" t="s">
        <v>30</v>
      </c>
      <c r="K118" t="s">
        <v>49</v>
      </c>
      <c r="L118">
        <f>VLOOKUP($K118,Key!$A$1:$D$106,2,FALSE)</f>
        <v>43.03913</v>
      </c>
      <c r="M118">
        <f>VLOOKUP($K118,Key!$A$1:$D$106,3,FALSE)</f>
        <v>-87.916150000000002</v>
      </c>
      <c r="N118" t="str">
        <f>VLOOKUP($K118,Key!$A$1:$D$106,4,FALSE)</f>
        <v>Milwaukee</v>
      </c>
      <c r="O118" t="s">
        <v>49</v>
      </c>
      <c r="P118">
        <f>VLOOKUP($O118,Key!$A$1:$D$106,2,FALSE)</f>
        <v>43.03913</v>
      </c>
      <c r="Q118">
        <f>VLOOKUP($O118,Key!$A$1:$D$106,3,FALSE)</f>
        <v>-87.916150000000002</v>
      </c>
      <c r="R118" t="str">
        <f>VLOOKUP($O118,Key!$A$1:$D$106,4,FALSE)</f>
        <v>Milwaukee</v>
      </c>
      <c r="S118">
        <v>10</v>
      </c>
      <c r="T118">
        <v>0</v>
      </c>
      <c r="U118">
        <v>0</v>
      </c>
      <c r="V118" t="s">
        <v>32</v>
      </c>
      <c r="W118">
        <v>1</v>
      </c>
      <c r="X118">
        <v>1</v>
      </c>
      <c r="Y118">
        <v>40</v>
      </c>
      <c r="Z118" s="4">
        <v>-1</v>
      </c>
      <c r="AA118" s="1">
        <v>43516</v>
      </c>
      <c r="AB118" s="6">
        <f t="shared" si="6"/>
        <v>43497</v>
      </c>
      <c r="AC118" s="6">
        <f t="shared" si="7"/>
        <v>43516</v>
      </c>
      <c r="AD118" s="6" t="str">
        <f t="shared" si="8"/>
        <v>Wednesday</v>
      </c>
      <c r="AE118" s="2">
        <v>0.3782638888888889</v>
      </c>
      <c r="AF118" s="4">
        <v>1</v>
      </c>
      <c r="AG118" s="1">
        <v>43516</v>
      </c>
      <c r="AH118" s="6">
        <f t="shared" si="9"/>
        <v>43497</v>
      </c>
      <c r="AI118" s="6">
        <f t="shared" si="10"/>
        <v>43516</v>
      </c>
      <c r="AJ118" s="6" t="str">
        <f t="shared" si="11"/>
        <v>Wednesday</v>
      </c>
      <c r="AK118" s="2">
        <v>0.38490740740740742</v>
      </c>
      <c r="AL118" t="s">
        <v>32</v>
      </c>
      <c r="AM118" t="s">
        <v>33</v>
      </c>
      <c r="AN118" t="s">
        <v>34</v>
      </c>
      <c r="AO118" t="s">
        <v>27</v>
      </c>
    </row>
    <row r="119" spans="1:41" x14ac:dyDescent="0.2">
      <c r="A119" t="s">
        <v>27</v>
      </c>
      <c r="B119">
        <v>1164213</v>
      </c>
      <c r="C119" t="s">
        <v>28</v>
      </c>
      <c r="G119" t="s">
        <v>29</v>
      </c>
      <c r="I119">
        <v>19</v>
      </c>
      <c r="J119" t="s">
        <v>30</v>
      </c>
      <c r="K119" t="s">
        <v>49</v>
      </c>
      <c r="L119">
        <f>VLOOKUP($K119,Key!$A$1:$D$106,2,FALSE)</f>
        <v>43.03913</v>
      </c>
      <c r="M119">
        <f>VLOOKUP($K119,Key!$A$1:$D$106,3,FALSE)</f>
        <v>-87.916150000000002</v>
      </c>
      <c r="N119" t="str">
        <f>VLOOKUP($K119,Key!$A$1:$D$106,4,FALSE)</f>
        <v>Milwaukee</v>
      </c>
      <c r="O119" t="s">
        <v>44</v>
      </c>
      <c r="P119">
        <f>VLOOKUP($O119,Key!$A$1:$D$106,2,FALSE)</f>
        <v>43.03519</v>
      </c>
      <c r="Q119">
        <f>VLOOKUP($O119,Key!$A$1:$D$106,3,FALSE)</f>
        <v>-87.907390000000007</v>
      </c>
      <c r="R119" t="str">
        <f>VLOOKUP($O119,Key!$A$1:$D$106,4,FALSE)</f>
        <v>Milwaukee</v>
      </c>
      <c r="S119">
        <v>7236</v>
      </c>
      <c r="T119">
        <v>0</v>
      </c>
      <c r="U119">
        <v>0</v>
      </c>
      <c r="V119" t="s">
        <v>32</v>
      </c>
      <c r="W119">
        <v>18</v>
      </c>
      <c r="X119">
        <v>17.100000000000001</v>
      </c>
      <c r="Y119">
        <v>720</v>
      </c>
      <c r="Z119" s="5">
        <v>-1</v>
      </c>
      <c r="AA119" s="1">
        <v>43516</v>
      </c>
      <c r="AB119" s="7">
        <f t="shared" si="6"/>
        <v>43497</v>
      </c>
      <c r="AC119" s="7">
        <f t="shared" si="7"/>
        <v>43516</v>
      </c>
      <c r="AD119" s="7" t="str">
        <f t="shared" si="8"/>
        <v>Wednesday</v>
      </c>
      <c r="AE119" s="2">
        <v>0.37842592592592594</v>
      </c>
      <c r="AF119" s="5">
        <v>1</v>
      </c>
      <c r="AG119" s="1">
        <v>43521</v>
      </c>
      <c r="AH119" s="7">
        <f t="shared" si="9"/>
        <v>43497</v>
      </c>
      <c r="AI119" s="7">
        <f t="shared" si="10"/>
        <v>43521</v>
      </c>
      <c r="AJ119" s="7" t="str">
        <f t="shared" si="11"/>
        <v>Monday</v>
      </c>
      <c r="AK119" s="2">
        <v>0.40290509259259261</v>
      </c>
      <c r="AL119" t="s">
        <v>33</v>
      </c>
      <c r="AM119" t="s">
        <v>33</v>
      </c>
      <c r="AN119" t="s">
        <v>46</v>
      </c>
      <c r="AO119" t="s">
        <v>27</v>
      </c>
    </row>
    <row r="120" spans="1:41" x14ac:dyDescent="0.2">
      <c r="A120" t="s">
        <v>27</v>
      </c>
      <c r="B120">
        <v>1164213</v>
      </c>
      <c r="C120" t="s">
        <v>28</v>
      </c>
      <c r="G120" t="s">
        <v>29</v>
      </c>
      <c r="I120">
        <v>5487</v>
      </c>
      <c r="J120" t="s">
        <v>30</v>
      </c>
      <c r="K120" t="s">
        <v>49</v>
      </c>
      <c r="L120">
        <f>VLOOKUP($K120,Key!$A$1:$D$106,2,FALSE)</f>
        <v>43.03913</v>
      </c>
      <c r="M120">
        <f>VLOOKUP($K120,Key!$A$1:$D$106,3,FALSE)</f>
        <v>-87.916150000000002</v>
      </c>
      <c r="N120" t="str">
        <f>VLOOKUP($K120,Key!$A$1:$D$106,4,FALSE)</f>
        <v>Milwaukee</v>
      </c>
      <c r="O120" t="s">
        <v>39</v>
      </c>
      <c r="P120">
        <f>VLOOKUP($O120,Key!$A$1:$D$106,2,FALSE)</f>
        <v>43.053040000000003</v>
      </c>
      <c r="Q120">
        <f>VLOOKUP($O120,Key!$A$1:$D$106,3,FALSE)</f>
        <v>-87.897660000000002</v>
      </c>
      <c r="R120" t="str">
        <f>VLOOKUP($O120,Key!$A$1:$D$106,4,FALSE)</f>
        <v>Milwaukee</v>
      </c>
      <c r="S120">
        <v>4579</v>
      </c>
      <c r="T120">
        <v>0</v>
      </c>
      <c r="U120">
        <v>0</v>
      </c>
      <c r="V120" t="s">
        <v>32</v>
      </c>
      <c r="W120">
        <v>18</v>
      </c>
      <c r="X120">
        <v>17.100000000000001</v>
      </c>
      <c r="Y120">
        <v>720</v>
      </c>
      <c r="Z120" s="4">
        <v>-1</v>
      </c>
      <c r="AA120" s="1">
        <v>43516</v>
      </c>
      <c r="AB120" s="6">
        <f t="shared" si="6"/>
        <v>43497</v>
      </c>
      <c r="AC120" s="6">
        <f t="shared" si="7"/>
        <v>43516</v>
      </c>
      <c r="AD120" s="6" t="str">
        <f t="shared" si="8"/>
        <v>Wednesday</v>
      </c>
      <c r="AE120" s="2">
        <v>0.37862268518518521</v>
      </c>
      <c r="AF120" s="4">
        <v>1</v>
      </c>
      <c r="AG120" s="1">
        <v>43519</v>
      </c>
      <c r="AH120" s="6">
        <f t="shared" si="9"/>
        <v>43497</v>
      </c>
      <c r="AI120" s="6">
        <f t="shared" si="10"/>
        <v>43519</v>
      </c>
      <c r="AJ120" s="6" t="str">
        <f t="shared" si="11"/>
        <v>Saturday</v>
      </c>
      <c r="AK120" s="2">
        <v>0.55847222222222215</v>
      </c>
      <c r="AL120" t="s">
        <v>33</v>
      </c>
      <c r="AM120" t="s">
        <v>33</v>
      </c>
      <c r="AN120" t="s">
        <v>46</v>
      </c>
      <c r="AO120" t="s">
        <v>27</v>
      </c>
    </row>
    <row r="121" spans="1:41" x14ac:dyDescent="0.2">
      <c r="A121" t="s">
        <v>27</v>
      </c>
      <c r="B121">
        <v>1164213</v>
      </c>
      <c r="C121" t="s">
        <v>28</v>
      </c>
      <c r="G121" t="s">
        <v>29</v>
      </c>
      <c r="I121">
        <v>12711</v>
      </c>
      <c r="J121" t="s">
        <v>30</v>
      </c>
      <c r="K121" t="s">
        <v>60</v>
      </c>
      <c r="L121">
        <f>VLOOKUP($K121,Key!$A$1:$D$106,2,FALSE)</f>
        <v>43.037300000000002</v>
      </c>
      <c r="M121">
        <f>VLOOKUP($K121,Key!$A$1:$D$106,3,FALSE)</f>
        <v>-87.915800000000004</v>
      </c>
      <c r="N121" t="str">
        <f>VLOOKUP($K121,Key!$A$1:$D$106,4,FALSE)</f>
        <v>Milwaukee</v>
      </c>
      <c r="O121" t="s">
        <v>60</v>
      </c>
      <c r="P121">
        <f>VLOOKUP($O121,Key!$A$1:$D$106,2,FALSE)</f>
        <v>43.037300000000002</v>
      </c>
      <c r="Q121">
        <f>VLOOKUP($O121,Key!$A$1:$D$106,3,FALSE)</f>
        <v>-87.915800000000004</v>
      </c>
      <c r="R121" t="str">
        <f>VLOOKUP($O121,Key!$A$1:$D$106,4,FALSE)</f>
        <v>Milwaukee</v>
      </c>
      <c r="S121">
        <v>0</v>
      </c>
      <c r="T121">
        <v>0</v>
      </c>
      <c r="U121">
        <v>0</v>
      </c>
      <c r="V121" t="s">
        <v>32</v>
      </c>
      <c r="W121">
        <v>0</v>
      </c>
      <c r="X121">
        <v>0</v>
      </c>
      <c r="Y121">
        <v>0</v>
      </c>
      <c r="Z121" s="5">
        <v>-1</v>
      </c>
      <c r="AA121" s="1">
        <v>43502</v>
      </c>
      <c r="AB121" s="7">
        <f t="shared" si="6"/>
        <v>43497</v>
      </c>
      <c r="AC121" s="7">
        <f t="shared" si="7"/>
        <v>43502</v>
      </c>
      <c r="AD121" s="7" t="str">
        <f t="shared" si="8"/>
        <v>Wednesday</v>
      </c>
      <c r="AE121" s="2">
        <v>0.52861111111111114</v>
      </c>
      <c r="AF121" s="5">
        <v>1</v>
      </c>
      <c r="AG121" s="1">
        <v>43502</v>
      </c>
      <c r="AH121" s="7">
        <f t="shared" si="9"/>
        <v>43497</v>
      </c>
      <c r="AI121" s="7">
        <f t="shared" si="10"/>
        <v>43502</v>
      </c>
      <c r="AJ121" s="7" t="str">
        <f t="shared" si="11"/>
        <v>Wednesday</v>
      </c>
      <c r="AK121" s="2">
        <v>0.52861111111111114</v>
      </c>
      <c r="AL121" t="s">
        <v>32</v>
      </c>
      <c r="AM121" t="s">
        <v>33</v>
      </c>
      <c r="AN121" t="s">
        <v>34</v>
      </c>
      <c r="AO121" t="s">
        <v>27</v>
      </c>
    </row>
    <row r="122" spans="1:41" x14ac:dyDescent="0.2">
      <c r="A122" t="s">
        <v>27</v>
      </c>
      <c r="B122">
        <v>1164213</v>
      </c>
      <c r="C122" t="s">
        <v>28</v>
      </c>
      <c r="G122" t="s">
        <v>29</v>
      </c>
      <c r="I122">
        <v>12711</v>
      </c>
      <c r="J122" t="s">
        <v>30</v>
      </c>
      <c r="K122" t="s">
        <v>60</v>
      </c>
      <c r="L122">
        <f>VLOOKUP($K122,Key!$A$1:$D$106,2,FALSE)</f>
        <v>43.037300000000002</v>
      </c>
      <c r="M122">
        <f>VLOOKUP($K122,Key!$A$1:$D$106,3,FALSE)</f>
        <v>-87.915800000000004</v>
      </c>
      <c r="N122" t="str">
        <f>VLOOKUP($K122,Key!$A$1:$D$106,4,FALSE)</f>
        <v>Milwaukee</v>
      </c>
      <c r="O122" t="s">
        <v>60</v>
      </c>
      <c r="P122">
        <f>VLOOKUP($O122,Key!$A$1:$D$106,2,FALSE)</f>
        <v>43.037300000000002</v>
      </c>
      <c r="Q122">
        <f>VLOOKUP($O122,Key!$A$1:$D$106,3,FALSE)</f>
        <v>-87.915800000000004</v>
      </c>
      <c r="R122" t="str">
        <f>VLOOKUP($O122,Key!$A$1:$D$106,4,FALSE)</f>
        <v>Milwaukee</v>
      </c>
      <c r="S122">
        <v>150</v>
      </c>
      <c r="T122">
        <v>0</v>
      </c>
      <c r="U122">
        <v>0</v>
      </c>
      <c r="V122" t="s">
        <v>32</v>
      </c>
      <c r="W122">
        <v>18</v>
      </c>
      <c r="X122">
        <v>17.100000000000001</v>
      </c>
      <c r="Y122">
        <v>720</v>
      </c>
      <c r="Z122" s="4">
        <v>-1</v>
      </c>
      <c r="AA122" s="1">
        <v>43502</v>
      </c>
      <c r="AB122" s="6">
        <f t="shared" si="6"/>
        <v>43497</v>
      </c>
      <c r="AC122" s="6">
        <f t="shared" si="7"/>
        <v>43502</v>
      </c>
      <c r="AD122" s="6" t="str">
        <f t="shared" si="8"/>
        <v>Wednesday</v>
      </c>
      <c r="AE122" s="2">
        <v>0.52861111111111114</v>
      </c>
      <c r="AF122" s="4">
        <v>1</v>
      </c>
      <c r="AG122" s="1">
        <v>43502</v>
      </c>
      <c r="AH122" s="6">
        <f t="shared" si="9"/>
        <v>43497</v>
      </c>
      <c r="AI122" s="6">
        <f t="shared" si="10"/>
        <v>43502</v>
      </c>
      <c r="AJ122" s="6" t="str">
        <f t="shared" si="11"/>
        <v>Wednesday</v>
      </c>
      <c r="AK122" s="2">
        <v>0.63322916666666662</v>
      </c>
      <c r="AL122" t="s">
        <v>33</v>
      </c>
      <c r="AM122" t="s">
        <v>33</v>
      </c>
      <c r="AN122" t="s">
        <v>34</v>
      </c>
      <c r="AO122" t="s">
        <v>27</v>
      </c>
    </row>
    <row r="123" spans="1:41" x14ac:dyDescent="0.2">
      <c r="A123" t="s">
        <v>27</v>
      </c>
      <c r="B123">
        <v>1164213</v>
      </c>
      <c r="C123" t="s">
        <v>28</v>
      </c>
      <c r="G123" t="s">
        <v>29</v>
      </c>
      <c r="I123">
        <v>70</v>
      </c>
      <c r="J123" t="s">
        <v>30</v>
      </c>
      <c r="K123" t="s">
        <v>61</v>
      </c>
      <c r="L123">
        <f>VLOOKUP($K123,Key!$A$1:$D$106,2,FALSE)</f>
        <v>43.058619999999998</v>
      </c>
      <c r="M123">
        <f>VLOOKUP($K123,Key!$A$1:$D$106,3,FALSE)</f>
        <v>-87.885319999999993</v>
      </c>
      <c r="N123" t="str">
        <f>VLOOKUP($K123,Key!$A$1:$D$106,4,FALSE)</f>
        <v>Milwaukee</v>
      </c>
      <c r="O123" t="s">
        <v>53</v>
      </c>
      <c r="P123">
        <f>VLOOKUP($O123,Key!$A$1:$D$106,2,FALSE)</f>
        <v>43.049909999999997</v>
      </c>
      <c r="Q123">
        <f>VLOOKUP($O123,Key!$A$1:$D$106,3,FALSE)</f>
        <v>-87.914237</v>
      </c>
      <c r="R123" t="str">
        <f>VLOOKUP($O123,Key!$A$1:$D$106,4,FALSE)</f>
        <v>Milwaukee</v>
      </c>
      <c r="S123">
        <v>32</v>
      </c>
      <c r="T123">
        <v>0</v>
      </c>
      <c r="U123">
        <v>0</v>
      </c>
      <c r="V123" t="s">
        <v>32</v>
      </c>
      <c r="W123">
        <v>4</v>
      </c>
      <c r="X123">
        <v>3.8</v>
      </c>
      <c r="Y123">
        <v>160</v>
      </c>
      <c r="Z123" s="5">
        <v>-1</v>
      </c>
      <c r="AA123" s="1">
        <v>43505</v>
      </c>
      <c r="AB123" s="7">
        <f t="shared" si="6"/>
        <v>43497</v>
      </c>
      <c r="AC123" s="7">
        <f t="shared" si="7"/>
        <v>43505</v>
      </c>
      <c r="AD123" s="7" t="str">
        <f t="shared" si="8"/>
        <v>Saturday</v>
      </c>
      <c r="AE123" s="2">
        <v>0.66017361111111106</v>
      </c>
      <c r="AF123" s="5">
        <v>1</v>
      </c>
      <c r="AG123" s="1">
        <v>43505</v>
      </c>
      <c r="AH123" s="7">
        <f t="shared" si="9"/>
        <v>43497</v>
      </c>
      <c r="AI123" s="7">
        <f t="shared" si="10"/>
        <v>43505</v>
      </c>
      <c r="AJ123" s="7" t="str">
        <f t="shared" si="11"/>
        <v>Saturday</v>
      </c>
      <c r="AK123" s="2">
        <v>0.6824189814814815</v>
      </c>
      <c r="AL123" t="s">
        <v>33</v>
      </c>
      <c r="AM123" t="s">
        <v>33</v>
      </c>
      <c r="AN123" t="s">
        <v>46</v>
      </c>
      <c r="AO123" t="s">
        <v>27</v>
      </c>
    </row>
    <row r="124" spans="1:41" x14ac:dyDescent="0.2">
      <c r="A124" t="s">
        <v>27</v>
      </c>
      <c r="B124">
        <v>1164213</v>
      </c>
      <c r="C124" t="s">
        <v>28</v>
      </c>
      <c r="G124" t="s">
        <v>29</v>
      </c>
      <c r="I124">
        <v>12529</v>
      </c>
      <c r="J124" t="s">
        <v>30</v>
      </c>
      <c r="K124" t="s">
        <v>61</v>
      </c>
      <c r="L124">
        <f>VLOOKUP($K124,Key!$A$1:$D$106,2,FALSE)</f>
        <v>43.058619999999998</v>
      </c>
      <c r="M124">
        <f>VLOOKUP($K124,Key!$A$1:$D$106,3,FALSE)</f>
        <v>-87.885319999999993</v>
      </c>
      <c r="N124" t="str">
        <f>VLOOKUP($K124,Key!$A$1:$D$106,4,FALSE)</f>
        <v>Milwaukee</v>
      </c>
      <c r="O124" t="s">
        <v>53</v>
      </c>
      <c r="P124">
        <f>VLOOKUP($O124,Key!$A$1:$D$106,2,FALSE)</f>
        <v>43.049909999999997</v>
      </c>
      <c r="Q124">
        <f>VLOOKUP($O124,Key!$A$1:$D$106,3,FALSE)</f>
        <v>-87.914237</v>
      </c>
      <c r="R124" t="str">
        <f>VLOOKUP($O124,Key!$A$1:$D$106,4,FALSE)</f>
        <v>Milwaukee</v>
      </c>
      <c r="S124">
        <v>32</v>
      </c>
      <c r="T124">
        <v>0</v>
      </c>
      <c r="U124">
        <v>0</v>
      </c>
      <c r="V124" t="s">
        <v>32</v>
      </c>
      <c r="W124">
        <v>4</v>
      </c>
      <c r="X124">
        <v>3.8</v>
      </c>
      <c r="Y124">
        <v>160</v>
      </c>
      <c r="Z124" s="4">
        <v>-1</v>
      </c>
      <c r="AA124" s="1">
        <v>43505</v>
      </c>
      <c r="AB124" s="6">
        <f t="shared" si="6"/>
        <v>43497</v>
      </c>
      <c r="AC124" s="6">
        <f t="shared" si="7"/>
        <v>43505</v>
      </c>
      <c r="AD124" s="6" t="str">
        <f t="shared" si="8"/>
        <v>Saturday</v>
      </c>
      <c r="AE124" s="2">
        <v>0.66116898148148151</v>
      </c>
      <c r="AF124" s="4">
        <v>1</v>
      </c>
      <c r="AG124" s="1">
        <v>43505</v>
      </c>
      <c r="AH124" s="6">
        <f t="shared" si="9"/>
        <v>43497</v>
      </c>
      <c r="AI124" s="6">
        <f t="shared" si="10"/>
        <v>43505</v>
      </c>
      <c r="AJ124" s="6" t="str">
        <f t="shared" si="11"/>
        <v>Saturday</v>
      </c>
      <c r="AK124" s="2">
        <v>0.68336805555555558</v>
      </c>
      <c r="AL124" t="s">
        <v>33</v>
      </c>
      <c r="AM124" t="s">
        <v>33</v>
      </c>
      <c r="AN124" t="s">
        <v>46</v>
      </c>
      <c r="AO124" t="s">
        <v>27</v>
      </c>
    </row>
    <row r="125" spans="1:41" x14ac:dyDescent="0.2">
      <c r="A125" t="s">
        <v>27</v>
      </c>
      <c r="B125">
        <v>1164213</v>
      </c>
      <c r="C125" t="s">
        <v>28</v>
      </c>
      <c r="G125" t="s">
        <v>29</v>
      </c>
      <c r="I125">
        <v>12550</v>
      </c>
      <c r="J125" t="s">
        <v>30</v>
      </c>
      <c r="K125" t="s">
        <v>61</v>
      </c>
      <c r="L125">
        <f>VLOOKUP($K125,Key!$A$1:$D$106,2,FALSE)</f>
        <v>43.058619999999998</v>
      </c>
      <c r="M125">
        <f>VLOOKUP($K125,Key!$A$1:$D$106,3,FALSE)</f>
        <v>-87.885319999999993</v>
      </c>
      <c r="N125" t="str">
        <f>VLOOKUP($K125,Key!$A$1:$D$106,4,FALSE)</f>
        <v>Milwaukee</v>
      </c>
      <c r="O125" t="s">
        <v>53</v>
      </c>
      <c r="P125">
        <f>VLOOKUP($O125,Key!$A$1:$D$106,2,FALSE)</f>
        <v>43.049909999999997</v>
      </c>
      <c r="Q125">
        <f>VLOOKUP($O125,Key!$A$1:$D$106,3,FALSE)</f>
        <v>-87.914237</v>
      </c>
      <c r="R125" t="str">
        <f>VLOOKUP($O125,Key!$A$1:$D$106,4,FALSE)</f>
        <v>Milwaukee</v>
      </c>
      <c r="S125">
        <v>31</v>
      </c>
      <c r="T125">
        <v>0</v>
      </c>
      <c r="U125">
        <v>0</v>
      </c>
      <c r="V125" t="s">
        <v>32</v>
      </c>
      <c r="W125">
        <v>4</v>
      </c>
      <c r="X125">
        <v>3.8</v>
      </c>
      <c r="Y125">
        <v>160</v>
      </c>
      <c r="Z125" s="5">
        <v>-1</v>
      </c>
      <c r="AA125" s="1">
        <v>43505</v>
      </c>
      <c r="AB125" s="7">
        <f t="shared" si="6"/>
        <v>43497</v>
      </c>
      <c r="AC125" s="7">
        <f t="shared" si="7"/>
        <v>43505</v>
      </c>
      <c r="AD125" s="7" t="str">
        <f t="shared" si="8"/>
        <v>Saturday</v>
      </c>
      <c r="AE125" s="2">
        <v>0.66195601851851849</v>
      </c>
      <c r="AF125" s="5">
        <v>1</v>
      </c>
      <c r="AG125" s="1">
        <v>43505</v>
      </c>
      <c r="AH125" s="7">
        <f t="shared" si="9"/>
        <v>43497</v>
      </c>
      <c r="AI125" s="7">
        <f t="shared" si="10"/>
        <v>43505</v>
      </c>
      <c r="AJ125" s="7" t="str">
        <f t="shared" si="11"/>
        <v>Saturday</v>
      </c>
      <c r="AK125" s="2">
        <v>0.68351851851851853</v>
      </c>
      <c r="AL125" t="s">
        <v>33</v>
      </c>
      <c r="AM125" t="s">
        <v>33</v>
      </c>
      <c r="AN125" t="s">
        <v>46</v>
      </c>
      <c r="AO125" t="s">
        <v>27</v>
      </c>
    </row>
    <row r="126" spans="1:41" x14ac:dyDescent="0.2">
      <c r="A126" t="s">
        <v>27</v>
      </c>
      <c r="B126">
        <v>1164213</v>
      </c>
      <c r="C126" t="s">
        <v>28</v>
      </c>
      <c r="G126" t="s">
        <v>29</v>
      </c>
      <c r="I126">
        <v>12502</v>
      </c>
      <c r="J126" t="s">
        <v>30</v>
      </c>
      <c r="K126" t="s">
        <v>58</v>
      </c>
      <c r="L126">
        <f>VLOOKUP($K126,Key!$A$1:$D$106,2,FALSE)</f>
        <v>43.004728999999998</v>
      </c>
      <c r="M126">
        <f>VLOOKUP($K126,Key!$A$1:$D$106,3,FALSE)</f>
        <v>-87.905463999999995</v>
      </c>
      <c r="N126" t="str">
        <f>VLOOKUP($K126,Key!$A$1:$D$106,4,FALSE)</f>
        <v>Milwaukee</v>
      </c>
      <c r="O126" t="s">
        <v>53</v>
      </c>
      <c r="P126">
        <f>VLOOKUP($O126,Key!$A$1:$D$106,2,FALSE)</f>
        <v>43.049909999999997</v>
      </c>
      <c r="Q126">
        <f>VLOOKUP($O126,Key!$A$1:$D$106,3,FALSE)</f>
        <v>-87.914237</v>
      </c>
      <c r="R126" t="str">
        <f>VLOOKUP($O126,Key!$A$1:$D$106,4,FALSE)</f>
        <v>Milwaukee</v>
      </c>
      <c r="S126">
        <v>203</v>
      </c>
      <c r="T126">
        <v>0</v>
      </c>
      <c r="U126">
        <v>0</v>
      </c>
      <c r="V126" t="s">
        <v>32</v>
      </c>
      <c r="W126">
        <v>18</v>
      </c>
      <c r="X126">
        <v>17.100000000000001</v>
      </c>
      <c r="Y126">
        <v>720</v>
      </c>
      <c r="Z126" s="4">
        <v>-1</v>
      </c>
      <c r="AA126" s="1">
        <v>43506</v>
      </c>
      <c r="AB126" s="6">
        <f t="shared" si="6"/>
        <v>43497</v>
      </c>
      <c r="AC126" s="6">
        <f t="shared" si="7"/>
        <v>43506</v>
      </c>
      <c r="AD126" s="6" t="str">
        <f t="shared" si="8"/>
        <v>Sunday</v>
      </c>
      <c r="AE126" s="2">
        <v>0.57447916666666665</v>
      </c>
      <c r="AF126" s="4">
        <v>1</v>
      </c>
      <c r="AG126" s="1">
        <v>43506</v>
      </c>
      <c r="AH126" s="6">
        <f t="shared" si="9"/>
        <v>43497</v>
      </c>
      <c r="AI126" s="6">
        <f t="shared" si="10"/>
        <v>43506</v>
      </c>
      <c r="AJ126" s="6" t="str">
        <f t="shared" si="11"/>
        <v>Sunday</v>
      </c>
      <c r="AK126" s="2">
        <v>0.71556712962962965</v>
      </c>
      <c r="AL126" t="s">
        <v>33</v>
      </c>
      <c r="AM126" t="s">
        <v>33</v>
      </c>
      <c r="AN126" t="s">
        <v>46</v>
      </c>
      <c r="AO126" t="s">
        <v>27</v>
      </c>
    </row>
    <row r="127" spans="1:41" x14ac:dyDescent="0.2">
      <c r="A127" t="s">
        <v>27</v>
      </c>
      <c r="B127">
        <v>1164213</v>
      </c>
      <c r="C127" t="s">
        <v>28</v>
      </c>
      <c r="G127" t="s">
        <v>29</v>
      </c>
      <c r="I127">
        <v>5495</v>
      </c>
      <c r="J127" t="s">
        <v>30</v>
      </c>
      <c r="K127" t="s">
        <v>58</v>
      </c>
      <c r="L127">
        <f>VLOOKUP($K127,Key!$A$1:$D$106,2,FALSE)</f>
        <v>43.004728999999998</v>
      </c>
      <c r="M127">
        <f>VLOOKUP($K127,Key!$A$1:$D$106,3,FALSE)</f>
        <v>-87.905463999999995</v>
      </c>
      <c r="N127" t="str">
        <f>VLOOKUP($K127,Key!$A$1:$D$106,4,FALSE)</f>
        <v>Milwaukee</v>
      </c>
      <c r="O127" t="s">
        <v>53</v>
      </c>
      <c r="P127">
        <f>VLOOKUP($O127,Key!$A$1:$D$106,2,FALSE)</f>
        <v>43.049909999999997</v>
      </c>
      <c r="Q127">
        <f>VLOOKUP($O127,Key!$A$1:$D$106,3,FALSE)</f>
        <v>-87.914237</v>
      </c>
      <c r="R127" t="str">
        <f>VLOOKUP($O127,Key!$A$1:$D$106,4,FALSE)</f>
        <v>Milwaukee</v>
      </c>
      <c r="S127">
        <v>204</v>
      </c>
      <c r="T127">
        <v>0</v>
      </c>
      <c r="U127">
        <v>0</v>
      </c>
      <c r="V127" t="s">
        <v>32</v>
      </c>
      <c r="W127">
        <v>18</v>
      </c>
      <c r="X127">
        <v>17.100000000000001</v>
      </c>
      <c r="Y127">
        <v>720</v>
      </c>
      <c r="Z127" s="5">
        <v>-1</v>
      </c>
      <c r="AA127" s="1">
        <v>43506</v>
      </c>
      <c r="AB127" s="7">
        <f t="shared" si="6"/>
        <v>43497</v>
      </c>
      <c r="AC127" s="7">
        <f t="shared" si="7"/>
        <v>43506</v>
      </c>
      <c r="AD127" s="7" t="str">
        <f t="shared" si="8"/>
        <v>Sunday</v>
      </c>
      <c r="AE127" s="2">
        <v>0.57486111111111116</v>
      </c>
      <c r="AF127" s="5">
        <v>1</v>
      </c>
      <c r="AG127" s="1">
        <v>43506</v>
      </c>
      <c r="AH127" s="7">
        <f t="shared" si="9"/>
        <v>43497</v>
      </c>
      <c r="AI127" s="7">
        <f t="shared" si="10"/>
        <v>43506</v>
      </c>
      <c r="AJ127" s="7" t="str">
        <f t="shared" si="11"/>
        <v>Sunday</v>
      </c>
      <c r="AK127" s="2">
        <v>0.71659722222222222</v>
      </c>
      <c r="AL127" t="s">
        <v>33</v>
      </c>
      <c r="AM127" t="s">
        <v>33</v>
      </c>
      <c r="AN127" t="s">
        <v>46</v>
      </c>
      <c r="AO127" t="s">
        <v>27</v>
      </c>
    </row>
    <row r="128" spans="1:41" x14ac:dyDescent="0.2">
      <c r="A128" t="s">
        <v>27</v>
      </c>
      <c r="B128">
        <v>1164213</v>
      </c>
      <c r="C128" t="s">
        <v>28</v>
      </c>
      <c r="G128" t="s">
        <v>29</v>
      </c>
      <c r="I128">
        <v>5433</v>
      </c>
      <c r="J128" t="s">
        <v>30</v>
      </c>
      <c r="K128" t="s">
        <v>58</v>
      </c>
      <c r="L128">
        <f>VLOOKUP($K128,Key!$A$1:$D$106,2,FALSE)</f>
        <v>43.004728999999998</v>
      </c>
      <c r="M128">
        <f>VLOOKUP($K128,Key!$A$1:$D$106,3,FALSE)</f>
        <v>-87.905463999999995</v>
      </c>
      <c r="N128" t="str">
        <f>VLOOKUP($K128,Key!$A$1:$D$106,4,FALSE)</f>
        <v>Milwaukee</v>
      </c>
      <c r="O128" t="s">
        <v>53</v>
      </c>
      <c r="P128">
        <f>VLOOKUP($O128,Key!$A$1:$D$106,2,FALSE)</f>
        <v>43.049909999999997</v>
      </c>
      <c r="Q128">
        <f>VLOOKUP($O128,Key!$A$1:$D$106,3,FALSE)</f>
        <v>-87.914237</v>
      </c>
      <c r="R128" t="str">
        <f>VLOOKUP($O128,Key!$A$1:$D$106,4,FALSE)</f>
        <v>Milwaukee</v>
      </c>
      <c r="S128">
        <v>202</v>
      </c>
      <c r="T128">
        <v>0</v>
      </c>
      <c r="U128">
        <v>0</v>
      </c>
      <c r="V128" t="s">
        <v>32</v>
      </c>
      <c r="W128">
        <v>18</v>
      </c>
      <c r="X128">
        <v>17.100000000000001</v>
      </c>
      <c r="Y128">
        <v>720</v>
      </c>
      <c r="Z128" s="4">
        <v>-1</v>
      </c>
      <c r="AA128" s="1">
        <v>43506</v>
      </c>
      <c r="AB128" s="6">
        <f t="shared" si="6"/>
        <v>43497</v>
      </c>
      <c r="AC128" s="6">
        <f t="shared" si="7"/>
        <v>43506</v>
      </c>
      <c r="AD128" s="6" t="str">
        <f t="shared" si="8"/>
        <v>Sunday</v>
      </c>
      <c r="AE128" s="2">
        <v>0.5763194444444445</v>
      </c>
      <c r="AF128" s="4">
        <v>1</v>
      </c>
      <c r="AG128" s="1">
        <v>43506</v>
      </c>
      <c r="AH128" s="6">
        <f t="shared" si="9"/>
        <v>43497</v>
      </c>
      <c r="AI128" s="6">
        <f t="shared" si="10"/>
        <v>43506</v>
      </c>
      <c r="AJ128" s="6" t="str">
        <f t="shared" si="11"/>
        <v>Sunday</v>
      </c>
      <c r="AK128" s="2">
        <v>0.71636574074074078</v>
      </c>
      <c r="AL128" t="s">
        <v>33</v>
      </c>
      <c r="AM128" t="s">
        <v>33</v>
      </c>
      <c r="AN128" t="s">
        <v>46</v>
      </c>
      <c r="AO128" t="s">
        <v>27</v>
      </c>
    </row>
    <row r="129" spans="1:41" x14ac:dyDescent="0.2">
      <c r="A129" t="s">
        <v>27</v>
      </c>
      <c r="B129">
        <v>1164213</v>
      </c>
      <c r="C129" t="s">
        <v>28</v>
      </c>
      <c r="G129" t="s">
        <v>29</v>
      </c>
      <c r="I129">
        <v>11058</v>
      </c>
      <c r="J129" t="s">
        <v>30</v>
      </c>
      <c r="K129" t="s">
        <v>58</v>
      </c>
      <c r="L129">
        <f>VLOOKUP($K129,Key!$A$1:$D$106,2,FALSE)</f>
        <v>43.004728999999998</v>
      </c>
      <c r="M129">
        <f>VLOOKUP($K129,Key!$A$1:$D$106,3,FALSE)</f>
        <v>-87.905463999999995</v>
      </c>
      <c r="N129" t="str">
        <f>VLOOKUP($K129,Key!$A$1:$D$106,4,FALSE)</f>
        <v>Milwaukee</v>
      </c>
      <c r="O129" t="s">
        <v>53</v>
      </c>
      <c r="P129">
        <f>VLOOKUP($O129,Key!$A$1:$D$106,2,FALSE)</f>
        <v>43.049909999999997</v>
      </c>
      <c r="Q129">
        <f>VLOOKUP($O129,Key!$A$1:$D$106,3,FALSE)</f>
        <v>-87.914237</v>
      </c>
      <c r="R129" t="str">
        <f>VLOOKUP($O129,Key!$A$1:$D$106,4,FALSE)</f>
        <v>Milwaukee</v>
      </c>
      <c r="S129">
        <v>201</v>
      </c>
      <c r="T129">
        <v>0</v>
      </c>
      <c r="U129">
        <v>0</v>
      </c>
      <c r="V129" t="s">
        <v>32</v>
      </c>
      <c r="W129">
        <v>18</v>
      </c>
      <c r="X129">
        <v>17.100000000000001</v>
      </c>
      <c r="Y129">
        <v>720</v>
      </c>
      <c r="Z129" s="5">
        <v>-1</v>
      </c>
      <c r="AA129" s="1">
        <v>43506</v>
      </c>
      <c r="AB129" s="7">
        <f t="shared" si="6"/>
        <v>43497</v>
      </c>
      <c r="AC129" s="7">
        <f t="shared" si="7"/>
        <v>43506</v>
      </c>
      <c r="AD129" s="7" t="str">
        <f t="shared" si="8"/>
        <v>Sunday</v>
      </c>
      <c r="AE129" s="2">
        <v>0.57673611111111112</v>
      </c>
      <c r="AF129" s="5">
        <v>1</v>
      </c>
      <c r="AG129" s="1">
        <v>43506</v>
      </c>
      <c r="AH129" s="7">
        <f t="shared" si="9"/>
        <v>43497</v>
      </c>
      <c r="AI129" s="7">
        <f t="shared" si="10"/>
        <v>43506</v>
      </c>
      <c r="AJ129" s="7" t="str">
        <f t="shared" si="11"/>
        <v>Sunday</v>
      </c>
      <c r="AK129" s="2">
        <v>0.71628472222222228</v>
      </c>
      <c r="AL129" t="s">
        <v>33</v>
      </c>
      <c r="AM129" t="s">
        <v>33</v>
      </c>
      <c r="AN129" t="s">
        <v>46</v>
      </c>
      <c r="AO129" t="s">
        <v>27</v>
      </c>
    </row>
    <row r="130" spans="1:41" x14ac:dyDescent="0.2">
      <c r="A130" t="s">
        <v>27</v>
      </c>
      <c r="B130">
        <v>1164213</v>
      </c>
      <c r="C130" t="s">
        <v>28</v>
      </c>
      <c r="G130" t="s">
        <v>29</v>
      </c>
      <c r="I130">
        <v>11106</v>
      </c>
      <c r="J130" t="s">
        <v>30</v>
      </c>
      <c r="K130" t="s">
        <v>58</v>
      </c>
      <c r="L130">
        <f>VLOOKUP($K130,Key!$A$1:$D$106,2,FALSE)</f>
        <v>43.004728999999998</v>
      </c>
      <c r="M130">
        <f>VLOOKUP($K130,Key!$A$1:$D$106,3,FALSE)</f>
        <v>-87.905463999999995</v>
      </c>
      <c r="N130" t="str">
        <f>VLOOKUP($K130,Key!$A$1:$D$106,4,FALSE)</f>
        <v>Milwaukee</v>
      </c>
      <c r="O130" t="s">
        <v>53</v>
      </c>
      <c r="P130">
        <f>VLOOKUP($O130,Key!$A$1:$D$106,2,FALSE)</f>
        <v>43.049909999999997</v>
      </c>
      <c r="Q130">
        <f>VLOOKUP($O130,Key!$A$1:$D$106,3,FALSE)</f>
        <v>-87.914237</v>
      </c>
      <c r="R130" t="str">
        <f>VLOOKUP($O130,Key!$A$1:$D$106,4,FALSE)</f>
        <v>Milwaukee</v>
      </c>
      <c r="S130">
        <v>200</v>
      </c>
      <c r="T130">
        <v>0</v>
      </c>
      <c r="U130">
        <v>0</v>
      </c>
      <c r="V130" t="s">
        <v>32</v>
      </c>
      <c r="W130">
        <v>18</v>
      </c>
      <c r="X130">
        <v>17.100000000000001</v>
      </c>
      <c r="Y130">
        <v>720</v>
      </c>
      <c r="Z130" s="4">
        <v>-1</v>
      </c>
      <c r="AA130" s="1">
        <v>43506</v>
      </c>
      <c r="AB130" s="6">
        <f t="shared" ref="AB130:AB193" si="12">DATE(YEAR(AA130), MONTH(AA130), 1)</f>
        <v>43497</v>
      </c>
      <c r="AC130" s="6">
        <f t="shared" ref="AC130:AC193" si="13">AA130</f>
        <v>43506</v>
      </c>
      <c r="AD130" s="6" t="str">
        <f t="shared" ref="AD130:AD193" si="14">TEXT(AC130,"dddd")</f>
        <v>Sunday</v>
      </c>
      <c r="AE130" s="2">
        <v>0.57721064814814815</v>
      </c>
      <c r="AF130" s="4">
        <v>1</v>
      </c>
      <c r="AG130" s="1">
        <v>43506</v>
      </c>
      <c r="AH130" s="6">
        <f t="shared" ref="AH130:AH193" si="15">DATE(YEAR(AG130), MONTH(AG130), 1)</f>
        <v>43497</v>
      </c>
      <c r="AI130" s="6">
        <f t="shared" ref="AI130:AI193" si="16">AG130</f>
        <v>43506</v>
      </c>
      <c r="AJ130" s="6" t="str">
        <f t="shared" ref="AJ130:AJ193" si="17">TEXT(AI130,"dddd")</f>
        <v>Sunday</v>
      </c>
      <c r="AK130" s="2">
        <v>0.71620370370370379</v>
      </c>
      <c r="AL130" t="s">
        <v>33</v>
      </c>
      <c r="AM130" t="s">
        <v>33</v>
      </c>
      <c r="AN130" t="s">
        <v>46</v>
      </c>
      <c r="AO130" t="s">
        <v>27</v>
      </c>
    </row>
    <row r="131" spans="1:41" x14ac:dyDescent="0.2">
      <c r="A131" t="s">
        <v>27</v>
      </c>
      <c r="B131">
        <v>1164213</v>
      </c>
      <c r="C131" t="s">
        <v>28</v>
      </c>
      <c r="G131" t="s">
        <v>29</v>
      </c>
      <c r="I131">
        <v>11082</v>
      </c>
      <c r="J131" t="s">
        <v>30</v>
      </c>
      <c r="K131" t="s">
        <v>58</v>
      </c>
      <c r="L131">
        <f>VLOOKUP($K131,Key!$A$1:$D$106,2,FALSE)</f>
        <v>43.004728999999998</v>
      </c>
      <c r="M131">
        <f>VLOOKUP($K131,Key!$A$1:$D$106,3,FALSE)</f>
        <v>-87.905463999999995</v>
      </c>
      <c r="N131" t="str">
        <f>VLOOKUP($K131,Key!$A$1:$D$106,4,FALSE)</f>
        <v>Milwaukee</v>
      </c>
      <c r="O131" t="s">
        <v>53</v>
      </c>
      <c r="P131">
        <f>VLOOKUP($O131,Key!$A$1:$D$106,2,FALSE)</f>
        <v>43.049909999999997</v>
      </c>
      <c r="Q131">
        <f>VLOOKUP($O131,Key!$A$1:$D$106,3,FALSE)</f>
        <v>-87.914237</v>
      </c>
      <c r="R131" t="str">
        <f>VLOOKUP($O131,Key!$A$1:$D$106,4,FALSE)</f>
        <v>Milwaukee</v>
      </c>
      <c r="S131">
        <v>200</v>
      </c>
      <c r="T131">
        <v>0</v>
      </c>
      <c r="U131">
        <v>0</v>
      </c>
      <c r="V131" t="s">
        <v>32</v>
      </c>
      <c r="W131">
        <v>18</v>
      </c>
      <c r="X131">
        <v>17.100000000000001</v>
      </c>
      <c r="Y131">
        <v>720</v>
      </c>
      <c r="Z131" s="5">
        <v>-1</v>
      </c>
      <c r="AA131" s="1">
        <v>43506</v>
      </c>
      <c r="AB131" s="7">
        <f t="shared" si="12"/>
        <v>43497</v>
      </c>
      <c r="AC131" s="7">
        <f t="shared" si="13"/>
        <v>43506</v>
      </c>
      <c r="AD131" s="7" t="str">
        <f t="shared" si="14"/>
        <v>Sunday</v>
      </c>
      <c r="AE131" s="2">
        <v>0.57769675925925923</v>
      </c>
      <c r="AF131" s="5">
        <v>1</v>
      </c>
      <c r="AG131" s="1">
        <v>43506</v>
      </c>
      <c r="AH131" s="7">
        <f t="shared" si="15"/>
        <v>43497</v>
      </c>
      <c r="AI131" s="7">
        <f t="shared" si="16"/>
        <v>43506</v>
      </c>
      <c r="AJ131" s="7" t="str">
        <f t="shared" si="17"/>
        <v>Sunday</v>
      </c>
      <c r="AK131" s="2">
        <v>0.71609953703703699</v>
      </c>
      <c r="AL131" t="s">
        <v>33</v>
      </c>
      <c r="AM131" t="s">
        <v>33</v>
      </c>
      <c r="AN131" t="s">
        <v>46</v>
      </c>
      <c r="AO131" t="s">
        <v>27</v>
      </c>
    </row>
    <row r="132" spans="1:41" x14ac:dyDescent="0.2">
      <c r="A132" t="s">
        <v>27</v>
      </c>
      <c r="B132">
        <v>1164213</v>
      </c>
      <c r="C132" t="s">
        <v>28</v>
      </c>
      <c r="G132" t="s">
        <v>29</v>
      </c>
      <c r="I132">
        <v>5569</v>
      </c>
      <c r="J132" t="s">
        <v>30</v>
      </c>
      <c r="K132" t="s">
        <v>58</v>
      </c>
      <c r="L132">
        <f>VLOOKUP($K132,Key!$A$1:$D$106,2,FALSE)</f>
        <v>43.004728999999998</v>
      </c>
      <c r="M132">
        <f>VLOOKUP($K132,Key!$A$1:$D$106,3,FALSE)</f>
        <v>-87.905463999999995</v>
      </c>
      <c r="N132" t="str">
        <f>VLOOKUP($K132,Key!$A$1:$D$106,4,FALSE)</f>
        <v>Milwaukee</v>
      </c>
      <c r="O132" t="s">
        <v>53</v>
      </c>
      <c r="P132">
        <f>VLOOKUP($O132,Key!$A$1:$D$106,2,FALSE)</f>
        <v>43.049909999999997</v>
      </c>
      <c r="Q132">
        <f>VLOOKUP($O132,Key!$A$1:$D$106,3,FALSE)</f>
        <v>-87.914237</v>
      </c>
      <c r="R132" t="str">
        <f>VLOOKUP($O132,Key!$A$1:$D$106,4,FALSE)</f>
        <v>Milwaukee</v>
      </c>
      <c r="S132">
        <v>198</v>
      </c>
      <c r="T132">
        <v>0</v>
      </c>
      <c r="U132">
        <v>0</v>
      </c>
      <c r="V132" t="s">
        <v>32</v>
      </c>
      <c r="W132">
        <v>18</v>
      </c>
      <c r="X132">
        <v>17.100000000000001</v>
      </c>
      <c r="Y132">
        <v>720</v>
      </c>
      <c r="Z132" s="4">
        <v>-1</v>
      </c>
      <c r="AA132" s="1">
        <v>43506</v>
      </c>
      <c r="AB132" s="6">
        <f t="shared" si="12"/>
        <v>43497</v>
      </c>
      <c r="AC132" s="6">
        <f t="shared" si="13"/>
        <v>43506</v>
      </c>
      <c r="AD132" s="6" t="str">
        <f t="shared" si="14"/>
        <v>Sunday</v>
      </c>
      <c r="AE132" s="2">
        <v>0.57819444444444446</v>
      </c>
      <c r="AF132" s="4">
        <v>1</v>
      </c>
      <c r="AG132" s="1">
        <v>43506</v>
      </c>
      <c r="AH132" s="6">
        <f t="shared" si="15"/>
        <v>43497</v>
      </c>
      <c r="AI132" s="6">
        <f t="shared" si="16"/>
        <v>43506</v>
      </c>
      <c r="AJ132" s="6" t="str">
        <f t="shared" si="17"/>
        <v>Sunday</v>
      </c>
      <c r="AK132" s="2">
        <v>0.71574074074074068</v>
      </c>
      <c r="AL132" t="s">
        <v>33</v>
      </c>
      <c r="AM132" t="s">
        <v>33</v>
      </c>
      <c r="AN132" t="s">
        <v>46</v>
      </c>
      <c r="AO132" t="s">
        <v>27</v>
      </c>
    </row>
    <row r="133" spans="1:41" x14ac:dyDescent="0.2">
      <c r="A133" t="s">
        <v>27</v>
      </c>
      <c r="B133">
        <v>1164213</v>
      </c>
      <c r="C133" t="s">
        <v>28</v>
      </c>
      <c r="G133" t="s">
        <v>29</v>
      </c>
      <c r="I133">
        <v>5528</v>
      </c>
      <c r="J133" t="s">
        <v>30</v>
      </c>
      <c r="K133" t="s">
        <v>58</v>
      </c>
      <c r="L133">
        <f>VLOOKUP($K133,Key!$A$1:$D$106,2,FALSE)</f>
        <v>43.004728999999998</v>
      </c>
      <c r="M133">
        <f>VLOOKUP($K133,Key!$A$1:$D$106,3,FALSE)</f>
        <v>-87.905463999999995</v>
      </c>
      <c r="N133" t="str">
        <f>VLOOKUP($K133,Key!$A$1:$D$106,4,FALSE)</f>
        <v>Milwaukee</v>
      </c>
      <c r="O133" t="s">
        <v>53</v>
      </c>
      <c r="P133">
        <f>VLOOKUP($O133,Key!$A$1:$D$106,2,FALSE)</f>
        <v>43.049909999999997</v>
      </c>
      <c r="Q133">
        <f>VLOOKUP($O133,Key!$A$1:$D$106,3,FALSE)</f>
        <v>-87.914237</v>
      </c>
      <c r="R133" t="str">
        <f>VLOOKUP($O133,Key!$A$1:$D$106,4,FALSE)</f>
        <v>Milwaukee</v>
      </c>
      <c r="S133">
        <v>197</v>
      </c>
      <c r="T133">
        <v>0</v>
      </c>
      <c r="U133">
        <v>0</v>
      </c>
      <c r="V133" t="s">
        <v>32</v>
      </c>
      <c r="W133">
        <v>18</v>
      </c>
      <c r="X133">
        <v>17.100000000000001</v>
      </c>
      <c r="Y133">
        <v>720</v>
      </c>
      <c r="Z133" s="5">
        <v>-1</v>
      </c>
      <c r="AA133" s="1">
        <v>43506</v>
      </c>
      <c r="AB133" s="7">
        <f t="shared" si="12"/>
        <v>43497</v>
      </c>
      <c r="AC133" s="7">
        <f t="shared" si="13"/>
        <v>43506</v>
      </c>
      <c r="AD133" s="7" t="str">
        <f t="shared" si="14"/>
        <v>Sunday</v>
      </c>
      <c r="AE133" s="2">
        <v>0.57868055555555553</v>
      </c>
      <c r="AF133" s="5">
        <v>1</v>
      </c>
      <c r="AG133" s="1">
        <v>43506</v>
      </c>
      <c r="AH133" s="7">
        <f t="shared" si="15"/>
        <v>43497</v>
      </c>
      <c r="AI133" s="7">
        <f t="shared" si="16"/>
        <v>43506</v>
      </c>
      <c r="AJ133" s="7" t="str">
        <f t="shared" si="17"/>
        <v>Sunday</v>
      </c>
      <c r="AK133" s="2">
        <v>0.71535879629629628</v>
      </c>
      <c r="AL133" t="s">
        <v>33</v>
      </c>
      <c r="AM133" t="s">
        <v>33</v>
      </c>
      <c r="AN133" t="s">
        <v>46</v>
      </c>
      <c r="AO133" t="s">
        <v>27</v>
      </c>
    </row>
    <row r="134" spans="1:41" x14ac:dyDescent="0.2">
      <c r="A134" t="s">
        <v>27</v>
      </c>
      <c r="B134">
        <v>1164213</v>
      </c>
      <c r="C134" t="s">
        <v>28</v>
      </c>
      <c r="G134" t="s">
        <v>29</v>
      </c>
      <c r="I134">
        <v>5463</v>
      </c>
      <c r="J134" t="s">
        <v>30</v>
      </c>
      <c r="K134" t="s">
        <v>62</v>
      </c>
      <c r="L134">
        <f>VLOOKUP($K134,Key!$A$1:$D$106,2,FALSE)</f>
        <v>43.041646999999998</v>
      </c>
      <c r="M134">
        <f>VLOOKUP($K134,Key!$A$1:$D$106,3,FALSE)</f>
        <v>-87.927257999999995</v>
      </c>
      <c r="N134" t="str">
        <f>VLOOKUP($K134,Key!$A$1:$D$106,4,FALSE)</f>
        <v>Milwaukee</v>
      </c>
      <c r="O134" t="s">
        <v>62</v>
      </c>
      <c r="P134">
        <f>VLOOKUP($O134,Key!$A$1:$D$106,2,FALSE)</f>
        <v>43.041646999999998</v>
      </c>
      <c r="Q134">
        <f>VLOOKUP($O134,Key!$A$1:$D$106,3,FALSE)</f>
        <v>-87.927257999999995</v>
      </c>
      <c r="R134" t="str">
        <f>VLOOKUP($O134,Key!$A$1:$D$106,4,FALSE)</f>
        <v>Milwaukee</v>
      </c>
      <c r="S134">
        <v>19</v>
      </c>
      <c r="T134">
        <v>0</v>
      </c>
      <c r="U134">
        <v>0</v>
      </c>
      <c r="V134" t="s">
        <v>32</v>
      </c>
      <c r="W134">
        <v>2</v>
      </c>
      <c r="X134">
        <v>1.9</v>
      </c>
      <c r="Y134">
        <v>80</v>
      </c>
      <c r="Z134" s="4">
        <v>-1</v>
      </c>
      <c r="AA134" s="1">
        <v>43498</v>
      </c>
      <c r="AB134" s="6">
        <f t="shared" si="12"/>
        <v>43497</v>
      </c>
      <c r="AC134" s="6">
        <f t="shared" si="13"/>
        <v>43498</v>
      </c>
      <c r="AD134" s="6" t="str">
        <f t="shared" si="14"/>
        <v>Saturday</v>
      </c>
      <c r="AE134" s="2">
        <v>0.48204861111111108</v>
      </c>
      <c r="AF134" s="4">
        <v>1</v>
      </c>
      <c r="AG134" s="1">
        <v>43498</v>
      </c>
      <c r="AH134" s="6">
        <f t="shared" si="15"/>
        <v>43497</v>
      </c>
      <c r="AI134" s="6">
        <f t="shared" si="16"/>
        <v>43498</v>
      </c>
      <c r="AJ134" s="6" t="str">
        <f t="shared" si="17"/>
        <v>Saturday</v>
      </c>
      <c r="AK134" s="2">
        <v>0.49554398148148149</v>
      </c>
      <c r="AL134" t="s">
        <v>32</v>
      </c>
      <c r="AM134" t="s">
        <v>33</v>
      </c>
      <c r="AN134" t="s">
        <v>34</v>
      </c>
      <c r="AO134" t="s">
        <v>27</v>
      </c>
    </row>
    <row r="135" spans="1:41" x14ac:dyDescent="0.2">
      <c r="A135" t="s">
        <v>27</v>
      </c>
      <c r="B135">
        <v>1164213</v>
      </c>
      <c r="C135" t="s">
        <v>28</v>
      </c>
      <c r="G135" t="s">
        <v>29</v>
      </c>
      <c r="I135">
        <v>11073</v>
      </c>
      <c r="J135" t="s">
        <v>30</v>
      </c>
      <c r="K135" t="s">
        <v>62</v>
      </c>
      <c r="L135">
        <f>VLOOKUP($K135,Key!$A$1:$D$106,2,FALSE)</f>
        <v>43.041646999999998</v>
      </c>
      <c r="M135">
        <f>VLOOKUP($K135,Key!$A$1:$D$106,3,FALSE)</f>
        <v>-87.927257999999995</v>
      </c>
      <c r="N135" t="str">
        <f>VLOOKUP($K135,Key!$A$1:$D$106,4,FALSE)</f>
        <v>Milwaukee</v>
      </c>
      <c r="O135" t="s">
        <v>62</v>
      </c>
      <c r="P135">
        <f>VLOOKUP($O135,Key!$A$1:$D$106,2,FALSE)</f>
        <v>43.041646999999998</v>
      </c>
      <c r="Q135">
        <f>VLOOKUP($O135,Key!$A$1:$D$106,3,FALSE)</f>
        <v>-87.927257999999995</v>
      </c>
      <c r="R135" t="str">
        <f>VLOOKUP($O135,Key!$A$1:$D$106,4,FALSE)</f>
        <v>Milwaukee</v>
      </c>
      <c r="S135">
        <v>19</v>
      </c>
      <c r="T135">
        <v>0</v>
      </c>
      <c r="U135">
        <v>0</v>
      </c>
      <c r="V135" t="s">
        <v>32</v>
      </c>
      <c r="W135">
        <v>2</v>
      </c>
      <c r="X135">
        <v>1.9</v>
      </c>
      <c r="Y135">
        <v>80</v>
      </c>
      <c r="Z135" s="5">
        <v>-1</v>
      </c>
      <c r="AA135" s="1">
        <v>43498</v>
      </c>
      <c r="AB135" s="7">
        <f t="shared" si="12"/>
        <v>43497</v>
      </c>
      <c r="AC135" s="7">
        <f t="shared" si="13"/>
        <v>43498</v>
      </c>
      <c r="AD135" s="7" t="str">
        <f t="shared" si="14"/>
        <v>Saturday</v>
      </c>
      <c r="AE135" s="2">
        <v>0.48217592592592595</v>
      </c>
      <c r="AF135" s="5">
        <v>1</v>
      </c>
      <c r="AG135" s="1">
        <v>43498</v>
      </c>
      <c r="AH135" s="7">
        <f t="shared" si="15"/>
        <v>43497</v>
      </c>
      <c r="AI135" s="7">
        <f t="shared" si="16"/>
        <v>43498</v>
      </c>
      <c r="AJ135" s="7" t="str">
        <f t="shared" si="17"/>
        <v>Saturday</v>
      </c>
      <c r="AK135" s="2">
        <v>0.49535879629629626</v>
      </c>
      <c r="AL135" t="s">
        <v>32</v>
      </c>
      <c r="AM135" t="s">
        <v>33</v>
      </c>
      <c r="AN135" t="s">
        <v>34</v>
      </c>
      <c r="AO135" t="s">
        <v>27</v>
      </c>
    </row>
    <row r="136" spans="1:41" x14ac:dyDescent="0.2">
      <c r="A136" t="s">
        <v>27</v>
      </c>
      <c r="B136">
        <v>1164213</v>
      </c>
      <c r="C136" t="s">
        <v>28</v>
      </c>
      <c r="G136" t="s">
        <v>29</v>
      </c>
      <c r="I136">
        <v>12626</v>
      </c>
      <c r="J136" t="s">
        <v>30</v>
      </c>
      <c r="K136" t="s">
        <v>62</v>
      </c>
      <c r="L136">
        <f>VLOOKUP($K136,Key!$A$1:$D$106,2,FALSE)</f>
        <v>43.041646999999998</v>
      </c>
      <c r="M136">
        <f>VLOOKUP($K136,Key!$A$1:$D$106,3,FALSE)</f>
        <v>-87.927257999999995</v>
      </c>
      <c r="N136" t="str">
        <f>VLOOKUP($K136,Key!$A$1:$D$106,4,FALSE)</f>
        <v>Milwaukee</v>
      </c>
      <c r="O136" t="s">
        <v>62</v>
      </c>
      <c r="P136">
        <f>VLOOKUP($O136,Key!$A$1:$D$106,2,FALSE)</f>
        <v>43.041646999999998</v>
      </c>
      <c r="Q136">
        <f>VLOOKUP($O136,Key!$A$1:$D$106,3,FALSE)</f>
        <v>-87.927257999999995</v>
      </c>
      <c r="R136" t="str">
        <f>VLOOKUP($O136,Key!$A$1:$D$106,4,FALSE)</f>
        <v>Milwaukee</v>
      </c>
      <c r="S136">
        <v>19</v>
      </c>
      <c r="T136">
        <v>0</v>
      </c>
      <c r="U136">
        <v>0</v>
      </c>
      <c r="V136" t="s">
        <v>32</v>
      </c>
      <c r="W136">
        <v>2</v>
      </c>
      <c r="X136">
        <v>1.9</v>
      </c>
      <c r="Y136">
        <v>80</v>
      </c>
      <c r="Z136" s="4">
        <v>-1</v>
      </c>
      <c r="AA136" s="1">
        <v>43498</v>
      </c>
      <c r="AB136" s="6">
        <f t="shared" si="12"/>
        <v>43497</v>
      </c>
      <c r="AC136" s="6">
        <f t="shared" si="13"/>
        <v>43498</v>
      </c>
      <c r="AD136" s="6" t="str">
        <f t="shared" si="14"/>
        <v>Saturday</v>
      </c>
      <c r="AE136" s="2">
        <v>0.48231481481481481</v>
      </c>
      <c r="AF136" s="4">
        <v>1</v>
      </c>
      <c r="AG136" s="1">
        <v>43498</v>
      </c>
      <c r="AH136" s="6">
        <f t="shared" si="15"/>
        <v>43497</v>
      </c>
      <c r="AI136" s="6">
        <f t="shared" si="16"/>
        <v>43498</v>
      </c>
      <c r="AJ136" s="6" t="str">
        <f t="shared" si="17"/>
        <v>Saturday</v>
      </c>
      <c r="AK136" s="2">
        <v>0.4952893518518518</v>
      </c>
      <c r="AL136" t="s">
        <v>32</v>
      </c>
      <c r="AM136" t="s">
        <v>33</v>
      </c>
      <c r="AN136" t="s">
        <v>34</v>
      </c>
      <c r="AO136" t="s">
        <v>27</v>
      </c>
    </row>
    <row r="137" spans="1:41" x14ac:dyDescent="0.2">
      <c r="A137" t="s">
        <v>27</v>
      </c>
      <c r="B137">
        <v>1164213</v>
      </c>
      <c r="C137" t="s">
        <v>28</v>
      </c>
      <c r="G137" t="s">
        <v>29</v>
      </c>
      <c r="I137">
        <v>42</v>
      </c>
      <c r="J137" t="s">
        <v>30</v>
      </c>
      <c r="K137" t="s">
        <v>62</v>
      </c>
      <c r="L137">
        <f>VLOOKUP($K137,Key!$A$1:$D$106,2,FALSE)</f>
        <v>43.041646999999998</v>
      </c>
      <c r="M137">
        <f>VLOOKUP($K137,Key!$A$1:$D$106,3,FALSE)</f>
        <v>-87.927257999999995</v>
      </c>
      <c r="N137" t="str">
        <f>VLOOKUP($K137,Key!$A$1:$D$106,4,FALSE)</f>
        <v>Milwaukee</v>
      </c>
      <c r="O137" t="s">
        <v>62</v>
      </c>
      <c r="P137">
        <f>VLOOKUP($O137,Key!$A$1:$D$106,2,FALSE)</f>
        <v>43.041646999999998</v>
      </c>
      <c r="Q137">
        <f>VLOOKUP($O137,Key!$A$1:$D$106,3,FALSE)</f>
        <v>-87.927257999999995</v>
      </c>
      <c r="R137" t="str">
        <f>VLOOKUP($O137,Key!$A$1:$D$106,4,FALSE)</f>
        <v>Milwaukee</v>
      </c>
      <c r="S137">
        <v>19</v>
      </c>
      <c r="T137">
        <v>0</v>
      </c>
      <c r="U137">
        <v>0</v>
      </c>
      <c r="V137" t="s">
        <v>32</v>
      </c>
      <c r="W137">
        <v>2</v>
      </c>
      <c r="X137">
        <v>1.9</v>
      </c>
      <c r="Y137">
        <v>80</v>
      </c>
      <c r="Z137" s="5">
        <v>-1</v>
      </c>
      <c r="AA137" s="1">
        <v>43498</v>
      </c>
      <c r="AB137" s="7">
        <f t="shared" si="12"/>
        <v>43497</v>
      </c>
      <c r="AC137" s="7">
        <f t="shared" si="13"/>
        <v>43498</v>
      </c>
      <c r="AD137" s="7" t="str">
        <f t="shared" si="14"/>
        <v>Saturday</v>
      </c>
      <c r="AE137" s="2">
        <v>0.48254629629629631</v>
      </c>
      <c r="AF137" s="5">
        <v>1</v>
      </c>
      <c r="AG137" s="1">
        <v>43498</v>
      </c>
      <c r="AH137" s="7">
        <f t="shared" si="15"/>
        <v>43497</v>
      </c>
      <c r="AI137" s="7">
        <f t="shared" si="16"/>
        <v>43498</v>
      </c>
      <c r="AJ137" s="7" t="str">
        <f t="shared" si="17"/>
        <v>Saturday</v>
      </c>
      <c r="AK137" s="2">
        <v>0.49513888888888885</v>
      </c>
      <c r="AL137" t="s">
        <v>32</v>
      </c>
      <c r="AM137" t="s">
        <v>33</v>
      </c>
      <c r="AN137" t="s">
        <v>34</v>
      </c>
      <c r="AO137" t="s">
        <v>27</v>
      </c>
    </row>
    <row r="138" spans="1:41" x14ac:dyDescent="0.2">
      <c r="A138" t="s">
        <v>27</v>
      </c>
      <c r="B138">
        <v>1164213</v>
      </c>
      <c r="C138" t="s">
        <v>28</v>
      </c>
      <c r="G138" t="s">
        <v>29</v>
      </c>
      <c r="I138">
        <v>6</v>
      </c>
      <c r="J138" t="s">
        <v>30</v>
      </c>
      <c r="K138" t="s">
        <v>63</v>
      </c>
      <c r="L138">
        <f>VLOOKUP($K138,Key!$A$1:$D$106,2,FALSE)</f>
        <v>43.049230000000001</v>
      </c>
      <c r="M138">
        <f>VLOOKUP($K138,Key!$A$1:$D$106,3,FALSE)</f>
        <v>-87.911940000000001</v>
      </c>
      <c r="N138" t="str">
        <f>VLOOKUP($K138,Key!$A$1:$D$106,4,FALSE)</f>
        <v>Milwaukee</v>
      </c>
      <c r="O138" t="s">
        <v>63</v>
      </c>
      <c r="P138">
        <f>VLOOKUP($O138,Key!$A$1:$D$106,2,FALSE)</f>
        <v>43.049230000000001</v>
      </c>
      <c r="Q138">
        <f>VLOOKUP($O138,Key!$A$1:$D$106,3,FALSE)</f>
        <v>-87.911940000000001</v>
      </c>
      <c r="R138" t="str">
        <f>VLOOKUP($O138,Key!$A$1:$D$106,4,FALSE)</f>
        <v>Milwaukee</v>
      </c>
      <c r="S138">
        <v>13</v>
      </c>
      <c r="T138">
        <v>0</v>
      </c>
      <c r="U138">
        <v>0</v>
      </c>
      <c r="V138" t="s">
        <v>32</v>
      </c>
      <c r="W138">
        <v>1</v>
      </c>
      <c r="X138">
        <v>1</v>
      </c>
      <c r="Y138">
        <v>40</v>
      </c>
      <c r="Z138" s="4">
        <v>-1</v>
      </c>
      <c r="AA138" s="1">
        <v>43498</v>
      </c>
      <c r="AB138" s="6">
        <f t="shared" si="12"/>
        <v>43497</v>
      </c>
      <c r="AC138" s="6">
        <f t="shared" si="13"/>
        <v>43498</v>
      </c>
      <c r="AD138" s="6" t="str">
        <f t="shared" si="14"/>
        <v>Saturday</v>
      </c>
      <c r="AE138" s="2">
        <v>0.50577546296296294</v>
      </c>
      <c r="AF138" s="4">
        <v>1</v>
      </c>
      <c r="AG138" s="1">
        <v>43498</v>
      </c>
      <c r="AH138" s="6">
        <f t="shared" si="15"/>
        <v>43497</v>
      </c>
      <c r="AI138" s="6">
        <f t="shared" si="16"/>
        <v>43498</v>
      </c>
      <c r="AJ138" s="6" t="str">
        <f t="shared" si="17"/>
        <v>Saturday</v>
      </c>
      <c r="AK138" s="2">
        <v>0.51474537037037038</v>
      </c>
      <c r="AL138" t="s">
        <v>32</v>
      </c>
      <c r="AM138" t="s">
        <v>33</v>
      </c>
      <c r="AN138" t="s">
        <v>34</v>
      </c>
      <c r="AO138" t="s">
        <v>27</v>
      </c>
    </row>
    <row r="139" spans="1:41" x14ac:dyDescent="0.2">
      <c r="A139" t="s">
        <v>27</v>
      </c>
      <c r="B139">
        <v>1164213</v>
      </c>
      <c r="C139" t="s">
        <v>28</v>
      </c>
      <c r="G139" t="s">
        <v>29</v>
      </c>
      <c r="I139">
        <v>5458</v>
      </c>
      <c r="J139" t="s">
        <v>30</v>
      </c>
      <c r="K139" t="s">
        <v>63</v>
      </c>
      <c r="L139">
        <f>VLOOKUP($K139,Key!$A$1:$D$106,2,FALSE)</f>
        <v>43.049230000000001</v>
      </c>
      <c r="M139">
        <f>VLOOKUP($K139,Key!$A$1:$D$106,3,FALSE)</f>
        <v>-87.911940000000001</v>
      </c>
      <c r="N139" t="str">
        <f>VLOOKUP($K139,Key!$A$1:$D$106,4,FALSE)</f>
        <v>Milwaukee</v>
      </c>
      <c r="O139" t="s">
        <v>63</v>
      </c>
      <c r="P139">
        <f>VLOOKUP($O139,Key!$A$1:$D$106,2,FALSE)</f>
        <v>43.049230000000001</v>
      </c>
      <c r="Q139">
        <f>VLOOKUP($O139,Key!$A$1:$D$106,3,FALSE)</f>
        <v>-87.911940000000001</v>
      </c>
      <c r="R139" t="str">
        <f>VLOOKUP($O139,Key!$A$1:$D$106,4,FALSE)</f>
        <v>Milwaukee</v>
      </c>
      <c r="S139">
        <v>13</v>
      </c>
      <c r="T139">
        <v>0</v>
      </c>
      <c r="U139">
        <v>0</v>
      </c>
      <c r="V139" t="s">
        <v>32</v>
      </c>
      <c r="W139">
        <v>1</v>
      </c>
      <c r="X139">
        <v>1</v>
      </c>
      <c r="Y139">
        <v>40</v>
      </c>
      <c r="Z139" s="5">
        <v>-1</v>
      </c>
      <c r="AA139" s="1">
        <v>43498</v>
      </c>
      <c r="AB139" s="7">
        <f t="shared" si="12"/>
        <v>43497</v>
      </c>
      <c r="AC139" s="7">
        <f t="shared" si="13"/>
        <v>43498</v>
      </c>
      <c r="AD139" s="7" t="str">
        <f t="shared" si="14"/>
        <v>Saturday</v>
      </c>
      <c r="AE139" s="2">
        <v>0.50534722222222228</v>
      </c>
      <c r="AF139" s="5">
        <v>1</v>
      </c>
      <c r="AG139" s="1">
        <v>43498</v>
      </c>
      <c r="AH139" s="7">
        <f t="shared" si="15"/>
        <v>43497</v>
      </c>
      <c r="AI139" s="7">
        <f t="shared" si="16"/>
        <v>43498</v>
      </c>
      <c r="AJ139" s="7" t="str">
        <f t="shared" si="17"/>
        <v>Saturday</v>
      </c>
      <c r="AK139" s="2">
        <v>0.51440972222222225</v>
      </c>
      <c r="AL139" t="s">
        <v>32</v>
      </c>
      <c r="AM139" t="s">
        <v>33</v>
      </c>
      <c r="AN139" t="s">
        <v>34</v>
      </c>
      <c r="AO139" t="s">
        <v>27</v>
      </c>
    </row>
    <row r="140" spans="1:41" x14ac:dyDescent="0.2">
      <c r="A140" t="s">
        <v>27</v>
      </c>
      <c r="B140">
        <v>1164213</v>
      </c>
      <c r="C140" t="s">
        <v>28</v>
      </c>
      <c r="G140" t="s">
        <v>29</v>
      </c>
      <c r="I140">
        <v>12677</v>
      </c>
      <c r="J140" t="s">
        <v>30</v>
      </c>
      <c r="K140" t="s">
        <v>64</v>
      </c>
      <c r="L140">
        <f>VLOOKUP($K140,Key!$A$1:$D$106,2,FALSE)</f>
        <v>43.052549999999997</v>
      </c>
      <c r="M140">
        <f>VLOOKUP($K140,Key!$A$1:$D$106,3,FALSE)</f>
        <v>-87.909329999999997</v>
      </c>
      <c r="N140" t="str">
        <f>VLOOKUP($K140,Key!$A$1:$D$106,4,FALSE)</f>
        <v>Milwaukee</v>
      </c>
      <c r="O140" t="s">
        <v>64</v>
      </c>
      <c r="P140">
        <f>VLOOKUP($O140,Key!$A$1:$D$106,2,FALSE)</f>
        <v>43.052549999999997</v>
      </c>
      <c r="Q140">
        <f>VLOOKUP($O140,Key!$A$1:$D$106,3,FALSE)</f>
        <v>-87.909329999999997</v>
      </c>
      <c r="R140" t="str">
        <f>VLOOKUP($O140,Key!$A$1:$D$106,4,FALSE)</f>
        <v>Milwaukee</v>
      </c>
      <c r="S140">
        <v>13</v>
      </c>
      <c r="T140">
        <v>0</v>
      </c>
      <c r="U140">
        <v>0</v>
      </c>
      <c r="V140" t="s">
        <v>32</v>
      </c>
      <c r="W140">
        <v>1</v>
      </c>
      <c r="X140">
        <v>1</v>
      </c>
      <c r="Y140">
        <v>40</v>
      </c>
      <c r="Z140" s="4">
        <v>-1</v>
      </c>
      <c r="AA140" s="1">
        <v>43498</v>
      </c>
      <c r="AB140" s="6">
        <f t="shared" si="12"/>
        <v>43497</v>
      </c>
      <c r="AC140" s="6">
        <f t="shared" si="13"/>
        <v>43498</v>
      </c>
      <c r="AD140" s="6" t="str">
        <f t="shared" si="14"/>
        <v>Saturday</v>
      </c>
      <c r="AE140" s="2">
        <v>0.57181712962962961</v>
      </c>
      <c r="AF140" s="4">
        <v>1</v>
      </c>
      <c r="AG140" s="1">
        <v>43498</v>
      </c>
      <c r="AH140" s="6">
        <f t="shared" si="15"/>
        <v>43497</v>
      </c>
      <c r="AI140" s="6">
        <f t="shared" si="16"/>
        <v>43498</v>
      </c>
      <c r="AJ140" s="6" t="str">
        <f t="shared" si="17"/>
        <v>Saturday</v>
      </c>
      <c r="AK140" s="2">
        <v>0.58069444444444451</v>
      </c>
      <c r="AL140" t="s">
        <v>32</v>
      </c>
      <c r="AM140" t="s">
        <v>33</v>
      </c>
      <c r="AN140" t="s">
        <v>34</v>
      </c>
      <c r="AO140" t="s">
        <v>27</v>
      </c>
    </row>
    <row r="141" spans="1:41" x14ac:dyDescent="0.2">
      <c r="A141" t="s">
        <v>27</v>
      </c>
      <c r="B141">
        <v>1164213</v>
      </c>
      <c r="C141" t="s">
        <v>28</v>
      </c>
      <c r="G141" t="s">
        <v>29</v>
      </c>
      <c r="I141">
        <v>11054</v>
      </c>
      <c r="J141" t="s">
        <v>30</v>
      </c>
      <c r="K141" t="s">
        <v>64</v>
      </c>
      <c r="L141">
        <f>VLOOKUP($K141,Key!$A$1:$D$106,2,FALSE)</f>
        <v>43.052549999999997</v>
      </c>
      <c r="M141">
        <f>VLOOKUP($K141,Key!$A$1:$D$106,3,FALSE)</f>
        <v>-87.909329999999997</v>
      </c>
      <c r="N141" t="str">
        <f>VLOOKUP($K141,Key!$A$1:$D$106,4,FALSE)</f>
        <v>Milwaukee</v>
      </c>
      <c r="O141" t="s">
        <v>64</v>
      </c>
      <c r="P141">
        <f>VLOOKUP($O141,Key!$A$1:$D$106,2,FALSE)</f>
        <v>43.052549999999997</v>
      </c>
      <c r="Q141">
        <f>VLOOKUP($O141,Key!$A$1:$D$106,3,FALSE)</f>
        <v>-87.909329999999997</v>
      </c>
      <c r="R141" t="str">
        <f>VLOOKUP($O141,Key!$A$1:$D$106,4,FALSE)</f>
        <v>Milwaukee</v>
      </c>
      <c r="S141">
        <v>10</v>
      </c>
      <c r="T141">
        <v>0</v>
      </c>
      <c r="U141">
        <v>0</v>
      </c>
      <c r="V141" t="s">
        <v>32</v>
      </c>
      <c r="W141">
        <v>1</v>
      </c>
      <c r="X141">
        <v>1</v>
      </c>
      <c r="Y141">
        <v>40</v>
      </c>
      <c r="Z141" s="5">
        <v>-1</v>
      </c>
      <c r="AA141" s="1">
        <v>43498</v>
      </c>
      <c r="AB141" s="7">
        <f t="shared" si="12"/>
        <v>43497</v>
      </c>
      <c r="AC141" s="7">
        <f t="shared" si="13"/>
        <v>43498</v>
      </c>
      <c r="AD141" s="7" t="str">
        <f t="shared" si="14"/>
        <v>Saturday</v>
      </c>
      <c r="AE141" s="2">
        <v>0.57254629629629628</v>
      </c>
      <c r="AF141" s="5">
        <v>1</v>
      </c>
      <c r="AG141" s="1">
        <v>43498</v>
      </c>
      <c r="AH141" s="7">
        <f t="shared" si="15"/>
        <v>43497</v>
      </c>
      <c r="AI141" s="7">
        <f t="shared" si="16"/>
        <v>43498</v>
      </c>
      <c r="AJ141" s="7" t="str">
        <f t="shared" si="17"/>
        <v>Saturday</v>
      </c>
      <c r="AK141" s="2">
        <v>0.57979166666666659</v>
      </c>
      <c r="AL141" t="s">
        <v>32</v>
      </c>
      <c r="AM141" t="s">
        <v>33</v>
      </c>
      <c r="AN141" t="s">
        <v>34</v>
      </c>
      <c r="AO141" t="s">
        <v>27</v>
      </c>
    </row>
    <row r="142" spans="1:41" x14ac:dyDescent="0.2">
      <c r="A142" t="s">
        <v>27</v>
      </c>
      <c r="B142">
        <v>1164213</v>
      </c>
      <c r="C142" t="s">
        <v>28</v>
      </c>
      <c r="G142" t="s">
        <v>29</v>
      </c>
      <c r="I142">
        <v>168</v>
      </c>
      <c r="J142" t="s">
        <v>30</v>
      </c>
      <c r="K142" t="s">
        <v>64</v>
      </c>
      <c r="L142">
        <f>VLOOKUP($K142,Key!$A$1:$D$106,2,FALSE)</f>
        <v>43.052549999999997</v>
      </c>
      <c r="M142">
        <f>VLOOKUP($K142,Key!$A$1:$D$106,3,FALSE)</f>
        <v>-87.909329999999997</v>
      </c>
      <c r="N142" t="str">
        <f>VLOOKUP($K142,Key!$A$1:$D$106,4,FALSE)</f>
        <v>Milwaukee</v>
      </c>
      <c r="O142" t="s">
        <v>64</v>
      </c>
      <c r="P142">
        <f>VLOOKUP($O142,Key!$A$1:$D$106,2,FALSE)</f>
        <v>43.052549999999997</v>
      </c>
      <c r="Q142">
        <f>VLOOKUP($O142,Key!$A$1:$D$106,3,FALSE)</f>
        <v>-87.909329999999997</v>
      </c>
      <c r="R142" t="str">
        <f>VLOOKUP($O142,Key!$A$1:$D$106,4,FALSE)</f>
        <v>Milwaukee</v>
      </c>
      <c r="S142">
        <v>10</v>
      </c>
      <c r="T142">
        <v>0</v>
      </c>
      <c r="U142">
        <v>0</v>
      </c>
      <c r="V142" t="s">
        <v>32</v>
      </c>
      <c r="W142">
        <v>1</v>
      </c>
      <c r="X142">
        <v>1</v>
      </c>
      <c r="Y142">
        <v>40</v>
      </c>
      <c r="Z142" s="4">
        <v>-1</v>
      </c>
      <c r="AA142" s="1">
        <v>43498</v>
      </c>
      <c r="AB142" s="6">
        <f t="shared" si="12"/>
        <v>43497</v>
      </c>
      <c r="AC142" s="6">
        <f t="shared" si="13"/>
        <v>43498</v>
      </c>
      <c r="AD142" s="6" t="str">
        <f t="shared" si="14"/>
        <v>Saturday</v>
      </c>
      <c r="AE142" s="2">
        <v>0.57275462962962964</v>
      </c>
      <c r="AF142" s="4">
        <v>1</v>
      </c>
      <c r="AG142" s="1">
        <v>43498</v>
      </c>
      <c r="AH142" s="6">
        <f t="shared" si="15"/>
        <v>43497</v>
      </c>
      <c r="AI142" s="6">
        <f t="shared" si="16"/>
        <v>43498</v>
      </c>
      <c r="AJ142" s="6" t="str">
        <f t="shared" si="17"/>
        <v>Saturday</v>
      </c>
      <c r="AK142" s="2">
        <v>0.57965277777777779</v>
      </c>
      <c r="AL142" t="s">
        <v>32</v>
      </c>
      <c r="AM142" t="s">
        <v>33</v>
      </c>
      <c r="AN142" t="s">
        <v>34</v>
      </c>
      <c r="AO142" t="s">
        <v>27</v>
      </c>
    </row>
    <row r="143" spans="1:41" x14ac:dyDescent="0.2">
      <c r="A143" t="s">
        <v>27</v>
      </c>
      <c r="B143">
        <v>1164213</v>
      </c>
      <c r="C143" t="s">
        <v>28</v>
      </c>
      <c r="G143" t="s">
        <v>29</v>
      </c>
      <c r="I143">
        <v>5521</v>
      </c>
      <c r="J143" t="s">
        <v>30</v>
      </c>
      <c r="K143" t="s">
        <v>64</v>
      </c>
      <c r="L143">
        <f>VLOOKUP($K143,Key!$A$1:$D$106,2,FALSE)</f>
        <v>43.052549999999997</v>
      </c>
      <c r="M143">
        <f>VLOOKUP($K143,Key!$A$1:$D$106,3,FALSE)</f>
        <v>-87.909329999999997</v>
      </c>
      <c r="N143" t="str">
        <f>VLOOKUP($K143,Key!$A$1:$D$106,4,FALSE)</f>
        <v>Milwaukee</v>
      </c>
      <c r="O143" t="s">
        <v>64</v>
      </c>
      <c r="P143">
        <f>VLOOKUP($O143,Key!$A$1:$D$106,2,FALSE)</f>
        <v>43.052549999999997</v>
      </c>
      <c r="Q143">
        <f>VLOOKUP($O143,Key!$A$1:$D$106,3,FALSE)</f>
        <v>-87.909329999999997</v>
      </c>
      <c r="R143" t="str">
        <f>VLOOKUP($O143,Key!$A$1:$D$106,4,FALSE)</f>
        <v>Milwaukee</v>
      </c>
      <c r="S143">
        <v>9</v>
      </c>
      <c r="T143">
        <v>0</v>
      </c>
      <c r="U143">
        <v>0</v>
      </c>
      <c r="V143" t="s">
        <v>32</v>
      </c>
      <c r="W143">
        <v>1</v>
      </c>
      <c r="X143">
        <v>1</v>
      </c>
      <c r="Y143">
        <v>40</v>
      </c>
      <c r="Z143" s="5">
        <v>-1</v>
      </c>
      <c r="AA143" s="1">
        <v>43498</v>
      </c>
      <c r="AB143" s="7">
        <f t="shared" si="12"/>
        <v>43497</v>
      </c>
      <c r="AC143" s="7">
        <f t="shared" si="13"/>
        <v>43498</v>
      </c>
      <c r="AD143" s="7" t="str">
        <f t="shared" si="14"/>
        <v>Saturday</v>
      </c>
      <c r="AE143" s="2">
        <v>0.57296296296296301</v>
      </c>
      <c r="AF143" s="5">
        <v>1</v>
      </c>
      <c r="AG143" s="1">
        <v>43498</v>
      </c>
      <c r="AH143" s="7">
        <f t="shared" si="15"/>
        <v>43497</v>
      </c>
      <c r="AI143" s="7">
        <f t="shared" si="16"/>
        <v>43498</v>
      </c>
      <c r="AJ143" s="7" t="str">
        <f t="shared" si="17"/>
        <v>Saturday</v>
      </c>
      <c r="AK143" s="2">
        <v>0.57952546296296303</v>
      </c>
      <c r="AL143" t="s">
        <v>32</v>
      </c>
      <c r="AM143" t="s">
        <v>33</v>
      </c>
      <c r="AN143" t="s">
        <v>34</v>
      </c>
      <c r="AO143" t="s">
        <v>27</v>
      </c>
    </row>
    <row r="144" spans="1:41" x14ac:dyDescent="0.2">
      <c r="A144" t="s">
        <v>27</v>
      </c>
      <c r="B144">
        <v>1164213</v>
      </c>
      <c r="C144" t="s">
        <v>28</v>
      </c>
      <c r="G144" t="s">
        <v>29</v>
      </c>
      <c r="I144">
        <v>5485</v>
      </c>
      <c r="J144" t="s">
        <v>30</v>
      </c>
      <c r="K144" t="s">
        <v>64</v>
      </c>
      <c r="L144">
        <f>VLOOKUP($K144,Key!$A$1:$D$106,2,FALSE)</f>
        <v>43.052549999999997</v>
      </c>
      <c r="M144">
        <f>VLOOKUP($K144,Key!$A$1:$D$106,3,FALSE)</f>
        <v>-87.909329999999997</v>
      </c>
      <c r="N144" t="str">
        <f>VLOOKUP($K144,Key!$A$1:$D$106,4,FALSE)</f>
        <v>Milwaukee</v>
      </c>
      <c r="O144" t="s">
        <v>64</v>
      </c>
      <c r="P144">
        <f>VLOOKUP($O144,Key!$A$1:$D$106,2,FALSE)</f>
        <v>43.052549999999997</v>
      </c>
      <c r="Q144">
        <f>VLOOKUP($O144,Key!$A$1:$D$106,3,FALSE)</f>
        <v>-87.909329999999997</v>
      </c>
      <c r="R144" t="str">
        <f>VLOOKUP($O144,Key!$A$1:$D$106,4,FALSE)</f>
        <v>Milwaukee</v>
      </c>
      <c r="S144">
        <v>1</v>
      </c>
      <c r="T144">
        <v>0</v>
      </c>
      <c r="U144">
        <v>0</v>
      </c>
      <c r="V144" t="s">
        <v>32</v>
      </c>
      <c r="W144">
        <v>0</v>
      </c>
      <c r="X144">
        <v>0</v>
      </c>
      <c r="Y144">
        <v>0</v>
      </c>
      <c r="Z144" s="4">
        <v>-1</v>
      </c>
      <c r="AA144" s="1">
        <v>43498</v>
      </c>
      <c r="AB144" s="6">
        <f t="shared" si="12"/>
        <v>43497</v>
      </c>
      <c r="AC144" s="6">
        <f t="shared" si="13"/>
        <v>43498</v>
      </c>
      <c r="AD144" s="6" t="str">
        <f t="shared" si="14"/>
        <v>Saturday</v>
      </c>
      <c r="AE144" s="2">
        <v>0.57982638888888893</v>
      </c>
      <c r="AF144" s="4">
        <v>1</v>
      </c>
      <c r="AG144" s="1">
        <v>43498</v>
      </c>
      <c r="AH144" s="6">
        <f t="shared" si="15"/>
        <v>43497</v>
      </c>
      <c r="AI144" s="6">
        <f t="shared" si="16"/>
        <v>43498</v>
      </c>
      <c r="AJ144" s="6" t="str">
        <f t="shared" si="17"/>
        <v>Saturday</v>
      </c>
      <c r="AK144" s="2">
        <v>0.58027777777777778</v>
      </c>
      <c r="AL144" t="s">
        <v>32</v>
      </c>
      <c r="AM144" t="s">
        <v>33</v>
      </c>
      <c r="AN144" t="s">
        <v>34</v>
      </c>
      <c r="AO144" t="s">
        <v>27</v>
      </c>
    </row>
    <row r="145" spans="1:41" x14ac:dyDescent="0.2">
      <c r="A145" t="s">
        <v>27</v>
      </c>
      <c r="B145">
        <v>1164213</v>
      </c>
      <c r="C145" t="s">
        <v>28</v>
      </c>
      <c r="G145" t="s">
        <v>29</v>
      </c>
      <c r="I145">
        <v>12677</v>
      </c>
      <c r="J145" t="s">
        <v>30</v>
      </c>
      <c r="K145" t="s">
        <v>64</v>
      </c>
      <c r="L145">
        <f>VLOOKUP($K145,Key!$A$1:$D$106,2,FALSE)</f>
        <v>43.052549999999997</v>
      </c>
      <c r="M145">
        <f>VLOOKUP($K145,Key!$A$1:$D$106,3,FALSE)</f>
        <v>-87.909329999999997</v>
      </c>
      <c r="N145" t="str">
        <f>VLOOKUP($K145,Key!$A$1:$D$106,4,FALSE)</f>
        <v>Milwaukee</v>
      </c>
      <c r="O145" t="s">
        <v>64</v>
      </c>
      <c r="P145">
        <f>VLOOKUP($O145,Key!$A$1:$D$106,2,FALSE)</f>
        <v>43.052549999999997</v>
      </c>
      <c r="Q145">
        <f>VLOOKUP($O145,Key!$A$1:$D$106,3,FALSE)</f>
        <v>-87.909329999999997</v>
      </c>
      <c r="R145" t="str">
        <f>VLOOKUP($O145,Key!$A$1:$D$106,4,FALSE)</f>
        <v>Milwaukee</v>
      </c>
      <c r="S145">
        <v>0</v>
      </c>
      <c r="T145">
        <v>0</v>
      </c>
      <c r="U145">
        <v>0</v>
      </c>
      <c r="V145" t="s">
        <v>32</v>
      </c>
      <c r="W145">
        <v>0</v>
      </c>
      <c r="X145">
        <v>0</v>
      </c>
      <c r="Y145">
        <v>0</v>
      </c>
      <c r="Z145" s="5">
        <v>-1</v>
      </c>
      <c r="AA145" s="1">
        <v>43498</v>
      </c>
      <c r="AB145" s="7">
        <f t="shared" si="12"/>
        <v>43497</v>
      </c>
      <c r="AC145" s="7">
        <f t="shared" si="13"/>
        <v>43498</v>
      </c>
      <c r="AD145" s="7" t="str">
        <f t="shared" si="14"/>
        <v>Saturday</v>
      </c>
      <c r="AE145" s="2">
        <v>0.58081018518518512</v>
      </c>
      <c r="AF145" s="5">
        <v>1</v>
      </c>
      <c r="AG145" s="1">
        <v>43498</v>
      </c>
      <c r="AH145" s="7">
        <f t="shared" si="15"/>
        <v>43497</v>
      </c>
      <c r="AI145" s="7">
        <f t="shared" si="16"/>
        <v>43498</v>
      </c>
      <c r="AJ145" s="7" t="str">
        <f t="shared" si="17"/>
        <v>Saturday</v>
      </c>
      <c r="AK145" s="2">
        <v>0.58123842592592589</v>
      </c>
      <c r="AL145" t="s">
        <v>32</v>
      </c>
      <c r="AM145" t="s">
        <v>33</v>
      </c>
      <c r="AN145" t="s">
        <v>34</v>
      </c>
      <c r="AO145" t="s">
        <v>27</v>
      </c>
    </row>
    <row r="146" spans="1:41" x14ac:dyDescent="0.2">
      <c r="A146" t="s">
        <v>27</v>
      </c>
      <c r="B146">
        <v>1164213</v>
      </c>
      <c r="C146" t="s">
        <v>28</v>
      </c>
      <c r="G146" t="s">
        <v>29</v>
      </c>
      <c r="I146">
        <v>12689</v>
      </c>
      <c r="J146" t="s">
        <v>30</v>
      </c>
      <c r="K146" t="s">
        <v>65</v>
      </c>
      <c r="L146">
        <f>VLOOKUP($K146,Key!$A$1:$D$106,2,FALSE)</f>
        <v>43.040154000000001</v>
      </c>
      <c r="M146">
        <f>VLOOKUP($K146,Key!$A$1:$D$106,3,FALSE)</f>
        <v>-87.932113000000001</v>
      </c>
      <c r="N146" t="str">
        <f>VLOOKUP($K146,Key!$A$1:$D$106,4,FALSE)</f>
        <v>Milwaukee</v>
      </c>
      <c r="O146" t="s">
        <v>65</v>
      </c>
      <c r="P146">
        <f>VLOOKUP($O146,Key!$A$1:$D$106,2,FALSE)</f>
        <v>43.040154000000001</v>
      </c>
      <c r="Q146">
        <f>VLOOKUP($O146,Key!$A$1:$D$106,3,FALSE)</f>
        <v>-87.932113000000001</v>
      </c>
      <c r="R146" t="str">
        <f>VLOOKUP($O146,Key!$A$1:$D$106,4,FALSE)</f>
        <v>Milwaukee</v>
      </c>
      <c r="S146">
        <v>17</v>
      </c>
      <c r="T146">
        <v>0</v>
      </c>
      <c r="U146">
        <v>0</v>
      </c>
      <c r="V146" t="s">
        <v>32</v>
      </c>
      <c r="W146">
        <v>2</v>
      </c>
      <c r="X146">
        <v>1.9</v>
      </c>
      <c r="Y146">
        <v>80</v>
      </c>
      <c r="Z146" s="4">
        <v>-1</v>
      </c>
      <c r="AA146" s="1">
        <v>43498</v>
      </c>
      <c r="AB146" s="6">
        <f t="shared" si="12"/>
        <v>43497</v>
      </c>
      <c r="AC146" s="6">
        <f t="shared" si="13"/>
        <v>43498</v>
      </c>
      <c r="AD146" s="6" t="str">
        <f t="shared" si="14"/>
        <v>Saturday</v>
      </c>
      <c r="AE146" s="2">
        <v>0.46491898148148153</v>
      </c>
      <c r="AF146" s="4">
        <v>1</v>
      </c>
      <c r="AG146" s="1">
        <v>43498</v>
      </c>
      <c r="AH146" s="6">
        <f t="shared" si="15"/>
        <v>43497</v>
      </c>
      <c r="AI146" s="6">
        <f t="shared" si="16"/>
        <v>43498</v>
      </c>
      <c r="AJ146" s="6" t="str">
        <f t="shared" si="17"/>
        <v>Saturday</v>
      </c>
      <c r="AK146" s="2">
        <v>0.47655092592592596</v>
      </c>
      <c r="AL146" t="s">
        <v>32</v>
      </c>
      <c r="AM146" t="s">
        <v>33</v>
      </c>
      <c r="AN146" t="s">
        <v>34</v>
      </c>
      <c r="AO146" t="s">
        <v>27</v>
      </c>
    </row>
    <row r="147" spans="1:41" x14ac:dyDescent="0.2">
      <c r="A147" t="s">
        <v>27</v>
      </c>
      <c r="B147">
        <v>1164213</v>
      </c>
      <c r="C147" t="s">
        <v>28</v>
      </c>
      <c r="G147" t="s">
        <v>29</v>
      </c>
      <c r="I147">
        <v>11056</v>
      </c>
      <c r="J147" t="s">
        <v>30</v>
      </c>
      <c r="K147" t="s">
        <v>49</v>
      </c>
      <c r="L147">
        <f>VLOOKUP($K147,Key!$A$1:$D$106,2,FALSE)</f>
        <v>43.03913</v>
      </c>
      <c r="M147">
        <f>VLOOKUP($K147,Key!$A$1:$D$106,3,FALSE)</f>
        <v>-87.916150000000002</v>
      </c>
      <c r="N147" t="str">
        <f>VLOOKUP($K147,Key!$A$1:$D$106,4,FALSE)</f>
        <v>Milwaukee</v>
      </c>
      <c r="O147" t="s">
        <v>49</v>
      </c>
      <c r="P147">
        <f>VLOOKUP($O147,Key!$A$1:$D$106,2,FALSE)</f>
        <v>43.03913</v>
      </c>
      <c r="Q147">
        <f>VLOOKUP($O147,Key!$A$1:$D$106,3,FALSE)</f>
        <v>-87.916150000000002</v>
      </c>
      <c r="R147" t="str">
        <f>VLOOKUP($O147,Key!$A$1:$D$106,4,FALSE)</f>
        <v>Milwaukee</v>
      </c>
      <c r="S147">
        <v>36</v>
      </c>
      <c r="T147">
        <v>0</v>
      </c>
      <c r="U147">
        <v>0</v>
      </c>
      <c r="V147" t="s">
        <v>32</v>
      </c>
      <c r="W147">
        <v>5</v>
      </c>
      <c r="X147">
        <v>4.8</v>
      </c>
      <c r="Y147">
        <v>200</v>
      </c>
      <c r="Z147" s="5">
        <v>-1</v>
      </c>
      <c r="AA147" s="1">
        <v>43498</v>
      </c>
      <c r="AB147" s="7">
        <f t="shared" si="12"/>
        <v>43497</v>
      </c>
      <c r="AC147" s="7">
        <f t="shared" si="13"/>
        <v>43498</v>
      </c>
      <c r="AD147" s="7" t="str">
        <f t="shared" si="14"/>
        <v>Saturday</v>
      </c>
      <c r="AE147" s="2">
        <v>0.40100694444444446</v>
      </c>
      <c r="AF147" s="5">
        <v>1</v>
      </c>
      <c r="AG147" s="1">
        <v>43498</v>
      </c>
      <c r="AH147" s="7">
        <f t="shared" si="15"/>
        <v>43497</v>
      </c>
      <c r="AI147" s="7">
        <f t="shared" si="16"/>
        <v>43498</v>
      </c>
      <c r="AJ147" s="7" t="str">
        <f t="shared" si="17"/>
        <v>Saturday</v>
      </c>
      <c r="AK147" s="2">
        <v>0.42574074074074075</v>
      </c>
      <c r="AL147" t="s">
        <v>33</v>
      </c>
      <c r="AM147" t="s">
        <v>33</v>
      </c>
      <c r="AN147" t="s">
        <v>34</v>
      </c>
      <c r="AO147" t="s">
        <v>27</v>
      </c>
    </row>
    <row r="148" spans="1:41" x14ac:dyDescent="0.2">
      <c r="A148" t="s">
        <v>27</v>
      </c>
      <c r="B148">
        <v>1164213</v>
      </c>
      <c r="C148" t="s">
        <v>28</v>
      </c>
      <c r="G148" t="s">
        <v>29</v>
      </c>
      <c r="I148">
        <v>11139</v>
      </c>
      <c r="J148" t="s">
        <v>30</v>
      </c>
      <c r="K148" t="s">
        <v>49</v>
      </c>
      <c r="L148">
        <f>VLOOKUP($K148,Key!$A$1:$D$106,2,FALSE)</f>
        <v>43.03913</v>
      </c>
      <c r="M148">
        <f>VLOOKUP($K148,Key!$A$1:$D$106,3,FALSE)</f>
        <v>-87.916150000000002</v>
      </c>
      <c r="N148" t="str">
        <f>VLOOKUP($K148,Key!$A$1:$D$106,4,FALSE)</f>
        <v>Milwaukee</v>
      </c>
      <c r="O148" t="s">
        <v>49</v>
      </c>
      <c r="P148">
        <f>VLOOKUP($O148,Key!$A$1:$D$106,2,FALSE)</f>
        <v>43.03913</v>
      </c>
      <c r="Q148">
        <f>VLOOKUP($O148,Key!$A$1:$D$106,3,FALSE)</f>
        <v>-87.916150000000002</v>
      </c>
      <c r="R148" t="str">
        <f>VLOOKUP($O148,Key!$A$1:$D$106,4,FALSE)</f>
        <v>Milwaukee</v>
      </c>
      <c r="S148">
        <v>36</v>
      </c>
      <c r="T148">
        <v>0</v>
      </c>
      <c r="U148">
        <v>0</v>
      </c>
      <c r="V148" t="s">
        <v>32</v>
      </c>
      <c r="W148">
        <v>5</v>
      </c>
      <c r="X148">
        <v>4.8</v>
      </c>
      <c r="Y148">
        <v>200</v>
      </c>
      <c r="Z148" s="4">
        <v>-1</v>
      </c>
      <c r="AA148" s="1">
        <v>43498</v>
      </c>
      <c r="AB148" s="6">
        <f t="shared" si="12"/>
        <v>43497</v>
      </c>
      <c r="AC148" s="6">
        <f t="shared" si="13"/>
        <v>43498</v>
      </c>
      <c r="AD148" s="6" t="str">
        <f t="shared" si="14"/>
        <v>Saturday</v>
      </c>
      <c r="AE148" s="2">
        <v>0.4011805555555556</v>
      </c>
      <c r="AF148" s="4">
        <v>1</v>
      </c>
      <c r="AG148" s="1">
        <v>43498</v>
      </c>
      <c r="AH148" s="6">
        <f t="shared" si="15"/>
        <v>43497</v>
      </c>
      <c r="AI148" s="6">
        <f t="shared" si="16"/>
        <v>43498</v>
      </c>
      <c r="AJ148" s="6" t="str">
        <f t="shared" si="17"/>
        <v>Saturday</v>
      </c>
      <c r="AK148" s="2">
        <v>0.42572916666666666</v>
      </c>
      <c r="AL148" t="s">
        <v>33</v>
      </c>
      <c r="AM148" t="s">
        <v>33</v>
      </c>
      <c r="AN148" t="s">
        <v>34</v>
      </c>
      <c r="AO148" t="s">
        <v>27</v>
      </c>
    </row>
    <row r="149" spans="1:41" x14ac:dyDescent="0.2">
      <c r="A149" t="s">
        <v>27</v>
      </c>
      <c r="B149">
        <v>1164213</v>
      </c>
      <c r="C149" t="s">
        <v>28</v>
      </c>
      <c r="G149" t="s">
        <v>29</v>
      </c>
      <c r="I149">
        <v>11150</v>
      </c>
      <c r="J149" t="s">
        <v>30</v>
      </c>
      <c r="K149" t="s">
        <v>49</v>
      </c>
      <c r="L149">
        <f>VLOOKUP($K149,Key!$A$1:$D$106,2,FALSE)</f>
        <v>43.03913</v>
      </c>
      <c r="M149">
        <f>VLOOKUP($K149,Key!$A$1:$D$106,3,FALSE)</f>
        <v>-87.916150000000002</v>
      </c>
      <c r="N149" t="str">
        <f>VLOOKUP($K149,Key!$A$1:$D$106,4,FALSE)</f>
        <v>Milwaukee</v>
      </c>
      <c r="O149" t="s">
        <v>49</v>
      </c>
      <c r="P149">
        <f>VLOOKUP($O149,Key!$A$1:$D$106,2,FALSE)</f>
        <v>43.03913</v>
      </c>
      <c r="Q149">
        <f>VLOOKUP($O149,Key!$A$1:$D$106,3,FALSE)</f>
        <v>-87.916150000000002</v>
      </c>
      <c r="R149" t="str">
        <f>VLOOKUP($O149,Key!$A$1:$D$106,4,FALSE)</f>
        <v>Milwaukee</v>
      </c>
      <c r="S149">
        <v>13</v>
      </c>
      <c r="T149">
        <v>0</v>
      </c>
      <c r="U149">
        <v>0</v>
      </c>
      <c r="V149" t="s">
        <v>32</v>
      </c>
      <c r="W149">
        <v>1</v>
      </c>
      <c r="X149">
        <v>1</v>
      </c>
      <c r="Y149">
        <v>40</v>
      </c>
      <c r="Z149" s="5">
        <v>-1</v>
      </c>
      <c r="AA149" s="1">
        <v>43498</v>
      </c>
      <c r="AB149" s="7">
        <f t="shared" si="12"/>
        <v>43497</v>
      </c>
      <c r="AC149" s="7">
        <f t="shared" si="13"/>
        <v>43498</v>
      </c>
      <c r="AD149" s="7" t="str">
        <f t="shared" si="14"/>
        <v>Saturday</v>
      </c>
      <c r="AE149" s="2">
        <v>0.40173611111111113</v>
      </c>
      <c r="AF149" s="5">
        <v>1</v>
      </c>
      <c r="AG149" s="1">
        <v>43498</v>
      </c>
      <c r="AH149" s="7">
        <f t="shared" si="15"/>
        <v>43497</v>
      </c>
      <c r="AI149" s="7">
        <f t="shared" si="16"/>
        <v>43498</v>
      </c>
      <c r="AJ149" s="7" t="str">
        <f t="shared" si="17"/>
        <v>Saturday</v>
      </c>
      <c r="AK149" s="2">
        <v>0.41059027777777773</v>
      </c>
      <c r="AL149" t="s">
        <v>32</v>
      </c>
      <c r="AM149" t="s">
        <v>33</v>
      </c>
      <c r="AN149" t="s">
        <v>34</v>
      </c>
      <c r="AO149" t="s">
        <v>27</v>
      </c>
    </row>
    <row r="150" spans="1:41" x14ac:dyDescent="0.2">
      <c r="A150" t="s">
        <v>27</v>
      </c>
      <c r="B150">
        <v>1164213</v>
      </c>
      <c r="C150" t="s">
        <v>28</v>
      </c>
      <c r="G150" t="s">
        <v>29</v>
      </c>
      <c r="I150">
        <v>11084</v>
      </c>
      <c r="J150" t="s">
        <v>30</v>
      </c>
      <c r="K150" t="s">
        <v>49</v>
      </c>
      <c r="L150">
        <f>VLOOKUP($K150,Key!$A$1:$D$106,2,FALSE)</f>
        <v>43.03913</v>
      </c>
      <c r="M150">
        <f>VLOOKUP($K150,Key!$A$1:$D$106,3,FALSE)</f>
        <v>-87.916150000000002</v>
      </c>
      <c r="N150" t="str">
        <f>VLOOKUP($K150,Key!$A$1:$D$106,4,FALSE)</f>
        <v>Milwaukee</v>
      </c>
      <c r="O150" t="s">
        <v>49</v>
      </c>
      <c r="P150">
        <f>VLOOKUP($O150,Key!$A$1:$D$106,2,FALSE)</f>
        <v>43.03913</v>
      </c>
      <c r="Q150">
        <f>VLOOKUP($O150,Key!$A$1:$D$106,3,FALSE)</f>
        <v>-87.916150000000002</v>
      </c>
      <c r="R150" t="str">
        <f>VLOOKUP($O150,Key!$A$1:$D$106,4,FALSE)</f>
        <v>Milwaukee</v>
      </c>
      <c r="S150">
        <v>11</v>
      </c>
      <c r="T150">
        <v>0</v>
      </c>
      <c r="U150">
        <v>0</v>
      </c>
      <c r="V150" t="s">
        <v>32</v>
      </c>
      <c r="W150">
        <v>1</v>
      </c>
      <c r="X150">
        <v>1</v>
      </c>
      <c r="Y150">
        <v>40</v>
      </c>
      <c r="Z150" s="4">
        <v>-1</v>
      </c>
      <c r="AA150" s="1">
        <v>43498</v>
      </c>
      <c r="AB150" s="6">
        <f t="shared" si="12"/>
        <v>43497</v>
      </c>
      <c r="AC150" s="6">
        <f t="shared" si="13"/>
        <v>43498</v>
      </c>
      <c r="AD150" s="6" t="str">
        <f t="shared" si="14"/>
        <v>Saturday</v>
      </c>
      <c r="AE150" s="2">
        <v>0.40197916666666672</v>
      </c>
      <c r="AF150" s="4">
        <v>1</v>
      </c>
      <c r="AG150" s="1">
        <v>43498</v>
      </c>
      <c r="AH150" s="6">
        <f t="shared" si="15"/>
        <v>43497</v>
      </c>
      <c r="AI150" s="6">
        <f t="shared" si="16"/>
        <v>43498</v>
      </c>
      <c r="AJ150" s="6" t="str">
        <f t="shared" si="17"/>
        <v>Saturday</v>
      </c>
      <c r="AK150" s="2">
        <v>0.40937499999999999</v>
      </c>
      <c r="AL150" t="s">
        <v>32</v>
      </c>
      <c r="AM150" t="s">
        <v>33</v>
      </c>
      <c r="AN150" t="s">
        <v>34</v>
      </c>
      <c r="AO150" t="s">
        <v>27</v>
      </c>
    </row>
    <row r="151" spans="1:41" x14ac:dyDescent="0.2">
      <c r="A151" t="s">
        <v>27</v>
      </c>
      <c r="B151">
        <v>1164213</v>
      </c>
      <c r="C151" t="s">
        <v>28</v>
      </c>
      <c r="G151" t="s">
        <v>29</v>
      </c>
      <c r="I151">
        <v>231</v>
      </c>
      <c r="J151" t="s">
        <v>30</v>
      </c>
      <c r="K151" t="s">
        <v>45</v>
      </c>
      <c r="L151">
        <f>VLOOKUP($K151,Key!$A$1:$D$106,2,FALSE)</f>
        <v>43.03886</v>
      </c>
      <c r="M151">
        <f>VLOOKUP($K151,Key!$A$1:$D$106,3,FALSE)</f>
        <v>-87.902720000000002</v>
      </c>
      <c r="N151" t="str">
        <f>VLOOKUP($K151,Key!$A$1:$D$106,4,FALSE)</f>
        <v>Milwaukee</v>
      </c>
      <c r="O151" t="s">
        <v>45</v>
      </c>
      <c r="P151">
        <f>VLOOKUP($O151,Key!$A$1:$D$106,2,FALSE)</f>
        <v>43.03886</v>
      </c>
      <c r="Q151">
        <f>VLOOKUP($O151,Key!$A$1:$D$106,3,FALSE)</f>
        <v>-87.902720000000002</v>
      </c>
      <c r="R151" t="str">
        <f>VLOOKUP($O151,Key!$A$1:$D$106,4,FALSE)</f>
        <v>Milwaukee</v>
      </c>
      <c r="S151">
        <v>0</v>
      </c>
      <c r="T151">
        <v>0</v>
      </c>
      <c r="U151">
        <v>0</v>
      </c>
      <c r="V151" t="s">
        <v>32</v>
      </c>
      <c r="W151">
        <v>0</v>
      </c>
      <c r="X151">
        <v>0</v>
      </c>
      <c r="Y151">
        <v>0</v>
      </c>
      <c r="Z151" s="5">
        <v>-1</v>
      </c>
      <c r="AA151" s="1">
        <v>43497</v>
      </c>
      <c r="AB151" s="7">
        <f t="shared" si="12"/>
        <v>43497</v>
      </c>
      <c r="AC151" s="7">
        <f t="shared" si="13"/>
        <v>43497</v>
      </c>
      <c r="AD151" s="7" t="str">
        <f t="shared" si="14"/>
        <v>Friday</v>
      </c>
      <c r="AE151" s="2">
        <v>0.45428240740740744</v>
      </c>
      <c r="AF151" s="5">
        <v>1</v>
      </c>
      <c r="AG151" s="1">
        <v>43497</v>
      </c>
      <c r="AH151" s="7">
        <f t="shared" si="15"/>
        <v>43497</v>
      </c>
      <c r="AI151" s="7">
        <f t="shared" si="16"/>
        <v>43497</v>
      </c>
      <c r="AJ151" s="7" t="str">
        <f t="shared" si="17"/>
        <v>Friday</v>
      </c>
      <c r="AK151" s="2">
        <v>0.45454861111111106</v>
      </c>
      <c r="AL151" t="s">
        <v>32</v>
      </c>
      <c r="AM151" t="s">
        <v>33</v>
      </c>
      <c r="AN151" t="s">
        <v>34</v>
      </c>
      <c r="AO151" t="s">
        <v>27</v>
      </c>
    </row>
    <row r="152" spans="1:41" x14ac:dyDescent="0.2">
      <c r="A152" t="s">
        <v>27</v>
      </c>
      <c r="B152">
        <v>1164213</v>
      </c>
      <c r="C152" t="s">
        <v>28</v>
      </c>
      <c r="G152" t="s">
        <v>29</v>
      </c>
      <c r="I152">
        <v>1</v>
      </c>
      <c r="J152" t="s">
        <v>30</v>
      </c>
      <c r="K152" t="s">
        <v>45</v>
      </c>
      <c r="L152">
        <f>VLOOKUP($K152,Key!$A$1:$D$106,2,FALSE)</f>
        <v>43.03886</v>
      </c>
      <c r="M152">
        <f>VLOOKUP($K152,Key!$A$1:$D$106,3,FALSE)</f>
        <v>-87.902720000000002</v>
      </c>
      <c r="N152" t="str">
        <f>VLOOKUP($K152,Key!$A$1:$D$106,4,FALSE)</f>
        <v>Milwaukee</v>
      </c>
      <c r="O152" t="s">
        <v>45</v>
      </c>
      <c r="P152">
        <f>VLOOKUP($O152,Key!$A$1:$D$106,2,FALSE)</f>
        <v>43.03886</v>
      </c>
      <c r="Q152">
        <f>VLOOKUP($O152,Key!$A$1:$D$106,3,FALSE)</f>
        <v>-87.902720000000002</v>
      </c>
      <c r="R152" t="str">
        <f>VLOOKUP($O152,Key!$A$1:$D$106,4,FALSE)</f>
        <v>Milwaukee</v>
      </c>
      <c r="S152">
        <v>1034</v>
      </c>
      <c r="T152">
        <v>0</v>
      </c>
      <c r="U152">
        <v>0</v>
      </c>
      <c r="V152" t="s">
        <v>32</v>
      </c>
      <c r="W152">
        <v>18</v>
      </c>
      <c r="X152">
        <v>17.100000000000001</v>
      </c>
      <c r="Y152">
        <v>720</v>
      </c>
      <c r="Z152" s="4">
        <v>-1</v>
      </c>
      <c r="AA152" s="1">
        <v>43497</v>
      </c>
      <c r="AB152" s="6">
        <f t="shared" si="12"/>
        <v>43497</v>
      </c>
      <c r="AC152" s="6">
        <f t="shared" si="13"/>
        <v>43497</v>
      </c>
      <c r="AD152" s="6" t="str">
        <f t="shared" si="14"/>
        <v>Friday</v>
      </c>
      <c r="AE152" s="2">
        <v>0.45332175925925927</v>
      </c>
      <c r="AF152" s="4">
        <v>1</v>
      </c>
      <c r="AG152" s="1">
        <v>43498</v>
      </c>
      <c r="AH152" s="6">
        <f t="shared" si="15"/>
        <v>43497</v>
      </c>
      <c r="AI152" s="6">
        <f t="shared" si="16"/>
        <v>43498</v>
      </c>
      <c r="AJ152" s="6" t="str">
        <f t="shared" si="17"/>
        <v>Saturday</v>
      </c>
      <c r="AK152" s="2">
        <v>0.17103009259259261</v>
      </c>
      <c r="AL152" t="s">
        <v>33</v>
      </c>
      <c r="AM152" t="s">
        <v>33</v>
      </c>
      <c r="AN152" t="s">
        <v>34</v>
      </c>
      <c r="AO152" t="s">
        <v>27</v>
      </c>
    </row>
    <row r="153" spans="1:41" x14ac:dyDescent="0.2">
      <c r="A153" t="s">
        <v>27</v>
      </c>
      <c r="B153">
        <v>1164213</v>
      </c>
      <c r="C153" t="s">
        <v>28</v>
      </c>
      <c r="G153" t="s">
        <v>29</v>
      </c>
      <c r="I153">
        <v>42</v>
      </c>
      <c r="J153" t="s">
        <v>30</v>
      </c>
      <c r="K153" t="s">
        <v>66</v>
      </c>
      <c r="L153">
        <f>VLOOKUP($K153,Key!$A$1:$D$106,2,FALSE)</f>
        <v>43.036900000000003</v>
      </c>
      <c r="M153">
        <f>VLOOKUP($K153,Key!$A$1:$D$106,3,FALSE)</f>
        <v>-87.89667</v>
      </c>
      <c r="N153" t="str">
        <f>VLOOKUP($K153,Key!$A$1:$D$106,4,FALSE)</f>
        <v>Milwaukee</v>
      </c>
      <c r="O153" t="s">
        <v>66</v>
      </c>
      <c r="P153">
        <f>VLOOKUP($O153,Key!$A$1:$D$106,2,FALSE)</f>
        <v>43.036900000000003</v>
      </c>
      <c r="Q153">
        <f>VLOOKUP($O153,Key!$A$1:$D$106,3,FALSE)</f>
        <v>-87.89667</v>
      </c>
      <c r="R153" t="str">
        <f>VLOOKUP($O153,Key!$A$1:$D$106,4,FALSE)</f>
        <v>Milwaukee</v>
      </c>
      <c r="S153">
        <v>12</v>
      </c>
      <c r="T153">
        <v>0</v>
      </c>
      <c r="U153">
        <v>0</v>
      </c>
      <c r="V153" t="s">
        <v>32</v>
      </c>
      <c r="W153">
        <v>1</v>
      </c>
      <c r="X153">
        <v>1</v>
      </c>
      <c r="Y153">
        <v>40</v>
      </c>
      <c r="Z153" s="5">
        <v>-1</v>
      </c>
      <c r="AA153" s="1">
        <v>43498</v>
      </c>
      <c r="AB153" s="7">
        <f t="shared" si="12"/>
        <v>43497</v>
      </c>
      <c r="AC153" s="7">
        <f t="shared" si="13"/>
        <v>43498</v>
      </c>
      <c r="AD153" s="7" t="str">
        <f t="shared" si="14"/>
        <v>Saturday</v>
      </c>
      <c r="AE153" s="2">
        <v>0.71309027777777778</v>
      </c>
      <c r="AF153" s="5">
        <v>1</v>
      </c>
      <c r="AG153" s="1">
        <v>43498</v>
      </c>
      <c r="AH153" s="7">
        <f t="shared" si="15"/>
        <v>43497</v>
      </c>
      <c r="AI153" s="7">
        <f t="shared" si="16"/>
        <v>43498</v>
      </c>
      <c r="AJ153" s="7" t="str">
        <f t="shared" si="17"/>
        <v>Saturday</v>
      </c>
      <c r="AK153" s="2">
        <v>0.72146990740740735</v>
      </c>
      <c r="AL153" t="s">
        <v>32</v>
      </c>
      <c r="AM153" t="s">
        <v>33</v>
      </c>
      <c r="AN153" t="s">
        <v>34</v>
      </c>
      <c r="AO153" t="s">
        <v>27</v>
      </c>
    </row>
    <row r="154" spans="1:41" x14ac:dyDescent="0.2">
      <c r="A154" t="s">
        <v>27</v>
      </c>
      <c r="B154">
        <v>1164213</v>
      </c>
      <c r="C154" t="s">
        <v>28</v>
      </c>
      <c r="G154" t="s">
        <v>29</v>
      </c>
      <c r="I154">
        <v>209</v>
      </c>
      <c r="J154" t="s">
        <v>30</v>
      </c>
      <c r="K154" t="s">
        <v>66</v>
      </c>
      <c r="L154">
        <f>VLOOKUP($K154,Key!$A$1:$D$106,2,FALSE)</f>
        <v>43.036900000000003</v>
      </c>
      <c r="M154">
        <f>VLOOKUP($K154,Key!$A$1:$D$106,3,FALSE)</f>
        <v>-87.89667</v>
      </c>
      <c r="N154" t="str">
        <f>VLOOKUP($K154,Key!$A$1:$D$106,4,FALSE)</f>
        <v>Milwaukee</v>
      </c>
      <c r="O154" t="s">
        <v>66</v>
      </c>
      <c r="P154">
        <f>VLOOKUP($O154,Key!$A$1:$D$106,2,FALSE)</f>
        <v>43.036900000000003</v>
      </c>
      <c r="Q154">
        <f>VLOOKUP($O154,Key!$A$1:$D$106,3,FALSE)</f>
        <v>-87.89667</v>
      </c>
      <c r="R154" t="str">
        <f>VLOOKUP($O154,Key!$A$1:$D$106,4,FALSE)</f>
        <v>Milwaukee</v>
      </c>
      <c r="S154">
        <v>1</v>
      </c>
      <c r="T154">
        <v>0</v>
      </c>
      <c r="U154">
        <v>0</v>
      </c>
      <c r="V154" t="s">
        <v>32</v>
      </c>
      <c r="W154">
        <v>0</v>
      </c>
      <c r="X154">
        <v>0</v>
      </c>
      <c r="Y154">
        <v>0</v>
      </c>
      <c r="Z154" s="4">
        <v>-1</v>
      </c>
      <c r="AA154" s="1">
        <v>43498</v>
      </c>
      <c r="AB154" s="6">
        <f t="shared" si="12"/>
        <v>43497</v>
      </c>
      <c r="AC154" s="6">
        <f t="shared" si="13"/>
        <v>43498</v>
      </c>
      <c r="AD154" s="6" t="str">
        <f t="shared" si="14"/>
        <v>Saturday</v>
      </c>
      <c r="AE154" s="2">
        <v>0.70969907407407407</v>
      </c>
      <c r="AF154" s="4">
        <v>1</v>
      </c>
      <c r="AG154" s="1">
        <v>43498</v>
      </c>
      <c r="AH154" s="6">
        <f t="shared" si="15"/>
        <v>43497</v>
      </c>
      <c r="AI154" s="6">
        <f t="shared" si="16"/>
        <v>43498</v>
      </c>
      <c r="AJ154" s="6" t="str">
        <f t="shared" si="17"/>
        <v>Saturday</v>
      </c>
      <c r="AK154" s="2">
        <v>0.70989583333333339</v>
      </c>
      <c r="AL154" t="s">
        <v>32</v>
      </c>
      <c r="AM154" t="s">
        <v>33</v>
      </c>
      <c r="AN154" t="s">
        <v>34</v>
      </c>
      <c r="AO154" t="s">
        <v>27</v>
      </c>
    </row>
    <row r="155" spans="1:41" x14ac:dyDescent="0.2">
      <c r="A155" t="s">
        <v>27</v>
      </c>
      <c r="B155">
        <v>1164213</v>
      </c>
      <c r="C155" t="s">
        <v>28</v>
      </c>
      <c r="G155" t="s">
        <v>29</v>
      </c>
      <c r="I155">
        <v>12545</v>
      </c>
      <c r="J155" t="s">
        <v>30</v>
      </c>
      <c r="K155" t="s">
        <v>66</v>
      </c>
      <c r="L155">
        <f>VLOOKUP($K155,Key!$A$1:$D$106,2,FALSE)</f>
        <v>43.036900000000003</v>
      </c>
      <c r="M155">
        <f>VLOOKUP($K155,Key!$A$1:$D$106,3,FALSE)</f>
        <v>-87.89667</v>
      </c>
      <c r="N155" t="str">
        <f>VLOOKUP($K155,Key!$A$1:$D$106,4,FALSE)</f>
        <v>Milwaukee</v>
      </c>
      <c r="O155" t="s">
        <v>66</v>
      </c>
      <c r="P155">
        <f>VLOOKUP($O155,Key!$A$1:$D$106,2,FALSE)</f>
        <v>43.036900000000003</v>
      </c>
      <c r="Q155">
        <f>VLOOKUP($O155,Key!$A$1:$D$106,3,FALSE)</f>
        <v>-87.89667</v>
      </c>
      <c r="R155" t="str">
        <f>VLOOKUP($O155,Key!$A$1:$D$106,4,FALSE)</f>
        <v>Milwaukee</v>
      </c>
      <c r="S155">
        <v>1</v>
      </c>
      <c r="T155">
        <v>0</v>
      </c>
      <c r="U155">
        <v>0</v>
      </c>
      <c r="V155" t="s">
        <v>32</v>
      </c>
      <c r="W155">
        <v>0</v>
      </c>
      <c r="X155">
        <v>0</v>
      </c>
      <c r="Y155">
        <v>0</v>
      </c>
      <c r="Z155" s="5">
        <v>-1</v>
      </c>
      <c r="AA155" s="1">
        <v>43498</v>
      </c>
      <c r="AB155" s="7">
        <f t="shared" si="12"/>
        <v>43497</v>
      </c>
      <c r="AC155" s="7">
        <f t="shared" si="13"/>
        <v>43498</v>
      </c>
      <c r="AD155" s="7" t="str">
        <f t="shared" si="14"/>
        <v>Saturday</v>
      </c>
      <c r="AE155" s="2">
        <v>0.71165509259259263</v>
      </c>
      <c r="AF155" s="5">
        <v>1</v>
      </c>
      <c r="AG155" s="1">
        <v>43498</v>
      </c>
      <c r="AH155" s="7">
        <f t="shared" si="15"/>
        <v>43497</v>
      </c>
      <c r="AI155" s="7">
        <f t="shared" si="16"/>
        <v>43498</v>
      </c>
      <c r="AJ155" s="7" t="str">
        <f t="shared" si="17"/>
        <v>Saturday</v>
      </c>
      <c r="AK155" s="2">
        <v>0.71181712962962962</v>
      </c>
      <c r="AL155" t="s">
        <v>32</v>
      </c>
      <c r="AM155" t="s">
        <v>33</v>
      </c>
      <c r="AN155" t="s">
        <v>34</v>
      </c>
      <c r="AO155" t="s">
        <v>27</v>
      </c>
    </row>
    <row r="156" spans="1:41" x14ac:dyDescent="0.2">
      <c r="A156" t="s">
        <v>27</v>
      </c>
      <c r="B156">
        <v>1164213</v>
      </c>
      <c r="C156" t="s">
        <v>28</v>
      </c>
      <c r="G156" t="s">
        <v>29</v>
      </c>
      <c r="I156">
        <v>12552</v>
      </c>
      <c r="J156" t="s">
        <v>30</v>
      </c>
      <c r="K156" t="s">
        <v>66</v>
      </c>
      <c r="L156">
        <f>VLOOKUP($K156,Key!$A$1:$D$106,2,FALSE)</f>
        <v>43.036900000000003</v>
      </c>
      <c r="M156">
        <f>VLOOKUP($K156,Key!$A$1:$D$106,3,FALSE)</f>
        <v>-87.89667</v>
      </c>
      <c r="N156" t="str">
        <f>VLOOKUP($K156,Key!$A$1:$D$106,4,FALSE)</f>
        <v>Milwaukee</v>
      </c>
      <c r="O156" t="s">
        <v>66</v>
      </c>
      <c r="P156">
        <f>VLOOKUP($O156,Key!$A$1:$D$106,2,FALSE)</f>
        <v>43.036900000000003</v>
      </c>
      <c r="Q156">
        <f>VLOOKUP($O156,Key!$A$1:$D$106,3,FALSE)</f>
        <v>-87.89667</v>
      </c>
      <c r="R156" t="str">
        <f>VLOOKUP($O156,Key!$A$1:$D$106,4,FALSE)</f>
        <v>Milwaukee</v>
      </c>
      <c r="S156">
        <v>0</v>
      </c>
      <c r="T156">
        <v>0</v>
      </c>
      <c r="U156">
        <v>0</v>
      </c>
      <c r="V156" t="s">
        <v>32</v>
      </c>
      <c r="W156">
        <v>0</v>
      </c>
      <c r="X156">
        <v>0</v>
      </c>
      <c r="Y156">
        <v>0</v>
      </c>
      <c r="Z156" s="4">
        <v>-1</v>
      </c>
      <c r="AA156" s="1">
        <v>43498</v>
      </c>
      <c r="AB156" s="6">
        <f t="shared" si="12"/>
        <v>43497</v>
      </c>
      <c r="AC156" s="6">
        <f t="shared" si="13"/>
        <v>43498</v>
      </c>
      <c r="AD156" s="6" t="str">
        <f t="shared" si="14"/>
        <v>Saturday</v>
      </c>
      <c r="AE156" s="2">
        <v>0.71195601851851853</v>
      </c>
      <c r="AF156" s="4">
        <v>1</v>
      </c>
      <c r="AG156" s="1">
        <v>43498</v>
      </c>
      <c r="AH156" s="6">
        <f t="shared" si="15"/>
        <v>43497</v>
      </c>
      <c r="AI156" s="6">
        <f t="shared" si="16"/>
        <v>43498</v>
      </c>
      <c r="AJ156" s="6" t="str">
        <f t="shared" si="17"/>
        <v>Saturday</v>
      </c>
      <c r="AK156" s="2">
        <v>0.71209490740740744</v>
      </c>
      <c r="AL156" t="s">
        <v>32</v>
      </c>
      <c r="AM156" t="s">
        <v>33</v>
      </c>
      <c r="AN156" t="s">
        <v>34</v>
      </c>
      <c r="AO156" t="s">
        <v>27</v>
      </c>
    </row>
    <row r="157" spans="1:41" x14ac:dyDescent="0.2">
      <c r="A157" t="s">
        <v>27</v>
      </c>
      <c r="B157">
        <v>1164213</v>
      </c>
      <c r="C157" t="s">
        <v>28</v>
      </c>
      <c r="G157" t="s">
        <v>29</v>
      </c>
      <c r="I157">
        <v>11156</v>
      </c>
      <c r="J157" t="s">
        <v>30</v>
      </c>
      <c r="K157" t="s">
        <v>66</v>
      </c>
      <c r="L157">
        <f>VLOOKUP($K157,Key!$A$1:$D$106,2,FALSE)</f>
        <v>43.036900000000003</v>
      </c>
      <c r="M157">
        <f>VLOOKUP($K157,Key!$A$1:$D$106,3,FALSE)</f>
        <v>-87.89667</v>
      </c>
      <c r="N157" t="str">
        <f>VLOOKUP($K157,Key!$A$1:$D$106,4,FALSE)</f>
        <v>Milwaukee</v>
      </c>
      <c r="O157" t="s">
        <v>66</v>
      </c>
      <c r="P157">
        <f>VLOOKUP($O157,Key!$A$1:$D$106,2,FALSE)</f>
        <v>43.036900000000003</v>
      </c>
      <c r="Q157">
        <f>VLOOKUP($O157,Key!$A$1:$D$106,3,FALSE)</f>
        <v>-87.89667</v>
      </c>
      <c r="R157" t="str">
        <f>VLOOKUP($O157,Key!$A$1:$D$106,4,FALSE)</f>
        <v>Milwaukee</v>
      </c>
      <c r="S157">
        <v>0</v>
      </c>
      <c r="T157">
        <v>0</v>
      </c>
      <c r="U157">
        <v>0</v>
      </c>
      <c r="V157" t="s">
        <v>32</v>
      </c>
      <c r="W157">
        <v>0</v>
      </c>
      <c r="X157">
        <v>0</v>
      </c>
      <c r="Y157">
        <v>0</v>
      </c>
      <c r="Z157" s="5">
        <v>-1</v>
      </c>
      <c r="AA157" s="1">
        <v>43498</v>
      </c>
      <c r="AB157" s="7">
        <f t="shared" si="12"/>
        <v>43497</v>
      </c>
      <c r="AC157" s="7">
        <f t="shared" si="13"/>
        <v>43498</v>
      </c>
      <c r="AD157" s="7" t="str">
        <f t="shared" si="14"/>
        <v>Saturday</v>
      </c>
      <c r="AE157" s="2">
        <v>0.71273148148148147</v>
      </c>
      <c r="AF157" s="5">
        <v>1</v>
      </c>
      <c r="AG157" s="1">
        <v>43498</v>
      </c>
      <c r="AH157" s="7">
        <f t="shared" si="15"/>
        <v>43497</v>
      </c>
      <c r="AI157" s="7">
        <f t="shared" si="16"/>
        <v>43498</v>
      </c>
      <c r="AJ157" s="7" t="str">
        <f t="shared" si="17"/>
        <v>Saturday</v>
      </c>
      <c r="AK157" s="2">
        <v>0.71290509259259249</v>
      </c>
      <c r="AL157" t="s">
        <v>32</v>
      </c>
      <c r="AM157" t="s">
        <v>33</v>
      </c>
      <c r="AN157" t="s">
        <v>34</v>
      </c>
      <c r="AO157" t="s">
        <v>27</v>
      </c>
    </row>
    <row r="158" spans="1:41" x14ac:dyDescent="0.2">
      <c r="A158" t="s">
        <v>27</v>
      </c>
      <c r="B158">
        <v>1164213</v>
      </c>
      <c r="C158" t="s">
        <v>28</v>
      </c>
      <c r="G158" t="s">
        <v>29</v>
      </c>
      <c r="I158">
        <v>11102</v>
      </c>
      <c r="J158" t="s">
        <v>30</v>
      </c>
      <c r="K158" t="s">
        <v>66</v>
      </c>
      <c r="L158">
        <f>VLOOKUP($K158,Key!$A$1:$D$106,2,FALSE)</f>
        <v>43.036900000000003</v>
      </c>
      <c r="M158">
        <f>VLOOKUP($K158,Key!$A$1:$D$106,3,FALSE)</f>
        <v>-87.89667</v>
      </c>
      <c r="N158" t="str">
        <f>VLOOKUP($K158,Key!$A$1:$D$106,4,FALSE)</f>
        <v>Milwaukee</v>
      </c>
      <c r="O158" t="s">
        <v>66</v>
      </c>
      <c r="P158">
        <f>VLOOKUP($O158,Key!$A$1:$D$106,2,FALSE)</f>
        <v>43.036900000000003</v>
      </c>
      <c r="Q158">
        <f>VLOOKUP($O158,Key!$A$1:$D$106,3,FALSE)</f>
        <v>-87.89667</v>
      </c>
      <c r="R158" t="str">
        <f>VLOOKUP($O158,Key!$A$1:$D$106,4,FALSE)</f>
        <v>Milwaukee</v>
      </c>
      <c r="S158">
        <v>1</v>
      </c>
      <c r="T158">
        <v>0</v>
      </c>
      <c r="U158">
        <v>0</v>
      </c>
      <c r="V158" t="s">
        <v>32</v>
      </c>
      <c r="W158">
        <v>0</v>
      </c>
      <c r="X158">
        <v>0</v>
      </c>
      <c r="Y158">
        <v>0</v>
      </c>
      <c r="Z158" s="4">
        <v>-1</v>
      </c>
      <c r="AA158" s="1">
        <v>43498</v>
      </c>
      <c r="AB158" s="6">
        <f t="shared" si="12"/>
        <v>43497</v>
      </c>
      <c r="AC158" s="6">
        <f t="shared" si="13"/>
        <v>43498</v>
      </c>
      <c r="AD158" s="6" t="str">
        <f t="shared" si="14"/>
        <v>Saturday</v>
      </c>
      <c r="AE158" s="2">
        <v>0.71090277777777777</v>
      </c>
      <c r="AF158" s="4">
        <v>1</v>
      </c>
      <c r="AG158" s="1">
        <v>43498</v>
      </c>
      <c r="AH158" s="6">
        <f t="shared" si="15"/>
        <v>43497</v>
      </c>
      <c r="AI158" s="6">
        <f t="shared" si="16"/>
        <v>43498</v>
      </c>
      <c r="AJ158" s="6" t="str">
        <f t="shared" si="17"/>
        <v>Saturday</v>
      </c>
      <c r="AK158" s="2">
        <v>0.71112268518518518</v>
      </c>
      <c r="AL158" t="s">
        <v>32</v>
      </c>
      <c r="AM158" t="s">
        <v>33</v>
      </c>
      <c r="AN158" t="s">
        <v>34</v>
      </c>
      <c r="AO158" t="s">
        <v>27</v>
      </c>
    </row>
    <row r="159" spans="1:41" x14ac:dyDescent="0.2">
      <c r="A159" t="s">
        <v>27</v>
      </c>
      <c r="B159">
        <v>1164213</v>
      </c>
      <c r="C159" t="s">
        <v>28</v>
      </c>
      <c r="G159" t="s">
        <v>29</v>
      </c>
      <c r="I159">
        <v>11089</v>
      </c>
      <c r="J159" t="s">
        <v>30</v>
      </c>
      <c r="K159" t="s">
        <v>66</v>
      </c>
      <c r="L159">
        <f>VLOOKUP($K159,Key!$A$1:$D$106,2,FALSE)</f>
        <v>43.036900000000003</v>
      </c>
      <c r="M159">
        <f>VLOOKUP($K159,Key!$A$1:$D$106,3,FALSE)</f>
        <v>-87.89667</v>
      </c>
      <c r="N159" t="str">
        <f>VLOOKUP($K159,Key!$A$1:$D$106,4,FALSE)</f>
        <v>Milwaukee</v>
      </c>
      <c r="O159" t="s">
        <v>66</v>
      </c>
      <c r="P159">
        <f>VLOOKUP($O159,Key!$A$1:$D$106,2,FALSE)</f>
        <v>43.036900000000003</v>
      </c>
      <c r="Q159">
        <f>VLOOKUP($O159,Key!$A$1:$D$106,3,FALSE)</f>
        <v>-87.89667</v>
      </c>
      <c r="R159" t="str">
        <f>VLOOKUP($O159,Key!$A$1:$D$106,4,FALSE)</f>
        <v>Milwaukee</v>
      </c>
      <c r="S159">
        <v>0</v>
      </c>
      <c r="T159">
        <v>0</v>
      </c>
      <c r="U159">
        <v>0</v>
      </c>
      <c r="V159" t="s">
        <v>32</v>
      </c>
      <c r="W159">
        <v>0</v>
      </c>
      <c r="X159">
        <v>0</v>
      </c>
      <c r="Y159">
        <v>0</v>
      </c>
      <c r="Z159" s="5">
        <v>-1</v>
      </c>
      <c r="AA159" s="1">
        <v>43498</v>
      </c>
      <c r="AB159" s="7">
        <f t="shared" si="12"/>
        <v>43497</v>
      </c>
      <c r="AC159" s="7">
        <f t="shared" si="13"/>
        <v>43498</v>
      </c>
      <c r="AD159" s="7" t="str">
        <f t="shared" si="14"/>
        <v>Saturday</v>
      </c>
      <c r="AE159" s="2">
        <v>0.71062499999999995</v>
      </c>
      <c r="AF159" s="5">
        <v>1</v>
      </c>
      <c r="AG159" s="1">
        <v>43498</v>
      </c>
      <c r="AH159" s="7">
        <f t="shared" si="15"/>
        <v>43497</v>
      </c>
      <c r="AI159" s="7">
        <f t="shared" si="16"/>
        <v>43498</v>
      </c>
      <c r="AJ159" s="7" t="str">
        <f t="shared" si="17"/>
        <v>Saturday</v>
      </c>
      <c r="AK159" s="2">
        <v>0.71077546296296301</v>
      </c>
      <c r="AL159" t="s">
        <v>32</v>
      </c>
      <c r="AM159" t="s">
        <v>33</v>
      </c>
      <c r="AN159" t="s">
        <v>34</v>
      </c>
      <c r="AO159" t="s">
        <v>27</v>
      </c>
    </row>
    <row r="160" spans="1:41" x14ac:dyDescent="0.2">
      <c r="A160" t="s">
        <v>27</v>
      </c>
      <c r="B160">
        <v>1164213</v>
      </c>
      <c r="C160" t="s">
        <v>28</v>
      </c>
      <c r="G160" t="s">
        <v>29</v>
      </c>
      <c r="I160">
        <v>280</v>
      </c>
      <c r="J160" t="s">
        <v>30</v>
      </c>
      <c r="K160" t="s">
        <v>66</v>
      </c>
      <c r="L160">
        <f>VLOOKUP($K160,Key!$A$1:$D$106,2,FALSE)</f>
        <v>43.036900000000003</v>
      </c>
      <c r="M160">
        <f>VLOOKUP($K160,Key!$A$1:$D$106,3,FALSE)</f>
        <v>-87.89667</v>
      </c>
      <c r="N160" t="str">
        <f>VLOOKUP($K160,Key!$A$1:$D$106,4,FALSE)</f>
        <v>Milwaukee</v>
      </c>
      <c r="O160" t="s">
        <v>66</v>
      </c>
      <c r="P160">
        <f>VLOOKUP($O160,Key!$A$1:$D$106,2,FALSE)</f>
        <v>43.036900000000003</v>
      </c>
      <c r="Q160">
        <f>VLOOKUP($O160,Key!$A$1:$D$106,3,FALSE)</f>
        <v>-87.89667</v>
      </c>
      <c r="R160" t="str">
        <f>VLOOKUP($O160,Key!$A$1:$D$106,4,FALSE)</f>
        <v>Milwaukee</v>
      </c>
      <c r="S160">
        <v>1</v>
      </c>
      <c r="T160">
        <v>0</v>
      </c>
      <c r="U160">
        <v>0</v>
      </c>
      <c r="V160" t="s">
        <v>32</v>
      </c>
      <c r="W160">
        <v>0</v>
      </c>
      <c r="X160">
        <v>0</v>
      </c>
      <c r="Y160">
        <v>0</v>
      </c>
      <c r="Z160" s="4">
        <v>-1</v>
      </c>
      <c r="AA160" s="1">
        <v>43498</v>
      </c>
      <c r="AB160" s="6">
        <f t="shared" si="12"/>
        <v>43497</v>
      </c>
      <c r="AC160" s="6">
        <f t="shared" si="13"/>
        <v>43498</v>
      </c>
      <c r="AD160" s="6" t="str">
        <f t="shared" si="14"/>
        <v>Saturday</v>
      </c>
      <c r="AE160" s="2">
        <v>0.71030092592592586</v>
      </c>
      <c r="AF160" s="4">
        <v>1</v>
      </c>
      <c r="AG160" s="1">
        <v>43498</v>
      </c>
      <c r="AH160" s="6">
        <f t="shared" si="15"/>
        <v>43497</v>
      </c>
      <c r="AI160" s="6">
        <f t="shared" si="16"/>
        <v>43498</v>
      </c>
      <c r="AJ160" s="6" t="str">
        <f t="shared" si="17"/>
        <v>Saturday</v>
      </c>
      <c r="AK160" s="2">
        <v>0.71048611111111104</v>
      </c>
      <c r="AL160" t="s">
        <v>32</v>
      </c>
      <c r="AM160" t="s">
        <v>33</v>
      </c>
      <c r="AN160" t="s">
        <v>34</v>
      </c>
      <c r="AO160" t="s">
        <v>27</v>
      </c>
    </row>
    <row r="161" spans="1:41" x14ac:dyDescent="0.2">
      <c r="A161" t="s">
        <v>27</v>
      </c>
      <c r="B161">
        <v>1164213</v>
      </c>
      <c r="C161" t="s">
        <v>28</v>
      </c>
      <c r="G161" t="s">
        <v>29</v>
      </c>
      <c r="I161">
        <v>5544</v>
      </c>
      <c r="J161" t="s">
        <v>30</v>
      </c>
      <c r="K161" t="s">
        <v>63</v>
      </c>
      <c r="L161">
        <f>VLOOKUP($K161,Key!$A$1:$D$106,2,FALSE)</f>
        <v>43.049230000000001</v>
      </c>
      <c r="M161">
        <f>VLOOKUP($K161,Key!$A$1:$D$106,3,FALSE)</f>
        <v>-87.911940000000001</v>
      </c>
      <c r="N161" t="str">
        <f>VLOOKUP($K161,Key!$A$1:$D$106,4,FALSE)</f>
        <v>Milwaukee</v>
      </c>
      <c r="O161" t="s">
        <v>63</v>
      </c>
      <c r="P161">
        <f>VLOOKUP($O161,Key!$A$1:$D$106,2,FALSE)</f>
        <v>43.049230000000001</v>
      </c>
      <c r="Q161">
        <f>VLOOKUP($O161,Key!$A$1:$D$106,3,FALSE)</f>
        <v>-87.911940000000001</v>
      </c>
      <c r="R161" t="str">
        <f>VLOOKUP($O161,Key!$A$1:$D$106,4,FALSE)</f>
        <v>Milwaukee</v>
      </c>
      <c r="S161">
        <v>10</v>
      </c>
      <c r="T161">
        <v>0</v>
      </c>
      <c r="U161">
        <v>0</v>
      </c>
      <c r="V161" t="s">
        <v>32</v>
      </c>
      <c r="W161">
        <v>1</v>
      </c>
      <c r="X161">
        <v>1</v>
      </c>
      <c r="Y161">
        <v>40</v>
      </c>
      <c r="Z161" s="5">
        <v>-1</v>
      </c>
      <c r="AA161" s="1">
        <v>43498</v>
      </c>
      <c r="AB161" s="7">
        <f t="shared" si="12"/>
        <v>43497</v>
      </c>
      <c r="AC161" s="7">
        <f t="shared" si="13"/>
        <v>43498</v>
      </c>
      <c r="AD161" s="7" t="str">
        <f t="shared" si="14"/>
        <v>Saturday</v>
      </c>
      <c r="AE161" s="2">
        <v>0.50643518518518515</v>
      </c>
      <c r="AF161" s="5">
        <v>1</v>
      </c>
      <c r="AG161" s="1">
        <v>43498</v>
      </c>
      <c r="AH161" s="7">
        <f t="shared" si="15"/>
        <v>43497</v>
      </c>
      <c r="AI161" s="7">
        <f t="shared" si="16"/>
        <v>43498</v>
      </c>
      <c r="AJ161" s="7" t="str">
        <f t="shared" si="17"/>
        <v>Saturday</v>
      </c>
      <c r="AK161" s="2">
        <v>0.51333333333333331</v>
      </c>
      <c r="AL161" t="s">
        <v>32</v>
      </c>
      <c r="AM161" t="s">
        <v>33</v>
      </c>
      <c r="AN161" t="s">
        <v>34</v>
      </c>
      <c r="AO161" t="s">
        <v>27</v>
      </c>
    </row>
    <row r="162" spans="1:41" x14ac:dyDescent="0.2">
      <c r="A162" t="s">
        <v>27</v>
      </c>
      <c r="B162">
        <v>1164213</v>
      </c>
      <c r="C162" t="s">
        <v>28</v>
      </c>
      <c r="G162" t="s">
        <v>29</v>
      </c>
      <c r="I162">
        <v>12466</v>
      </c>
      <c r="J162" t="s">
        <v>30</v>
      </c>
      <c r="K162" t="s">
        <v>67</v>
      </c>
      <c r="L162">
        <f>VLOOKUP($K162,Key!$A$1:$D$106,2,FALSE)</f>
        <v>43.089460000000003</v>
      </c>
      <c r="M162">
        <f>VLOOKUP($K162,Key!$A$1:$D$106,3,FALSE)</f>
        <v>-87.895219999999995</v>
      </c>
      <c r="N162" t="str">
        <f>VLOOKUP($K162,Key!$A$1:$D$106,4,FALSE)</f>
        <v>Shorewood</v>
      </c>
      <c r="O162" t="s">
        <v>67</v>
      </c>
      <c r="P162">
        <f>VLOOKUP($O162,Key!$A$1:$D$106,2,FALSE)</f>
        <v>43.089460000000003</v>
      </c>
      <c r="Q162">
        <f>VLOOKUP($O162,Key!$A$1:$D$106,3,FALSE)</f>
        <v>-87.895219999999995</v>
      </c>
      <c r="R162" t="str">
        <f>VLOOKUP($O162,Key!$A$1:$D$106,4,FALSE)</f>
        <v>Shorewood</v>
      </c>
      <c r="S162">
        <v>0</v>
      </c>
      <c r="T162">
        <v>0</v>
      </c>
      <c r="U162">
        <v>0</v>
      </c>
      <c r="V162" t="s">
        <v>32</v>
      </c>
      <c r="W162">
        <v>0</v>
      </c>
      <c r="X162">
        <v>0</v>
      </c>
      <c r="Y162">
        <v>0</v>
      </c>
      <c r="Z162" s="4">
        <v>-1</v>
      </c>
      <c r="AA162" s="1">
        <v>43499</v>
      </c>
      <c r="AB162" s="6">
        <f t="shared" si="12"/>
        <v>43497</v>
      </c>
      <c r="AC162" s="6">
        <f t="shared" si="13"/>
        <v>43499</v>
      </c>
      <c r="AD162" s="6" t="str">
        <f t="shared" si="14"/>
        <v>Sunday</v>
      </c>
      <c r="AE162" s="2">
        <v>0.52857638888888892</v>
      </c>
      <c r="AF162" s="4">
        <v>1</v>
      </c>
      <c r="AG162" s="1">
        <v>43499</v>
      </c>
      <c r="AH162" s="6">
        <f t="shared" si="15"/>
        <v>43497</v>
      </c>
      <c r="AI162" s="6">
        <f t="shared" si="16"/>
        <v>43499</v>
      </c>
      <c r="AJ162" s="6" t="str">
        <f t="shared" si="17"/>
        <v>Sunday</v>
      </c>
      <c r="AK162" s="2">
        <v>0.5288194444444444</v>
      </c>
      <c r="AL162" t="s">
        <v>32</v>
      </c>
      <c r="AM162" t="s">
        <v>33</v>
      </c>
      <c r="AN162" t="s">
        <v>34</v>
      </c>
      <c r="AO162" t="s">
        <v>27</v>
      </c>
    </row>
    <row r="163" spans="1:41" x14ac:dyDescent="0.2">
      <c r="A163" t="s">
        <v>27</v>
      </c>
      <c r="B163">
        <v>1164213</v>
      </c>
      <c r="C163" t="s">
        <v>28</v>
      </c>
      <c r="G163" t="s">
        <v>29</v>
      </c>
      <c r="I163">
        <v>12579</v>
      </c>
      <c r="J163" t="s">
        <v>30</v>
      </c>
      <c r="K163" t="s">
        <v>67</v>
      </c>
      <c r="L163">
        <f>VLOOKUP($K163,Key!$A$1:$D$106,2,FALSE)</f>
        <v>43.089460000000003</v>
      </c>
      <c r="M163">
        <f>VLOOKUP($K163,Key!$A$1:$D$106,3,FALSE)</f>
        <v>-87.895219999999995</v>
      </c>
      <c r="N163" t="str">
        <f>VLOOKUP($K163,Key!$A$1:$D$106,4,FALSE)</f>
        <v>Shorewood</v>
      </c>
      <c r="O163" t="s">
        <v>67</v>
      </c>
      <c r="P163">
        <f>VLOOKUP($O163,Key!$A$1:$D$106,2,FALSE)</f>
        <v>43.089460000000003</v>
      </c>
      <c r="Q163">
        <f>VLOOKUP($O163,Key!$A$1:$D$106,3,FALSE)</f>
        <v>-87.895219999999995</v>
      </c>
      <c r="R163" t="str">
        <f>VLOOKUP($O163,Key!$A$1:$D$106,4,FALSE)</f>
        <v>Shorewood</v>
      </c>
      <c r="S163">
        <v>0</v>
      </c>
      <c r="T163">
        <v>0</v>
      </c>
      <c r="U163">
        <v>0</v>
      </c>
      <c r="V163" t="s">
        <v>32</v>
      </c>
      <c r="W163">
        <v>0</v>
      </c>
      <c r="X163">
        <v>0</v>
      </c>
      <c r="Y163">
        <v>0</v>
      </c>
      <c r="Z163" s="5">
        <v>-1</v>
      </c>
      <c r="AA163" s="1">
        <v>43499</v>
      </c>
      <c r="AB163" s="7">
        <f t="shared" si="12"/>
        <v>43497</v>
      </c>
      <c r="AC163" s="7">
        <f t="shared" si="13"/>
        <v>43499</v>
      </c>
      <c r="AD163" s="7" t="str">
        <f t="shared" si="14"/>
        <v>Sunday</v>
      </c>
      <c r="AE163" s="2">
        <v>0.53015046296296298</v>
      </c>
      <c r="AF163" s="5">
        <v>1</v>
      </c>
      <c r="AG163" s="1">
        <v>43499</v>
      </c>
      <c r="AH163" s="7">
        <f t="shared" si="15"/>
        <v>43497</v>
      </c>
      <c r="AI163" s="7">
        <f t="shared" si="16"/>
        <v>43499</v>
      </c>
      <c r="AJ163" s="7" t="str">
        <f t="shared" si="17"/>
        <v>Sunday</v>
      </c>
      <c r="AK163" s="2">
        <v>0.53035879629629623</v>
      </c>
      <c r="AL163" t="s">
        <v>32</v>
      </c>
      <c r="AM163" t="s">
        <v>33</v>
      </c>
      <c r="AN163" t="s">
        <v>34</v>
      </c>
      <c r="AO163" t="s">
        <v>27</v>
      </c>
    </row>
    <row r="164" spans="1:41" x14ac:dyDescent="0.2">
      <c r="A164" t="s">
        <v>27</v>
      </c>
      <c r="B164">
        <v>1164213</v>
      </c>
      <c r="C164" t="s">
        <v>28</v>
      </c>
      <c r="G164" t="s">
        <v>29</v>
      </c>
      <c r="I164">
        <v>5462</v>
      </c>
      <c r="J164" t="s">
        <v>30</v>
      </c>
      <c r="K164" t="s">
        <v>67</v>
      </c>
      <c r="L164">
        <f>VLOOKUP($K164,Key!$A$1:$D$106,2,FALSE)</f>
        <v>43.089460000000003</v>
      </c>
      <c r="M164">
        <f>VLOOKUP($K164,Key!$A$1:$D$106,3,FALSE)</f>
        <v>-87.895219999999995</v>
      </c>
      <c r="N164" t="str">
        <f>VLOOKUP($K164,Key!$A$1:$D$106,4,FALSE)</f>
        <v>Shorewood</v>
      </c>
      <c r="O164" t="s">
        <v>67</v>
      </c>
      <c r="P164">
        <f>VLOOKUP($O164,Key!$A$1:$D$106,2,FALSE)</f>
        <v>43.089460000000003</v>
      </c>
      <c r="Q164">
        <f>VLOOKUP($O164,Key!$A$1:$D$106,3,FALSE)</f>
        <v>-87.895219999999995</v>
      </c>
      <c r="R164" t="str">
        <f>VLOOKUP($O164,Key!$A$1:$D$106,4,FALSE)</f>
        <v>Shorewood</v>
      </c>
      <c r="S164">
        <v>0</v>
      </c>
      <c r="T164">
        <v>0</v>
      </c>
      <c r="U164">
        <v>0</v>
      </c>
      <c r="V164" t="s">
        <v>32</v>
      </c>
      <c r="W164">
        <v>0</v>
      </c>
      <c r="X164">
        <v>0</v>
      </c>
      <c r="Y164">
        <v>0</v>
      </c>
      <c r="Z164" s="4">
        <v>-1</v>
      </c>
      <c r="AA164" s="1">
        <v>43499</v>
      </c>
      <c r="AB164" s="6">
        <f t="shared" si="12"/>
        <v>43497</v>
      </c>
      <c r="AC164" s="6">
        <f t="shared" si="13"/>
        <v>43499</v>
      </c>
      <c r="AD164" s="6" t="str">
        <f t="shared" si="14"/>
        <v>Sunday</v>
      </c>
      <c r="AE164" s="2">
        <v>0.53098379629629633</v>
      </c>
      <c r="AF164" s="4">
        <v>1</v>
      </c>
      <c r="AG164" s="1">
        <v>43499</v>
      </c>
      <c r="AH164" s="6">
        <f t="shared" si="15"/>
        <v>43497</v>
      </c>
      <c r="AI164" s="6">
        <f t="shared" si="16"/>
        <v>43499</v>
      </c>
      <c r="AJ164" s="6" t="str">
        <f t="shared" si="17"/>
        <v>Sunday</v>
      </c>
      <c r="AK164" s="2">
        <v>0.53115740740740736</v>
      </c>
      <c r="AL164" t="s">
        <v>32</v>
      </c>
      <c r="AM164" t="s">
        <v>33</v>
      </c>
      <c r="AN164" t="s">
        <v>34</v>
      </c>
      <c r="AO164" t="s">
        <v>27</v>
      </c>
    </row>
    <row r="165" spans="1:41" x14ac:dyDescent="0.2">
      <c r="A165" t="s">
        <v>27</v>
      </c>
      <c r="B165">
        <v>1164213</v>
      </c>
      <c r="C165" t="s">
        <v>28</v>
      </c>
      <c r="G165" t="s">
        <v>29</v>
      </c>
      <c r="I165">
        <v>12679</v>
      </c>
      <c r="J165" t="s">
        <v>30</v>
      </c>
      <c r="K165" t="s">
        <v>67</v>
      </c>
      <c r="L165">
        <f>VLOOKUP($K165,Key!$A$1:$D$106,2,FALSE)</f>
        <v>43.089460000000003</v>
      </c>
      <c r="M165">
        <f>VLOOKUP($K165,Key!$A$1:$D$106,3,FALSE)</f>
        <v>-87.895219999999995</v>
      </c>
      <c r="N165" t="str">
        <f>VLOOKUP($K165,Key!$A$1:$D$106,4,FALSE)</f>
        <v>Shorewood</v>
      </c>
      <c r="O165" t="s">
        <v>67</v>
      </c>
      <c r="P165">
        <f>VLOOKUP($O165,Key!$A$1:$D$106,2,FALSE)</f>
        <v>43.089460000000003</v>
      </c>
      <c r="Q165">
        <f>VLOOKUP($O165,Key!$A$1:$D$106,3,FALSE)</f>
        <v>-87.895219999999995</v>
      </c>
      <c r="R165" t="str">
        <f>VLOOKUP($O165,Key!$A$1:$D$106,4,FALSE)</f>
        <v>Shorewood</v>
      </c>
      <c r="S165">
        <v>0</v>
      </c>
      <c r="T165">
        <v>0</v>
      </c>
      <c r="U165">
        <v>0</v>
      </c>
      <c r="V165" t="s">
        <v>32</v>
      </c>
      <c r="W165">
        <v>0</v>
      </c>
      <c r="X165">
        <v>0</v>
      </c>
      <c r="Y165">
        <v>0</v>
      </c>
      <c r="Z165" s="5">
        <v>-1</v>
      </c>
      <c r="AA165" s="1">
        <v>43499</v>
      </c>
      <c r="AB165" s="7">
        <f t="shared" si="12"/>
        <v>43497</v>
      </c>
      <c r="AC165" s="7">
        <f t="shared" si="13"/>
        <v>43499</v>
      </c>
      <c r="AD165" s="7" t="str">
        <f t="shared" si="14"/>
        <v>Sunday</v>
      </c>
      <c r="AE165" s="2">
        <v>0.53170138888888896</v>
      </c>
      <c r="AF165" s="5">
        <v>1</v>
      </c>
      <c r="AG165" s="1">
        <v>43499</v>
      </c>
      <c r="AH165" s="7">
        <f t="shared" si="15"/>
        <v>43497</v>
      </c>
      <c r="AI165" s="7">
        <f t="shared" si="16"/>
        <v>43499</v>
      </c>
      <c r="AJ165" s="7" t="str">
        <f t="shared" si="17"/>
        <v>Sunday</v>
      </c>
      <c r="AK165" s="2">
        <v>0.53186342592592595</v>
      </c>
      <c r="AL165" t="s">
        <v>32</v>
      </c>
      <c r="AM165" t="s">
        <v>33</v>
      </c>
      <c r="AN165" t="s">
        <v>34</v>
      </c>
      <c r="AO165" t="s">
        <v>27</v>
      </c>
    </row>
    <row r="166" spans="1:41" x14ac:dyDescent="0.2">
      <c r="A166" t="s">
        <v>27</v>
      </c>
      <c r="B166">
        <v>1164213</v>
      </c>
      <c r="C166" t="s">
        <v>28</v>
      </c>
      <c r="G166" t="s">
        <v>29</v>
      </c>
      <c r="I166">
        <v>12595</v>
      </c>
      <c r="J166" t="s">
        <v>30</v>
      </c>
      <c r="K166" t="s">
        <v>67</v>
      </c>
      <c r="L166">
        <f>VLOOKUP($K166,Key!$A$1:$D$106,2,FALSE)</f>
        <v>43.089460000000003</v>
      </c>
      <c r="M166">
        <f>VLOOKUP($K166,Key!$A$1:$D$106,3,FALSE)</f>
        <v>-87.895219999999995</v>
      </c>
      <c r="N166" t="str">
        <f>VLOOKUP($K166,Key!$A$1:$D$106,4,FALSE)</f>
        <v>Shorewood</v>
      </c>
      <c r="O166" t="s">
        <v>67</v>
      </c>
      <c r="P166">
        <f>VLOOKUP($O166,Key!$A$1:$D$106,2,FALSE)</f>
        <v>43.089460000000003</v>
      </c>
      <c r="Q166">
        <f>VLOOKUP($O166,Key!$A$1:$D$106,3,FALSE)</f>
        <v>-87.895219999999995</v>
      </c>
      <c r="R166" t="str">
        <f>VLOOKUP($O166,Key!$A$1:$D$106,4,FALSE)</f>
        <v>Shorewood</v>
      </c>
      <c r="S166">
        <v>21</v>
      </c>
      <c r="T166">
        <v>0</v>
      </c>
      <c r="U166">
        <v>0</v>
      </c>
      <c r="V166" t="s">
        <v>32</v>
      </c>
      <c r="W166">
        <v>3</v>
      </c>
      <c r="X166">
        <v>2.9</v>
      </c>
      <c r="Y166">
        <v>120</v>
      </c>
      <c r="Z166" s="4">
        <v>-1</v>
      </c>
      <c r="AA166" s="1">
        <v>43499</v>
      </c>
      <c r="AB166" s="6">
        <f t="shared" si="12"/>
        <v>43497</v>
      </c>
      <c r="AC166" s="6">
        <f t="shared" si="13"/>
        <v>43499</v>
      </c>
      <c r="AD166" s="6" t="str">
        <f t="shared" si="14"/>
        <v>Sunday</v>
      </c>
      <c r="AE166" s="2">
        <v>0.53207175925925931</v>
      </c>
      <c r="AF166" s="4">
        <v>1</v>
      </c>
      <c r="AG166" s="1">
        <v>43499</v>
      </c>
      <c r="AH166" s="6">
        <f t="shared" si="15"/>
        <v>43497</v>
      </c>
      <c r="AI166" s="6">
        <f t="shared" si="16"/>
        <v>43499</v>
      </c>
      <c r="AJ166" s="6" t="str">
        <f t="shared" si="17"/>
        <v>Sunday</v>
      </c>
      <c r="AK166" s="2">
        <v>0.54689814814814819</v>
      </c>
      <c r="AL166" t="s">
        <v>32</v>
      </c>
      <c r="AM166" t="s">
        <v>33</v>
      </c>
      <c r="AN166" t="s">
        <v>34</v>
      </c>
      <c r="AO166" t="s">
        <v>27</v>
      </c>
    </row>
    <row r="167" spans="1:41" x14ac:dyDescent="0.2">
      <c r="A167" t="s">
        <v>27</v>
      </c>
      <c r="B167">
        <v>1164213</v>
      </c>
      <c r="C167" t="s">
        <v>28</v>
      </c>
      <c r="G167" t="s">
        <v>29</v>
      </c>
      <c r="I167">
        <v>5554</v>
      </c>
      <c r="J167" t="s">
        <v>30</v>
      </c>
      <c r="K167" t="s">
        <v>67</v>
      </c>
      <c r="L167">
        <f>VLOOKUP($K167,Key!$A$1:$D$106,2,FALSE)</f>
        <v>43.089460000000003</v>
      </c>
      <c r="M167">
        <f>VLOOKUP($K167,Key!$A$1:$D$106,3,FALSE)</f>
        <v>-87.895219999999995</v>
      </c>
      <c r="N167" t="str">
        <f>VLOOKUP($K167,Key!$A$1:$D$106,4,FALSE)</f>
        <v>Shorewood</v>
      </c>
      <c r="O167" t="s">
        <v>67</v>
      </c>
      <c r="P167">
        <f>VLOOKUP($O167,Key!$A$1:$D$106,2,FALSE)</f>
        <v>43.089460000000003</v>
      </c>
      <c r="Q167">
        <f>VLOOKUP($O167,Key!$A$1:$D$106,3,FALSE)</f>
        <v>-87.895219999999995</v>
      </c>
      <c r="R167" t="str">
        <f>VLOOKUP($O167,Key!$A$1:$D$106,4,FALSE)</f>
        <v>Shorewood</v>
      </c>
      <c r="S167">
        <v>21</v>
      </c>
      <c r="T167">
        <v>0</v>
      </c>
      <c r="U167">
        <v>0</v>
      </c>
      <c r="V167" t="s">
        <v>32</v>
      </c>
      <c r="W167">
        <v>3</v>
      </c>
      <c r="X167">
        <v>2.9</v>
      </c>
      <c r="Y167">
        <v>120</v>
      </c>
      <c r="Z167" s="5">
        <v>-1</v>
      </c>
      <c r="AA167" s="1">
        <v>43499</v>
      </c>
      <c r="AB167" s="7">
        <f t="shared" si="12"/>
        <v>43497</v>
      </c>
      <c r="AC167" s="7">
        <f t="shared" si="13"/>
        <v>43499</v>
      </c>
      <c r="AD167" s="7" t="str">
        <f t="shared" si="14"/>
        <v>Sunday</v>
      </c>
      <c r="AE167" s="2">
        <v>0.53229166666666672</v>
      </c>
      <c r="AF167" s="5">
        <v>1</v>
      </c>
      <c r="AG167" s="1">
        <v>43499</v>
      </c>
      <c r="AH167" s="7">
        <f t="shared" si="15"/>
        <v>43497</v>
      </c>
      <c r="AI167" s="7">
        <f t="shared" si="16"/>
        <v>43499</v>
      </c>
      <c r="AJ167" s="7" t="str">
        <f t="shared" si="17"/>
        <v>Sunday</v>
      </c>
      <c r="AK167" s="2">
        <v>0.54672453703703705</v>
      </c>
      <c r="AL167" t="s">
        <v>32</v>
      </c>
      <c r="AM167" t="s">
        <v>33</v>
      </c>
      <c r="AN167" t="s">
        <v>34</v>
      </c>
      <c r="AO167" t="s">
        <v>27</v>
      </c>
    </row>
    <row r="168" spans="1:41" x14ac:dyDescent="0.2">
      <c r="A168" t="s">
        <v>27</v>
      </c>
      <c r="B168">
        <v>1164213</v>
      </c>
      <c r="C168" t="s">
        <v>28</v>
      </c>
      <c r="G168" t="s">
        <v>29</v>
      </c>
      <c r="I168">
        <v>11146</v>
      </c>
      <c r="J168" t="s">
        <v>30</v>
      </c>
      <c r="K168" t="s">
        <v>67</v>
      </c>
      <c r="L168">
        <f>VLOOKUP($K168,Key!$A$1:$D$106,2,FALSE)</f>
        <v>43.089460000000003</v>
      </c>
      <c r="M168">
        <f>VLOOKUP($K168,Key!$A$1:$D$106,3,FALSE)</f>
        <v>-87.895219999999995</v>
      </c>
      <c r="N168" t="str">
        <f>VLOOKUP($K168,Key!$A$1:$D$106,4,FALSE)</f>
        <v>Shorewood</v>
      </c>
      <c r="O168" t="s">
        <v>67</v>
      </c>
      <c r="P168">
        <f>VLOOKUP($O168,Key!$A$1:$D$106,2,FALSE)</f>
        <v>43.089460000000003</v>
      </c>
      <c r="Q168">
        <f>VLOOKUP($O168,Key!$A$1:$D$106,3,FALSE)</f>
        <v>-87.895219999999995</v>
      </c>
      <c r="R168" t="str">
        <f>VLOOKUP($O168,Key!$A$1:$D$106,4,FALSE)</f>
        <v>Shorewood</v>
      </c>
      <c r="S168">
        <v>19</v>
      </c>
      <c r="T168">
        <v>0</v>
      </c>
      <c r="U168">
        <v>0</v>
      </c>
      <c r="V168" t="s">
        <v>32</v>
      </c>
      <c r="W168">
        <v>2</v>
      </c>
      <c r="X168">
        <v>1.9</v>
      </c>
      <c r="Y168">
        <v>80</v>
      </c>
      <c r="Z168" s="4">
        <v>-1</v>
      </c>
      <c r="AA168" s="1">
        <v>43499</v>
      </c>
      <c r="AB168" s="6">
        <f t="shared" si="12"/>
        <v>43497</v>
      </c>
      <c r="AC168" s="6">
        <f t="shared" si="13"/>
        <v>43499</v>
      </c>
      <c r="AD168" s="6" t="str">
        <f t="shared" si="14"/>
        <v>Sunday</v>
      </c>
      <c r="AE168" s="2">
        <v>0.53244212962962967</v>
      </c>
      <c r="AF168" s="4">
        <v>1</v>
      </c>
      <c r="AG168" s="1">
        <v>43499</v>
      </c>
      <c r="AH168" s="6">
        <f t="shared" si="15"/>
        <v>43497</v>
      </c>
      <c r="AI168" s="6">
        <f t="shared" si="16"/>
        <v>43499</v>
      </c>
      <c r="AJ168" s="6" t="str">
        <f t="shared" si="17"/>
        <v>Sunday</v>
      </c>
      <c r="AK168" s="2">
        <v>0.54567129629629629</v>
      </c>
      <c r="AL168" t="s">
        <v>32</v>
      </c>
      <c r="AM168" t="s">
        <v>33</v>
      </c>
      <c r="AN168" t="s">
        <v>34</v>
      </c>
      <c r="AO168" t="s">
        <v>27</v>
      </c>
    </row>
    <row r="169" spans="1:41" x14ac:dyDescent="0.2">
      <c r="A169" t="s">
        <v>27</v>
      </c>
      <c r="B169">
        <v>1164213</v>
      </c>
      <c r="C169" t="s">
        <v>28</v>
      </c>
      <c r="G169" t="s">
        <v>29</v>
      </c>
      <c r="I169">
        <v>12592</v>
      </c>
      <c r="J169" t="s">
        <v>30</v>
      </c>
      <c r="K169" t="s">
        <v>68</v>
      </c>
      <c r="L169">
        <f>VLOOKUP($K169,Key!$A$1:$D$106,2,FALSE)</f>
        <v>43.097999999999999</v>
      </c>
      <c r="M169">
        <f>VLOOKUP($K169,Key!$A$1:$D$106,3,FALSE)</f>
        <v>-87.887529999999998</v>
      </c>
      <c r="N169" t="str">
        <f>VLOOKUP($K169,Key!$A$1:$D$106,4,FALSE)</f>
        <v>Shorewood</v>
      </c>
      <c r="O169" t="s">
        <v>68</v>
      </c>
      <c r="P169">
        <f>VLOOKUP($O169,Key!$A$1:$D$106,2,FALSE)</f>
        <v>43.097999999999999</v>
      </c>
      <c r="Q169">
        <f>VLOOKUP($O169,Key!$A$1:$D$106,3,FALSE)</f>
        <v>-87.887529999999998</v>
      </c>
      <c r="R169" t="str">
        <f>VLOOKUP($O169,Key!$A$1:$D$106,4,FALSE)</f>
        <v>Shorewood</v>
      </c>
      <c r="S169">
        <v>0</v>
      </c>
      <c r="T169">
        <v>0</v>
      </c>
      <c r="U169">
        <v>0</v>
      </c>
      <c r="V169" t="s">
        <v>32</v>
      </c>
      <c r="W169">
        <v>0</v>
      </c>
      <c r="X169">
        <v>0</v>
      </c>
      <c r="Y169">
        <v>0</v>
      </c>
      <c r="Z169" s="5">
        <v>-1</v>
      </c>
      <c r="AA169" s="1">
        <v>43499</v>
      </c>
      <c r="AB169" s="7">
        <f t="shared" si="12"/>
        <v>43497</v>
      </c>
      <c r="AC169" s="7">
        <f t="shared" si="13"/>
        <v>43499</v>
      </c>
      <c r="AD169" s="7" t="str">
        <f t="shared" si="14"/>
        <v>Sunday</v>
      </c>
      <c r="AE169" s="2">
        <v>0.57729166666666665</v>
      </c>
      <c r="AF169" s="5">
        <v>1</v>
      </c>
      <c r="AG169" s="1">
        <v>43499</v>
      </c>
      <c r="AH169" s="7">
        <f t="shared" si="15"/>
        <v>43497</v>
      </c>
      <c r="AI169" s="7">
        <f t="shared" si="16"/>
        <v>43499</v>
      </c>
      <c r="AJ169" s="7" t="str">
        <f t="shared" si="17"/>
        <v>Sunday</v>
      </c>
      <c r="AK169" s="2">
        <v>0.57751157407407405</v>
      </c>
      <c r="AL169" t="s">
        <v>32</v>
      </c>
      <c r="AM169" t="s">
        <v>33</v>
      </c>
      <c r="AN169" t="s">
        <v>34</v>
      </c>
      <c r="AO169" t="s">
        <v>27</v>
      </c>
    </row>
    <row r="170" spans="1:41" x14ac:dyDescent="0.2">
      <c r="A170" t="s">
        <v>27</v>
      </c>
      <c r="B170">
        <v>1164213</v>
      </c>
      <c r="C170" t="s">
        <v>28</v>
      </c>
      <c r="G170" t="s">
        <v>29</v>
      </c>
      <c r="I170">
        <v>243</v>
      </c>
      <c r="J170" t="s">
        <v>30</v>
      </c>
      <c r="K170" t="s">
        <v>69</v>
      </c>
      <c r="L170">
        <f>VLOOKUP($K170,Key!$A$1:$D$106,2,FALSE)</f>
        <v>43.092329999999997</v>
      </c>
      <c r="M170">
        <f>VLOOKUP($K170,Key!$A$1:$D$106,3,FALSE)</f>
        <v>-87.887550000000005</v>
      </c>
      <c r="N170" t="str">
        <f>VLOOKUP($K170,Key!$A$1:$D$106,4,FALSE)</f>
        <v>Shorewood</v>
      </c>
      <c r="O170" t="s">
        <v>69</v>
      </c>
      <c r="P170">
        <f>VLOOKUP($O170,Key!$A$1:$D$106,2,FALSE)</f>
        <v>43.092329999999997</v>
      </c>
      <c r="Q170">
        <f>VLOOKUP($O170,Key!$A$1:$D$106,3,FALSE)</f>
        <v>-87.887550000000005</v>
      </c>
      <c r="R170" t="str">
        <f>VLOOKUP($O170,Key!$A$1:$D$106,4,FALSE)</f>
        <v>Shorewood</v>
      </c>
      <c r="S170">
        <v>2</v>
      </c>
      <c r="T170">
        <v>0</v>
      </c>
      <c r="U170">
        <v>0</v>
      </c>
      <c r="V170" t="s">
        <v>32</v>
      </c>
      <c r="W170">
        <v>0</v>
      </c>
      <c r="X170">
        <v>0</v>
      </c>
      <c r="Y170">
        <v>0</v>
      </c>
      <c r="Z170" s="4">
        <v>-1</v>
      </c>
      <c r="AA170" s="1">
        <v>43499</v>
      </c>
      <c r="AB170" s="6">
        <f t="shared" si="12"/>
        <v>43497</v>
      </c>
      <c r="AC170" s="6">
        <f t="shared" si="13"/>
        <v>43499</v>
      </c>
      <c r="AD170" s="6" t="str">
        <f t="shared" si="14"/>
        <v>Sunday</v>
      </c>
      <c r="AE170" s="2">
        <v>0.61739583333333337</v>
      </c>
      <c r="AF170" s="4">
        <v>1</v>
      </c>
      <c r="AG170" s="1">
        <v>43499</v>
      </c>
      <c r="AH170" s="6">
        <f t="shared" si="15"/>
        <v>43497</v>
      </c>
      <c r="AI170" s="6">
        <f t="shared" si="16"/>
        <v>43499</v>
      </c>
      <c r="AJ170" s="6" t="str">
        <f t="shared" si="17"/>
        <v>Sunday</v>
      </c>
      <c r="AK170" s="2">
        <v>0.61901620370370369</v>
      </c>
      <c r="AL170" t="s">
        <v>32</v>
      </c>
      <c r="AM170" t="s">
        <v>33</v>
      </c>
      <c r="AN170" t="s">
        <v>34</v>
      </c>
      <c r="AO170" t="s">
        <v>27</v>
      </c>
    </row>
    <row r="171" spans="1:41" x14ac:dyDescent="0.2">
      <c r="A171" t="s">
        <v>27</v>
      </c>
      <c r="B171">
        <v>1164213</v>
      </c>
      <c r="C171" t="s">
        <v>28</v>
      </c>
      <c r="G171" t="s">
        <v>29</v>
      </c>
      <c r="I171">
        <v>5549</v>
      </c>
      <c r="J171" t="s">
        <v>30</v>
      </c>
      <c r="K171" t="s">
        <v>69</v>
      </c>
      <c r="L171">
        <f>VLOOKUP($K171,Key!$A$1:$D$106,2,FALSE)</f>
        <v>43.092329999999997</v>
      </c>
      <c r="M171">
        <f>VLOOKUP($K171,Key!$A$1:$D$106,3,FALSE)</f>
        <v>-87.887550000000005</v>
      </c>
      <c r="N171" t="str">
        <f>VLOOKUP($K171,Key!$A$1:$D$106,4,FALSE)</f>
        <v>Shorewood</v>
      </c>
      <c r="O171" t="s">
        <v>69</v>
      </c>
      <c r="P171">
        <f>VLOOKUP($O171,Key!$A$1:$D$106,2,FALSE)</f>
        <v>43.092329999999997</v>
      </c>
      <c r="Q171">
        <f>VLOOKUP($O171,Key!$A$1:$D$106,3,FALSE)</f>
        <v>-87.887550000000005</v>
      </c>
      <c r="R171" t="str">
        <f>VLOOKUP($O171,Key!$A$1:$D$106,4,FALSE)</f>
        <v>Shorewood</v>
      </c>
      <c r="S171">
        <v>0</v>
      </c>
      <c r="T171">
        <v>0</v>
      </c>
      <c r="U171">
        <v>0</v>
      </c>
      <c r="V171" t="s">
        <v>32</v>
      </c>
      <c r="W171">
        <v>0</v>
      </c>
      <c r="X171">
        <v>0</v>
      </c>
      <c r="Y171">
        <v>0</v>
      </c>
      <c r="Z171" s="5">
        <v>-1</v>
      </c>
      <c r="AA171" s="1">
        <v>43499</v>
      </c>
      <c r="AB171" s="7">
        <f t="shared" si="12"/>
        <v>43497</v>
      </c>
      <c r="AC171" s="7">
        <f t="shared" si="13"/>
        <v>43499</v>
      </c>
      <c r="AD171" s="7" t="str">
        <f t="shared" si="14"/>
        <v>Sunday</v>
      </c>
      <c r="AE171" s="2">
        <v>0.61958333333333326</v>
      </c>
      <c r="AF171" s="5">
        <v>1</v>
      </c>
      <c r="AG171" s="1">
        <v>43499</v>
      </c>
      <c r="AH171" s="7">
        <f t="shared" si="15"/>
        <v>43497</v>
      </c>
      <c r="AI171" s="7">
        <f t="shared" si="16"/>
        <v>43499</v>
      </c>
      <c r="AJ171" s="7" t="str">
        <f t="shared" si="17"/>
        <v>Sunday</v>
      </c>
      <c r="AK171" s="2">
        <v>0.61971064814814814</v>
      </c>
      <c r="AL171" t="s">
        <v>32</v>
      </c>
      <c r="AM171" t="s">
        <v>33</v>
      </c>
      <c r="AN171" t="s">
        <v>34</v>
      </c>
      <c r="AO171" t="s">
        <v>27</v>
      </c>
    </row>
    <row r="172" spans="1:41" x14ac:dyDescent="0.2">
      <c r="A172" t="s">
        <v>27</v>
      </c>
      <c r="B172">
        <v>1164213</v>
      </c>
      <c r="C172" t="s">
        <v>28</v>
      </c>
      <c r="G172" t="s">
        <v>29</v>
      </c>
      <c r="I172">
        <v>5549</v>
      </c>
      <c r="J172" t="s">
        <v>30</v>
      </c>
      <c r="K172" t="s">
        <v>69</v>
      </c>
      <c r="L172">
        <f>VLOOKUP($K172,Key!$A$1:$D$106,2,FALSE)</f>
        <v>43.092329999999997</v>
      </c>
      <c r="M172">
        <f>VLOOKUP($K172,Key!$A$1:$D$106,3,FALSE)</f>
        <v>-87.887550000000005</v>
      </c>
      <c r="N172" t="str">
        <f>VLOOKUP($K172,Key!$A$1:$D$106,4,FALSE)</f>
        <v>Shorewood</v>
      </c>
      <c r="O172" t="s">
        <v>69</v>
      </c>
      <c r="P172">
        <f>VLOOKUP($O172,Key!$A$1:$D$106,2,FALSE)</f>
        <v>43.092329999999997</v>
      </c>
      <c r="Q172">
        <f>VLOOKUP($O172,Key!$A$1:$D$106,3,FALSE)</f>
        <v>-87.887550000000005</v>
      </c>
      <c r="R172" t="str">
        <f>VLOOKUP($O172,Key!$A$1:$D$106,4,FALSE)</f>
        <v>Shorewood</v>
      </c>
      <c r="S172">
        <v>4</v>
      </c>
      <c r="T172">
        <v>0</v>
      </c>
      <c r="U172">
        <v>0</v>
      </c>
      <c r="V172" t="s">
        <v>32</v>
      </c>
      <c r="W172">
        <v>0</v>
      </c>
      <c r="X172">
        <v>0</v>
      </c>
      <c r="Y172">
        <v>0</v>
      </c>
      <c r="Z172" s="4">
        <v>-1</v>
      </c>
      <c r="AA172" s="1">
        <v>43499</v>
      </c>
      <c r="AB172" s="6">
        <f t="shared" si="12"/>
        <v>43497</v>
      </c>
      <c r="AC172" s="6">
        <f t="shared" si="13"/>
        <v>43499</v>
      </c>
      <c r="AD172" s="6" t="str">
        <f t="shared" si="14"/>
        <v>Sunday</v>
      </c>
      <c r="AE172" s="2">
        <v>0.62768518518518512</v>
      </c>
      <c r="AF172" s="4">
        <v>1</v>
      </c>
      <c r="AG172" s="1">
        <v>43499</v>
      </c>
      <c r="AH172" s="6">
        <f t="shared" si="15"/>
        <v>43497</v>
      </c>
      <c r="AI172" s="6">
        <f t="shared" si="16"/>
        <v>43499</v>
      </c>
      <c r="AJ172" s="6" t="str">
        <f t="shared" si="17"/>
        <v>Sunday</v>
      </c>
      <c r="AK172" s="2">
        <v>0.63025462962962964</v>
      </c>
      <c r="AL172" t="s">
        <v>32</v>
      </c>
      <c r="AM172" t="s">
        <v>33</v>
      </c>
      <c r="AN172" t="s">
        <v>34</v>
      </c>
      <c r="AO172" t="s">
        <v>27</v>
      </c>
    </row>
    <row r="173" spans="1:41" x14ac:dyDescent="0.2">
      <c r="A173" t="s">
        <v>27</v>
      </c>
      <c r="B173">
        <v>1164213</v>
      </c>
      <c r="C173" t="s">
        <v>28</v>
      </c>
      <c r="G173" t="s">
        <v>29</v>
      </c>
      <c r="I173">
        <v>976</v>
      </c>
      <c r="J173" t="s">
        <v>30</v>
      </c>
      <c r="K173" t="s">
        <v>70</v>
      </c>
      <c r="L173">
        <f>VLOOKUP($K173,Key!$A$1:$D$106,2,FALSE)</f>
        <v>43.08755</v>
      </c>
      <c r="M173">
        <f>VLOOKUP($K173,Key!$A$1:$D$106,3,FALSE)</f>
        <v>-87.887680000000003</v>
      </c>
      <c r="N173" t="str">
        <f>VLOOKUP($K173,Key!$A$1:$D$106,4,FALSE)</f>
        <v>Shorewood</v>
      </c>
      <c r="O173" t="s">
        <v>70</v>
      </c>
      <c r="P173">
        <f>VLOOKUP($O173,Key!$A$1:$D$106,2,FALSE)</f>
        <v>43.08755</v>
      </c>
      <c r="Q173">
        <f>VLOOKUP($O173,Key!$A$1:$D$106,3,FALSE)</f>
        <v>-87.887680000000003</v>
      </c>
      <c r="R173" t="str">
        <f>VLOOKUP($O173,Key!$A$1:$D$106,4,FALSE)</f>
        <v>Shorewood</v>
      </c>
      <c r="S173">
        <v>751</v>
      </c>
      <c r="T173">
        <v>0</v>
      </c>
      <c r="U173">
        <v>0</v>
      </c>
      <c r="V173" t="s">
        <v>32</v>
      </c>
      <c r="W173">
        <v>18</v>
      </c>
      <c r="X173">
        <v>17.100000000000001</v>
      </c>
      <c r="Y173">
        <v>720</v>
      </c>
      <c r="Z173" s="5">
        <v>-1</v>
      </c>
      <c r="AA173" s="1">
        <v>43499</v>
      </c>
      <c r="AB173" s="7">
        <f t="shared" si="12"/>
        <v>43497</v>
      </c>
      <c r="AC173" s="7">
        <f t="shared" si="13"/>
        <v>43499</v>
      </c>
      <c r="AD173" s="7" t="str">
        <f t="shared" si="14"/>
        <v>Sunday</v>
      </c>
      <c r="AE173" s="2">
        <v>0.64914351851851848</v>
      </c>
      <c r="AF173" s="5">
        <v>1</v>
      </c>
      <c r="AG173" s="1">
        <v>43500</v>
      </c>
      <c r="AH173" s="7">
        <f t="shared" si="15"/>
        <v>43497</v>
      </c>
      <c r="AI173" s="7">
        <f t="shared" si="16"/>
        <v>43500</v>
      </c>
      <c r="AJ173" s="7" t="str">
        <f t="shared" si="17"/>
        <v>Monday</v>
      </c>
      <c r="AK173" s="2">
        <v>0.17071759259259259</v>
      </c>
      <c r="AL173" t="s">
        <v>33</v>
      </c>
      <c r="AM173" t="s">
        <v>33</v>
      </c>
      <c r="AN173" t="s">
        <v>34</v>
      </c>
      <c r="AO173" t="s">
        <v>27</v>
      </c>
    </row>
    <row r="174" spans="1:41" x14ac:dyDescent="0.2">
      <c r="A174" t="s">
        <v>27</v>
      </c>
      <c r="B174">
        <v>1164213</v>
      </c>
      <c r="C174" t="s">
        <v>28</v>
      </c>
      <c r="G174" t="s">
        <v>29</v>
      </c>
      <c r="I174">
        <v>11097</v>
      </c>
      <c r="J174" t="s">
        <v>30</v>
      </c>
      <c r="K174" t="s">
        <v>67</v>
      </c>
      <c r="L174">
        <f>VLOOKUP($K174,Key!$A$1:$D$106,2,FALSE)</f>
        <v>43.089460000000003</v>
      </c>
      <c r="M174">
        <f>VLOOKUP($K174,Key!$A$1:$D$106,3,FALSE)</f>
        <v>-87.895219999999995</v>
      </c>
      <c r="N174" t="str">
        <f>VLOOKUP($K174,Key!$A$1:$D$106,4,FALSE)</f>
        <v>Shorewood</v>
      </c>
      <c r="O174" t="s">
        <v>67</v>
      </c>
      <c r="P174">
        <f>VLOOKUP($O174,Key!$A$1:$D$106,2,FALSE)</f>
        <v>43.089460000000003</v>
      </c>
      <c r="Q174">
        <f>VLOOKUP($O174,Key!$A$1:$D$106,3,FALSE)</f>
        <v>-87.895219999999995</v>
      </c>
      <c r="R174" t="str">
        <f>VLOOKUP($O174,Key!$A$1:$D$106,4,FALSE)</f>
        <v>Shorewood</v>
      </c>
      <c r="S174">
        <v>8</v>
      </c>
      <c r="T174">
        <v>0</v>
      </c>
      <c r="U174">
        <v>0</v>
      </c>
      <c r="V174" t="s">
        <v>32</v>
      </c>
      <c r="W174">
        <v>1</v>
      </c>
      <c r="X174">
        <v>1</v>
      </c>
      <c r="Y174">
        <v>40</v>
      </c>
      <c r="Z174" s="4">
        <v>-1</v>
      </c>
      <c r="AA174" s="1">
        <v>43499</v>
      </c>
      <c r="AB174" s="6">
        <f t="shared" si="12"/>
        <v>43497</v>
      </c>
      <c r="AC174" s="6">
        <f t="shared" si="13"/>
        <v>43499</v>
      </c>
      <c r="AD174" s="6" t="str">
        <f t="shared" si="14"/>
        <v>Sunday</v>
      </c>
      <c r="AE174" s="2">
        <v>0.52217592592592588</v>
      </c>
      <c r="AF174" s="4">
        <v>1</v>
      </c>
      <c r="AG174" s="1">
        <v>43499</v>
      </c>
      <c r="AH174" s="6">
        <f t="shared" si="15"/>
        <v>43497</v>
      </c>
      <c r="AI174" s="6">
        <f t="shared" si="16"/>
        <v>43499</v>
      </c>
      <c r="AJ174" s="6" t="str">
        <f t="shared" si="17"/>
        <v>Sunday</v>
      </c>
      <c r="AK174" s="2">
        <v>0.52765046296296292</v>
      </c>
      <c r="AL174" t="s">
        <v>32</v>
      </c>
      <c r="AM174" t="s">
        <v>33</v>
      </c>
      <c r="AN174" t="s">
        <v>34</v>
      </c>
      <c r="AO174" t="s">
        <v>27</v>
      </c>
    </row>
    <row r="175" spans="1:41" x14ac:dyDescent="0.2">
      <c r="A175" t="s">
        <v>27</v>
      </c>
      <c r="B175">
        <v>1265194</v>
      </c>
      <c r="C175" t="s">
        <v>28</v>
      </c>
      <c r="G175" t="s">
        <v>29</v>
      </c>
      <c r="I175">
        <v>12638</v>
      </c>
      <c r="J175" t="s">
        <v>30</v>
      </c>
      <c r="K175" t="s">
        <v>61</v>
      </c>
      <c r="L175">
        <f>VLOOKUP($K175,Key!$A$1:$D$106,2,FALSE)</f>
        <v>43.058619999999998</v>
      </c>
      <c r="M175">
        <f>VLOOKUP($K175,Key!$A$1:$D$106,3,FALSE)</f>
        <v>-87.885319999999993</v>
      </c>
      <c r="N175" t="str">
        <f>VLOOKUP($K175,Key!$A$1:$D$106,4,FALSE)</f>
        <v>Milwaukee</v>
      </c>
      <c r="O175" t="s">
        <v>53</v>
      </c>
      <c r="P175">
        <f>VLOOKUP($O175,Key!$A$1:$D$106,2,FALSE)</f>
        <v>43.049909999999997</v>
      </c>
      <c r="Q175">
        <f>VLOOKUP($O175,Key!$A$1:$D$106,3,FALSE)</f>
        <v>-87.914237</v>
      </c>
      <c r="R175" t="str">
        <f>VLOOKUP($O175,Key!$A$1:$D$106,4,FALSE)</f>
        <v>Milwaukee</v>
      </c>
      <c r="S175">
        <v>31</v>
      </c>
      <c r="T175">
        <v>0</v>
      </c>
      <c r="U175">
        <v>0</v>
      </c>
      <c r="V175" t="s">
        <v>32</v>
      </c>
      <c r="W175">
        <v>4</v>
      </c>
      <c r="X175">
        <v>3.8</v>
      </c>
      <c r="Y175">
        <v>160</v>
      </c>
      <c r="Z175" s="5">
        <v>-1</v>
      </c>
      <c r="AA175" s="1">
        <v>43505</v>
      </c>
      <c r="AB175" s="7">
        <f t="shared" si="12"/>
        <v>43497</v>
      </c>
      <c r="AC175" s="7">
        <f t="shared" si="13"/>
        <v>43505</v>
      </c>
      <c r="AD175" s="7" t="str">
        <f t="shared" si="14"/>
        <v>Saturday</v>
      </c>
      <c r="AE175" s="2">
        <v>0.66114583333333332</v>
      </c>
      <c r="AF175" s="5">
        <v>1</v>
      </c>
      <c r="AG175" s="1">
        <v>43505</v>
      </c>
      <c r="AH175" s="7">
        <f t="shared" si="15"/>
        <v>43497</v>
      </c>
      <c r="AI175" s="7">
        <f t="shared" si="16"/>
        <v>43505</v>
      </c>
      <c r="AJ175" s="7" t="str">
        <f t="shared" si="17"/>
        <v>Saturday</v>
      </c>
      <c r="AK175" s="2">
        <v>0.68325231481481474</v>
      </c>
      <c r="AL175" t="s">
        <v>33</v>
      </c>
      <c r="AM175" t="s">
        <v>33</v>
      </c>
      <c r="AN175" t="s">
        <v>46</v>
      </c>
      <c r="AO175" t="s">
        <v>27</v>
      </c>
    </row>
    <row r="176" spans="1:41" x14ac:dyDescent="0.2">
      <c r="A176" t="s">
        <v>27</v>
      </c>
      <c r="B176">
        <v>1265194</v>
      </c>
      <c r="C176" t="s">
        <v>28</v>
      </c>
      <c r="G176" t="s">
        <v>29</v>
      </c>
      <c r="I176">
        <v>12462</v>
      </c>
      <c r="J176" t="s">
        <v>30</v>
      </c>
      <c r="K176" t="s">
        <v>61</v>
      </c>
      <c r="L176">
        <f>VLOOKUP($K176,Key!$A$1:$D$106,2,FALSE)</f>
        <v>43.058619999999998</v>
      </c>
      <c r="M176">
        <f>VLOOKUP($K176,Key!$A$1:$D$106,3,FALSE)</f>
        <v>-87.885319999999993</v>
      </c>
      <c r="N176" t="str">
        <f>VLOOKUP($K176,Key!$A$1:$D$106,4,FALSE)</f>
        <v>Milwaukee</v>
      </c>
      <c r="O176" t="s">
        <v>53</v>
      </c>
      <c r="P176">
        <f>VLOOKUP($O176,Key!$A$1:$D$106,2,FALSE)</f>
        <v>43.049909999999997</v>
      </c>
      <c r="Q176">
        <f>VLOOKUP($O176,Key!$A$1:$D$106,3,FALSE)</f>
        <v>-87.914237</v>
      </c>
      <c r="R176" t="str">
        <f>VLOOKUP($O176,Key!$A$1:$D$106,4,FALSE)</f>
        <v>Milwaukee</v>
      </c>
      <c r="S176">
        <v>32</v>
      </c>
      <c r="T176">
        <v>0</v>
      </c>
      <c r="U176">
        <v>0</v>
      </c>
      <c r="V176" t="s">
        <v>32</v>
      </c>
      <c r="W176">
        <v>4</v>
      </c>
      <c r="X176">
        <v>3.8</v>
      </c>
      <c r="Y176">
        <v>160</v>
      </c>
      <c r="Z176" s="4">
        <v>-1</v>
      </c>
      <c r="AA176" s="1">
        <v>43505</v>
      </c>
      <c r="AB176" s="6">
        <f t="shared" si="12"/>
        <v>43497</v>
      </c>
      <c r="AC176" s="6">
        <f t="shared" si="13"/>
        <v>43505</v>
      </c>
      <c r="AD176" s="6" t="str">
        <f t="shared" si="14"/>
        <v>Saturday</v>
      </c>
      <c r="AE176" s="2">
        <v>0.66016203703703702</v>
      </c>
      <c r="AF176" s="4">
        <v>1</v>
      </c>
      <c r="AG176" s="1">
        <v>43505</v>
      </c>
      <c r="AH176" s="6">
        <f t="shared" si="15"/>
        <v>43497</v>
      </c>
      <c r="AI176" s="6">
        <f t="shared" si="16"/>
        <v>43505</v>
      </c>
      <c r="AJ176" s="6" t="str">
        <f t="shared" si="17"/>
        <v>Saturday</v>
      </c>
      <c r="AK176" s="2">
        <v>0.68229166666666663</v>
      </c>
      <c r="AL176" t="s">
        <v>33</v>
      </c>
      <c r="AM176" t="s">
        <v>33</v>
      </c>
      <c r="AN176" t="s">
        <v>46</v>
      </c>
      <c r="AO176" t="s">
        <v>27</v>
      </c>
    </row>
    <row r="177" spans="1:41" x14ac:dyDescent="0.2">
      <c r="A177" t="s">
        <v>27</v>
      </c>
      <c r="B177">
        <v>1265194</v>
      </c>
      <c r="C177" t="s">
        <v>28</v>
      </c>
      <c r="G177" t="s">
        <v>29</v>
      </c>
      <c r="I177">
        <v>5556</v>
      </c>
      <c r="J177" t="s">
        <v>30</v>
      </c>
      <c r="K177" t="s">
        <v>60</v>
      </c>
      <c r="L177">
        <f>VLOOKUP($K177,Key!$A$1:$D$106,2,FALSE)</f>
        <v>43.037300000000002</v>
      </c>
      <c r="M177">
        <f>VLOOKUP($K177,Key!$A$1:$D$106,3,FALSE)</f>
        <v>-87.915800000000004</v>
      </c>
      <c r="N177" t="str">
        <f>VLOOKUP($K177,Key!$A$1:$D$106,4,FALSE)</f>
        <v>Milwaukee</v>
      </c>
      <c r="O177" t="s">
        <v>53</v>
      </c>
      <c r="P177">
        <f>VLOOKUP($O177,Key!$A$1:$D$106,2,FALSE)</f>
        <v>43.049909999999997</v>
      </c>
      <c r="Q177">
        <f>VLOOKUP($O177,Key!$A$1:$D$106,3,FALSE)</f>
        <v>-87.914237</v>
      </c>
      <c r="R177" t="str">
        <f>VLOOKUP($O177,Key!$A$1:$D$106,4,FALSE)</f>
        <v>Milwaukee</v>
      </c>
      <c r="S177">
        <v>19740</v>
      </c>
      <c r="T177">
        <v>0</v>
      </c>
      <c r="U177">
        <v>0</v>
      </c>
      <c r="V177" t="s">
        <v>32</v>
      </c>
      <c r="W177">
        <v>18</v>
      </c>
      <c r="X177">
        <v>17.100000000000001</v>
      </c>
      <c r="Y177">
        <v>720</v>
      </c>
      <c r="Z177" s="5">
        <v>-1</v>
      </c>
      <c r="AA177" s="1">
        <v>43502</v>
      </c>
      <c r="AB177" s="7">
        <f t="shared" si="12"/>
        <v>43497</v>
      </c>
      <c r="AC177" s="7">
        <f t="shared" si="13"/>
        <v>43502</v>
      </c>
      <c r="AD177" s="7" t="str">
        <f t="shared" si="14"/>
        <v>Wednesday</v>
      </c>
      <c r="AE177" s="2">
        <v>0.65230324074074075</v>
      </c>
      <c r="AF177" s="5">
        <v>1</v>
      </c>
      <c r="AG177" s="1">
        <v>43516</v>
      </c>
      <c r="AH177" s="7">
        <f t="shared" si="15"/>
        <v>43497</v>
      </c>
      <c r="AI177" s="7">
        <f t="shared" si="16"/>
        <v>43516</v>
      </c>
      <c r="AJ177" s="7" t="str">
        <f t="shared" si="17"/>
        <v>Wednesday</v>
      </c>
      <c r="AK177" s="2">
        <v>0.36075231481481485</v>
      </c>
      <c r="AL177" t="s">
        <v>33</v>
      </c>
      <c r="AM177" t="s">
        <v>33</v>
      </c>
      <c r="AN177" t="s">
        <v>46</v>
      </c>
      <c r="AO177" t="s">
        <v>27</v>
      </c>
    </row>
    <row r="178" spans="1:41" x14ac:dyDescent="0.2">
      <c r="A178" t="s">
        <v>27</v>
      </c>
      <c r="B178">
        <v>1265194</v>
      </c>
      <c r="C178" t="s">
        <v>28</v>
      </c>
      <c r="G178" t="s">
        <v>29</v>
      </c>
      <c r="I178">
        <v>44</v>
      </c>
      <c r="J178" t="s">
        <v>30</v>
      </c>
      <c r="K178" t="s">
        <v>60</v>
      </c>
      <c r="L178">
        <f>VLOOKUP($K178,Key!$A$1:$D$106,2,FALSE)</f>
        <v>43.037300000000002</v>
      </c>
      <c r="M178">
        <f>VLOOKUP($K178,Key!$A$1:$D$106,3,FALSE)</f>
        <v>-87.915800000000004</v>
      </c>
      <c r="N178" t="str">
        <f>VLOOKUP($K178,Key!$A$1:$D$106,4,FALSE)</f>
        <v>Milwaukee</v>
      </c>
      <c r="O178" t="s">
        <v>53</v>
      </c>
      <c r="P178">
        <f>VLOOKUP($O178,Key!$A$1:$D$106,2,FALSE)</f>
        <v>43.049909999999997</v>
      </c>
      <c r="Q178">
        <f>VLOOKUP($O178,Key!$A$1:$D$106,3,FALSE)</f>
        <v>-87.914237</v>
      </c>
      <c r="R178" t="str">
        <f>VLOOKUP($O178,Key!$A$1:$D$106,4,FALSE)</f>
        <v>Milwaukee</v>
      </c>
      <c r="S178">
        <v>12</v>
      </c>
      <c r="T178">
        <v>0</v>
      </c>
      <c r="U178">
        <v>0</v>
      </c>
      <c r="V178" t="s">
        <v>32</v>
      </c>
      <c r="W178">
        <v>1</v>
      </c>
      <c r="X178">
        <v>1</v>
      </c>
      <c r="Y178">
        <v>40</v>
      </c>
      <c r="Z178" s="4">
        <v>-1</v>
      </c>
      <c r="AA178" s="1">
        <v>43502</v>
      </c>
      <c r="AB178" s="6">
        <f t="shared" si="12"/>
        <v>43497</v>
      </c>
      <c r="AC178" s="6">
        <f t="shared" si="13"/>
        <v>43502</v>
      </c>
      <c r="AD178" s="6" t="str">
        <f t="shared" si="14"/>
        <v>Wednesday</v>
      </c>
      <c r="AE178" s="2">
        <v>0.65358796296296295</v>
      </c>
      <c r="AF178" s="4">
        <v>1</v>
      </c>
      <c r="AG178" s="1">
        <v>43502</v>
      </c>
      <c r="AH178" s="6">
        <f t="shared" si="15"/>
        <v>43497</v>
      </c>
      <c r="AI178" s="6">
        <f t="shared" si="16"/>
        <v>43502</v>
      </c>
      <c r="AJ178" s="6" t="str">
        <f t="shared" si="17"/>
        <v>Wednesday</v>
      </c>
      <c r="AK178" s="2">
        <v>0.6620138888888889</v>
      </c>
      <c r="AL178" t="s">
        <v>32</v>
      </c>
      <c r="AM178" t="s">
        <v>33</v>
      </c>
      <c r="AN178" t="s">
        <v>46</v>
      </c>
      <c r="AO178" t="s">
        <v>27</v>
      </c>
    </row>
    <row r="179" spans="1:41" x14ac:dyDescent="0.2">
      <c r="A179" t="s">
        <v>27</v>
      </c>
      <c r="B179">
        <v>1265194</v>
      </c>
      <c r="C179" t="s">
        <v>28</v>
      </c>
      <c r="G179" t="s">
        <v>29</v>
      </c>
      <c r="I179">
        <v>12498</v>
      </c>
      <c r="J179" t="s">
        <v>30</v>
      </c>
      <c r="K179" t="s">
        <v>49</v>
      </c>
      <c r="L179">
        <f>VLOOKUP($K179,Key!$A$1:$D$106,2,FALSE)</f>
        <v>43.03913</v>
      </c>
      <c r="M179">
        <f>VLOOKUP($K179,Key!$A$1:$D$106,3,FALSE)</f>
        <v>-87.916150000000002</v>
      </c>
      <c r="N179" t="str">
        <f>VLOOKUP($K179,Key!$A$1:$D$106,4,FALSE)</f>
        <v>Milwaukee</v>
      </c>
      <c r="O179" t="s">
        <v>49</v>
      </c>
      <c r="P179">
        <f>VLOOKUP($O179,Key!$A$1:$D$106,2,FALSE)</f>
        <v>43.03913</v>
      </c>
      <c r="Q179">
        <f>VLOOKUP($O179,Key!$A$1:$D$106,3,FALSE)</f>
        <v>-87.916150000000002</v>
      </c>
      <c r="R179" t="str">
        <f>VLOOKUP($O179,Key!$A$1:$D$106,4,FALSE)</f>
        <v>Milwaukee</v>
      </c>
      <c r="S179">
        <v>4</v>
      </c>
      <c r="T179">
        <v>0</v>
      </c>
      <c r="U179">
        <v>0</v>
      </c>
      <c r="V179" t="s">
        <v>32</v>
      </c>
      <c r="W179">
        <v>0</v>
      </c>
      <c r="X179">
        <v>0</v>
      </c>
      <c r="Y179">
        <v>0</v>
      </c>
      <c r="Z179" s="5">
        <v>-1</v>
      </c>
      <c r="AA179" s="1">
        <v>43498</v>
      </c>
      <c r="AB179" s="7">
        <f t="shared" si="12"/>
        <v>43497</v>
      </c>
      <c r="AC179" s="7">
        <f t="shared" si="13"/>
        <v>43498</v>
      </c>
      <c r="AD179" s="7" t="str">
        <f t="shared" si="14"/>
        <v>Saturday</v>
      </c>
      <c r="AE179" s="2">
        <v>0.40880787037037036</v>
      </c>
      <c r="AF179" s="5">
        <v>1</v>
      </c>
      <c r="AG179" s="1">
        <v>43498</v>
      </c>
      <c r="AH179" s="7">
        <f t="shared" si="15"/>
        <v>43497</v>
      </c>
      <c r="AI179" s="7">
        <f t="shared" si="16"/>
        <v>43498</v>
      </c>
      <c r="AJ179" s="7" t="str">
        <f t="shared" si="17"/>
        <v>Saturday</v>
      </c>
      <c r="AK179" s="2">
        <v>0.41157407407407409</v>
      </c>
      <c r="AL179" t="s">
        <v>32</v>
      </c>
      <c r="AM179" t="s">
        <v>33</v>
      </c>
      <c r="AN179" t="s">
        <v>34</v>
      </c>
      <c r="AO179" t="s">
        <v>27</v>
      </c>
    </row>
    <row r="180" spans="1:41" x14ac:dyDescent="0.2">
      <c r="A180" t="s">
        <v>27</v>
      </c>
      <c r="B180">
        <v>1265194</v>
      </c>
      <c r="C180" t="s">
        <v>28</v>
      </c>
      <c r="G180" t="s">
        <v>29</v>
      </c>
      <c r="I180">
        <v>5487</v>
      </c>
      <c r="J180" t="s">
        <v>30</v>
      </c>
      <c r="K180" t="s">
        <v>49</v>
      </c>
      <c r="L180">
        <f>VLOOKUP($K180,Key!$A$1:$D$106,2,FALSE)</f>
        <v>43.03913</v>
      </c>
      <c r="M180">
        <f>VLOOKUP($K180,Key!$A$1:$D$106,3,FALSE)</f>
        <v>-87.916150000000002</v>
      </c>
      <c r="N180" t="str">
        <f>VLOOKUP($K180,Key!$A$1:$D$106,4,FALSE)</f>
        <v>Milwaukee</v>
      </c>
      <c r="O180" t="s">
        <v>49</v>
      </c>
      <c r="P180">
        <f>VLOOKUP($O180,Key!$A$1:$D$106,2,FALSE)</f>
        <v>43.03913</v>
      </c>
      <c r="Q180">
        <f>VLOOKUP($O180,Key!$A$1:$D$106,3,FALSE)</f>
        <v>-87.916150000000002</v>
      </c>
      <c r="R180" t="str">
        <f>VLOOKUP($O180,Key!$A$1:$D$106,4,FALSE)</f>
        <v>Milwaukee</v>
      </c>
      <c r="S180">
        <v>25</v>
      </c>
      <c r="T180">
        <v>0</v>
      </c>
      <c r="U180">
        <v>0</v>
      </c>
      <c r="V180" t="s">
        <v>32</v>
      </c>
      <c r="W180">
        <v>3</v>
      </c>
      <c r="X180">
        <v>2.9</v>
      </c>
      <c r="Y180">
        <v>120</v>
      </c>
      <c r="Z180" s="4">
        <v>-1</v>
      </c>
      <c r="AA180" s="1">
        <v>43498</v>
      </c>
      <c r="AB180" s="6">
        <f t="shared" si="12"/>
        <v>43497</v>
      </c>
      <c r="AC180" s="6">
        <f t="shared" si="13"/>
        <v>43498</v>
      </c>
      <c r="AD180" s="6" t="str">
        <f t="shared" si="14"/>
        <v>Saturday</v>
      </c>
      <c r="AE180" s="2">
        <v>0.40859953703703705</v>
      </c>
      <c r="AF180" s="4">
        <v>1</v>
      </c>
      <c r="AG180" s="1">
        <v>43498</v>
      </c>
      <c r="AH180" s="6">
        <f t="shared" si="15"/>
        <v>43497</v>
      </c>
      <c r="AI180" s="6">
        <f t="shared" si="16"/>
        <v>43498</v>
      </c>
      <c r="AJ180" s="6" t="str">
        <f t="shared" si="17"/>
        <v>Saturday</v>
      </c>
      <c r="AK180" s="2">
        <v>0.42584490740740738</v>
      </c>
      <c r="AL180" t="s">
        <v>32</v>
      </c>
      <c r="AM180" t="s">
        <v>33</v>
      </c>
      <c r="AN180" t="s">
        <v>34</v>
      </c>
      <c r="AO180" t="s">
        <v>27</v>
      </c>
    </row>
    <row r="181" spans="1:41" x14ac:dyDescent="0.2">
      <c r="A181" t="s">
        <v>27</v>
      </c>
      <c r="B181">
        <v>1265194</v>
      </c>
      <c r="C181" t="s">
        <v>28</v>
      </c>
      <c r="G181" t="s">
        <v>29</v>
      </c>
      <c r="I181">
        <v>11152</v>
      </c>
      <c r="J181" t="s">
        <v>30</v>
      </c>
      <c r="K181" t="s">
        <v>49</v>
      </c>
      <c r="L181">
        <f>VLOOKUP($K181,Key!$A$1:$D$106,2,FALSE)</f>
        <v>43.03913</v>
      </c>
      <c r="M181">
        <f>VLOOKUP($K181,Key!$A$1:$D$106,3,FALSE)</f>
        <v>-87.916150000000002</v>
      </c>
      <c r="N181" t="str">
        <f>VLOOKUP($K181,Key!$A$1:$D$106,4,FALSE)</f>
        <v>Milwaukee</v>
      </c>
      <c r="O181" t="s">
        <v>49</v>
      </c>
      <c r="P181">
        <f>VLOOKUP($O181,Key!$A$1:$D$106,2,FALSE)</f>
        <v>43.03913</v>
      </c>
      <c r="Q181">
        <f>VLOOKUP($O181,Key!$A$1:$D$106,3,FALSE)</f>
        <v>-87.916150000000002</v>
      </c>
      <c r="R181" t="str">
        <f>VLOOKUP($O181,Key!$A$1:$D$106,4,FALSE)</f>
        <v>Milwaukee</v>
      </c>
      <c r="S181">
        <v>29</v>
      </c>
      <c r="T181">
        <v>0</v>
      </c>
      <c r="U181">
        <v>0</v>
      </c>
      <c r="V181" t="s">
        <v>32</v>
      </c>
      <c r="W181">
        <v>4</v>
      </c>
      <c r="X181">
        <v>3.8</v>
      </c>
      <c r="Y181">
        <v>160</v>
      </c>
      <c r="Z181" s="5">
        <v>-1</v>
      </c>
      <c r="AA181" s="1">
        <v>43498</v>
      </c>
      <c r="AB181" s="7">
        <f t="shared" si="12"/>
        <v>43497</v>
      </c>
      <c r="AC181" s="7">
        <f t="shared" si="13"/>
        <v>43498</v>
      </c>
      <c r="AD181" s="7" t="str">
        <f t="shared" si="14"/>
        <v>Saturday</v>
      </c>
      <c r="AE181" s="2">
        <v>0.40598379629629627</v>
      </c>
      <c r="AF181" s="5">
        <v>1</v>
      </c>
      <c r="AG181" s="1">
        <v>43498</v>
      </c>
      <c r="AH181" s="7">
        <f t="shared" si="15"/>
        <v>43497</v>
      </c>
      <c r="AI181" s="7">
        <f t="shared" si="16"/>
        <v>43498</v>
      </c>
      <c r="AJ181" s="7" t="str">
        <f t="shared" si="17"/>
        <v>Saturday</v>
      </c>
      <c r="AK181" s="2">
        <v>0.42583333333333334</v>
      </c>
      <c r="AL181" t="s">
        <v>32</v>
      </c>
      <c r="AM181" t="s">
        <v>33</v>
      </c>
      <c r="AN181" t="s">
        <v>34</v>
      </c>
      <c r="AO181" t="s">
        <v>27</v>
      </c>
    </row>
    <row r="182" spans="1:41" x14ac:dyDescent="0.2">
      <c r="A182" t="s">
        <v>27</v>
      </c>
      <c r="B182">
        <v>1265194</v>
      </c>
      <c r="C182" t="s">
        <v>28</v>
      </c>
      <c r="G182" t="s">
        <v>29</v>
      </c>
      <c r="I182">
        <v>19</v>
      </c>
      <c r="J182" t="s">
        <v>30</v>
      </c>
      <c r="K182" t="s">
        <v>49</v>
      </c>
      <c r="L182">
        <f>VLOOKUP($K182,Key!$A$1:$D$106,2,FALSE)</f>
        <v>43.03913</v>
      </c>
      <c r="M182">
        <f>VLOOKUP($K182,Key!$A$1:$D$106,3,FALSE)</f>
        <v>-87.916150000000002</v>
      </c>
      <c r="N182" t="str">
        <f>VLOOKUP($K182,Key!$A$1:$D$106,4,FALSE)</f>
        <v>Milwaukee</v>
      </c>
      <c r="O182" t="s">
        <v>49</v>
      </c>
      <c r="P182">
        <f>VLOOKUP($O182,Key!$A$1:$D$106,2,FALSE)</f>
        <v>43.03913</v>
      </c>
      <c r="Q182">
        <f>VLOOKUP($O182,Key!$A$1:$D$106,3,FALSE)</f>
        <v>-87.916150000000002</v>
      </c>
      <c r="R182" t="str">
        <f>VLOOKUP($O182,Key!$A$1:$D$106,4,FALSE)</f>
        <v>Milwaukee</v>
      </c>
      <c r="S182">
        <v>29</v>
      </c>
      <c r="T182">
        <v>0</v>
      </c>
      <c r="U182">
        <v>0</v>
      </c>
      <c r="V182" t="s">
        <v>32</v>
      </c>
      <c r="W182">
        <v>4</v>
      </c>
      <c r="X182">
        <v>3.8</v>
      </c>
      <c r="Y182">
        <v>160</v>
      </c>
      <c r="Z182" s="4">
        <v>-1</v>
      </c>
      <c r="AA182" s="1">
        <v>43498</v>
      </c>
      <c r="AB182" s="6">
        <f t="shared" si="12"/>
        <v>43497</v>
      </c>
      <c r="AC182" s="6">
        <f t="shared" si="13"/>
        <v>43498</v>
      </c>
      <c r="AD182" s="6" t="str">
        <f t="shared" si="14"/>
        <v>Saturday</v>
      </c>
      <c r="AE182" s="2">
        <v>0.40620370370370368</v>
      </c>
      <c r="AF182" s="4">
        <v>1</v>
      </c>
      <c r="AG182" s="1">
        <v>43498</v>
      </c>
      <c r="AH182" s="6">
        <f t="shared" si="15"/>
        <v>43497</v>
      </c>
      <c r="AI182" s="6">
        <f t="shared" si="16"/>
        <v>43498</v>
      </c>
      <c r="AJ182" s="6" t="str">
        <f t="shared" si="17"/>
        <v>Saturday</v>
      </c>
      <c r="AK182" s="2">
        <v>0.42583333333333334</v>
      </c>
      <c r="AL182" t="s">
        <v>32</v>
      </c>
      <c r="AM182" t="s">
        <v>33</v>
      </c>
      <c r="AN182" t="s">
        <v>34</v>
      </c>
      <c r="AO182" t="s">
        <v>27</v>
      </c>
    </row>
    <row r="183" spans="1:41" x14ac:dyDescent="0.2">
      <c r="A183" t="s">
        <v>27</v>
      </c>
      <c r="B183">
        <v>1265194</v>
      </c>
      <c r="C183" t="s">
        <v>28</v>
      </c>
      <c r="G183" t="s">
        <v>29</v>
      </c>
      <c r="I183">
        <v>11123</v>
      </c>
      <c r="J183" t="s">
        <v>30</v>
      </c>
      <c r="K183" t="s">
        <v>73</v>
      </c>
      <c r="L183">
        <f>VLOOKUP($K183,Key!$A$1:$D$106,2,FALSE)</f>
        <v>43.038245000000003</v>
      </c>
      <c r="M183">
        <f>VLOOKUP($K183,Key!$A$1:$D$106,3,FALSE)</f>
        <v>-87.914811999999998</v>
      </c>
      <c r="N183" t="str">
        <f>VLOOKUP($K183,Key!$A$1:$D$106,4,FALSE)</f>
        <v>Milwaukee</v>
      </c>
      <c r="O183" t="s">
        <v>73</v>
      </c>
      <c r="P183">
        <f>VLOOKUP($O183,Key!$A$1:$D$106,2,FALSE)</f>
        <v>43.038245000000003</v>
      </c>
      <c r="Q183">
        <f>VLOOKUP($O183,Key!$A$1:$D$106,3,FALSE)</f>
        <v>-87.914811999999998</v>
      </c>
      <c r="R183" t="str">
        <f>VLOOKUP($O183,Key!$A$1:$D$106,4,FALSE)</f>
        <v>Milwaukee</v>
      </c>
      <c r="S183">
        <v>1</v>
      </c>
      <c r="T183">
        <v>0</v>
      </c>
      <c r="U183">
        <v>0</v>
      </c>
      <c r="V183" t="s">
        <v>32</v>
      </c>
      <c r="W183">
        <v>0</v>
      </c>
      <c r="X183">
        <v>0</v>
      </c>
      <c r="Y183">
        <v>0</v>
      </c>
      <c r="Z183" s="5">
        <v>-1</v>
      </c>
      <c r="AA183" s="1">
        <v>43509</v>
      </c>
      <c r="AB183" s="7">
        <f t="shared" si="12"/>
        <v>43497</v>
      </c>
      <c r="AC183" s="7">
        <f t="shared" si="13"/>
        <v>43509</v>
      </c>
      <c r="AD183" s="7" t="str">
        <f t="shared" si="14"/>
        <v>Wednesday</v>
      </c>
      <c r="AE183" s="2">
        <v>0.72701388888888896</v>
      </c>
      <c r="AF183" s="5">
        <v>1</v>
      </c>
      <c r="AG183" s="1">
        <v>43509</v>
      </c>
      <c r="AH183" s="7">
        <f t="shared" si="15"/>
        <v>43497</v>
      </c>
      <c r="AI183" s="7">
        <f t="shared" si="16"/>
        <v>43509</v>
      </c>
      <c r="AJ183" s="7" t="str">
        <f t="shared" si="17"/>
        <v>Wednesday</v>
      </c>
      <c r="AK183" s="2">
        <v>0.72726851851851848</v>
      </c>
      <c r="AL183" t="s">
        <v>32</v>
      </c>
      <c r="AM183" t="s">
        <v>33</v>
      </c>
      <c r="AN183" t="s">
        <v>34</v>
      </c>
      <c r="AO183" t="s">
        <v>27</v>
      </c>
    </row>
    <row r="184" spans="1:41" x14ac:dyDescent="0.2">
      <c r="A184" t="s">
        <v>27</v>
      </c>
      <c r="B184">
        <v>1265194</v>
      </c>
      <c r="C184" t="s">
        <v>28</v>
      </c>
      <c r="G184" t="s">
        <v>29</v>
      </c>
      <c r="I184">
        <v>11123</v>
      </c>
      <c r="J184" t="s">
        <v>30</v>
      </c>
      <c r="K184" t="s">
        <v>73</v>
      </c>
      <c r="L184">
        <f>VLOOKUP($K184,Key!$A$1:$D$106,2,FALSE)</f>
        <v>43.038245000000003</v>
      </c>
      <c r="M184">
        <f>VLOOKUP($K184,Key!$A$1:$D$106,3,FALSE)</f>
        <v>-87.914811999999998</v>
      </c>
      <c r="N184" t="str">
        <f>VLOOKUP($K184,Key!$A$1:$D$106,4,FALSE)</f>
        <v>Milwaukee</v>
      </c>
      <c r="O184" t="s">
        <v>73</v>
      </c>
      <c r="P184">
        <f>VLOOKUP($O184,Key!$A$1:$D$106,2,FALSE)</f>
        <v>43.038245000000003</v>
      </c>
      <c r="Q184">
        <f>VLOOKUP($O184,Key!$A$1:$D$106,3,FALSE)</f>
        <v>-87.914811999999998</v>
      </c>
      <c r="R184" t="str">
        <f>VLOOKUP($O184,Key!$A$1:$D$106,4,FALSE)</f>
        <v>Milwaukee</v>
      </c>
      <c r="S184">
        <v>0</v>
      </c>
      <c r="T184">
        <v>0</v>
      </c>
      <c r="U184">
        <v>0</v>
      </c>
      <c r="V184" t="s">
        <v>32</v>
      </c>
      <c r="W184">
        <v>0</v>
      </c>
      <c r="X184">
        <v>0</v>
      </c>
      <c r="Y184">
        <v>0</v>
      </c>
      <c r="Z184" s="4">
        <v>-1</v>
      </c>
      <c r="AA184" s="1">
        <v>43519</v>
      </c>
      <c r="AB184" s="6">
        <f t="shared" si="12"/>
        <v>43497</v>
      </c>
      <c r="AC184" s="6">
        <f t="shared" si="13"/>
        <v>43519</v>
      </c>
      <c r="AD184" s="6" t="str">
        <f t="shared" si="14"/>
        <v>Saturday</v>
      </c>
      <c r="AE184" s="2">
        <v>0.6216666666666667</v>
      </c>
      <c r="AF184" s="4">
        <v>1</v>
      </c>
      <c r="AG184" s="1">
        <v>43519</v>
      </c>
      <c r="AH184" s="6">
        <f t="shared" si="15"/>
        <v>43497</v>
      </c>
      <c r="AI184" s="6">
        <f t="shared" si="16"/>
        <v>43519</v>
      </c>
      <c r="AJ184" s="6" t="str">
        <f t="shared" si="17"/>
        <v>Saturday</v>
      </c>
      <c r="AK184" s="2">
        <v>0.62192129629629633</v>
      </c>
      <c r="AL184" t="s">
        <v>32</v>
      </c>
      <c r="AM184" t="s">
        <v>33</v>
      </c>
      <c r="AN184" t="s">
        <v>34</v>
      </c>
      <c r="AO184" t="s">
        <v>27</v>
      </c>
    </row>
    <row r="185" spans="1:41" x14ac:dyDescent="0.2">
      <c r="A185" t="s">
        <v>27</v>
      </c>
      <c r="B185">
        <v>1865798</v>
      </c>
      <c r="C185" t="s">
        <v>28</v>
      </c>
      <c r="G185" t="s">
        <v>29</v>
      </c>
      <c r="I185">
        <v>12709</v>
      </c>
      <c r="J185" t="s">
        <v>30</v>
      </c>
      <c r="K185" t="s">
        <v>65</v>
      </c>
      <c r="L185">
        <f>VLOOKUP($K185,Key!$A$1:$D$106,2,FALSE)</f>
        <v>43.040154000000001</v>
      </c>
      <c r="M185">
        <f>VLOOKUP($K185,Key!$A$1:$D$106,3,FALSE)</f>
        <v>-87.932113000000001</v>
      </c>
      <c r="N185" t="str">
        <f>VLOOKUP($K185,Key!$A$1:$D$106,4,FALSE)</f>
        <v>Milwaukee</v>
      </c>
      <c r="O185" t="s">
        <v>65</v>
      </c>
      <c r="P185">
        <f>VLOOKUP($O185,Key!$A$1:$D$106,2,FALSE)</f>
        <v>43.040154000000001</v>
      </c>
      <c r="Q185">
        <f>VLOOKUP($O185,Key!$A$1:$D$106,3,FALSE)</f>
        <v>-87.932113000000001</v>
      </c>
      <c r="R185" t="str">
        <f>VLOOKUP($O185,Key!$A$1:$D$106,4,FALSE)</f>
        <v>Milwaukee</v>
      </c>
      <c r="S185">
        <v>17</v>
      </c>
      <c r="T185">
        <v>0</v>
      </c>
      <c r="U185">
        <v>0</v>
      </c>
      <c r="V185" t="s">
        <v>32</v>
      </c>
      <c r="W185">
        <v>2</v>
      </c>
      <c r="X185">
        <v>1.9</v>
      </c>
      <c r="Y185">
        <v>80</v>
      </c>
      <c r="Z185" s="4">
        <v>-1</v>
      </c>
      <c r="AA185" s="1">
        <v>43498</v>
      </c>
      <c r="AB185" s="6">
        <f t="shared" si="12"/>
        <v>43497</v>
      </c>
      <c r="AC185" s="6">
        <f t="shared" si="13"/>
        <v>43498</v>
      </c>
      <c r="AD185" s="6" t="str">
        <f t="shared" si="14"/>
        <v>Saturday</v>
      </c>
      <c r="AE185" s="2">
        <v>0.46454861111111106</v>
      </c>
      <c r="AF185" s="4">
        <v>1</v>
      </c>
      <c r="AG185" s="1">
        <v>43498</v>
      </c>
      <c r="AH185" s="6">
        <f t="shared" si="15"/>
        <v>43497</v>
      </c>
      <c r="AI185" s="6">
        <f t="shared" si="16"/>
        <v>43498</v>
      </c>
      <c r="AJ185" s="6" t="str">
        <f t="shared" si="17"/>
        <v>Saturday</v>
      </c>
      <c r="AK185" s="2">
        <v>0.47599537037037037</v>
      </c>
      <c r="AL185" t="s">
        <v>32</v>
      </c>
      <c r="AM185" t="s">
        <v>33</v>
      </c>
      <c r="AN185" t="s">
        <v>34</v>
      </c>
      <c r="AO185" t="s">
        <v>27</v>
      </c>
    </row>
    <row r="186" spans="1:41" x14ac:dyDescent="0.2">
      <c r="A186" t="s">
        <v>27</v>
      </c>
      <c r="B186">
        <v>1865798</v>
      </c>
      <c r="C186" t="s">
        <v>28</v>
      </c>
      <c r="G186" t="s">
        <v>29</v>
      </c>
      <c r="I186">
        <v>12699</v>
      </c>
      <c r="J186" t="s">
        <v>30</v>
      </c>
      <c r="K186" t="s">
        <v>65</v>
      </c>
      <c r="L186">
        <f>VLOOKUP($K186,Key!$A$1:$D$106,2,FALSE)</f>
        <v>43.040154000000001</v>
      </c>
      <c r="M186">
        <f>VLOOKUP($K186,Key!$A$1:$D$106,3,FALSE)</f>
        <v>-87.932113000000001</v>
      </c>
      <c r="N186" t="str">
        <f>VLOOKUP($K186,Key!$A$1:$D$106,4,FALSE)</f>
        <v>Milwaukee</v>
      </c>
      <c r="O186" t="s">
        <v>65</v>
      </c>
      <c r="P186">
        <f>VLOOKUP($O186,Key!$A$1:$D$106,2,FALSE)</f>
        <v>43.040154000000001</v>
      </c>
      <c r="Q186">
        <f>VLOOKUP($O186,Key!$A$1:$D$106,3,FALSE)</f>
        <v>-87.932113000000001</v>
      </c>
      <c r="R186" t="str">
        <f>VLOOKUP($O186,Key!$A$1:$D$106,4,FALSE)</f>
        <v>Milwaukee</v>
      </c>
      <c r="S186">
        <v>16</v>
      </c>
      <c r="T186">
        <v>0</v>
      </c>
      <c r="U186">
        <v>0</v>
      </c>
      <c r="V186" t="s">
        <v>32</v>
      </c>
      <c r="W186">
        <v>2</v>
      </c>
      <c r="X186">
        <v>1.9</v>
      </c>
      <c r="Y186">
        <v>80</v>
      </c>
      <c r="Z186" s="5">
        <v>-1</v>
      </c>
      <c r="AA186" s="1">
        <v>43498</v>
      </c>
      <c r="AB186" s="7">
        <f t="shared" si="12"/>
        <v>43497</v>
      </c>
      <c r="AC186" s="7">
        <f t="shared" si="13"/>
        <v>43498</v>
      </c>
      <c r="AD186" s="7" t="str">
        <f t="shared" si="14"/>
        <v>Saturday</v>
      </c>
      <c r="AE186" s="2">
        <v>0.46479166666666666</v>
      </c>
      <c r="AF186" s="5">
        <v>1</v>
      </c>
      <c r="AG186" s="1">
        <v>43498</v>
      </c>
      <c r="AH186" s="7">
        <f t="shared" si="15"/>
        <v>43497</v>
      </c>
      <c r="AI186" s="7">
        <f t="shared" si="16"/>
        <v>43498</v>
      </c>
      <c r="AJ186" s="7" t="str">
        <f t="shared" si="17"/>
        <v>Saturday</v>
      </c>
      <c r="AK186" s="2">
        <v>0.47621527777777778</v>
      </c>
      <c r="AL186" t="s">
        <v>32</v>
      </c>
      <c r="AM186" t="s">
        <v>33</v>
      </c>
      <c r="AN186" t="s">
        <v>34</v>
      </c>
      <c r="AO186" t="s">
        <v>27</v>
      </c>
    </row>
    <row r="187" spans="1:41" x14ac:dyDescent="0.2">
      <c r="A187" t="s">
        <v>27</v>
      </c>
      <c r="B187">
        <v>1865798</v>
      </c>
      <c r="C187" t="s">
        <v>28</v>
      </c>
      <c r="G187" t="s">
        <v>29</v>
      </c>
      <c r="I187">
        <v>5430</v>
      </c>
      <c r="J187" t="s">
        <v>30</v>
      </c>
      <c r="K187" t="s">
        <v>65</v>
      </c>
      <c r="L187">
        <f>VLOOKUP($K187,Key!$A$1:$D$106,2,FALSE)</f>
        <v>43.040154000000001</v>
      </c>
      <c r="M187">
        <f>VLOOKUP($K187,Key!$A$1:$D$106,3,FALSE)</f>
        <v>-87.932113000000001</v>
      </c>
      <c r="N187" t="str">
        <f>VLOOKUP($K187,Key!$A$1:$D$106,4,FALSE)</f>
        <v>Milwaukee</v>
      </c>
      <c r="O187" t="s">
        <v>65</v>
      </c>
      <c r="P187">
        <f>VLOOKUP($O187,Key!$A$1:$D$106,2,FALSE)</f>
        <v>43.040154000000001</v>
      </c>
      <c r="Q187">
        <f>VLOOKUP($O187,Key!$A$1:$D$106,3,FALSE)</f>
        <v>-87.932113000000001</v>
      </c>
      <c r="R187" t="str">
        <f>VLOOKUP($O187,Key!$A$1:$D$106,4,FALSE)</f>
        <v>Milwaukee</v>
      </c>
      <c r="S187">
        <v>16</v>
      </c>
      <c r="T187">
        <v>0</v>
      </c>
      <c r="U187">
        <v>0</v>
      </c>
      <c r="V187" t="s">
        <v>32</v>
      </c>
      <c r="W187">
        <v>2</v>
      </c>
      <c r="X187">
        <v>1.9</v>
      </c>
      <c r="Y187">
        <v>80</v>
      </c>
      <c r="Z187" s="4">
        <v>-1</v>
      </c>
      <c r="AA187" s="1">
        <v>43498</v>
      </c>
      <c r="AB187" s="6">
        <f t="shared" si="12"/>
        <v>43497</v>
      </c>
      <c r="AC187" s="6">
        <f t="shared" si="13"/>
        <v>43498</v>
      </c>
      <c r="AD187" s="6" t="str">
        <f t="shared" si="14"/>
        <v>Saturday</v>
      </c>
      <c r="AE187" s="2">
        <v>0.46516203703703707</v>
      </c>
      <c r="AF187" s="4">
        <v>1</v>
      </c>
      <c r="AG187" s="1">
        <v>43498</v>
      </c>
      <c r="AH187" s="6">
        <f t="shared" si="15"/>
        <v>43497</v>
      </c>
      <c r="AI187" s="6">
        <f t="shared" si="16"/>
        <v>43498</v>
      </c>
      <c r="AJ187" s="6" t="str">
        <f t="shared" si="17"/>
        <v>Saturday</v>
      </c>
      <c r="AK187" s="2">
        <v>0.47637731481481477</v>
      </c>
      <c r="AL187" t="s">
        <v>32</v>
      </c>
      <c r="AM187" t="s">
        <v>33</v>
      </c>
      <c r="AN187" t="s">
        <v>34</v>
      </c>
      <c r="AO187" t="s">
        <v>27</v>
      </c>
    </row>
    <row r="188" spans="1:41" x14ac:dyDescent="0.2">
      <c r="A188" t="s">
        <v>27</v>
      </c>
      <c r="B188">
        <v>1865798</v>
      </c>
      <c r="C188" t="s">
        <v>28</v>
      </c>
      <c r="G188" t="s">
        <v>29</v>
      </c>
      <c r="I188">
        <v>12583</v>
      </c>
      <c r="J188" t="s">
        <v>30</v>
      </c>
      <c r="K188" t="s">
        <v>65</v>
      </c>
      <c r="L188">
        <f>VLOOKUP($K188,Key!$A$1:$D$106,2,FALSE)</f>
        <v>43.040154000000001</v>
      </c>
      <c r="M188">
        <f>VLOOKUP($K188,Key!$A$1:$D$106,3,FALSE)</f>
        <v>-87.932113000000001</v>
      </c>
      <c r="N188" t="str">
        <f>VLOOKUP($K188,Key!$A$1:$D$106,4,FALSE)</f>
        <v>Milwaukee</v>
      </c>
      <c r="O188" t="s">
        <v>65</v>
      </c>
      <c r="P188">
        <f>VLOOKUP($O188,Key!$A$1:$D$106,2,FALSE)</f>
        <v>43.040154000000001</v>
      </c>
      <c r="Q188">
        <f>VLOOKUP($O188,Key!$A$1:$D$106,3,FALSE)</f>
        <v>-87.932113000000001</v>
      </c>
      <c r="R188" t="str">
        <f>VLOOKUP($O188,Key!$A$1:$D$106,4,FALSE)</f>
        <v>Milwaukee</v>
      </c>
      <c r="S188">
        <v>17</v>
      </c>
      <c r="T188">
        <v>0</v>
      </c>
      <c r="U188">
        <v>0</v>
      </c>
      <c r="V188" t="s">
        <v>32</v>
      </c>
      <c r="W188">
        <v>2</v>
      </c>
      <c r="X188">
        <v>1.9</v>
      </c>
      <c r="Y188">
        <v>80</v>
      </c>
      <c r="Z188" s="5">
        <v>-1</v>
      </c>
      <c r="AA188" s="1">
        <v>43498</v>
      </c>
      <c r="AB188" s="7">
        <f t="shared" si="12"/>
        <v>43497</v>
      </c>
      <c r="AC188" s="7">
        <f t="shared" si="13"/>
        <v>43498</v>
      </c>
      <c r="AD188" s="7" t="str">
        <f t="shared" si="14"/>
        <v>Saturday</v>
      </c>
      <c r="AE188" s="2">
        <v>0.46561342592592592</v>
      </c>
      <c r="AF188" s="5">
        <v>1</v>
      </c>
      <c r="AG188" s="1">
        <v>43498</v>
      </c>
      <c r="AH188" s="7">
        <f t="shared" si="15"/>
        <v>43497</v>
      </c>
      <c r="AI188" s="7">
        <f t="shared" si="16"/>
        <v>43498</v>
      </c>
      <c r="AJ188" s="7" t="str">
        <f t="shared" si="17"/>
        <v>Saturday</v>
      </c>
      <c r="AK188" s="2">
        <v>0.47730324074074071</v>
      </c>
      <c r="AL188" t="s">
        <v>32</v>
      </c>
      <c r="AM188" t="s">
        <v>33</v>
      </c>
      <c r="AN188" t="s">
        <v>34</v>
      </c>
      <c r="AO188" t="s">
        <v>27</v>
      </c>
    </row>
    <row r="189" spans="1:41" x14ac:dyDescent="0.2">
      <c r="A189" t="s">
        <v>27</v>
      </c>
      <c r="B189">
        <v>1865798</v>
      </c>
      <c r="C189" t="s">
        <v>28</v>
      </c>
      <c r="G189" t="s">
        <v>29</v>
      </c>
      <c r="I189">
        <v>11077</v>
      </c>
      <c r="J189" t="s">
        <v>30</v>
      </c>
      <c r="K189" t="s">
        <v>65</v>
      </c>
      <c r="L189">
        <f>VLOOKUP($K189,Key!$A$1:$D$106,2,FALSE)</f>
        <v>43.040154000000001</v>
      </c>
      <c r="M189">
        <f>VLOOKUP($K189,Key!$A$1:$D$106,3,FALSE)</f>
        <v>-87.932113000000001</v>
      </c>
      <c r="N189" t="str">
        <f>VLOOKUP($K189,Key!$A$1:$D$106,4,FALSE)</f>
        <v>Milwaukee</v>
      </c>
      <c r="O189" t="s">
        <v>65</v>
      </c>
      <c r="P189">
        <f>VLOOKUP($O189,Key!$A$1:$D$106,2,FALSE)</f>
        <v>43.040154000000001</v>
      </c>
      <c r="Q189">
        <f>VLOOKUP($O189,Key!$A$1:$D$106,3,FALSE)</f>
        <v>-87.932113000000001</v>
      </c>
      <c r="R189" t="str">
        <f>VLOOKUP($O189,Key!$A$1:$D$106,4,FALSE)</f>
        <v>Milwaukee</v>
      </c>
      <c r="S189">
        <v>18</v>
      </c>
      <c r="T189">
        <v>0</v>
      </c>
      <c r="U189">
        <v>0</v>
      </c>
      <c r="V189" t="s">
        <v>32</v>
      </c>
      <c r="W189">
        <v>2</v>
      </c>
      <c r="X189">
        <v>1.9</v>
      </c>
      <c r="Y189">
        <v>80</v>
      </c>
      <c r="Z189" s="4">
        <v>-1</v>
      </c>
      <c r="AA189" s="1">
        <v>43498</v>
      </c>
      <c r="AB189" s="6">
        <f t="shared" si="12"/>
        <v>43497</v>
      </c>
      <c r="AC189" s="6">
        <f t="shared" si="13"/>
        <v>43498</v>
      </c>
      <c r="AD189" s="6" t="str">
        <f t="shared" si="14"/>
        <v>Saturday</v>
      </c>
      <c r="AE189" s="2">
        <v>0.4659490740740741</v>
      </c>
      <c r="AF189" s="4">
        <v>1</v>
      </c>
      <c r="AG189" s="1">
        <v>43498</v>
      </c>
      <c r="AH189" s="6">
        <f t="shared" si="15"/>
        <v>43497</v>
      </c>
      <c r="AI189" s="6">
        <f t="shared" si="16"/>
        <v>43498</v>
      </c>
      <c r="AJ189" s="6" t="str">
        <f t="shared" si="17"/>
        <v>Saturday</v>
      </c>
      <c r="AK189" s="2">
        <v>0.47811342592592593</v>
      </c>
      <c r="AL189" t="s">
        <v>32</v>
      </c>
      <c r="AM189" t="s">
        <v>33</v>
      </c>
      <c r="AN189" t="s">
        <v>34</v>
      </c>
      <c r="AO189" t="s">
        <v>27</v>
      </c>
    </row>
    <row r="190" spans="1:41" x14ac:dyDescent="0.2">
      <c r="A190" t="s">
        <v>27</v>
      </c>
      <c r="B190">
        <v>1865798</v>
      </c>
      <c r="C190" t="s">
        <v>28</v>
      </c>
      <c r="G190" t="s">
        <v>29</v>
      </c>
      <c r="I190">
        <v>12510</v>
      </c>
      <c r="J190" t="s">
        <v>30</v>
      </c>
      <c r="K190" t="s">
        <v>62</v>
      </c>
      <c r="L190">
        <f>VLOOKUP($K190,Key!$A$1:$D$106,2,FALSE)</f>
        <v>43.041646999999998</v>
      </c>
      <c r="M190">
        <f>VLOOKUP($K190,Key!$A$1:$D$106,3,FALSE)</f>
        <v>-87.927257999999995</v>
      </c>
      <c r="N190" t="str">
        <f>VLOOKUP($K190,Key!$A$1:$D$106,4,FALSE)</f>
        <v>Milwaukee</v>
      </c>
      <c r="O190" t="s">
        <v>62</v>
      </c>
      <c r="P190">
        <f>VLOOKUP($O190,Key!$A$1:$D$106,2,FALSE)</f>
        <v>43.041646999999998</v>
      </c>
      <c r="Q190">
        <f>VLOOKUP($O190,Key!$A$1:$D$106,3,FALSE)</f>
        <v>-87.927257999999995</v>
      </c>
      <c r="R190" t="str">
        <f>VLOOKUP($O190,Key!$A$1:$D$106,4,FALSE)</f>
        <v>Milwaukee</v>
      </c>
      <c r="S190">
        <v>20</v>
      </c>
      <c r="T190">
        <v>0</v>
      </c>
      <c r="U190">
        <v>0</v>
      </c>
      <c r="V190" t="s">
        <v>32</v>
      </c>
      <c r="W190">
        <v>3</v>
      </c>
      <c r="X190">
        <v>2.9</v>
      </c>
      <c r="Y190">
        <v>120</v>
      </c>
      <c r="Z190" s="5">
        <v>-1</v>
      </c>
      <c r="AA190" s="1">
        <v>43498</v>
      </c>
      <c r="AB190" s="7">
        <f t="shared" si="12"/>
        <v>43497</v>
      </c>
      <c r="AC190" s="7">
        <f t="shared" si="13"/>
        <v>43498</v>
      </c>
      <c r="AD190" s="7" t="str">
        <f t="shared" si="14"/>
        <v>Saturday</v>
      </c>
      <c r="AE190" s="2">
        <v>0.48181712962962964</v>
      </c>
      <c r="AF190" s="5">
        <v>1</v>
      </c>
      <c r="AG190" s="1">
        <v>43498</v>
      </c>
      <c r="AH190" s="7">
        <f t="shared" si="15"/>
        <v>43497</v>
      </c>
      <c r="AI190" s="7">
        <f t="shared" si="16"/>
        <v>43498</v>
      </c>
      <c r="AJ190" s="7" t="str">
        <f t="shared" si="17"/>
        <v>Saturday</v>
      </c>
      <c r="AK190" s="2">
        <v>0.4956712962962963</v>
      </c>
      <c r="AL190" t="s">
        <v>32</v>
      </c>
      <c r="AM190" t="s">
        <v>33</v>
      </c>
      <c r="AN190" t="s">
        <v>34</v>
      </c>
      <c r="AO190" t="s">
        <v>27</v>
      </c>
    </row>
    <row r="191" spans="1:41" x14ac:dyDescent="0.2">
      <c r="A191" t="s">
        <v>27</v>
      </c>
      <c r="B191">
        <v>1865798</v>
      </c>
      <c r="C191" t="s">
        <v>28</v>
      </c>
      <c r="G191" t="s">
        <v>29</v>
      </c>
      <c r="I191">
        <v>12518</v>
      </c>
      <c r="J191" t="s">
        <v>30</v>
      </c>
      <c r="K191" t="s">
        <v>45</v>
      </c>
      <c r="L191">
        <f>VLOOKUP($K191,Key!$A$1:$D$106,2,FALSE)</f>
        <v>43.03886</v>
      </c>
      <c r="M191">
        <f>VLOOKUP($K191,Key!$A$1:$D$106,3,FALSE)</f>
        <v>-87.902720000000002</v>
      </c>
      <c r="N191" t="str">
        <f>VLOOKUP($K191,Key!$A$1:$D$106,4,FALSE)</f>
        <v>Milwaukee</v>
      </c>
      <c r="O191" t="s">
        <v>45</v>
      </c>
      <c r="P191">
        <f>VLOOKUP($O191,Key!$A$1:$D$106,2,FALSE)</f>
        <v>43.03886</v>
      </c>
      <c r="Q191">
        <f>VLOOKUP($O191,Key!$A$1:$D$106,3,FALSE)</f>
        <v>-87.902720000000002</v>
      </c>
      <c r="R191" t="str">
        <f>VLOOKUP($O191,Key!$A$1:$D$106,4,FALSE)</f>
        <v>Milwaukee</v>
      </c>
      <c r="S191">
        <v>0</v>
      </c>
      <c r="T191">
        <v>0</v>
      </c>
      <c r="U191">
        <v>0</v>
      </c>
      <c r="V191" t="s">
        <v>32</v>
      </c>
      <c r="W191">
        <v>0</v>
      </c>
      <c r="X191">
        <v>0</v>
      </c>
      <c r="Y191">
        <v>0</v>
      </c>
      <c r="Z191" s="4">
        <v>-1</v>
      </c>
      <c r="AA191" s="1">
        <v>43497</v>
      </c>
      <c r="AB191" s="6">
        <f t="shared" si="12"/>
        <v>43497</v>
      </c>
      <c r="AC191" s="6">
        <f t="shared" si="13"/>
        <v>43497</v>
      </c>
      <c r="AD191" s="6" t="str">
        <f t="shared" si="14"/>
        <v>Friday</v>
      </c>
      <c r="AE191" s="2">
        <v>0.45347222222222222</v>
      </c>
      <c r="AF191" s="4">
        <v>1</v>
      </c>
      <c r="AG191" s="1">
        <v>43497</v>
      </c>
      <c r="AH191" s="6">
        <f t="shared" si="15"/>
        <v>43497</v>
      </c>
      <c r="AI191" s="6">
        <f t="shared" si="16"/>
        <v>43497</v>
      </c>
      <c r="AJ191" s="6" t="str">
        <f t="shared" si="17"/>
        <v>Friday</v>
      </c>
      <c r="AK191" s="2">
        <v>0.45379629629629631</v>
      </c>
      <c r="AL191" t="s">
        <v>32</v>
      </c>
      <c r="AM191" t="s">
        <v>33</v>
      </c>
      <c r="AN191" t="s">
        <v>34</v>
      </c>
      <c r="AO191" t="s">
        <v>27</v>
      </c>
    </row>
    <row r="192" spans="1:41" x14ac:dyDescent="0.2">
      <c r="A192" t="s">
        <v>27</v>
      </c>
      <c r="B192">
        <v>1865798</v>
      </c>
      <c r="C192" t="s">
        <v>28</v>
      </c>
      <c r="G192" t="s">
        <v>29</v>
      </c>
      <c r="I192">
        <v>28</v>
      </c>
      <c r="J192" t="s">
        <v>30</v>
      </c>
      <c r="K192" t="s">
        <v>45</v>
      </c>
      <c r="L192">
        <f>VLOOKUP($K192,Key!$A$1:$D$106,2,FALSE)</f>
        <v>43.03886</v>
      </c>
      <c r="M192">
        <f>VLOOKUP($K192,Key!$A$1:$D$106,3,FALSE)</f>
        <v>-87.902720000000002</v>
      </c>
      <c r="N192" t="str">
        <f>VLOOKUP($K192,Key!$A$1:$D$106,4,FALSE)</f>
        <v>Milwaukee</v>
      </c>
      <c r="O192" t="s">
        <v>45</v>
      </c>
      <c r="P192">
        <f>VLOOKUP($O192,Key!$A$1:$D$106,2,FALSE)</f>
        <v>43.03886</v>
      </c>
      <c r="Q192">
        <f>VLOOKUP($O192,Key!$A$1:$D$106,3,FALSE)</f>
        <v>-87.902720000000002</v>
      </c>
      <c r="R192" t="str">
        <f>VLOOKUP($O192,Key!$A$1:$D$106,4,FALSE)</f>
        <v>Milwaukee</v>
      </c>
      <c r="S192">
        <v>1</v>
      </c>
      <c r="T192">
        <v>0</v>
      </c>
      <c r="U192">
        <v>0</v>
      </c>
      <c r="V192" t="s">
        <v>32</v>
      </c>
      <c r="W192">
        <v>0</v>
      </c>
      <c r="X192">
        <v>0</v>
      </c>
      <c r="Y192">
        <v>0</v>
      </c>
      <c r="Z192" s="5">
        <v>-1</v>
      </c>
      <c r="AA192" s="1">
        <v>43497</v>
      </c>
      <c r="AB192" s="7">
        <f t="shared" si="12"/>
        <v>43497</v>
      </c>
      <c r="AC192" s="7">
        <f t="shared" si="13"/>
        <v>43497</v>
      </c>
      <c r="AD192" s="7" t="str">
        <f t="shared" si="14"/>
        <v>Friday</v>
      </c>
      <c r="AE192" s="2">
        <v>0.45401620370370371</v>
      </c>
      <c r="AF192" s="5">
        <v>1</v>
      </c>
      <c r="AG192" s="1">
        <v>43497</v>
      </c>
      <c r="AH192" s="7">
        <f t="shared" si="15"/>
        <v>43497</v>
      </c>
      <c r="AI192" s="7">
        <f t="shared" si="16"/>
        <v>43497</v>
      </c>
      <c r="AJ192" s="7" t="str">
        <f t="shared" si="17"/>
        <v>Friday</v>
      </c>
      <c r="AK192" s="2">
        <v>0.45438657407407407</v>
      </c>
      <c r="AL192" t="s">
        <v>32</v>
      </c>
      <c r="AM192" t="s">
        <v>33</v>
      </c>
      <c r="AN192" t="s">
        <v>34</v>
      </c>
      <c r="AO192" t="s">
        <v>27</v>
      </c>
    </row>
    <row r="193" spans="1:41" x14ac:dyDescent="0.2">
      <c r="A193" t="s">
        <v>27</v>
      </c>
      <c r="B193">
        <v>1865798</v>
      </c>
      <c r="C193" t="s">
        <v>28</v>
      </c>
      <c r="G193" t="s">
        <v>29</v>
      </c>
      <c r="I193">
        <v>5541</v>
      </c>
      <c r="J193" t="s">
        <v>30</v>
      </c>
      <c r="K193" t="s">
        <v>63</v>
      </c>
      <c r="L193">
        <f>VLOOKUP($K193,Key!$A$1:$D$106,2,FALSE)</f>
        <v>43.049230000000001</v>
      </c>
      <c r="M193">
        <f>VLOOKUP($K193,Key!$A$1:$D$106,3,FALSE)</f>
        <v>-87.911940000000001</v>
      </c>
      <c r="N193" t="str">
        <f>VLOOKUP($K193,Key!$A$1:$D$106,4,FALSE)</f>
        <v>Milwaukee</v>
      </c>
      <c r="O193" t="s">
        <v>63</v>
      </c>
      <c r="P193">
        <f>VLOOKUP($O193,Key!$A$1:$D$106,2,FALSE)</f>
        <v>43.049230000000001</v>
      </c>
      <c r="Q193">
        <f>VLOOKUP($O193,Key!$A$1:$D$106,3,FALSE)</f>
        <v>-87.911940000000001</v>
      </c>
      <c r="R193" t="str">
        <f>VLOOKUP($O193,Key!$A$1:$D$106,4,FALSE)</f>
        <v>Milwaukee</v>
      </c>
      <c r="S193">
        <v>12</v>
      </c>
      <c r="T193">
        <v>0</v>
      </c>
      <c r="U193">
        <v>0</v>
      </c>
      <c r="V193" t="s">
        <v>32</v>
      </c>
      <c r="W193">
        <v>1</v>
      </c>
      <c r="X193">
        <v>1</v>
      </c>
      <c r="Y193">
        <v>40</v>
      </c>
      <c r="Z193" s="4">
        <v>-1</v>
      </c>
      <c r="AA193" s="1">
        <v>43498</v>
      </c>
      <c r="AB193" s="6">
        <f t="shared" si="12"/>
        <v>43497</v>
      </c>
      <c r="AC193" s="6">
        <f t="shared" si="13"/>
        <v>43498</v>
      </c>
      <c r="AD193" s="6" t="str">
        <f t="shared" si="14"/>
        <v>Saturday</v>
      </c>
      <c r="AE193" s="2">
        <v>0.5058449074074074</v>
      </c>
      <c r="AF193" s="4">
        <v>1</v>
      </c>
      <c r="AG193" s="1">
        <v>43498</v>
      </c>
      <c r="AH193" s="6">
        <f t="shared" si="15"/>
        <v>43497</v>
      </c>
      <c r="AI193" s="6">
        <f t="shared" si="16"/>
        <v>43498</v>
      </c>
      <c r="AJ193" s="6" t="str">
        <f t="shared" si="17"/>
        <v>Saturday</v>
      </c>
      <c r="AK193" s="2">
        <v>0.51449074074074075</v>
      </c>
      <c r="AL193" t="s">
        <v>32</v>
      </c>
      <c r="AM193" t="s">
        <v>33</v>
      </c>
      <c r="AN193" t="s">
        <v>34</v>
      </c>
      <c r="AO193" t="s">
        <v>27</v>
      </c>
    </row>
    <row r="194" spans="1:41" x14ac:dyDescent="0.2">
      <c r="A194" t="s">
        <v>27</v>
      </c>
      <c r="B194">
        <v>1865798</v>
      </c>
      <c r="C194" t="s">
        <v>28</v>
      </c>
      <c r="G194" t="s">
        <v>29</v>
      </c>
      <c r="I194">
        <v>5529</v>
      </c>
      <c r="J194" t="s">
        <v>30</v>
      </c>
      <c r="K194" t="s">
        <v>63</v>
      </c>
      <c r="L194">
        <f>VLOOKUP($K194,Key!$A$1:$D$106,2,FALSE)</f>
        <v>43.049230000000001</v>
      </c>
      <c r="M194">
        <f>VLOOKUP($K194,Key!$A$1:$D$106,3,FALSE)</f>
        <v>-87.911940000000001</v>
      </c>
      <c r="N194" t="str">
        <f>VLOOKUP($K194,Key!$A$1:$D$106,4,FALSE)</f>
        <v>Milwaukee</v>
      </c>
      <c r="O194" t="s">
        <v>63</v>
      </c>
      <c r="P194">
        <f>VLOOKUP($O194,Key!$A$1:$D$106,2,FALSE)</f>
        <v>43.049230000000001</v>
      </c>
      <c r="Q194">
        <f>VLOOKUP($O194,Key!$A$1:$D$106,3,FALSE)</f>
        <v>-87.911940000000001</v>
      </c>
      <c r="R194" t="str">
        <f>VLOOKUP($O194,Key!$A$1:$D$106,4,FALSE)</f>
        <v>Milwaukee</v>
      </c>
      <c r="S194">
        <v>13</v>
      </c>
      <c r="T194">
        <v>0</v>
      </c>
      <c r="U194">
        <v>0</v>
      </c>
      <c r="V194" t="s">
        <v>32</v>
      </c>
      <c r="W194">
        <v>1</v>
      </c>
      <c r="X194">
        <v>1</v>
      </c>
      <c r="Y194">
        <v>40</v>
      </c>
      <c r="Z194" s="5">
        <v>-1</v>
      </c>
      <c r="AA194" s="1">
        <v>43498</v>
      </c>
      <c r="AB194" s="7">
        <f t="shared" ref="AB194:AB257" si="18">DATE(YEAR(AA194), MONTH(AA194), 1)</f>
        <v>43497</v>
      </c>
      <c r="AC194" s="7">
        <f t="shared" ref="AC194:AC257" si="19">AA194</f>
        <v>43498</v>
      </c>
      <c r="AD194" s="7" t="str">
        <f t="shared" ref="AD194:AD257" si="20">TEXT(AC194,"dddd")</f>
        <v>Saturday</v>
      </c>
      <c r="AE194" s="2">
        <v>0.50562499999999999</v>
      </c>
      <c r="AF194" s="5">
        <v>1</v>
      </c>
      <c r="AG194" s="1">
        <v>43498</v>
      </c>
      <c r="AH194" s="7">
        <f t="shared" ref="AH194:AH257" si="21">DATE(YEAR(AG194), MONTH(AG194), 1)</f>
        <v>43497</v>
      </c>
      <c r="AI194" s="7">
        <f t="shared" ref="AI194:AI257" si="22">AG194</f>
        <v>43498</v>
      </c>
      <c r="AJ194" s="7" t="str">
        <f t="shared" ref="AJ194:AJ257" si="23">TEXT(AI194,"dddd")</f>
        <v>Saturday</v>
      </c>
      <c r="AK194" s="2">
        <v>0.51458333333333328</v>
      </c>
      <c r="AL194" t="s">
        <v>32</v>
      </c>
      <c r="AM194" t="s">
        <v>33</v>
      </c>
      <c r="AN194" t="s">
        <v>34</v>
      </c>
      <c r="AO194" t="s">
        <v>27</v>
      </c>
    </row>
    <row r="195" spans="1:41" x14ac:dyDescent="0.2">
      <c r="A195" t="s">
        <v>27</v>
      </c>
      <c r="B195">
        <v>1865798</v>
      </c>
      <c r="C195" t="s">
        <v>28</v>
      </c>
      <c r="G195" t="s">
        <v>29</v>
      </c>
      <c r="I195">
        <v>146</v>
      </c>
      <c r="J195" t="s">
        <v>30</v>
      </c>
      <c r="K195" t="s">
        <v>62</v>
      </c>
      <c r="L195">
        <f>VLOOKUP($K195,Key!$A$1:$D$106,2,FALSE)</f>
        <v>43.041646999999998</v>
      </c>
      <c r="M195">
        <f>VLOOKUP($K195,Key!$A$1:$D$106,3,FALSE)</f>
        <v>-87.927257999999995</v>
      </c>
      <c r="N195" t="str">
        <f>VLOOKUP($K195,Key!$A$1:$D$106,4,FALSE)</f>
        <v>Milwaukee</v>
      </c>
      <c r="O195" t="s">
        <v>62</v>
      </c>
      <c r="P195">
        <f>VLOOKUP($O195,Key!$A$1:$D$106,2,FALSE)</f>
        <v>43.041646999999998</v>
      </c>
      <c r="Q195">
        <f>VLOOKUP($O195,Key!$A$1:$D$106,3,FALSE)</f>
        <v>-87.927257999999995</v>
      </c>
      <c r="R195" t="str">
        <f>VLOOKUP($O195,Key!$A$1:$D$106,4,FALSE)</f>
        <v>Milwaukee</v>
      </c>
      <c r="S195">
        <v>19</v>
      </c>
      <c r="T195">
        <v>0</v>
      </c>
      <c r="U195">
        <v>0</v>
      </c>
      <c r="V195" t="s">
        <v>32</v>
      </c>
      <c r="W195">
        <v>2</v>
      </c>
      <c r="X195">
        <v>1.9</v>
      </c>
      <c r="Y195">
        <v>80</v>
      </c>
      <c r="Z195" s="4">
        <v>-1</v>
      </c>
      <c r="AA195" s="1">
        <v>43498</v>
      </c>
      <c r="AB195" s="6">
        <f t="shared" si="18"/>
        <v>43497</v>
      </c>
      <c r="AC195" s="6">
        <f t="shared" si="19"/>
        <v>43498</v>
      </c>
      <c r="AD195" s="6" t="str">
        <f t="shared" si="20"/>
        <v>Saturday</v>
      </c>
      <c r="AE195" s="2">
        <v>0.48228009259259258</v>
      </c>
      <c r="AF195" s="4">
        <v>1</v>
      </c>
      <c r="AG195" s="1">
        <v>43498</v>
      </c>
      <c r="AH195" s="6">
        <f t="shared" si="21"/>
        <v>43497</v>
      </c>
      <c r="AI195" s="6">
        <f t="shared" si="22"/>
        <v>43498</v>
      </c>
      <c r="AJ195" s="6" t="str">
        <f t="shared" si="23"/>
        <v>Saturday</v>
      </c>
      <c r="AK195" s="2">
        <v>0.4952893518518518</v>
      </c>
      <c r="AL195" t="s">
        <v>32</v>
      </c>
      <c r="AM195" t="s">
        <v>33</v>
      </c>
      <c r="AN195" t="s">
        <v>34</v>
      </c>
      <c r="AO195" t="s">
        <v>27</v>
      </c>
    </row>
    <row r="196" spans="1:41" x14ac:dyDescent="0.2">
      <c r="A196" t="s">
        <v>27</v>
      </c>
      <c r="B196">
        <v>1865798</v>
      </c>
      <c r="C196" t="s">
        <v>28</v>
      </c>
      <c r="G196" t="s">
        <v>29</v>
      </c>
      <c r="I196">
        <v>361</v>
      </c>
      <c r="J196" t="s">
        <v>30</v>
      </c>
      <c r="K196" t="s">
        <v>62</v>
      </c>
      <c r="L196">
        <f>VLOOKUP($K196,Key!$A$1:$D$106,2,FALSE)</f>
        <v>43.041646999999998</v>
      </c>
      <c r="M196">
        <f>VLOOKUP($K196,Key!$A$1:$D$106,3,FALSE)</f>
        <v>-87.927257999999995</v>
      </c>
      <c r="N196" t="str">
        <f>VLOOKUP($K196,Key!$A$1:$D$106,4,FALSE)</f>
        <v>Milwaukee</v>
      </c>
      <c r="O196" t="s">
        <v>62</v>
      </c>
      <c r="P196">
        <f>VLOOKUP($O196,Key!$A$1:$D$106,2,FALSE)</f>
        <v>43.041646999999998</v>
      </c>
      <c r="Q196">
        <f>VLOOKUP($O196,Key!$A$1:$D$106,3,FALSE)</f>
        <v>-87.927257999999995</v>
      </c>
      <c r="R196" t="str">
        <f>VLOOKUP($O196,Key!$A$1:$D$106,4,FALSE)</f>
        <v>Milwaukee</v>
      </c>
      <c r="S196">
        <v>19</v>
      </c>
      <c r="T196">
        <v>0</v>
      </c>
      <c r="U196">
        <v>0</v>
      </c>
      <c r="V196" t="s">
        <v>32</v>
      </c>
      <c r="W196">
        <v>2</v>
      </c>
      <c r="X196">
        <v>1.9</v>
      </c>
      <c r="Y196">
        <v>80</v>
      </c>
      <c r="Z196" s="5">
        <v>-1</v>
      </c>
      <c r="AA196" s="1">
        <v>43498</v>
      </c>
      <c r="AB196" s="7">
        <f t="shared" si="18"/>
        <v>43497</v>
      </c>
      <c r="AC196" s="7">
        <f t="shared" si="19"/>
        <v>43498</v>
      </c>
      <c r="AD196" s="7" t="str">
        <f t="shared" si="20"/>
        <v>Saturday</v>
      </c>
      <c r="AE196" s="2">
        <v>0.4821064814814815</v>
      </c>
      <c r="AF196" s="5">
        <v>1</v>
      </c>
      <c r="AG196" s="1">
        <v>43498</v>
      </c>
      <c r="AH196" s="7">
        <f t="shared" si="21"/>
        <v>43497</v>
      </c>
      <c r="AI196" s="7">
        <f t="shared" si="22"/>
        <v>43498</v>
      </c>
      <c r="AJ196" s="7" t="str">
        <f t="shared" si="23"/>
        <v>Saturday</v>
      </c>
      <c r="AK196" s="2">
        <v>0.49519675925925927</v>
      </c>
      <c r="AL196" t="s">
        <v>32</v>
      </c>
      <c r="AM196" t="s">
        <v>33</v>
      </c>
      <c r="AN196" t="s">
        <v>34</v>
      </c>
      <c r="AO196" t="s">
        <v>27</v>
      </c>
    </row>
    <row r="197" spans="1:41" x14ac:dyDescent="0.2">
      <c r="A197" t="s">
        <v>27</v>
      </c>
      <c r="B197">
        <v>1865798</v>
      </c>
      <c r="C197" t="s">
        <v>28</v>
      </c>
      <c r="G197" t="s">
        <v>29</v>
      </c>
      <c r="I197">
        <v>994</v>
      </c>
      <c r="J197" t="s">
        <v>30</v>
      </c>
      <c r="K197" t="s">
        <v>92</v>
      </c>
      <c r="L197">
        <f>VLOOKUP($K197,Key!$A$1:$D$106,2,FALSE)</f>
        <v>43.05536</v>
      </c>
      <c r="M197">
        <f>VLOOKUP($K197,Key!$A$1:$D$106,3,FALSE)</f>
        <v>-87.90504</v>
      </c>
      <c r="N197" t="str">
        <f>VLOOKUP($K197,Key!$A$1:$D$106,4,FALSE)</f>
        <v>Milwaukee</v>
      </c>
      <c r="O197" t="s">
        <v>92</v>
      </c>
      <c r="P197">
        <f>VLOOKUP($O197,Key!$A$1:$D$106,2,FALSE)</f>
        <v>43.05536</v>
      </c>
      <c r="Q197">
        <f>VLOOKUP($O197,Key!$A$1:$D$106,3,FALSE)</f>
        <v>-87.90504</v>
      </c>
      <c r="R197" t="str">
        <f>VLOOKUP($O197,Key!$A$1:$D$106,4,FALSE)</f>
        <v>Milwaukee</v>
      </c>
      <c r="S197">
        <v>14</v>
      </c>
      <c r="T197">
        <v>0</v>
      </c>
      <c r="U197">
        <v>0</v>
      </c>
      <c r="V197" t="s">
        <v>32</v>
      </c>
      <c r="W197">
        <v>2</v>
      </c>
      <c r="X197">
        <v>1.9</v>
      </c>
      <c r="Y197">
        <v>80</v>
      </c>
      <c r="Z197" s="4">
        <v>-1</v>
      </c>
      <c r="AA197" s="1">
        <v>43498</v>
      </c>
      <c r="AB197" s="6">
        <f t="shared" si="18"/>
        <v>43497</v>
      </c>
      <c r="AC197" s="6">
        <f t="shared" si="19"/>
        <v>43498</v>
      </c>
      <c r="AD197" s="6" t="str">
        <f t="shared" si="20"/>
        <v>Saturday</v>
      </c>
      <c r="AE197" s="2">
        <v>0.54600694444444442</v>
      </c>
      <c r="AF197" s="4">
        <v>1</v>
      </c>
      <c r="AG197" s="1">
        <v>43498</v>
      </c>
      <c r="AH197" s="6">
        <f t="shared" si="21"/>
        <v>43497</v>
      </c>
      <c r="AI197" s="6">
        <f t="shared" si="22"/>
        <v>43498</v>
      </c>
      <c r="AJ197" s="6" t="str">
        <f t="shared" si="23"/>
        <v>Saturday</v>
      </c>
      <c r="AK197" s="2">
        <v>0.55592592592592593</v>
      </c>
      <c r="AL197" t="s">
        <v>32</v>
      </c>
      <c r="AM197" t="s">
        <v>33</v>
      </c>
      <c r="AN197" t="s">
        <v>34</v>
      </c>
      <c r="AO197" t="s">
        <v>27</v>
      </c>
    </row>
    <row r="198" spans="1:41" x14ac:dyDescent="0.2">
      <c r="A198" t="s">
        <v>27</v>
      </c>
      <c r="B198">
        <v>1865798</v>
      </c>
      <c r="C198" t="s">
        <v>28</v>
      </c>
      <c r="G198" t="s">
        <v>29</v>
      </c>
      <c r="I198">
        <v>5436</v>
      </c>
      <c r="J198" t="s">
        <v>30</v>
      </c>
      <c r="K198" t="s">
        <v>92</v>
      </c>
      <c r="L198">
        <f>VLOOKUP($K198,Key!$A$1:$D$106,2,FALSE)</f>
        <v>43.05536</v>
      </c>
      <c r="M198">
        <f>VLOOKUP($K198,Key!$A$1:$D$106,3,FALSE)</f>
        <v>-87.90504</v>
      </c>
      <c r="N198" t="str">
        <f>VLOOKUP($K198,Key!$A$1:$D$106,4,FALSE)</f>
        <v>Milwaukee</v>
      </c>
      <c r="O198" t="s">
        <v>92</v>
      </c>
      <c r="P198">
        <f>VLOOKUP($O198,Key!$A$1:$D$106,2,FALSE)</f>
        <v>43.05536</v>
      </c>
      <c r="Q198">
        <f>VLOOKUP($O198,Key!$A$1:$D$106,3,FALSE)</f>
        <v>-87.90504</v>
      </c>
      <c r="R198" t="str">
        <f>VLOOKUP($O198,Key!$A$1:$D$106,4,FALSE)</f>
        <v>Milwaukee</v>
      </c>
      <c r="S198">
        <v>14</v>
      </c>
      <c r="T198">
        <v>0</v>
      </c>
      <c r="U198">
        <v>0</v>
      </c>
      <c r="V198" t="s">
        <v>32</v>
      </c>
      <c r="W198">
        <v>2</v>
      </c>
      <c r="X198">
        <v>1.9</v>
      </c>
      <c r="Y198">
        <v>80</v>
      </c>
      <c r="Z198" s="5">
        <v>-1</v>
      </c>
      <c r="AA198" s="1">
        <v>43498</v>
      </c>
      <c r="AB198" s="7">
        <f t="shared" si="18"/>
        <v>43497</v>
      </c>
      <c r="AC198" s="7">
        <f t="shared" si="19"/>
        <v>43498</v>
      </c>
      <c r="AD198" s="7" t="str">
        <f t="shared" si="20"/>
        <v>Saturday</v>
      </c>
      <c r="AE198" s="2">
        <v>0.54633101851851851</v>
      </c>
      <c r="AF198" s="5">
        <v>1</v>
      </c>
      <c r="AG198" s="1">
        <v>43498</v>
      </c>
      <c r="AH198" s="7">
        <f t="shared" si="21"/>
        <v>43497</v>
      </c>
      <c r="AI198" s="7">
        <f t="shared" si="22"/>
        <v>43498</v>
      </c>
      <c r="AJ198" s="7" t="str">
        <f t="shared" si="23"/>
        <v>Saturday</v>
      </c>
      <c r="AK198" s="2">
        <v>0.55564814814814811</v>
      </c>
      <c r="AL198" t="s">
        <v>32</v>
      </c>
      <c r="AM198" t="s">
        <v>33</v>
      </c>
      <c r="AN198" t="s">
        <v>34</v>
      </c>
      <c r="AO198" t="s">
        <v>27</v>
      </c>
    </row>
    <row r="199" spans="1:41" x14ac:dyDescent="0.2">
      <c r="A199" t="s">
        <v>27</v>
      </c>
      <c r="B199">
        <v>1865798</v>
      </c>
      <c r="C199" t="s">
        <v>28</v>
      </c>
      <c r="G199" t="s">
        <v>29</v>
      </c>
      <c r="I199">
        <v>11144</v>
      </c>
      <c r="J199" t="s">
        <v>30</v>
      </c>
      <c r="K199" t="s">
        <v>92</v>
      </c>
      <c r="L199">
        <f>VLOOKUP($K199,Key!$A$1:$D$106,2,FALSE)</f>
        <v>43.05536</v>
      </c>
      <c r="M199">
        <f>VLOOKUP($K199,Key!$A$1:$D$106,3,FALSE)</f>
        <v>-87.90504</v>
      </c>
      <c r="N199" t="str">
        <f>VLOOKUP($K199,Key!$A$1:$D$106,4,FALSE)</f>
        <v>Milwaukee</v>
      </c>
      <c r="O199" t="s">
        <v>92</v>
      </c>
      <c r="P199">
        <f>VLOOKUP($O199,Key!$A$1:$D$106,2,FALSE)</f>
        <v>43.05536</v>
      </c>
      <c r="Q199">
        <f>VLOOKUP($O199,Key!$A$1:$D$106,3,FALSE)</f>
        <v>-87.90504</v>
      </c>
      <c r="R199" t="str">
        <f>VLOOKUP($O199,Key!$A$1:$D$106,4,FALSE)</f>
        <v>Milwaukee</v>
      </c>
      <c r="S199">
        <v>12</v>
      </c>
      <c r="T199">
        <v>0</v>
      </c>
      <c r="U199">
        <v>0</v>
      </c>
      <c r="V199" t="s">
        <v>32</v>
      </c>
      <c r="W199">
        <v>1</v>
      </c>
      <c r="X199">
        <v>1</v>
      </c>
      <c r="Y199">
        <v>40</v>
      </c>
      <c r="Z199" s="4">
        <v>-1</v>
      </c>
      <c r="AA199" s="1">
        <v>43498</v>
      </c>
      <c r="AB199" s="6">
        <f t="shared" si="18"/>
        <v>43497</v>
      </c>
      <c r="AC199" s="6">
        <f t="shared" si="19"/>
        <v>43498</v>
      </c>
      <c r="AD199" s="6" t="str">
        <f t="shared" si="20"/>
        <v>Saturday</v>
      </c>
      <c r="AE199" s="2">
        <v>0.54716435185185186</v>
      </c>
      <c r="AF199" s="4">
        <v>1</v>
      </c>
      <c r="AG199" s="1">
        <v>43498</v>
      </c>
      <c r="AH199" s="6">
        <f t="shared" si="21"/>
        <v>43497</v>
      </c>
      <c r="AI199" s="6">
        <f t="shared" si="22"/>
        <v>43498</v>
      </c>
      <c r="AJ199" s="6" t="str">
        <f t="shared" si="23"/>
        <v>Saturday</v>
      </c>
      <c r="AK199" s="2">
        <v>0.55541666666666667</v>
      </c>
      <c r="AL199" t="s">
        <v>32</v>
      </c>
      <c r="AM199" t="s">
        <v>33</v>
      </c>
      <c r="AN199" t="s">
        <v>34</v>
      </c>
      <c r="AO199" t="s">
        <v>27</v>
      </c>
    </row>
    <row r="200" spans="1:41" x14ac:dyDescent="0.2">
      <c r="A200" t="s">
        <v>27</v>
      </c>
      <c r="B200">
        <v>1865798</v>
      </c>
      <c r="C200" t="s">
        <v>28</v>
      </c>
      <c r="G200" t="s">
        <v>29</v>
      </c>
      <c r="I200">
        <v>12647</v>
      </c>
      <c r="J200" t="s">
        <v>30</v>
      </c>
      <c r="K200" t="s">
        <v>92</v>
      </c>
      <c r="L200">
        <f>VLOOKUP($K200,Key!$A$1:$D$106,2,FALSE)</f>
        <v>43.05536</v>
      </c>
      <c r="M200">
        <f>VLOOKUP($K200,Key!$A$1:$D$106,3,FALSE)</f>
        <v>-87.90504</v>
      </c>
      <c r="N200" t="str">
        <f>VLOOKUP($K200,Key!$A$1:$D$106,4,FALSE)</f>
        <v>Milwaukee</v>
      </c>
      <c r="O200" t="s">
        <v>92</v>
      </c>
      <c r="P200">
        <f>VLOOKUP($O200,Key!$A$1:$D$106,2,FALSE)</f>
        <v>43.05536</v>
      </c>
      <c r="Q200">
        <f>VLOOKUP($O200,Key!$A$1:$D$106,3,FALSE)</f>
        <v>-87.90504</v>
      </c>
      <c r="R200" t="str">
        <f>VLOOKUP($O200,Key!$A$1:$D$106,4,FALSE)</f>
        <v>Milwaukee</v>
      </c>
      <c r="S200">
        <v>14</v>
      </c>
      <c r="T200">
        <v>0</v>
      </c>
      <c r="U200">
        <v>0</v>
      </c>
      <c r="V200" t="s">
        <v>32</v>
      </c>
      <c r="W200">
        <v>2</v>
      </c>
      <c r="X200">
        <v>1.9</v>
      </c>
      <c r="Y200">
        <v>80</v>
      </c>
      <c r="Z200" s="5">
        <v>-1</v>
      </c>
      <c r="AA200" s="1">
        <v>43498</v>
      </c>
      <c r="AB200" s="7">
        <f t="shared" si="18"/>
        <v>43497</v>
      </c>
      <c r="AC200" s="7">
        <f t="shared" si="19"/>
        <v>43498</v>
      </c>
      <c r="AD200" s="7" t="str">
        <f t="shared" si="20"/>
        <v>Saturday</v>
      </c>
      <c r="AE200" s="2">
        <v>0.54758101851851848</v>
      </c>
      <c r="AF200" s="5">
        <v>1</v>
      </c>
      <c r="AG200" s="1">
        <v>43498</v>
      </c>
      <c r="AH200" s="7">
        <f t="shared" si="21"/>
        <v>43497</v>
      </c>
      <c r="AI200" s="7">
        <f t="shared" si="22"/>
        <v>43498</v>
      </c>
      <c r="AJ200" s="7" t="str">
        <f t="shared" si="23"/>
        <v>Saturday</v>
      </c>
      <c r="AK200" s="2">
        <v>0.55706018518518519</v>
      </c>
      <c r="AL200" t="s">
        <v>32</v>
      </c>
      <c r="AM200" t="s">
        <v>33</v>
      </c>
      <c r="AN200" t="s">
        <v>34</v>
      </c>
      <c r="AO200" t="s">
        <v>27</v>
      </c>
    </row>
    <row r="201" spans="1:41" x14ac:dyDescent="0.2">
      <c r="A201" t="s">
        <v>27</v>
      </c>
      <c r="B201">
        <v>1865798</v>
      </c>
      <c r="C201" t="s">
        <v>28</v>
      </c>
      <c r="G201" t="s">
        <v>29</v>
      </c>
      <c r="I201">
        <v>12652</v>
      </c>
      <c r="J201" t="s">
        <v>30</v>
      </c>
      <c r="K201" t="s">
        <v>92</v>
      </c>
      <c r="L201">
        <f>VLOOKUP($K201,Key!$A$1:$D$106,2,FALSE)</f>
        <v>43.05536</v>
      </c>
      <c r="M201">
        <f>VLOOKUP($K201,Key!$A$1:$D$106,3,FALSE)</f>
        <v>-87.90504</v>
      </c>
      <c r="N201" t="str">
        <f>VLOOKUP($K201,Key!$A$1:$D$106,4,FALSE)</f>
        <v>Milwaukee</v>
      </c>
      <c r="O201" t="s">
        <v>92</v>
      </c>
      <c r="P201">
        <f>VLOOKUP($O201,Key!$A$1:$D$106,2,FALSE)</f>
        <v>43.05536</v>
      </c>
      <c r="Q201">
        <f>VLOOKUP($O201,Key!$A$1:$D$106,3,FALSE)</f>
        <v>-87.90504</v>
      </c>
      <c r="R201" t="str">
        <f>VLOOKUP($O201,Key!$A$1:$D$106,4,FALSE)</f>
        <v>Milwaukee</v>
      </c>
      <c r="S201">
        <v>12</v>
      </c>
      <c r="T201">
        <v>0</v>
      </c>
      <c r="U201">
        <v>0</v>
      </c>
      <c r="V201" t="s">
        <v>32</v>
      </c>
      <c r="W201">
        <v>1</v>
      </c>
      <c r="X201">
        <v>1</v>
      </c>
      <c r="Y201">
        <v>40</v>
      </c>
      <c r="Z201" s="4">
        <v>-1</v>
      </c>
      <c r="AA201" s="1">
        <v>43498</v>
      </c>
      <c r="AB201" s="6">
        <f t="shared" si="18"/>
        <v>43497</v>
      </c>
      <c r="AC201" s="6">
        <f t="shared" si="19"/>
        <v>43498</v>
      </c>
      <c r="AD201" s="6" t="str">
        <f t="shared" si="20"/>
        <v>Saturday</v>
      </c>
      <c r="AE201" s="2">
        <v>0.54865740740740743</v>
      </c>
      <c r="AF201" s="4">
        <v>1</v>
      </c>
      <c r="AG201" s="1">
        <v>43498</v>
      </c>
      <c r="AH201" s="6">
        <f t="shared" si="21"/>
        <v>43497</v>
      </c>
      <c r="AI201" s="6">
        <f t="shared" si="22"/>
        <v>43498</v>
      </c>
      <c r="AJ201" s="6" t="str">
        <f t="shared" si="23"/>
        <v>Saturday</v>
      </c>
      <c r="AK201" s="2">
        <v>0.55730324074074067</v>
      </c>
      <c r="AL201" t="s">
        <v>32</v>
      </c>
      <c r="AM201" t="s">
        <v>33</v>
      </c>
      <c r="AN201" t="s">
        <v>34</v>
      </c>
      <c r="AO201" t="s">
        <v>27</v>
      </c>
    </row>
    <row r="202" spans="1:41" x14ac:dyDescent="0.2">
      <c r="A202" t="s">
        <v>27</v>
      </c>
      <c r="B202">
        <v>1865798</v>
      </c>
      <c r="C202" t="s">
        <v>28</v>
      </c>
      <c r="G202" t="s">
        <v>29</v>
      </c>
      <c r="I202">
        <v>11059</v>
      </c>
      <c r="J202" t="s">
        <v>30</v>
      </c>
      <c r="K202" t="s">
        <v>92</v>
      </c>
      <c r="L202">
        <f>VLOOKUP($K202,Key!$A$1:$D$106,2,FALSE)</f>
        <v>43.05536</v>
      </c>
      <c r="M202">
        <f>VLOOKUP($K202,Key!$A$1:$D$106,3,FALSE)</f>
        <v>-87.90504</v>
      </c>
      <c r="N202" t="str">
        <f>VLOOKUP($K202,Key!$A$1:$D$106,4,FALSE)</f>
        <v>Milwaukee</v>
      </c>
      <c r="O202" t="s">
        <v>92</v>
      </c>
      <c r="P202">
        <f>VLOOKUP($O202,Key!$A$1:$D$106,2,FALSE)</f>
        <v>43.05536</v>
      </c>
      <c r="Q202">
        <f>VLOOKUP($O202,Key!$A$1:$D$106,3,FALSE)</f>
        <v>-87.90504</v>
      </c>
      <c r="R202" t="str">
        <f>VLOOKUP($O202,Key!$A$1:$D$106,4,FALSE)</f>
        <v>Milwaukee</v>
      </c>
      <c r="S202">
        <v>10</v>
      </c>
      <c r="T202">
        <v>0</v>
      </c>
      <c r="U202">
        <v>0</v>
      </c>
      <c r="V202" t="s">
        <v>32</v>
      </c>
      <c r="W202">
        <v>1</v>
      </c>
      <c r="X202">
        <v>1</v>
      </c>
      <c r="Y202">
        <v>40</v>
      </c>
      <c r="Z202" s="5">
        <v>-1</v>
      </c>
      <c r="AA202" s="1">
        <v>43498</v>
      </c>
      <c r="AB202" s="7">
        <f t="shared" si="18"/>
        <v>43497</v>
      </c>
      <c r="AC202" s="7">
        <f t="shared" si="19"/>
        <v>43498</v>
      </c>
      <c r="AD202" s="7" t="str">
        <f t="shared" si="20"/>
        <v>Saturday</v>
      </c>
      <c r="AE202" s="2">
        <v>0.54891203703703706</v>
      </c>
      <c r="AF202" s="5">
        <v>1</v>
      </c>
      <c r="AG202" s="1">
        <v>43498</v>
      </c>
      <c r="AH202" s="7">
        <f t="shared" si="21"/>
        <v>43497</v>
      </c>
      <c r="AI202" s="7">
        <f t="shared" si="22"/>
        <v>43498</v>
      </c>
      <c r="AJ202" s="7" t="str">
        <f t="shared" si="23"/>
        <v>Saturday</v>
      </c>
      <c r="AK202" s="2">
        <v>0.5559722222222222</v>
      </c>
      <c r="AL202" t="s">
        <v>32</v>
      </c>
      <c r="AM202" t="s">
        <v>33</v>
      </c>
      <c r="AN202" t="s">
        <v>34</v>
      </c>
      <c r="AO202" t="s">
        <v>27</v>
      </c>
    </row>
    <row r="203" spans="1:41" x14ac:dyDescent="0.2">
      <c r="A203" t="s">
        <v>27</v>
      </c>
      <c r="B203">
        <v>1865798</v>
      </c>
      <c r="C203" t="s">
        <v>28</v>
      </c>
      <c r="G203" t="s">
        <v>29</v>
      </c>
      <c r="I203">
        <v>12522</v>
      </c>
      <c r="J203" t="s">
        <v>30</v>
      </c>
      <c r="K203" t="s">
        <v>92</v>
      </c>
      <c r="L203">
        <f>VLOOKUP($K203,Key!$A$1:$D$106,2,FALSE)</f>
        <v>43.05536</v>
      </c>
      <c r="M203">
        <f>VLOOKUP($K203,Key!$A$1:$D$106,3,FALSE)</f>
        <v>-87.90504</v>
      </c>
      <c r="N203" t="str">
        <f>VLOOKUP($K203,Key!$A$1:$D$106,4,FALSE)</f>
        <v>Milwaukee</v>
      </c>
      <c r="O203" t="s">
        <v>92</v>
      </c>
      <c r="P203">
        <f>VLOOKUP($O203,Key!$A$1:$D$106,2,FALSE)</f>
        <v>43.05536</v>
      </c>
      <c r="Q203">
        <f>VLOOKUP($O203,Key!$A$1:$D$106,3,FALSE)</f>
        <v>-87.90504</v>
      </c>
      <c r="R203" t="str">
        <f>VLOOKUP($O203,Key!$A$1:$D$106,4,FALSE)</f>
        <v>Milwaukee</v>
      </c>
      <c r="S203">
        <v>12</v>
      </c>
      <c r="T203">
        <v>0</v>
      </c>
      <c r="U203">
        <v>0</v>
      </c>
      <c r="V203" t="s">
        <v>32</v>
      </c>
      <c r="W203">
        <v>1</v>
      </c>
      <c r="X203">
        <v>1</v>
      </c>
      <c r="Y203">
        <v>40</v>
      </c>
      <c r="Z203" s="4">
        <v>-1</v>
      </c>
      <c r="AA203" s="1">
        <v>43498</v>
      </c>
      <c r="AB203" s="6">
        <f t="shared" si="18"/>
        <v>43497</v>
      </c>
      <c r="AC203" s="6">
        <f t="shared" si="19"/>
        <v>43498</v>
      </c>
      <c r="AD203" s="6" t="str">
        <f t="shared" si="20"/>
        <v>Saturday</v>
      </c>
      <c r="AE203" s="2">
        <v>0.54920138888888892</v>
      </c>
      <c r="AF203" s="4">
        <v>1</v>
      </c>
      <c r="AG203" s="1">
        <v>43498</v>
      </c>
      <c r="AH203" s="6">
        <f t="shared" si="21"/>
        <v>43497</v>
      </c>
      <c r="AI203" s="6">
        <f t="shared" si="22"/>
        <v>43498</v>
      </c>
      <c r="AJ203" s="6" t="str">
        <f t="shared" si="23"/>
        <v>Saturday</v>
      </c>
      <c r="AK203" s="2">
        <v>0.55704861111111115</v>
      </c>
      <c r="AL203" t="s">
        <v>32</v>
      </c>
      <c r="AM203" t="s">
        <v>33</v>
      </c>
      <c r="AN203" t="s">
        <v>34</v>
      </c>
      <c r="AO203" t="s">
        <v>27</v>
      </c>
    </row>
    <row r="204" spans="1:41" x14ac:dyDescent="0.2">
      <c r="A204" t="s">
        <v>27</v>
      </c>
      <c r="B204">
        <v>1865798</v>
      </c>
      <c r="C204" t="s">
        <v>28</v>
      </c>
      <c r="G204" t="s">
        <v>29</v>
      </c>
      <c r="I204">
        <v>5491</v>
      </c>
      <c r="J204" t="s">
        <v>30</v>
      </c>
      <c r="K204" t="s">
        <v>92</v>
      </c>
      <c r="L204">
        <f>VLOOKUP($K204,Key!$A$1:$D$106,2,FALSE)</f>
        <v>43.05536</v>
      </c>
      <c r="M204">
        <f>VLOOKUP($K204,Key!$A$1:$D$106,3,FALSE)</f>
        <v>-87.90504</v>
      </c>
      <c r="N204" t="str">
        <f>VLOOKUP($K204,Key!$A$1:$D$106,4,FALSE)</f>
        <v>Milwaukee</v>
      </c>
      <c r="O204" t="s">
        <v>92</v>
      </c>
      <c r="P204">
        <f>VLOOKUP($O204,Key!$A$1:$D$106,2,FALSE)</f>
        <v>43.05536</v>
      </c>
      <c r="Q204">
        <f>VLOOKUP($O204,Key!$A$1:$D$106,3,FALSE)</f>
        <v>-87.90504</v>
      </c>
      <c r="R204" t="str">
        <f>VLOOKUP($O204,Key!$A$1:$D$106,4,FALSE)</f>
        <v>Milwaukee</v>
      </c>
      <c r="S204">
        <v>9</v>
      </c>
      <c r="T204">
        <v>0</v>
      </c>
      <c r="U204">
        <v>0</v>
      </c>
      <c r="V204" t="s">
        <v>32</v>
      </c>
      <c r="W204">
        <v>1</v>
      </c>
      <c r="X204">
        <v>1</v>
      </c>
      <c r="Y204">
        <v>40</v>
      </c>
      <c r="Z204" s="5">
        <v>-1</v>
      </c>
      <c r="AA204" s="1">
        <v>43498</v>
      </c>
      <c r="AB204" s="7">
        <f t="shared" si="18"/>
        <v>43497</v>
      </c>
      <c r="AC204" s="7">
        <f t="shared" si="19"/>
        <v>43498</v>
      </c>
      <c r="AD204" s="7" t="str">
        <f t="shared" si="20"/>
        <v>Saturday</v>
      </c>
      <c r="AE204" s="2">
        <v>0.5503703703703704</v>
      </c>
      <c r="AF204" s="5">
        <v>1</v>
      </c>
      <c r="AG204" s="1">
        <v>43498</v>
      </c>
      <c r="AH204" s="7">
        <f t="shared" si="21"/>
        <v>43497</v>
      </c>
      <c r="AI204" s="7">
        <f t="shared" si="22"/>
        <v>43498</v>
      </c>
      <c r="AJ204" s="7" t="str">
        <f t="shared" si="23"/>
        <v>Saturday</v>
      </c>
      <c r="AK204" s="2">
        <v>0.55675925925925929</v>
      </c>
      <c r="AL204" t="s">
        <v>32</v>
      </c>
      <c r="AM204" t="s">
        <v>33</v>
      </c>
      <c r="AN204" t="s">
        <v>34</v>
      </c>
      <c r="AO204" t="s">
        <v>27</v>
      </c>
    </row>
    <row r="205" spans="1:41" x14ac:dyDescent="0.2">
      <c r="A205" t="s">
        <v>27</v>
      </c>
      <c r="B205">
        <v>1865798</v>
      </c>
      <c r="C205" t="s">
        <v>28</v>
      </c>
      <c r="G205" t="s">
        <v>29</v>
      </c>
      <c r="I205">
        <v>5469</v>
      </c>
      <c r="J205" t="s">
        <v>30</v>
      </c>
      <c r="K205" t="s">
        <v>92</v>
      </c>
      <c r="L205">
        <f>VLOOKUP($K205,Key!$A$1:$D$106,2,FALSE)</f>
        <v>43.05536</v>
      </c>
      <c r="M205">
        <f>VLOOKUP($K205,Key!$A$1:$D$106,3,FALSE)</f>
        <v>-87.90504</v>
      </c>
      <c r="N205" t="str">
        <f>VLOOKUP($K205,Key!$A$1:$D$106,4,FALSE)</f>
        <v>Milwaukee</v>
      </c>
      <c r="O205" t="s">
        <v>92</v>
      </c>
      <c r="P205">
        <f>VLOOKUP($O205,Key!$A$1:$D$106,2,FALSE)</f>
        <v>43.05536</v>
      </c>
      <c r="Q205">
        <f>VLOOKUP($O205,Key!$A$1:$D$106,3,FALSE)</f>
        <v>-87.90504</v>
      </c>
      <c r="R205" t="str">
        <f>VLOOKUP($O205,Key!$A$1:$D$106,4,FALSE)</f>
        <v>Milwaukee</v>
      </c>
      <c r="S205">
        <v>9</v>
      </c>
      <c r="T205">
        <v>0</v>
      </c>
      <c r="U205">
        <v>0</v>
      </c>
      <c r="V205" t="s">
        <v>32</v>
      </c>
      <c r="W205">
        <v>1</v>
      </c>
      <c r="X205">
        <v>1</v>
      </c>
      <c r="Y205">
        <v>40</v>
      </c>
      <c r="Z205" s="4">
        <v>-1</v>
      </c>
      <c r="AA205" s="1">
        <v>43498</v>
      </c>
      <c r="AB205" s="6">
        <f t="shared" si="18"/>
        <v>43497</v>
      </c>
      <c r="AC205" s="6">
        <f t="shared" si="19"/>
        <v>43498</v>
      </c>
      <c r="AD205" s="6" t="str">
        <f t="shared" si="20"/>
        <v>Saturday</v>
      </c>
      <c r="AE205" s="2">
        <v>0.5506712962962963</v>
      </c>
      <c r="AF205" s="4">
        <v>1</v>
      </c>
      <c r="AG205" s="1">
        <v>43498</v>
      </c>
      <c r="AH205" s="6">
        <f t="shared" si="21"/>
        <v>43497</v>
      </c>
      <c r="AI205" s="6">
        <f t="shared" si="22"/>
        <v>43498</v>
      </c>
      <c r="AJ205" s="6" t="str">
        <f t="shared" si="23"/>
        <v>Saturday</v>
      </c>
      <c r="AK205" s="2">
        <v>0.55626157407407406</v>
      </c>
      <c r="AL205" t="s">
        <v>32</v>
      </c>
      <c r="AM205" t="s">
        <v>33</v>
      </c>
      <c r="AN205" t="s">
        <v>34</v>
      </c>
      <c r="AO205" t="s">
        <v>27</v>
      </c>
    </row>
    <row r="206" spans="1:41" x14ac:dyDescent="0.2">
      <c r="A206" t="s">
        <v>27</v>
      </c>
      <c r="B206">
        <v>1865798</v>
      </c>
      <c r="C206" t="s">
        <v>28</v>
      </c>
      <c r="G206" t="s">
        <v>29</v>
      </c>
      <c r="I206">
        <v>12457</v>
      </c>
      <c r="J206" t="s">
        <v>30</v>
      </c>
      <c r="K206" t="s">
        <v>72</v>
      </c>
      <c r="L206">
        <f>VLOOKUP($K206,Key!$A$1:$D$106,2,FALSE)</f>
        <v>43.05847</v>
      </c>
      <c r="M206">
        <f>VLOOKUP($K206,Key!$A$1:$D$106,3,FALSE)</f>
        <v>-87.898079999999993</v>
      </c>
      <c r="N206" t="str">
        <f>VLOOKUP($K206,Key!$A$1:$D$106,4,FALSE)</f>
        <v>Milwaukee</v>
      </c>
      <c r="O206" t="s">
        <v>72</v>
      </c>
      <c r="P206">
        <f>VLOOKUP($O206,Key!$A$1:$D$106,2,FALSE)</f>
        <v>43.05847</v>
      </c>
      <c r="Q206">
        <f>VLOOKUP($O206,Key!$A$1:$D$106,3,FALSE)</f>
        <v>-87.898079999999993</v>
      </c>
      <c r="R206" t="str">
        <f>VLOOKUP($O206,Key!$A$1:$D$106,4,FALSE)</f>
        <v>Milwaukee</v>
      </c>
      <c r="S206">
        <v>20</v>
      </c>
      <c r="T206">
        <v>0</v>
      </c>
      <c r="U206">
        <v>0</v>
      </c>
      <c r="V206" t="s">
        <v>32</v>
      </c>
      <c r="W206">
        <v>3</v>
      </c>
      <c r="X206">
        <v>2.9</v>
      </c>
      <c r="Y206">
        <v>120</v>
      </c>
      <c r="Z206" s="5">
        <v>-1</v>
      </c>
      <c r="AA206" s="1">
        <v>43498</v>
      </c>
      <c r="AB206" s="7">
        <f t="shared" si="18"/>
        <v>43497</v>
      </c>
      <c r="AC206" s="7">
        <f t="shared" si="19"/>
        <v>43498</v>
      </c>
      <c r="AD206" s="7" t="str">
        <f t="shared" si="20"/>
        <v>Saturday</v>
      </c>
      <c r="AE206" s="2">
        <v>0.52307870370370368</v>
      </c>
      <c r="AF206" s="5">
        <v>1</v>
      </c>
      <c r="AG206" s="1">
        <v>43498</v>
      </c>
      <c r="AH206" s="7">
        <f t="shared" si="21"/>
        <v>43497</v>
      </c>
      <c r="AI206" s="7">
        <f t="shared" si="22"/>
        <v>43498</v>
      </c>
      <c r="AJ206" s="7" t="str">
        <f t="shared" si="23"/>
        <v>Saturday</v>
      </c>
      <c r="AK206" s="2">
        <v>0.53719907407407408</v>
      </c>
      <c r="AL206" t="s">
        <v>32</v>
      </c>
      <c r="AM206" t="s">
        <v>33</v>
      </c>
      <c r="AN206" t="s">
        <v>34</v>
      </c>
      <c r="AO206" t="s">
        <v>27</v>
      </c>
    </row>
    <row r="207" spans="1:41" x14ac:dyDescent="0.2">
      <c r="A207" t="s">
        <v>27</v>
      </c>
      <c r="B207">
        <v>1865798</v>
      </c>
      <c r="C207" t="s">
        <v>28</v>
      </c>
      <c r="G207" t="s">
        <v>29</v>
      </c>
      <c r="I207">
        <v>5533</v>
      </c>
      <c r="J207" t="s">
        <v>30</v>
      </c>
      <c r="K207" t="s">
        <v>72</v>
      </c>
      <c r="L207">
        <f>VLOOKUP($K207,Key!$A$1:$D$106,2,FALSE)</f>
        <v>43.05847</v>
      </c>
      <c r="M207">
        <f>VLOOKUP($K207,Key!$A$1:$D$106,3,FALSE)</f>
        <v>-87.898079999999993</v>
      </c>
      <c r="N207" t="str">
        <f>VLOOKUP($K207,Key!$A$1:$D$106,4,FALSE)</f>
        <v>Milwaukee</v>
      </c>
      <c r="O207" t="s">
        <v>72</v>
      </c>
      <c r="P207">
        <f>VLOOKUP($O207,Key!$A$1:$D$106,2,FALSE)</f>
        <v>43.05847</v>
      </c>
      <c r="Q207">
        <f>VLOOKUP($O207,Key!$A$1:$D$106,3,FALSE)</f>
        <v>-87.898079999999993</v>
      </c>
      <c r="R207" t="str">
        <f>VLOOKUP($O207,Key!$A$1:$D$106,4,FALSE)</f>
        <v>Milwaukee</v>
      </c>
      <c r="S207">
        <v>20</v>
      </c>
      <c r="T207">
        <v>0</v>
      </c>
      <c r="U207">
        <v>0</v>
      </c>
      <c r="V207" t="s">
        <v>32</v>
      </c>
      <c r="W207">
        <v>3</v>
      </c>
      <c r="X207">
        <v>2.9</v>
      </c>
      <c r="Y207">
        <v>120</v>
      </c>
      <c r="Z207" s="4">
        <v>-1</v>
      </c>
      <c r="AA207" s="1">
        <v>43498</v>
      </c>
      <c r="AB207" s="6">
        <f t="shared" si="18"/>
        <v>43497</v>
      </c>
      <c r="AC207" s="6">
        <f t="shared" si="19"/>
        <v>43498</v>
      </c>
      <c r="AD207" s="6" t="str">
        <f t="shared" si="20"/>
        <v>Saturday</v>
      </c>
      <c r="AE207" s="2">
        <v>0.52371527777777771</v>
      </c>
      <c r="AF207" s="4">
        <v>1</v>
      </c>
      <c r="AG207" s="1">
        <v>43498</v>
      </c>
      <c r="AH207" s="6">
        <f t="shared" si="21"/>
        <v>43497</v>
      </c>
      <c r="AI207" s="6">
        <f t="shared" si="22"/>
        <v>43498</v>
      </c>
      <c r="AJ207" s="6" t="str">
        <f t="shared" si="23"/>
        <v>Saturday</v>
      </c>
      <c r="AK207" s="2">
        <v>0.53763888888888889</v>
      </c>
      <c r="AL207" t="s">
        <v>32</v>
      </c>
      <c r="AM207" t="s">
        <v>33</v>
      </c>
      <c r="AN207" t="s">
        <v>34</v>
      </c>
      <c r="AO207" t="s">
        <v>27</v>
      </c>
    </row>
    <row r="208" spans="1:41" x14ac:dyDescent="0.2">
      <c r="A208" t="s">
        <v>27</v>
      </c>
      <c r="B208">
        <v>1865798</v>
      </c>
      <c r="C208" t="s">
        <v>28</v>
      </c>
      <c r="G208" t="s">
        <v>29</v>
      </c>
      <c r="I208">
        <v>12556</v>
      </c>
      <c r="J208" t="s">
        <v>30</v>
      </c>
      <c r="K208" t="s">
        <v>72</v>
      </c>
      <c r="L208">
        <f>VLOOKUP($K208,Key!$A$1:$D$106,2,FALSE)</f>
        <v>43.05847</v>
      </c>
      <c r="M208">
        <f>VLOOKUP($K208,Key!$A$1:$D$106,3,FALSE)</f>
        <v>-87.898079999999993</v>
      </c>
      <c r="N208" t="str">
        <f>VLOOKUP($K208,Key!$A$1:$D$106,4,FALSE)</f>
        <v>Milwaukee</v>
      </c>
      <c r="O208" t="s">
        <v>72</v>
      </c>
      <c r="P208">
        <f>VLOOKUP($O208,Key!$A$1:$D$106,2,FALSE)</f>
        <v>43.05847</v>
      </c>
      <c r="Q208">
        <f>VLOOKUP($O208,Key!$A$1:$D$106,3,FALSE)</f>
        <v>-87.898079999999993</v>
      </c>
      <c r="R208" t="str">
        <f>VLOOKUP($O208,Key!$A$1:$D$106,4,FALSE)</f>
        <v>Milwaukee</v>
      </c>
      <c r="S208">
        <v>19</v>
      </c>
      <c r="T208">
        <v>0</v>
      </c>
      <c r="U208">
        <v>0</v>
      </c>
      <c r="V208" t="s">
        <v>32</v>
      </c>
      <c r="W208">
        <v>2</v>
      </c>
      <c r="X208">
        <v>1.9</v>
      </c>
      <c r="Y208">
        <v>80</v>
      </c>
      <c r="Z208" s="5">
        <v>-1</v>
      </c>
      <c r="AA208" s="1">
        <v>43498</v>
      </c>
      <c r="AB208" s="7">
        <f t="shared" si="18"/>
        <v>43497</v>
      </c>
      <c r="AC208" s="7">
        <f t="shared" si="19"/>
        <v>43498</v>
      </c>
      <c r="AD208" s="7" t="str">
        <f t="shared" si="20"/>
        <v>Saturday</v>
      </c>
      <c r="AE208" s="2">
        <v>0.52401620370370372</v>
      </c>
      <c r="AF208" s="5">
        <v>1</v>
      </c>
      <c r="AG208" s="1">
        <v>43498</v>
      </c>
      <c r="AH208" s="7">
        <f t="shared" si="21"/>
        <v>43497</v>
      </c>
      <c r="AI208" s="7">
        <f t="shared" si="22"/>
        <v>43498</v>
      </c>
      <c r="AJ208" s="7" t="str">
        <f t="shared" si="23"/>
        <v>Saturday</v>
      </c>
      <c r="AK208" s="2">
        <v>0.53684027777777776</v>
      </c>
      <c r="AL208" t="s">
        <v>32</v>
      </c>
      <c r="AM208" t="s">
        <v>33</v>
      </c>
      <c r="AN208" t="s">
        <v>34</v>
      </c>
      <c r="AO208" t="s">
        <v>27</v>
      </c>
    </row>
    <row r="209" spans="1:41" x14ac:dyDescent="0.2">
      <c r="A209" t="s">
        <v>27</v>
      </c>
      <c r="B209">
        <v>1867043</v>
      </c>
      <c r="C209" t="s">
        <v>28</v>
      </c>
      <c r="G209" t="s">
        <v>29</v>
      </c>
      <c r="I209">
        <v>76</v>
      </c>
      <c r="J209" t="s">
        <v>30</v>
      </c>
      <c r="K209" t="s">
        <v>83</v>
      </c>
      <c r="L209">
        <f>VLOOKUP($K209,Key!$A$1:$D$106,2,FALSE)</f>
        <v>43.074655999999997</v>
      </c>
      <c r="M209">
        <f>VLOOKUP($K209,Key!$A$1:$D$106,3,FALSE)</f>
        <v>-87.889011999999994</v>
      </c>
      <c r="N209" t="str">
        <f>VLOOKUP($K209,Key!$A$1:$D$106,4,FALSE)</f>
        <v>Milwaukee</v>
      </c>
      <c r="O209" t="s">
        <v>79</v>
      </c>
      <c r="P209">
        <f>VLOOKUP($O209,Key!$A$1:$D$106,2,FALSE)</f>
        <v>43.077359999999999</v>
      </c>
      <c r="Q209">
        <f>VLOOKUP($O209,Key!$A$1:$D$106,3,FALSE)</f>
        <v>-87.880769999999998</v>
      </c>
      <c r="R209" t="str">
        <f>VLOOKUP($O209,Key!$A$1:$D$106,4,FALSE)</f>
        <v>Milwaukee</v>
      </c>
      <c r="S209">
        <v>10</v>
      </c>
      <c r="T209">
        <v>0</v>
      </c>
      <c r="U209">
        <v>0</v>
      </c>
      <c r="V209" t="s">
        <v>32</v>
      </c>
      <c r="W209">
        <v>1</v>
      </c>
      <c r="X209">
        <v>1</v>
      </c>
      <c r="Y209">
        <v>40</v>
      </c>
      <c r="Z209" s="5">
        <v>-1</v>
      </c>
      <c r="AA209" s="1">
        <v>43498</v>
      </c>
      <c r="AB209" s="7">
        <f t="shared" si="18"/>
        <v>43497</v>
      </c>
      <c r="AC209" s="7">
        <f t="shared" si="19"/>
        <v>43498</v>
      </c>
      <c r="AD209" s="7" t="str">
        <f t="shared" si="20"/>
        <v>Saturday</v>
      </c>
      <c r="AE209" s="2">
        <v>0.53818287037037038</v>
      </c>
      <c r="AF209" s="5">
        <v>1</v>
      </c>
      <c r="AG209" s="1">
        <v>43498</v>
      </c>
      <c r="AH209" s="7">
        <f t="shared" si="21"/>
        <v>43497</v>
      </c>
      <c r="AI209" s="7">
        <f t="shared" si="22"/>
        <v>43498</v>
      </c>
      <c r="AJ209" s="7" t="str">
        <f t="shared" si="23"/>
        <v>Saturday</v>
      </c>
      <c r="AK209" s="2">
        <v>0.54487268518518517</v>
      </c>
      <c r="AL209" t="s">
        <v>32</v>
      </c>
      <c r="AM209" t="s">
        <v>33</v>
      </c>
      <c r="AN209" t="s">
        <v>46</v>
      </c>
      <c r="AO209" t="s">
        <v>27</v>
      </c>
    </row>
    <row r="210" spans="1:41" x14ac:dyDescent="0.2">
      <c r="A210" t="s">
        <v>27</v>
      </c>
      <c r="B210">
        <v>1867043</v>
      </c>
      <c r="C210" t="s">
        <v>28</v>
      </c>
      <c r="G210" t="s">
        <v>29</v>
      </c>
      <c r="I210">
        <v>11114</v>
      </c>
      <c r="J210" t="s">
        <v>30</v>
      </c>
      <c r="K210" t="s">
        <v>79</v>
      </c>
      <c r="L210">
        <f>VLOOKUP($K210,Key!$A$1:$D$106,2,FALSE)</f>
        <v>43.077359999999999</v>
      </c>
      <c r="M210">
        <f>VLOOKUP($K210,Key!$A$1:$D$106,3,FALSE)</f>
        <v>-87.880769999999998</v>
      </c>
      <c r="N210" t="str">
        <f>VLOOKUP($K210,Key!$A$1:$D$106,4,FALSE)</f>
        <v>Milwaukee</v>
      </c>
      <c r="O210" t="s">
        <v>79</v>
      </c>
      <c r="P210">
        <f>VLOOKUP($O210,Key!$A$1:$D$106,2,FALSE)</f>
        <v>43.077359999999999</v>
      </c>
      <c r="Q210">
        <f>VLOOKUP($O210,Key!$A$1:$D$106,3,FALSE)</f>
        <v>-87.880769999999998</v>
      </c>
      <c r="R210" t="str">
        <f>VLOOKUP($O210,Key!$A$1:$D$106,4,FALSE)</f>
        <v>Milwaukee</v>
      </c>
      <c r="S210">
        <v>15</v>
      </c>
      <c r="T210">
        <v>0</v>
      </c>
      <c r="U210">
        <v>0</v>
      </c>
      <c r="V210" t="s">
        <v>32</v>
      </c>
      <c r="W210">
        <v>2</v>
      </c>
      <c r="X210">
        <v>1.9</v>
      </c>
      <c r="Y210">
        <v>80</v>
      </c>
      <c r="Z210" s="4">
        <v>-1</v>
      </c>
      <c r="AA210" s="1">
        <v>43508</v>
      </c>
      <c r="AB210" s="6">
        <f t="shared" si="18"/>
        <v>43497</v>
      </c>
      <c r="AC210" s="6">
        <f t="shared" si="19"/>
        <v>43508</v>
      </c>
      <c r="AD210" s="6" t="str">
        <f t="shared" si="20"/>
        <v>Tuesday</v>
      </c>
      <c r="AE210" s="2">
        <v>0.3248611111111111</v>
      </c>
      <c r="AF210" s="4">
        <v>1</v>
      </c>
      <c r="AG210" s="1">
        <v>43508</v>
      </c>
      <c r="AH210" s="6">
        <f t="shared" si="21"/>
        <v>43497</v>
      </c>
      <c r="AI210" s="6">
        <f t="shared" si="22"/>
        <v>43508</v>
      </c>
      <c r="AJ210" s="6" t="str">
        <f t="shared" si="23"/>
        <v>Tuesday</v>
      </c>
      <c r="AK210" s="2">
        <v>0.33490740740740743</v>
      </c>
      <c r="AL210" t="s">
        <v>32</v>
      </c>
      <c r="AM210" t="s">
        <v>33</v>
      </c>
      <c r="AN210" t="s">
        <v>34</v>
      </c>
      <c r="AO210" t="s">
        <v>27</v>
      </c>
    </row>
    <row r="211" spans="1:41" x14ac:dyDescent="0.2">
      <c r="A211" t="s">
        <v>27</v>
      </c>
      <c r="B211">
        <v>1867043</v>
      </c>
      <c r="C211" t="s">
        <v>28</v>
      </c>
      <c r="G211" t="s">
        <v>29</v>
      </c>
      <c r="I211">
        <v>5547</v>
      </c>
      <c r="J211" t="s">
        <v>30</v>
      </c>
      <c r="K211" t="s">
        <v>79</v>
      </c>
      <c r="L211">
        <f>VLOOKUP($K211,Key!$A$1:$D$106,2,FALSE)</f>
        <v>43.077359999999999</v>
      </c>
      <c r="M211">
        <f>VLOOKUP($K211,Key!$A$1:$D$106,3,FALSE)</f>
        <v>-87.880769999999998</v>
      </c>
      <c r="N211" t="str">
        <f>VLOOKUP($K211,Key!$A$1:$D$106,4,FALSE)</f>
        <v>Milwaukee</v>
      </c>
      <c r="O211" t="s">
        <v>79</v>
      </c>
      <c r="P211">
        <f>VLOOKUP($O211,Key!$A$1:$D$106,2,FALSE)</f>
        <v>43.077359999999999</v>
      </c>
      <c r="Q211">
        <f>VLOOKUP($O211,Key!$A$1:$D$106,3,FALSE)</f>
        <v>-87.880769999999998</v>
      </c>
      <c r="R211" t="str">
        <f>VLOOKUP($O211,Key!$A$1:$D$106,4,FALSE)</f>
        <v>Milwaukee</v>
      </c>
      <c r="S211">
        <v>15</v>
      </c>
      <c r="T211">
        <v>0</v>
      </c>
      <c r="U211">
        <v>0</v>
      </c>
      <c r="V211" t="s">
        <v>32</v>
      </c>
      <c r="W211">
        <v>2</v>
      </c>
      <c r="X211">
        <v>1.9</v>
      </c>
      <c r="Y211">
        <v>80</v>
      </c>
      <c r="Z211" s="5">
        <v>-1</v>
      </c>
      <c r="AA211" s="1">
        <v>43508</v>
      </c>
      <c r="AB211" s="7">
        <f t="shared" si="18"/>
        <v>43497</v>
      </c>
      <c r="AC211" s="7">
        <f t="shared" si="19"/>
        <v>43508</v>
      </c>
      <c r="AD211" s="7" t="str">
        <f t="shared" si="20"/>
        <v>Tuesday</v>
      </c>
      <c r="AE211" s="2">
        <v>0.32488425925925929</v>
      </c>
      <c r="AF211" s="5">
        <v>1</v>
      </c>
      <c r="AG211" s="1">
        <v>43508</v>
      </c>
      <c r="AH211" s="7">
        <f t="shared" si="21"/>
        <v>43497</v>
      </c>
      <c r="AI211" s="7">
        <f t="shared" si="22"/>
        <v>43508</v>
      </c>
      <c r="AJ211" s="7" t="str">
        <f t="shared" si="23"/>
        <v>Tuesday</v>
      </c>
      <c r="AK211" s="2">
        <v>0.33520833333333333</v>
      </c>
      <c r="AL211" t="s">
        <v>32</v>
      </c>
      <c r="AM211" t="s">
        <v>33</v>
      </c>
      <c r="AN211" t="s">
        <v>34</v>
      </c>
      <c r="AO211" t="s">
        <v>27</v>
      </c>
    </row>
    <row r="212" spans="1:41" x14ac:dyDescent="0.2">
      <c r="A212" t="s">
        <v>27</v>
      </c>
      <c r="B212">
        <v>1867043</v>
      </c>
      <c r="C212" t="s">
        <v>28</v>
      </c>
      <c r="G212" t="s">
        <v>29</v>
      </c>
      <c r="I212">
        <v>31</v>
      </c>
      <c r="J212" t="s">
        <v>30</v>
      </c>
      <c r="K212" t="s">
        <v>79</v>
      </c>
      <c r="L212">
        <f>VLOOKUP($K212,Key!$A$1:$D$106,2,FALSE)</f>
        <v>43.077359999999999</v>
      </c>
      <c r="M212">
        <f>VLOOKUP($K212,Key!$A$1:$D$106,3,FALSE)</f>
        <v>-87.880769999999998</v>
      </c>
      <c r="N212" t="str">
        <f>VLOOKUP($K212,Key!$A$1:$D$106,4,FALSE)</f>
        <v>Milwaukee</v>
      </c>
      <c r="O212" t="s">
        <v>79</v>
      </c>
      <c r="P212">
        <f>VLOOKUP($O212,Key!$A$1:$D$106,2,FALSE)</f>
        <v>43.077359999999999</v>
      </c>
      <c r="Q212">
        <f>VLOOKUP($O212,Key!$A$1:$D$106,3,FALSE)</f>
        <v>-87.880769999999998</v>
      </c>
      <c r="R212" t="str">
        <f>VLOOKUP($O212,Key!$A$1:$D$106,4,FALSE)</f>
        <v>Milwaukee</v>
      </c>
      <c r="S212">
        <v>11</v>
      </c>
      <c r="T212">
        <v>0</v>
      </c>
      <c r="U212">
        <v>0</v>
      </c>
      <c r="V212" t="s">
        <v>32</v>
      </c>
      <c r="W212">
        <v>1</v>
      </c>
      <c r="X212">
        <v>1</v>
      </c>
      <c r="Y212">
        <v>40</v>
      </c>
      <c r="Z212" s="4">
        <v>-1</v>
      </c>
      <c r="AA212" s="1">
        <v>43508</v>
      </c>
      <c r="AB212" s="6">
        <f t="shared" si="18"/>
        <v>43497</v>
      </c>
      <c r="AC212" s="6">
        <f t="shared" si="19"/>
        <v>43508</v>
      </c>
      <c r="AD212" s="6" t="str">
        <f t="shared" si="20"/>
        <v>Tuesday</v>
      </c>
      <c r="AE212" s="2">
        <v>0.32526620370370368</v>
      </c>
      <c r="AF212" s="4">
        <v>1</v>
      </c>
      <c r="AG212" s="1">
        <v>43508</v>
      </c>
      <c r="AH212" s="6">
        <f t="shared" si="21"/>
        <v>43497</v>
      </c>
      <c r="AI212" s="6">
        <f t="shared" si="22"/>
        <v>43508</v>
      </c>
      <c r="AJ212" s="6" t="str">
        <f t="shared" si="23"/>
        <v>Tuesday</v>
      </c>
      <c r="AK212" s="2">
        <v>0.33321759259259259</v>
      </c>
      <c r="AL212" t="s">
        <v>32</v>
      </c>
      <c r="AM212" t="s">
        <v>33</v>
      </c>
      <c r="AN212" t="s">
        <v>34</v>
      </c>
      <c r="AO212" t="s">
        <v>27</v>
      </c>
    </row>
    <row r="213" spans="1:41" x14ac:dyDescent="0.2">
      <c r="A213" t="s">
        <v>27</v>
      </c>
      <c r="B213">
        <v>1867043</v>
      </c>
      <c r="C213" t="s">
        <v>28</v>
      </c>
      <c r="G213" t="s">
        <v>29</v>
      </c>
      <c r="I213">
        <v>5540</v>
      </c>
      <c r="J213" t="s">
        <v>30</v>
      </c>
      <c r="K213" t="s">
        <v>84</v>
      </c>
      <c r="L213">
        <f>VLOOKUP($K213,Key!$A$1:$D$106,2,FALSE)</f>
        <v>43.074890000000003</v>
      </c>
      <c r="M213">
        <f>VLOOKUP($K213,Key!$A$1:$D$106,3,FALSE)</f>
        <v>-87.882810000000006</v>
      </c>
      <c r="N213" t="str">
        <f>VLOOKUP($K213,Key!$A$1:$D$106,4,FALSE)</f>
        <v>Milwaukee</v>
      </c>
      <c r="O213" t="s">
        <v>84</v>
      </c>
      <c r="P213">
        <f>VLOOKUP($O213,Key!$A$1:$D$106,2,FALSE)</f>
        <v>43.074890000000003</v>
      </c>
      <c r="Q213">
        <f>VLOOKUP($O213,Key!$A$1:$D$106,3,FALSE)</f>
        <v>-87.882810000000006</v>
      </c>
      <c r="R213" t="str">
        <f>VLOOKUP($O213,Key!$A$1:$D$106,4,FALSE)</f>
        <v>Milwaukee</v>
      </c>
      <c r="S213">
        <v>1</v>
      </c>
      <c r="T213">
        <v>0</v>
      </c>
      <c r="U213">
        <v>0</v>
      </c>
      <c r="V213" t="s">
        <v>32</v>
      </c>
      <c r="W213">
        <v>0</v>
      </c>
      <c r="X213">
        <v>0</v>
      </c>
      <c r="Y213">
        <v>0</v>
      </c>
      <c r="Z213" s="5">
        <v>-1</v>
      </c>
      <c r="AA213" s="1">
        <v>43508</v>
      </c>
      <c r="AB213" s="7">
        <f t="shared" si="18"/>
        <v>43497</v>
      </c>
      <c r="AC213" s="7">
        <f t="shared" si="19"/>
        <v>43508</v>
      </c>
      <c r="AD213" s="7" t="str">
        <f t="shared" si="20"/>
        <v>Tuesday</v>
      </c>
      <c r="AE213" s="2">
        <v>0.36843749999999997</v>
      </c>
      <c r="AF213" s="5">
        <v>1</v>
      </c>
      <c r="AG213" s="1">
        <v>43508</v>
      </c>
      <c r="AH213" s="7">
        <f t="shared" si="21"/>
        <v>43497</v>
      </c>
      <c r="AI213" s="7">
        <f t="shared" si="22"/>
        <v>43508</v>
      </c>
      <c r="AJ213" s="7" t="str">
        <f t="shared" si="23"/>
        <v>Tuesday</v>
      </c>
      <c r="AK213" s="2">
        <v>0.36879629629629629</v>
      </c>
      <c r="AL213" t="s">
        <v>32</v>
      </c>
      <c r="AM213" t="s">
        <v>33</v>
      </c>
      <c r="AN213" t="s">
        <v>34</v>
      </c>
      <c r="AO213" t="s">
        <v>27</v>
      </c>
    </row>
    <row r="214" spans="1:41" x14ac:dyDescent="0.2">
      <c r="A214" t="s">
        <v>27</v>
      </c>
      <c r="B214">
        <v>1867043</v>
      </c>
      <c r="C214" t="s">
        <v>28</v>
      </c>
      <c r="G214" t="s">
        <v>29</v>
      </c>
      <c r="I214">
        <v>5484</v>
      </c>
      <c r="J214" t="s">
        <v>30</v>
      </c>
      <c r="K214" t="s">
        <v>84</v>
      </c>
      <c r="L214">
        <f>VLOOKUP($K214,Key!$A$1:$D$106,2,FALSE)</f>
        <v>43.074890000000003</v>
      </c>
      <c r="M214">
        <f>VLOOKUP($K214,Key!$A$1:$D$106,3,FALSE)</f>
        <v>-87.882810000000006</v>
      </c>
      <c r="N214" t="str">
        <f>VLOOKUP($K214,Key!$A$1:$D$106,4,FALSE)</f>
        <v>Milwaukee</v>
      </c>
      <c r="O214" t="s">
        <v>84</v>
      </c>
      <c r="P214">
        <f>VLOOKUP($O214,Key!$A$1:$D$106,2,FALSE)</f>
        <v>43.074890000000003</v>
      </c>
      <c r="Q214">
        <f>VLOOKUP($O214,Key!$A$1:$D$106,3,FALSE)</f>
        <v>-87.882810000000006</v>
      </c>
      <c r="R214" t="str">
        <f>VLOOKUP($O214,Key!$A$1:$D$106,4,FALSE)</f>
        <v>Milwaukee</v>
      </c>
      <c r="S214">
        <v>1</v>
      </c>
      <c r="T214">
        <v>0</v>
      </c>
      <c r="U214">
        <v>0</v>
      </c>
      <c r="V214" t="s">
        <v>32</v>
      </c>
      <c r="W214">
        <v>0</v>
      </c>
      <c r="X214">
        <v>0</v>
      </c>
      <c r="Y214">
        <v>0</v>
      </c>
      <c r="Z214" s="4">
        <v>-1</v>
      </c>
      <c r="AA214" s="1">
        <v>43508</v>
      </c>
      <c r="AB214" s="6">
        <f t="shared" si="18"/>
        <v>43497</v>
      </c>
      <c r="AC214" s="6">
        <f t="shared" si="19"/>
        <v>43508</v>
      </c>
      <c r="AD214" s="6" t="str">
        <f t="shared" si="20"/>
        <v>Tuesday</v>
      </c>
      <c r="AE214" s="2">
        <v>0.36928240740740742</v>
      </c>
      <c r="AF214" s="4">
        <v>1</v>
      </c>
      <c r="AG214" s="1">
        <v>43508</v>
      </c>
      <c r="AH214" s="6">
        <f t="shared" si="21"/>
        <v>43497</v>
      </c>
      <c r="AI214" s="6">
        <f t="shared" si="22"/>
        <v>43508</v>
      </c>
      <c r="AJ214" s="6" t="str">
        <f t="shared" si="23"/>
        <v>Tuesday</v>
      </c>
      <c r="AK214" s="2">
        <v>0.3699305555555556</v>
      </c>
      <c r="AL214" t="s">
        <v>32</v>
      </c>
      <c r="AM214" t="s">
        <v>33</v>
      </c>
      <c r="AN214" t="s">
        <v>34</v>
      </c>
      <c r="AO214" t="s">
        <v>27</v>
      </c>
    </row>
    <row r="215" spans="1:41" x14ac:dyDescent="0.2">
      <c r="A215" t="s">
        <v>27</v>
      </c>
      <c r="B215">
        <v>2290052</v>
      </c>
      <c r="C215" t="s">
        <v>28</v>
      </c>
      <c r="G215" t="s">
        <v>29</v>
      </c>
      <c r="I215">
        <v>12681</v>
      </c>
      <c r="J215" t="s">
        <v>30</v>
      </c>
      <c r="K215" t="s">
        <v>49</v>
      </c>
      <c r="L215">
        <f>VLOOKUP($K215,Key!$A$1:$D$106,2,FALSE)</f>
        <v>43.03913</v>
      </c>
      <c r="M215">
        <f>VLOOKUP($K215,Key!$A$1:$D$106,3,FALSE)</f>
        <v>-87.916150000000002</v>
      </c>
      <c r="N215" t="str">
        <f>VLOOKUP($K215,Key!$A$1:$D$106,4,FALSE)</f>
        <v>Milwaukee</v>
      </c>
      <c r="O215" t="s">
        <v>49</v>
      </c>
      <c r="P215">
        <f>VLOOKUP($O215,Key!$A$1:$D$106,2,FALSE)</f>
        <v>43.03913</v>
      </c>
      <c r="Q215">
        <f>VLOOKUP($O215,Key!$A$1:$D$106,3,FALSE)</f>
        <v>-87.916150000000002</v>
      </c>
      <c r="R215" t="str">
        <f>VLOOKUP($O215,Key!$A$1:$D$106,4,FALSE)</f>
        <v>Milwaukee</v>
      </c>
      <c r="S215">
        <v>10</v>
      </c>
      <c r="T215">
        <v>0</v>
      </c>
      <c r="U215">
        <v>0</v>
      </c>
      <c r="V215" t="s">
        <v>32</v>
      </c>
      <c r="W215">
        <v>1</v>
      </c>
      <c r="X215">
        <v>1</v>
      </c>
      <c r="Y215">
        <v>40</v>
      </c>
      <c r="Z215" s="4">
        <v>-1</v>
      </c>
      <c r="AA215" s="1">
        <v>43516</v>
      </c>
      <c r="AB215" s="6">
        <f t="shared" si="18"/>
        <v>43497</v>
      </c>
      <c r="AC215" s="6">
        <f t="shared" si="19"/>
        <v>43516</v>
      </c>
      <c r="AD215" s="6" t="str">
        <f t="shared" si="20"/>
        <v>Wednesday</v>
      </c>
      <c r="AE215" s="2">
        <v>0.37659722222222225</v>
      </c>
      <c r="AF215" s="4">
        <v>1</v>
      </c>
      <c r="AG215" s="1">
        <v>43516</v>
      </c>
      <c r="AH215" s="6">
        <f t="shared" si="21"/>
        <v>43497</v>
      </c>
      <c r="AI215" s="6">
        <f t="shared" si="22"/>
        <v>43516</v>
      </c>
      <c r="AJ215" s="6" t="str">
        <f t="shared" si="23"/>
        <v>Wednesday</v>
      </c>
      <c r="AK215" s="2">
        <v>0.38399305555555552</v>
      </c>
      <c r="AL215" t="s">
        <v>32</v>
      </c>
      <c r="AM215" t="s">
        <v>33</v>
      </c>
      <c r="AN215" t="s">
        <v>34</v>
      </c>
      <c r="AO215" t="s">
        <v>27</v>
      </c>
    </row>
    <row r="216" spans="1:41" x14ac:dyDescent="0.2">
      <c r="A216" t="s">
        <v>27</v>
      </c>
      <c r="B216">
        <v>2290052</v>
      </c>
      <c r="C216" t="s">
        <v>28</v>
      </c>
      <c r="G216" t="s">
        <v>29</v>
      </c>
      <c r="I216">
        <v>11056</v>
      </c>
      <c r="J216" t="s">
        <v>30</v>
      </c>
      <c r="K216" t="s">
        <v>49</v>
      </c>
      <c r="L216">
        <f>VLOOKUP($K216,Key!$A$1:$D$106,2,FALSE)</f>
        <v>43.03913</v>
      </c>
      <c r="M216">
        <f>VLOOKUP($K216,Key!$A$1:$D$106,3,FALSE)</f>
        <v>-87.916150000000002</v>
      </c>
      <c r="N216" t="str">
        <f>VLOOKUP($K216,Key!$A$1:$D$106,4,FALSE)</f>
        <v>Milwaukee</v>
      </c>
      <c r="O216" t="s">
        <v>49</v>
      </c>
      <c r="P216">
        <f>VLOOKUP($O216,Key!$A$1:$D$106,2,FALSE)</f>
        <v>43.03913</v>
      </c>
      <c r="Q216">
        <f>VLOOKUP($O216,Key!$A$1:$D$106,3,FALSE)</f>
        <v>-87.916150000000002</v>
      </c>
      <c r="R216" t="str">
        <f>VLOOKUP($O216,Key!$A$1:$D$106,4,FALSE)</f>
        <v>Milwaukee</v>
      </c>
      <c r="S216">
        <v>0</v>
      </c>
      <c r="T216">
        <v>0</v>
      </c>
      <c r="U216">
        <v>0</v>
      </c>
      <c r="V216" t="s">
        <v>32</v>
      </c>
      <c r="W216">
        <v>0</v>
      </c>
      <c r="X216">
        <v>0</v>
      </c>
      <c r="Y216">
        <v>0</v>
      </c>
      <c r="Z216" s="5">
        <v>-1</v>
      </c>
      <c r="AA216" s="1">
        <v>43515</v>
      </c>
      <c r="AB216" s="7">
        <f t="shared" si="18"/>
        <v>43497</v>
      </c>
      <c r="AC216" s="7">
        <f t="shared" si="19"/>
        <v>43515</v>
      </c>
      <c r="AD216" s="7" t="str">
        <f t="shared" si="20"/>
        <v>Tuesday</v>
      </c>
      <c r="AE216" s="2">
        <v>0.45840277777777777</v>
      </c>
      <c r="AF216" s="5">
        <v>1</v>
      </c>
      <c r="AG216" s="1">
        <v>43515</v>
      </c>
      <c r="AH216" s="7">
        <f t="shared" si="21"/>
        <v>43497</v>
      </c>
      <c r="AI216" s="7">
        <f t="shared" si="22"/>
        <v>43515</v>
      </c>
      <c r="AJ216" s="7" t="str">
        <f t="shared" si="23"/>
        <v>Tuesday</v>
      </c>
      <c r="AK216" s="2">
        <v>0.45851851851851855</v>
      </c>
      <c r="AL216" t="s">
        <v>32</v>
      </c>
      <c r="AM216" t="s">
        <v>33</v>
      </c>
      <c r="AN216" t="s">
        <v>34</v>
      </c>
      <c r="AO216" t="s">
        <v>27</v>
      </c>
    </row>
    <row r="217" spans="1:41" x14ac:dyDescent="0.2">
      <c r="A217" t="s">
        <v>27</v>
      </c>
      <c r="B217">
        <v>2290052</v>
      </c>
      <c r="C217" t="s">
        <v>28</v>
      </c>
      <c r="G217" t="s">
        <v>29</v>
      </c>
      <c r="I217">
        <v>12542</v>
      </c>
      <c r="J217" t="s">
        <v>30</v>
      </c>
      <c r="K217" t="s">
        <v>45</v>
      </c>
      <c r="L217">
        <f>VLOOKUP($K217,Key!$A$1:$D$106,2,FALSE)</f>
        <v>43.03886</v>
      </c>
      <c r="M217">
        <f>VLOOKUP($K217,Key!$A$1:$D$106,3,FALSE)</f>
        <v>-87.902720000000002</v>
      </c>
      <c r="N217" t="str">
        <f>VLOOKUP($K217,Key!$A$1:$D$106,4,FALSE)</f>
        <v>Milwaukee</v>
      </c>
      <c r="O217" t="s">
        <v>45</v>
      </c>
      <c r="P217">
        <f>VLOOKUP($O217,Key!$A$1:$D$106,2,FALSE)</f>
        <v>43.03886</v>
      </c>
      <c r="Q217">
        <f>VLOOKUP($O217,Key!$A$1:$D$106,3,FALSE)</f>
        <v>-87.902720000000002</v>
      </c>
      <c r="R217" t="str">
        <f>VLOOKUP($O217,Key!$A$1:$D$106,4,FALSE)</f>
        <v>Milwaukee</v>
      </c>
      <c r="S217">
        <v>0</v>
      </c>
      <c r="T217">
        <v>0</v>
      </c>
      <c r="U217">
        <v>0</v>
      </c>
      <c r="V217" t="s">
        <v>32</v>
      </c>
      <c r="W217">
        <v>0</v>
      </c>
      <c r="X217">
        <v>0</v>
      </c>
      <c r="Y217">
        <v>0</v>
      </c>
      <c r="Z217" s="4">
        <v>-1</v>
      </c>
      <c r="AA217" s="1">
        <v>43515</v>
      </c>
      <c r="AB217" s="6">
        <f t="shared" si="18"/>
        <v>43497</v>
      </c>
      <c r="AC217" s="6">
        <f t="shared" si="19"/>
        <v>43515</v>
      </c>
      <c r="AD217" s="6" t="str">
        <f t="shared" si="20"/>
        <v>Tuesday</v>
      </c>
      <c r="AE217" s="2">
        <v>0.63087962962962962</v>
      </c>
      <c r="AF217" s="4">
        <v>1</v>
      </c>
      <c r="AG217" s="1">
        <v>43515</v>
      </c>
      <c r="AH217" s="6">
        <f t="shared" si="21"/>
        <v>43497</v>
      </c>
      <c r="AI217" s="6">
        <f t="shared" si="22"/>
        <v>43515</v>
      </c>
      <c r="AJ217" s="6" t="str">
        <f t="shared" si="23"/>
        <v>Tuesday</v>
      </c>
      <c r="AK217" s="2">
        <v>0.63105324074074076</v>
      </c>
      <c r="AL217" t="s">
        <v>32</v>
      </c>
      <c r="AM217" t="s">
        <v>33</v>
      </c>
      <c r="AN217" t="s">
        <v>34</v>
      </c>
      <c r="AO217" t="s">
        <v>27</v>
      </c>
    </row>
    <row r="218" spans="1:41" x14ac:dyDescent="0.2">
      <c r="A218" t="s">
        <v>27</v>
      </c>
      <c r="B218">
        <v>2290052</v>
      </c>
      <c r="C218" t="s">
        <v>28</v>
      </c>
      <c r="G218" t="s">
        <v>29</v>
      </c>
      <c r="I218">
        <v>12677</v>
      </c>
      <c r="J218" t="s">
        <v>30</v>
      </c>
      <c r="K218" t="s">
        <v>49</v>
      </c>
      <c r="L218">
        <f>VLOOKUP($K218,Key!$A$1:$D$106,2,FALSE)</f>
        <v>43.03913</v>
      </c>
      <c r="M218">
        <f>VLOOKUP($K218,Key!$A$1:$D$106,3,FALSE)</f>
        <v>-87.916150000000002</v>
      </c>
      <c r="N218" t="str">
        <f>VLOOKUP($K218,Key!$A$1:$D$106,4,FALSE)</f>
        <v>Milwaukee</v>
      </c>
      <c r="O218" t="s">
        <v>49</v>
      </c>
      <c r="P218">
        <f>VLOOKUP($O218,Key!$A$1:$D$106,2,FALSE)</f>
        <v>43.03913</v>
      </c>
      <c r="Q218">
        <f>VLOOKUP($O218,Key!$A$1:$D$106,3,FALSE)</f>
        <v>-87.916150000000002</v>
      </c>
      <c r="R218" t="str">
        <f>VLOOKUP($O218,Key!$A$1:$D$106,4,FALSE)</f>
        <v>Milwaukee</v>
      </c>
      <c r="S218">
        <v>5</v>
      </c>
      <c r="T218">
        <v>0</v>
      </c>
      <c r="U218">
        <v>0</v>
      </c>
      <c r="V218" t="s">
        <v>32</v>
      </c>
      <c r="W218">
        <v>0</v>
      </c>
      <c r="X218">
        <v>0</v>
      </c>
      <c r="Y218">
        <v>0</v>
      </c>
      <c r="Z218" s="5">
        <v>-1</v>
      </c>
      <c r="AA218" s="1">
        <v>43516</v>
      </c>
      <c r="AB218" s="7">
        <f t="shared" si="18"/>
        <v>43497</v>
      </c>
      <c r="AC218" s="7">
        <f t="shared" si="19"/>
        <v>43516</v>
      </c>
      <c r="AD218" s="7" t="str">
        <f t="shared" si="20"/>
        <v>Wednesday</v>
      </c>
      <c r="AE218" s="2">
        <v>0.38109953703703708</v>
      </c>
      <c r="AF218" s="5">
        <v>1</v>
      </c>
      <c r="AG218" s="1">
        <v>43516</v>
      </c>
      <c r="AH218" s="7">
        <f t="shared" si="21"/>
        <v>43497</v>
      </c>
      <c r="AI218" s="7">
        <f t="shared" si="22"/>
        <v>43516</v>
      </c>
      <c r="AJ218" s="7" t="str">
        <f t="shared" si="23"/>
        <v>Wednesday</v>
      </c>
      <c r="AK218" s="2">
        <v>0.38421296296296298</v>
      </c>
      <c r="AL218" t="s">
        <v>32</v>
      </c>
      <c r="AM218" t="s">
        <v>33</v>
      </c>
      <c r="AN218" t="s">
        <v>34</v>
      </c>
      <c r="AO218" t="s">
        <v>27</v>
      </c>
    </row>
    <row r="219" spans="1:41" x14ac:dyDescent="0.2">
      <c r="A219" t="s">
        <v>27</v>
      </c>
      <c r="B219">
        <v>2290052</v>
      </c>
      <c r="C219" t="s">
        <v>28</v>
      </c>
      <c r="G219" t="s">
        <v>29</v>
      </c>
      <c r="I219">
        <v>5484</v>
      </c>
      <c r="J219" t="s">
        <v>30</v>
      </c>
      <c r="K219" t="s">
        <v>83</v>
      </c>
      <c r="L219">
        <f>VLOOKUP($K219,Key!$A$1:$D$106,2,FALSE)</f>
        <v>43.074655999999997</v>
      </c>
      <c r="M219">
        <f>VLOOKUP($K219,Key!$A$1:$D$106,3,FALSE)</f>
        <v>-87.889011999999994</v>
      </c>
      <c r="N219" t="str">
        <f>VLOOKUP($K219,Key!$A$1:$D$106,4,FALSE)</f>
        <v>Milwaukee</v>
      </c>
      <c r="O219" t="s">
        <v>98</v>
      </c>
      <c r="P219">
        <f>VLOOKUP($O219,Key!$A$1:$D$106,2,FALSE)</f>
        <v>43.05097</v>
      </c>
      <c r="Q219">
        <f>VLOOKUP($O219,Key!$A$1:$D$106,3,FALSE)</f>
        <v>-87.906440000000003</v>
      </c>
      <c r="R219" t="str">
        <f>VLOOKUP($O219,Key!$A$1:$D$106,4,FALSE)</f>
        <v>Milwaukee</v>
      </c>
      <c r="S219">
        <v>9700</v>
      </c>
      <c r="T219">
        <v>0</v>
      </c>
      <c r="U219">
        <v>0</v>
      </c>
      <c r="V219" t="s">
        <v>32</v>
      </c>
      <c r="W219">
        <v>18</v>
      </c>
      <c r="X219">
        <v>17.100000000000001</v>
      </c>
      <c r="Y219">
        <v>720</v>
      </c>
      <c r="Z219" s="4">
        <v>-1</v>
      </c>
      <c r="AA219" s="1">
        <v>43510</v>
      </c>
      <c r="AB219" s="6">
        <f t="shared" si="18"/>
        <v>43497</v>
      </c>
      <c r="AC219" s="6">
        <f t="shared" si="19"/>
        <v>43510</v>
      </c>
      <c r="AD219" s="6" t="str">
        <f t="shared" si="20"/>
        <v>Thursday</v>
      </c>
      <c r="AE219" s="2">
        <v>0.66765046296296304</v>
      </c>
      <c r="AF219" s="4">
        <v>1</v>
      </c>
      <c r="AG219" s="1">
        <v>43517</v>
      </c>
      <c r="AH219" s="6">
        <f t="shared" si="21"/>
        <v>43497</v>
      </c>
      <c r="AI219" s="6">
        <f t="shared" si="22"/>
        <v>43517</v>
      </c>
      <c r="AJ219" s="6" t="str">
        <f t="shared" si="23"/>
        <v>Thursday</v>
      </c>
      <c r="AK219" s="2">
        <v>0.40399305555555554</v>
      </c>
      <c r="AL219" t="s">
        <v>33</v>
      </c>
      <c r="AM219" t="s">
        <v>33</v>
      </c>
      <c r="AN219" t="s">
        <v>46</v>
      </c>
      <c r="AO219" t="s">
        <v>27</v>
      </c>
    </row>
    <row r="220" spans="1:41" x14ac:dyDescent="0.2">
      <c r="A220" t="s">
        <v>27</v>
      </c>
      <c r="B220">
        <v>2290052</v>
      </c>
      <c r="C220" t="s">
        <v>28</v>
      </c>
      <c r="G220" t="s">
        <v>29</v>
      </c>
      <c r="I220">
        <v>12622</v>
      </c>
      <c r="J220" t="s">
        <v>30</v>
      </c>
      <c r="K220" t="s">
        <v>63</v>
      </c>
      <c r="L220">
        <f>VLOOKUP($K220,Key!$A$1:$D$106,2,FALSE)</f>
        <v>43.049230000000001</v>
      </c>
      <c r="M220">
        <f>VLOOKUP($K220,Key!$A$1:$D$106,3,FALSE)</f>
        <v>-87.911940000000001</v>
      </c>
      <c r="N220" t="str">
        <f>VLOOKUP($K220,Key!$A$1:$D$106,4,FALSE)</f>
        <v>Milwaukee</v>
      </c>
      <c r="O220" t="s">
        <v>63</v>
      </c>
      <c r="P220">
        <f>VLOOKUP($O220,Key!$A$1:$D$106,2,FALSE)</f>
        <v>43.049230000000001</v>
      </c>
      <c r="Q220">
        <f>VLOOKUP($O220,Key!$A$1:$D$106,3,FALSE)</f>
        <v>-87.911940000000001</v>
      </c>
      <c r="R220" t="str">
        <f>VLOOKUP($O220,Key!$A$1:$D$106,4,FALSE)</f>
        <v>Milwaukee</v>
      </c>
      <c r="S220">
        <v>0</v>
      </c>
      <c r="T220">
        <v>0</v>
      </c>
      <c r="U220">
        <v>0</v>
      </c>
      <c r="V220" t="s">
        <v>32</v>
      </c>
      <c r="W220">
        <v>0</v>
      </c>
      <c r="X220">
        <v>0</v>
      </c>
      <c r="Y220">
        <v>0</v>
      </c>
      <c r="Z220" s="5">
        <v>-1</v>
      </c>
      <c r="AA220" s="1">
        <v>43510</v>
      </c>
      <c r="AB220" s="7">
        <f t="shared" si="18"/>
        <v>43497</v>
      </c>
      <c r="AC220" s="7">
        <f t="shared" si="19"/>
        <v>43510</v>
      </c>
      <c r="AD220" s="7" t="str">
        <f t="shared" si="20"/>
        <v>Thursday</v>
      </c>
      <c r="AE220" s="2">
        <v>0.40582175925925923</v>
      </c>
      <c r="AF220" s="5">
        <v>1</v>
      </c>
      <c r="AG220" s="1">
        <v>43510</v>
      </c>
      <c r="AH220" s="7">
        <f t="shared" si="21"/>
        <v>43497</v>
      </c>
      <c r="AI220" s="7">
        <f t="shared" si="22"/>
        <v>43510</v>
      </c>
      <c r="AJ220" s="7" t="str">
        <f t="shared" si="23"/>
        <v>Thursday</v>
      </c>
      <c r="AK220" s="2">
        <v>0.40606481481481477</v>
      </c>
      <c r="AL220" t="s">
        <v>32</v>
      </c>
      <c r="AM220" t="s">
        <v>33</v>
      </c>
      <c r="AN220" t="s">
        <v>34</v>
      </c>
      <c r="AO220" t="s">
        <v>27</v>
      </c>
    </row>
    <row r="221" spans="1:41" x14ac:dyDescent="0.2">
      <c r="A221" t="s">
        <v>27</v>
      </c>
      <c r="B221">
        <v>2290052</v>
      </c>
      <c r="C221" t="s">
        <v>28</v>
      </c>
      <c r="G221" t="s">
        <v>29</v>
      </c>
      <c r="I221">
        <v>5516</v>
      </c>
      <c r="J221" t="s">
        <v>30</v>
      </c>
      <c r="K221" t="s">
        <v>63</v>
      </c>
      <c r="L221">
        <f>VLOOKUP($K221,Key!$A$1:$D$106,2,FALSE)</f>
        <v>43.049230000000001</v>
      </c>
      <c r="M221">
        <f>VLOOKUP($K221,Key!$A$1:$D$106,3,FALSE)</f>
        <v>-87.911940000000001</v>
      </c>
      <c r="N221" t="str">
        <f>VLOOKUP($K221,Key!$A$1:$D$106,4,FALSE)</f>
        <v>Milwaukee</v>
      </c>
      <c r="O221" t="s">
        <v>63</v>
      </c>
      <c r="P221">
        <f>VLOOKUP($O221,Key!$A$1:$D$106,2,FALSE)</f>
        <v>43.049230000000001</v>
      </c>
      <c r="Q221">
        <f>VLOOKUP($O221,Key!$A$1:$D$106,3,FALSE)</f>
        <v>-87.911940000000001</v>
      </c>
      <c r="R221" t="str">
        <f>VLOOKUP($O221,Key!$A$1:$D$106,4,FALSE)</f>
        <v>Milwaukee</v>
      </c>
      <c r="S221">
        <v>0</v>
      </c>
      <c r="T221">
        <v>0</v>
      </c>
      <c r="U221">
        <v>0</v>
      </c>
      <c r="V221" t="s">
        <v>32</v>
      </c>
      <c r="W221">
        <v>0</v>
      </c>
      <c r="X221">
        <v>0</v>
      </c>
      <c r="Y221">
        <v>0</v>
      </c>
      <c r="Z221" s="4">
        <v>-1</v>
      </c>
      <c r="AA221" s="1">
        <v>43510</v>
      </c>
      <c r="AB221" s="6">
        <f t="shared" si="18"/>
        <v>43497</v>
      </c>
      <c r="AC221" s="6">
        <f t="shared" si="19"/>
        <v>43510</v>
      </c>
      <c r="AD221" s="6" t="str">
        <f t="shared" si="20"/>
        <v>Thursday</v>
      </c>
      <c r="AE221" s="2">
        <v>0.40722222222222221</v>
      </c>
      <c r="AF221" s="4">
        <v>1</v>
      </c>
      <c r="AG221" s="1">
        <v>43510</v>
      </c>
      <c r="AH221" s="6">
        <f t="shared" si="21"/>
        <v>43497</v>
      </c>
      <c r="AI221" s="6">
        <f t="shared" si="22"/>
        <v>43510</v>
      </c>
      <c r="AJ221" s="6" t="str">
        <f t="shared" si="23"/>
        <v>Thursday</v>
      </c>
      <c r="AK221" s="2">
        <v>0.40733796296296299</v>
      </c>
      <c r="AL221" t="s">
        <v>32</v>
      </c>
      <c r="AM221" t="s">
        <v>33</v>
      </c>
      <c r="AN221" t="s">
        <v>34</v>
      </c>
      <c r="AO221" t="s">
        <v>27</v>
      </c>
    </row>
    <row r="222" spans="1:41" x14ac:dyDescent="0.2">
      <c r="A222" t="s">
        <v>27</v>
      </c>
      <c r="B222">
        <v>2290052</v>
      </c>
      <c r="C222" t="s">
        <v>28</v>
      </c>
      <c r="G222" t="s">
        <v>29</v>
      </c>
      <c r="I222">
        <v>5544</v>
      </c>
      <c r="J222" t="s">
        <v>30</v>
      </c>
      <c r="K222" t="s">
        <v>63</v>
      </c>
      <c r="L222">
        <f>VLOOKUP($K222,Key!$A$1:$D$106,2,FALSE)</f>
        <v>43.049230000000001</v>
      </c>
      <c r="M222">
        <f>VLOOKUP($K222,Key!$A$1:$D$106,3,FALSE)</f>
        <v>-87.911940000000001</v>
      </c>
      <c r="N222" t="str">
        <f>VLOOKUP($K222,Key!$A$1:$D$106,4,FALSE)</f>
        <v>Milwaukee</v>
      </c>
      <c r="O222" t="s">
        <v>63</v>
      </c>
      <c r="P222">
        <f>VLOOKUP($O222,Key!$A$1:$D$106,2,FALSE)</f>
        <v>43.049230000000001</v>
      </c>
      <c r="Q222">
        <f>VLOOKUP($O222,Key!$A$1:$D$106,3,FALSE)</f>
        <v>-87.911940000000001</v>
      </c>
      <c r="R222" t="str">
        <f>VLOOKUP($O222,Key!$A$1:$D$106,4,FALSE)</f>
        <v>Milwaukee</v>
      </c>
      <c r="S222">
        <v>1</v>
      </c>
      <c r="T222">
        <v>0</v>
      </c>
      <c r="U222">
        <v>0</v>
      </c>
      <c r="V222" t="s">
        <v>32</v>
      </c>
      <c r="W222">
        <v>0</v>
      </c>
      <c r="X222">
        <v>0</v>
      </c>
      <c r="Y222">
        <v>0</v>
      </c>
      <c r="Z222" s="5">
        <v>-1</v>
      </c>
      <c r="AA222" s="1">
        <v>43510</v>
      </c>
      <c r="AB222" s="7">
        <f t="shared" si="18"/>
        <v>43497</v>
      </c>
      <c r="AC222" s="7">
        <f t="shared" si="19"/>
        <v>43510</v>
      </c>
      <c r="AD222" s="7" t="str">
        <f t="shared" si="20"/>
        <v>Thursday</v>
      </c>
      <c r="AE222" s="2">
        <v>0.40751157407407407</v>
      </c>
      <c r="AF222" s="5">
        <v>1</v>
      </c>
      <c r="AG222" s="1">
        <v>43510</v>
      </c>
      <c r="AH222" s="7">
        <f t="shared" si="21"/>
        <v>43497</v>
      </c>
      <c r="AI222" s="7">
        <f t="shared" si="22"/>
        <v>43510</v>
      </c>
      <c r="AJ222" s="7" t="str">
        <f t="shared" si="23"/>
        <v>Thursday</v>
      </c>
      <c r="AK222" s="2">
        <v>0.40774305555555551</v>
      </c>
      <c r="AL222" t="s">
        <v>32</v>
      </c>
      <c r="AM222" t="s">
        <v>33</v>
      </c>
      <c r="AN222" t="s">
        <v>34</v>
      </c>
      <c r="AO222" t="s">
        <v>27</v>
      </c>
    </row>
    <row r="223" spans="1:41" x14ac:dyDescent="0.2">
      <c r="A223" t="s">
        <v>27</v>
      </c>
      <c r="B223">
        <v>2290052</v>
      </c>
      <c r="C223" t="s">
        <v>28</v>
      </c>
      <c r="G223" t="s">
        <v>29</v>
      </c>
      <c r="I223">
        <v>103</v>
      </c>
      <c r="J223" t="s">
        <v>30</v>
      </c>
      <c r="K223" t="s">
        <v>63</v>
      </c>
      <c r="L223">
        <f>VLOOKUP($K223,Key!$A$1:$D$106,2,FALSE)</f>
        <v>43.049230000000001</v>
      </c>
      <c r="M223">
        <f>VLOOKUP($K223,Key!$A$1:$D$106,3,FALSE)</f>
        <v>-87.911940000000001</v>
      </c>
      <c r="N223" t="str">
        <f>VLOOKUP($K223,Key!$A$1:$D$106,4,FALSE)</f>
        <v>Milwaukee</v>
      </c>
      <c r="O223" t="s">
        <v>63</v>
      </c>
      <c r="P223">
        <f>VLOOKUP($O223,Key!$A$1:$D$106,2,FALSE)</f>
        <v>43.049230000000001</v>
      </c>
      <c r="Q223">
        <f>VLOOKUP($O223,Key!$A$1:$D$106,3,FALSE)</f>
        <v>-87.911940000000001</v>
      </c>
      <c r="R223" t="str">
        <f>VLOOKUP($O223,Key!$A$1:$D$106,4,FALSE)</f>
        <v>Milwaukee</v>
      </c>
      <c r="S223">
        <v>0</v>
      </c>
      <c r="T223">
        <v>0</v>
      </c>
      <c r="U223">
        <v>0</v>
      </c>
      <c r="V223" t="s">
        <v>32</v>
      </c>
      <c r="W223">
        <v>0</v>
      </c>
      <c r="X223">
        <v>0</v>
      </c>
      <c r="Y223">
        <v>0</v>
      </c>
      <c r="Z223" s="4">
        <v>-1</v>
      </c>
      <c r="AA223" s="1">
        <v>43510</v>
      </c>
      <c r="AB223" s="6">
        <f t="shared" si="18"/>
        <v>43497</v>
      </c>
      <c r="AC223" s="6">
        <f t="shared" si="19"/>
        <v>43510</v>
      </c>
      <c r="AD223" s="6" t="str">
        <f t="shared" si="20"/>
        <v>Thursday</v>
      </c>
      <c r="AE223" s="2">
        <v>0.40789351851851857</v>
      </c>
      <c r="AF223" s="4">
        <v>1</v>
      </c>
      <c r="AG223" s="1">
        <v>43510</v>
      </c>
      <c r="AH223" s="6">
        <f t="shared" si="21"/>
        <v>43497</v>
      </c>
      <c r="AI223" s="6">
        <f t="shared" si="22"/>
        <v>43510</v>
      </c>
      <c r="AJ223" s="6" t="str">
        <f t="shared" si="23"/>
        <v>Thursday</v>
      </c>
      <c r="AK223" s="2">
        <v>0.40810185185185183</v>
      </c>
      <c r="AL223" t="s">
        <v>32</v>
      </c>
      <c r="AM223" t="s">
        <v>33</v>
      </c>
      <c r="AN223" t="s">
        <v>34</v>
      </c>
      <c r="AO223" t="s">
        <v>27</v>
      </c>
    </row>
    <row r="224" spans="1:41" x14ac:dyDescent="0.2">
      <c r="A224" t="s">
        <v>27</v>
      </c>
      <c r="B224">
        <v>2290052</v>
      </c>
      <c r="C224" t="s">
        <v>28</v>
      </c>
      <c r="G224" t="s">
        <v>29</v>
      </c>
      <c r="I224">
        <v>5516</v>
      </c>
      <c r="J224" t="s">
        <v>30</v>
      </c>
      <c r="K224" t="s">
        <v>63</v>
      </c>
      <c r="L224">
        <f>VLOOKUP($K224,Key!$A$1:$D$106,2,FALSE)</f>
        <v>43.049230000000001</v>
      </c>
      <c r="M224">
        <f>VLOOKUP($K224,Key!$A$1:$D$106,3,FALSE)</f>
        <v>-87.911940000000001</v>
      </c>
      <c r="N224" t="str">
        <f>VLOOKUP($K224,Key!$A$1:$D$106,4,FALSE)</f>
        <v>Milwaukee</v>
      </c>
      <c r="O224" t="s">
        <v>63</v>
      </c>
      <c r="P224">
        <f>VLOOKUP($O224,Key!$A$1:$D$106,2,FALSE)</f>
        <v>43.049230000000001</v>
      </c>
      <c r="Q224">
        <f>VLOOKUP($O224,Key!$A$1:$D$106,3,FALSE)</f>
        <v>-87.911940000000001</v>
      </c>
      <c r="R224" t="str">
        <f>VLOOKUP($O224,Key!$A$1:$D$106,4,FALSE)</f>
        <v>Milwaukee</v>
      </c>
      <c r="S224">
        <v>0</v>
      </c>
      <c r="T224">
        <v>0</v>
      </c>
      <c r="U224">
        <v>0</v>
      </c>
      <c r="V224" t="s">
        <v>32</v>
      </c>
      <c r="W224">
        <v>0</v>
      </c>
      <c r="X224">
        <v>0</v>
      </c>
      <c r="Y224">
        <v>0</v>
      </c>
      <c r="Z224" s="5">
        <v>-1</v>
      </c>
      <c r="AA224" s="1">
        <v>43510</v>
      </c>
      <c r="AB224" s="7">
        <f t="shared" si="18"/>
        <v>43497</v>
      </c>
      <c r="AC224" s="7">
        <f t="shared" si="19"/>
        <v>43510</v>
      </c>
      <c r="AD224" s="7" t="str">
        <f t="shared" si="20"/>
        <v>Thursday</v>
      </c>
      <c r="AE224" s="2">
        <v>0.41885416666666669</v>
      </c>
      <c r="AF224" s="5">
        <v>1</v>
      </c>
      <c r="AG224" s="1">
        <v>43510</v>
      </c>
      <c r="AH224" s="7">
        <f t="shared" si="21"/>
        <v>43497</v>
      </c>
      <c r="AI224" s="7">
        <f t="shared" si="22"/>
        <v>43510</v>
      </c>
      <c r="AJ224" s="7" t="str">
        <f t="shared" si="23"/>
        <v>Thursday</v>
      </c>
      <c r="AK224" s="2">
        <v>0.41896990740740742</v>
      </c>
      <c r="AL224" t="s">
        <v>32</v>
      </c>
      <c r="AM224" t="s">
        <v>33</v>
      </c>
      <c r="AN224" t="s">
        <v>34</v>
      </c>
      <c r="AO224" t="s">
        <v>27</v>
      </c>
    </row>
    <row r="225" spans="1:41" x14ac:dyDescent="0.2">
      <c r="A225" t="s">
        <v>27</v>
      </c>
      <c r="B225">
        <v>2290052</v>
      </c>
      <c r="C225" t="s">
        <v>28</v>
      </c>
      <c r="G225" t="s">
        <v>29</v>
      </c>
      <c r="I225">
        <v>12615</v>
      </c>
      <c r="J225" t="s">
        <v>30</v>
      </c>
      <c r="K225" t="s">
        <v>38</v>
      </c>
      <c r="L225">
        <f>VLOOKUP($K225,Key!$A$1:$D$106,2,FALSE)</f>
        <v>43.052460000000004</v>
      </c>
      <c r="M225">
        <f>VLOOKUP($K225,Key!$A$1:$D$106,3,FALSE)</f>
        <v>-87.891000000000005</v>
      </c>
      <c r="N225" t="str">
        <f>VLOOKUP($K225,Key!$A$1:$D$106,4,FALSE)</f>
        <v>Milwaukee</v>
      </c>
      <c r="O225" t="s">
        <v>105</v>
      </c>
      <c r="P225">
        <f>VLOOKUP($O225,Key!$A$1:$D$106,2,FALSE)</f>
        <v>43.026470000000003</v>
      </c>
      <c r="Q225">
        <f>VLOOKUP($O225,Key!$A$1:$D$106,3,FALSE)</f>
        <v>-87.918040000000005</v>
      </c>
      <c r="R225" t="str">
        <f>VLOOKUP($O225,Key!$A$1:$D$106,4,FALSE)</f>
        <v>Milwaukee</v>
      </c>
      <c r="S225">
        <v>15812</v>
      </c>
      <c r="T225">
        <v>0</v>
      </c>
      <c r="U225">
        <v>0</v>
      </c>
      <c r="V225" t="s">
        <v>32</v>
      </c>
      <c r="W225">
        <v>18</v>
      </c>
      <c r="X225">
        <v>17.100000000000001</v>
      </c>
      <c r="Y225">
        <v>720</v>
      </c>
      <c r="Z225" s="4">
        <v>-1</v>
      </c>
      <c r="AA225" s="1">
        <v>43510</v>
      </c>
      <c r="AB225" s="6">
        <f t="shared" si="18"/>
        <v>43497</v>
      </c>
      <c r="AC225" s="6">
        <f t="shared" si="19"/>
        <v>43510</v>
      </c>
      <c r="AD225" s="6" t="str">
        <f t="shared" si="20"/>
        <v>Thursday</v>
      </c>
      <c r="AE225" s="2">
        <v>0.44167824074074075</v>
      </c>
      <c r="AF225" s="4">
        <v>1</v>
      </c>
      <c r="AG225" s="1">
        <v>43521</v>
      </c>
      <c r="AH225" s="6">
        <f t="shared" si="21"/>
        <v>43497</v>
      </c>
      <c r="AI225" s="6">
        <f t="shared" si="22"/>
        <v>43521</v>
      </c>
      <c r="AJ225" s="6" t="str">
        <f t="shared" si="23"/>
        <v>Monday</v>
      </c>
      <c r="AK225" s="2">
        <v>0.42244212962962963</v>
      </c>
      <c r="AL225" t="s">
        <v>33</v>
      </c>
      <c r="AM225" t="s">
        <v>33</v>
      </c>
      <c r="AN225" t="s">
        <v>46</v>
      </c>
      <c r="AO225" t="s">
        <v>27</v>
      </c>
    </row>
    <row r="226" spans="1:41" x14ac:dyDescent="0.2">
      <c r="A226" t="s">
        <v>27</v>
      </c>
      <c r="B226">
        <v>2290052</v>
      </c>
      <c r="C226" t="s">
        <v>28</v>
      </c>
      <c r="G226" t="s">
        <v>29</v>
      </c>
      <c r="I226">
        <v>263</v>
      </c>
      <c r="J226" t="s">
        <v>30</v>
      </c>
      <c r="K226" t="s">
        <v>38</v>
      </c>
      <c r="L226">
        <f>VLOOKUP($K226,Key!$A$1:$D$106,2,FALSE)</f>
        <v>43.052460000000004</v>
      </c>
      <c r="M226">
        <f>VLOOKUP($K226,Key!$A$1:$D$106,3,FALSE)</f>
        <v>-87.891000000000005</v>
      </c>
      <c r="N226" t="str">
        <f>VLOOKUP($K226,Key!$A$1:$D$106,4,FALSE)</f>
        <v>Milwaukee</v>
      </c>
      <c r="O226" t="s">
        <v>38</v>
      </c>
      <c r="P226">
        <f>VLOOKUP($O226,Key!$A$1:$D$106,2,FALSE)</f>
        <v>43.052460000000004</v>
      </c>
      <c r="Q226">
        <f>VLOOKUP($O226,Key!$A$1:$D$106,3,FALSE)</f>
        <v>-87.891000000000005</v>
      </c>
      <c r="R226" t="str">
        <f>VLOOKUP($O226,Key!$A$1:$D$106,4,FALSE)</f>
        <v>Milwaukee</v>
      </c>
      <c r="S226">
        <v>0</v>
      </c>
      <c r="T226">
        <v>0</v>
      </c>
      <c r="U226">
        <v>0</v>
      </c>
      <c r="V226" t="s">
        <v>32</v>
      </c>
      <c r="W226">
        <v>0</v>
      </c>
      <c r="X226">
        <v>0</v>
      </c>
      <c r="Y226">
        <v>0</v>
      </c>
      <c r="Z226" s="5">
        <v>-1</v>
      </c>
      <c r="AA226" s="1">
        <v>43510</v>
      </c>
      <c r="AB226" s="7">
        <f t="shared" si="18"/>
        <v>43497</v>
      </c>
      <c r="AC226" s="7">
        <f t="shared" si="19"/>
        <v>43510</v>
      </c>
      <c r="AD226" s="7" t="str">
        <f t="shared" si="20"/>
        <v>Thursday</v>
      </c>
      <c r="AE226" s="2">
        <v>0.44965277777777773</v>
      </c>
      <c r="AF226" s="5">
        <v>1</v>
      </c>
      <c r="AG226" s="1">
        <v>43510</v>
      </c>
      <c r="AH226" s="7">
        <f t="shared" si="21"/>
        <v>43497</v>
      </c>
      <c r="AI226" s="7">
        <f t="shared" si="22"/>
        <v>43510</v>
      </c>
      <c r="AJ226" s="7" t="str">
        <f t="shared" si="23"/>
        <v>Thursday</v>
      </c>
      <c r="AK226" s="2">
        <v>0.44988425925925929</v>
      </c>
      <c r="AL226" t="s">
        <v>32</v>
      </c>
      <c r="AM226" t="s">
        <v>33</v>
      </c>
      <c r="AN226" t="s">
        <v>34</v>
      </c>
      <c r="AO226" t="s">
        <v>27</v>
      </c>
    </row>
    <row r="227" spans="1:41" x14ac:dyDescent="0.2">
      <c r="A227" t="s">
        <v>27</v>
      </c>
      <c r="B227">
        <v>2290052</v>
      </c>
      <c r="C227" t="s">
        <v>28</v>
      </c>
      <c r="G227" t="s">
        <v>29</v>
      </c>
      <c r="I227">
        <v>143</v>
      </c>
      <c r="J227" t="s">
        <v>30</v>
      </c>
      <c r="K227" t="s">
        <v>38</v>
      </c>
      <c r="L227">
        <f>VLOOKUP($K227,Key!$A$1:$D$106,2,FALSE)</f>
        <v>43.052460000000004</v>
      </c>
      <c r="M227">
        <f>VLOOKUP($K227,Key!$A$1:$D$106,3,FALSE)</f>
        <v>-87.891000000000005</v>
      </c>
      <c r="N227" t="str">
        <f>VLOOKUP($K227,Key!$A$1:$D$106,4,FALSE)</f>
        <v>Milwaukee</v>
      </c>
      <c r="O227" t="s">
        <v>38</v>
      </c>
      <c r="P227">
        <f>VLOOKUP($O227,Key!$A$1:$D$106,2,FALSE)</f>
        <v>43.052460000000004</v>
      </c>
      <c r="Q227">
        <f>VLOOKUP($O227,Key!$A$1:$D$106,3,FALSE)</f>
        <v>-87.891000000000005</v>
      </c>
      <c r="R227" t="str">
        <f>VLOOKUP($O227,Key!$A$1:$D$106,4,FALSE)</f>
        <v>Milwaukee</v>
      </c>
      <c r="S227">
        <v>0</v>
      </c>
      <c r="T227">
        <v>0</v>
      </c>
      <c r="U227">
        <v>0</v>
      </c>
      <c r="V227" t="s">
        <v>32</v>
      </c>
      <c r="W227">
        <v>0</v>
      </c>
      <c r="X227">
        <v>0</v>
      </c>
      <c r="Y227">
        <v>0</v>
      </c>
      <c r="Z227" s="4">
        <v>-1</v>
      </c>
      <c r="AA227" s="1">
        <v>43510</v>
      </c>
      <c r="AB227" s="6">
        <f t="shared" si="18"/>
        <v>43497</v>
      </c>
      <c r="AC227" s="6">
        <f t="shared" si="19"/>
        <v>43510</v>
      </c>
      <c r="AD227" s="6" t="str">
        <f t="shared" si="20"/>
        <v>Thursday</v>
      </c>
      <c r="AE227" s="2">
        <v>0.46555555555555556</v>
      </c>
      <c r="AF227" s="4">
        <v>1</v>
      </c>
      <c r="AG227" s="1">
        <v>43510</v>
      </c>
      <c r="AH227" s="6">
        <f t="shared" si="21"/>
        <v>43497</v>
      </c>
      <c r="AI227" s="6">
        <f t="shared" si="22"/>
        <v>43510</v>
      </c>
      <c r="AJ227" s="6" t="str">
        <f t="shared" si="23"/>
        <v>Thursday</v>
      </c>
      <c r="AK227" s="2">
        <v>0.46579861111111115</v>
      </c>
      <c r="AL227" t="s">
        <v>32</v>
      </c>
      <c r="AM227" t="s">
        <v>33</v>
      </c>
      <c r="AN227" t="s">
        <v>34</v>
      </c>
      <c r="AO227" t="s">
        <v>27</v>
      </c>
    </row>
    <row r="228" spans="1:41" x14ac:dyDescent="0.2">
      <c r="A228" t="s">
        <v>27</v>
      </c>
      <c r="B228">
        <v>2290052</v>
      </c>
      <c r="C228" t="s">
        <v>28</v>
      </c>
      <c r="G228" t="s">
        <v>29</v>
      </c>
      <c r="I228">
        <v>12591</v>
      </c>
      <c r="J228" t="s">
        <v>30</v>
      </c>
      <c r="K228" t="s">
        <v>38</v>
      </c>
      <c r="L228">
        <f>VLOOKUP($K228,Key!$A$1:$D$106,2,FALSE)</f>
        <v>43.052460000000004</v>
      </c>
      <c r="M228">
        <f>VLOOKUP($K228,Key!$A$1:$D$106,3,FALSE)</f>
        <v>-87.891000000000005</v>
      </c>
      <c r="N228" t="str">
        <f>VLOOKUP($K228,Key!$A$1:$D$106,4,FALSE)</f>
        <v>Milwaukee</v>
      </c>
      <c r="O228" t="s">
        <v>38</v>
      </c>
      <c r="P228">
        <f>VLOOKUP($O228,Key!$A$1:$D$106,2,FALSE)</f>
        <v>43.052460000000004</v>
      </c>
      <c r="Q228">
        <f>VLOOKUP($O228,Key!$A$1:$D$106,3,FALSE)</f>
        <v>-87.891000000000005</v>
      </c>
      <c r="R228" t="str">
        <f>VLOOKUP($O228,Key!$A$1:$D$106,4,FALSE)</f>
        <v>Milwaukee</v>
      </c>
      <c r="S228">
        <v>0</v>
      </c>
      <c r="T228">
        <v>0</v>
      </c>
      <c r="U228">
        <v>0</v>
      </c>
      <c r="V228" t="s">
        <v>32</v>
      </c>
      <c r="W228">
        <v>0</v>
      </c>
      <c r="X228">
        <v>0</v>
      </c>
      <c r="Y228">
        <v>0</v>
      </c>
      <c r="Z228" s="5">
        <v>-1</v>
      </c>
      <c r="AA228" s="1">
        <v>43510</v>
      </c>
      <c r="AB228" s="7">
        <f t="shared" si="18"/>
        <v>43497</v>
      </c>
      <c r="AC228" s="7">
        <f t="shared" si="19"/>
        <v>43510</v>
      </c>
      <c r="AD228" s="7" t="str">
        <f t="shared" si="20"/>
        <v>Thursday</v>
      </c>
      <c r="AE228" s="2">
        <v>0.46706018518518522</v>
      </c>
      <c r="AF228" s="5">
        <v>1</v>
      </c>
      <c r="AG228" s="1">
        <v>43510</v>
      </c>
      <c r="AH228" s="7">
        <f t="shared" si="21"/>
        <v>43497</v>
      </c>
      <c r="AI228" s="7">
        <f t="shared" si="22"/>
        <v>43510</v>
      </c>
      <c r="AJ228" s="7" t="str">
        <f t="shared" si="23"/>
        <v>Thursday</v>
      </c>
      <c r="AK228" s="2">
        <v>0.46719907407407407</v>
      </c>
      <c r="AL228" t="s">
        <v>32</v>
      </c>
      <c r="AM228" t="s">
        <v>33</v>
      </c>
      <c r="AN228" t="s">
        <v>34</v>
      </c>
      <c r="AO228" t="s">
        <v>27</v>
      </c>
    </row>
    <row r="229" spans="1:41" x14ac:dyDescent="0.2">
      <c r="A229" t="s">
        <v>27</v>
      </c>
      <c r="B229">
        <v>2290052</v>
      </c>
      <c r="C229" t="s">
        <v>28</v>
      </c>
      <c r="G229" t="s">
        <v>29</v>
      </c>
      <c r="I229">
        <v>204</v>
      </c>
      <c r="J229" t="s">
        <v>30</v>
      </c>
      <c r="K229" t="s">
        <v>72</v>
      </c>
      <c r="L229">
        <f>VLOOKUP($K229,Key!$A$1:$D$106,2,FALSE)</f>
        <v>43.05847</v>
      </c>
      <c r="M229">
        <f>VLOOKUP($K229,Key!$A$1:$D$106,3,FALSE)</f>
        <v>-87.898079999999993</v>
      </c>
      <c r="N229" t="str">
        <f>VLOOKUP($K229,Key!$A$1:$D$106,4,FALSE)</f>
        <v>Milwaukee</v>
      </c>
      <c r="O229" t="s">
        <v>72</v>
      </c>
      <c r="P229">
        <f>VLOOKUP($O229,Key!$A$1:$D$106,2,FALSE)</f>
        <v>43.05847</v>
      </c>
      <c r="Q229">
        <f>VLOOKUP($O229,Key!$A$1:$D$106,3,FALSE)</f>
        <v>-87.898079999999993</v>
      </c>
      <c r="R229" t="str">
        <f>VLOOKUP($O229,Key!$A$1:$D$106,4,FALSE)</f>
        <v>Milwaukee</v>
      </c>
      <c r="S229">
        <v>31</v>
      </c>
      <c r="T229">
        <v>0</v>
      </c>
      <c r="U229">
        <v>0</v>
      </c>
      <c r="V229" t="s">
        <v>32</v>
      </c>
      <c r="W229">
        <v>4</v>
      </c>
      <c r="X229">
        <v>3.8</v>
      </c>
      <c r="Y229">
        <v>160</v>
      </c>
      <c r="Z229" s="4">
        <v>-1</v>
      </c>
      <c r="AA229" s="1">
        <v>43510</v>
      </c>
      <c r="AB229" s="6">
        <f t="shared" si="18"/>
        <v>43497</v>
      </c>
      <c r="AC229" s="6">
        <f t="shared" si="19"/>
        <v>43510</v>
      </c>
      <c r="AD229" s="6" t="str">
        <f t="shared" si="20"/>
        <v>Thursday</v>
      </c>
      <c r="AE229" s="2">
        <v>0.5133564814814815</v>
      </c>
      <c r="AF229" s="4">
        <v>1</v>
      </c>
      <c r="AG229" s="1">
        <v>43510</v>
      </c>
      <c r="AH229" s="6">
        <f t="shared" si="21"/>
        <v>43497</v>
      </c>
      <c r="AI229" s="6">
        <f t="shared" si="22"/>
        <v>43510</v>
      </c>
      <c r="AJ229" s="6" t="str">
        <f t="shared" si="23"/>
        <v>Thursday</v>
      </c>
      <c r="AK229" s="2">
        <v>0.53482638888888889</v>
      </c>
      <c r="AL229" t="s">
        <v>33</v>
      </c>
      <c r="AM229" t="s">
        <v>33</v>
      </c>
      <c r="AN229" t="s">
        <v>34</v>
      </c>
      <c r="AO229" t="s">
        <v>27</v>
      </c>
    </row>
    <row r="230" spans="1:41" x14ac:dyDescent="0.2">
      <c r="A230" t="s">
        <v>27</v>
      </c>
      <c r="B230">
        <v>2290052</v>
      </c>
      <c r="C230" t="s">
        <v>28</v>
      </c>
      <c r="G230" t="s">
        <v>29</v>
      </c>
      <c r="I230">
        <v>11130</v>
      </c>
      <c r="J230" t="s">
        <v>30</v>
      </c>
      <c r="K230" t="s">
        <v>72</v>
      </c>
      <c r="L230">
        <f>VLOOKUP($K230,Key!$A$1:$D$106,2,FALSE)</f>
        <v>43.05847</v>
      </c>
      <c r="M230">
        <f>VLOOKUP($K230,Key!$A$1:$D$106,3,FALSE)</f>
        <v>-87.898079999999993</v>
      </c>
      <c r="N230" t="str">
        <f>VLOOKUP($K230,Key!$A$1:$D$106,4,FALSE)</f>
        <v>Milwaukee</v>
      </c>
      <c r="O230" t="s">
        <v>72</v>
      </c>
      <c r="P230">
        <f>VLOOKUP($O230,Key!$A$1:$D$106,2,FALSE)</f>
        <v>43.05847</v>
      </c>
      <c r="Q230">
        <f>VLOOKUP($O230,Key!$A$1:$D$106,3,FALSE)</f>
        <v>-87.898079999999993</v>
      </c>
      <c r="R230" t="str">
        <f>VLOOKUP($O230,Key!$A$1:$D$106,4,FALSE)</f>
        <v>Milwaukee</v>
      </c>
      <c r="S230">
        <v>1</v>
      </c>
      <c r="T230">
        <v>0</v>
      </c>
      <c r="U230">
        <v>0</v>
      </c>
      <c r="V230" t="s">
        <v>32</v>
      </c>
      <c r="W230">
        <v>0</v>
      </c>
      <c r="X230">
        <v>0</v>
      </c>
      <c r="Y230">
        <v>0</v>
      </c>
      <c r="Z230" s="5">
        <v>-1</v>
      </c>
      <c r="AA230" s="1">
        <v>43510</v>
      </c>
      <c r="AB230" s="7">
        <f t="shared" si="18"/>
        <v>43497</v>
      </c>
      <c r="AC230" s="7">
        <f t="shared" si="19"/>
        <v>43510</v>
      </c>
      <c r="AD230" s="7" t="str">
        <f t="shared" si="20"/>
        <v>Thursday</v>
      </c>
      <c r="AE230" s="2">
        <v>0.53324074074074079</v>
      </c>
      <c r="AF230" s="5">
        <v>1</v>
      </c>
      <c r="AG230" s="1">
        <v>43510</v>
      </c>
      <c r="AH230" s="7">
        <f t="shared" si="21"/>
        <v>43497</v>
      </c>
      <c r="AI230" s="7">
        <f t="shared" si="22"/>
        <v>43510</v>
      </c>
      <c r="AJ230" s="7" t="str">
        <f t="shared" si="23"/>
        <v>Thursday</v>
      </c>
      <c r="AK230" s="2">
        <v>0.53348379629629628</v>
      </c>
      <c r="AL230" t="s">
        <v>32</v>
      </c>
      <c r="AM230" t="s">
        <v>33</v>
      </c>
      <c r="AN230" t="s">
        <v>34</v>
      </c>
      <c r="AO230" t="s">
        <v>27</v>
      </c>
    </row>
    <row r="231" spans="1:41" x14ac:dyDescent="0.2">
      <c r="A231" t="s">
        <v>27</v>
      </c>
      <c r="B231">
        <v>2290052</v>
      </c>
      <c r="C231" t="s">
        <v>28</v>
      </c>
      <c r="G231" t="s">
        <v>29</v>
      </c>
      <c r="I231">
        <v>204</v>
      </c>
      <c r="J231" t="s">
        <v>30</v>
      </c>
      <c r="K231" t="s">
        <v>72</v>
      </c>
      <c r="L231">
        <f>VLOOKUP($K231,Key!$A$1:$D$106,2,FALSE)</f>
        <v>43.05847</v>
      </c>
      <c r="M231">
        <f>VLOOKUP($K231,Key!$A$1:$D$106,3,FALSE)</f>
        <v>-87.898079999999993</v>
      </c>
      <c r="N231" t="str">
        <f>VLOOKUP($K231,Key!$A$1:$D$106,4,FALSE)</f>
        <v>Milwaukee</v>
      </c>
      <c r="O231" t="s">
        <v>72</v>
      </c>
      <c r="P231">
        <f>VLOOKUP($O231,Key!$A$1:$D$106,2,FALSE)</f>
        <v>43.05847</v>
      </c>
      <c r="Q231">
        <f>VLOOKUP($O231,Key!$A$1:$D$106,3,FALSE)</f>
        <v>-87.898079999999993</v>
      </c>
      <c r="R231" t="str">
        <f>VLOOKUP($O231,Key!$A$1:$D$106,4,FALSE)</f>
        <v>Milwaukee</v>
      </c>
      <c r="S231">
        <v>0</v>
      </c>
      <c r="T231">
        <v>0</v>
      </c>
      <c r="U231">
        <v>0</v>
      </c>
      <c r="V231" t="s">
        <v>32</v>
      </c>
      <c r="W231">
        <v>0</v>
      </c>
      <c r="X231">
        <v>0</v>
      </c>
      <c r="Y231">
        <v>0</v>
      </c>
      <c r="Z231" s="4">
        <v>-1</v>
      </c>
      <c r="AA231" s="1">
        <v>43510</v>
      </c>
      <c r="AB231" s="6">
        <f t="shared" si="18"/>
        <v>43497</v>
      </c>
      <c r="AC231" s="6">
        <f t="shared" si="19"/>
        <v>43510</v>
      </c>
      <c r="AD231" s="6" t="str">
        <f t="shared" si="20"/>
        <v>Thursday</v>
      </c>
      <c r="AE231" s="2">
        <v>0.53491898148148154</v>
      </c>
      <c r="AF231" s="4">
        <v>1</v>
      </c>
      <c r="AG231" s="1">
        <v>43510</v>
      </c>
      <c r="AH231" s="6">
        <f t="shared" si="21"/>
        <v>43497</v>
      </c>
      <c r="AI231" s="6">
        <f t="shared" si="22"/>
        <v>43510</v>
      </c>
      <c r="AJ231" s="6" t="str">
        <f t="shared" si="23"/>
        <v>Thursday</v>
      </c>
      <c r="AK231" s="2">
        <v>0.53533564814814816</v>
      </c>
      <c r="AL231" t="s">
        <v>32</v>
      </c>
      <c r="AM231" t="s">
        <v>33</v>
      </c>
      <c r="AN231" t="s">
        <v>34</v>
      </c>
      <c r="AO231" t="s">
        <v>27</v>
      </c>
    </row>
    <row r="232" spans="1:41" x14ac:dyDescent="0.2">
      <c r="A232" t="s">
        <v>27</v>
      </c>
      <c r="B232">
        <v>2290052</v>
      </c>
      <c r="C232" t="s">
        <v>28</v>
      </c>
      <c r="G232" t="s">
        <v>29</v>
      </c>
      <c r="I232">
        <v>12457</v>
      </c>
      <c r="J232" t="s">
        <v>30</v>
      </c>
      <c r="K232" t="s">
        <v>72</v>
      </c>
      <c r="L232">
        <f>VLOOKUP($K232,Key!$A$1:$D$106,2,FALSE)</f>
        <v>43.05847</v>
      </c>
      <c r="M232">
        <f>VLOOKUP($K232,Key!$A$1:$D$106,3,FALSE)</f>
        <v>-87.898079999999993</v>
      </c>
      <c r="N232" t="str">
        <f>VLOOKUP($K232,Key!$A$1:$D$106,4,FALSE)</f>
        <v>Milwaukee</v>
      </c>
      <c r="O232" t="s">
        <v>72</v>
      </c>
      <c r="P232">
        <f>VLOOKUP($O232,Key!$A$1:$D$106,2,FALSE)</f>
        <v>43.05847</v>
      </c>
      <c r="Q232">
        <f>VLOOKUP($O232,Key!$A$1:$D$106,3,FALSE)</f>
        <v>-87.898079999999993</v>
      </c>
      <c r="R232" t="str">
        <f>VLOOKUP($O232,Key!$A$1:$D$106,4,FALSE)</f>
        <v>Milwaukee</v>
      </c>
      <c r="S232">
        <v>0</v>
      </c>
      <c r="T232">
        <v>0</v>
      </c>
      <c r="U232">
        <v>0</v>
      </c>
      <c r="V232" t="s">
        <v>32</v>
      </c>
      <c r="W232">
        <v>0</v>
      </c>
      <c r="X232">
        <v>0</v>
      </c>
      <c r="Y232">
        <v>0</v>
      </c>
      <c r="Z232" s="5">
        <v>-1</v>
      </c>
      <c r="AA232" s="1">
        <v>43510</v>
      </c>
      <c r="AB232" s="7">
        <f t="shared" si="18"/>
        <v>43497</v>
      </c>
      <c r="AC232" s="7">
        <f t="shared" si="19"/>
        <v>43510</v>
      </c>
      <c r="AD232" s="7" t="str">
        <f t="shared" si="20"/>
        <v>Thursday</v>
      </c>
      <c r="AE232" s="2">
        <v>0.53613425925925928</v>
      </c>
      <c r="AF232" s="5">
        <v>1</v>
      </c>
      <c r="AG232" s="1">
        <v>43510</v>
      </c>
      <c r="AH232" s="7">
        <f t="shared" si="21"/>
        <v>43497</v>
      </c>
      <c r="AI232" s="7">
        <f t="shared" si="22"/>
        <v>43510</v>
      </c>
      <c r="AJ232" s="7" t="str">
        <f t="shared" si="23"/>
        <v>Thursday</v>
      </c>
      <c r="AK232" s="2">
        <v>0.53631944444444446</v>
      </c>
      <c r="AL232" t="s">
        <v>32</v>
      </c>
      <c r="AM232" t="s">
        <v>33</v>
      </c>
      <c r="AN232" t="s">
        <v>34</v>
      </c>
      <c r="AO232" t="s">
        <v>27</v>
      </c>
    </row>
    <row r="233" spans="1:41" x14ac:dyDescent="0.2">
      <c r="A233" t="s">
        <v>27</v>
      </c>
      <c r="B233">
        <v>2290052</v>
      </c>
      <c r="C233" t="s">
        <v>28</v>
      </c>
      <c r="G233" t="s">
        <v>29</v>
      </c>
      <c r="I233">
        <v>11054</v>
      </c>
      <c r="J233" t="s">
        <v>30</v>
      </c>
      <c r="K233" t="s">
        <v>72</v>
      </c>
      <c r="L233">
        <f>VLOOKUP($K233,Key!$A$1:$D$106,2,FALSE)</f>
        <v>43.05847</v>
      </c>
      <c r="M233">
        <f>VLOOKUP($K233,Key!$A$1:$D$106,3,FALSE)</f>
        <v>-87.898079999999993</v>
      </c>
      <c r="N233" t="str">
        <f>VLOOKUP($K233,Key!$A$1:$D$106,4,FALSE)</f>
        <v>Milwaukee</v>
      </c>
      <c r="O233" t="s">
        <v>72</v>
      </c>
      <c r="P233">
        <f>VLOOKUP($O233,Key!$A$1:$D$106,2,FALSE)</f>
        <v>43.05847</v>
      </c>
      <c r="Q233">
        <f>VLOOKUP($O233,Key!$A$1:$D$106,3,FALSE)</f>
        <v>-87.898079999999993</v>
      </c>
      <c r="R233" t="str">
        <f>VLOOKUP($O233,Key!$A$1:$D$106,4,FALSE)</f>
        <v>Milwaukee</v>
      </c>
      <c r="S233">
        <v>1</v>
      </c>
      <c r="T233">
        <v>0</v>
      </c>
      <c r="U233">
        <v>0</v>
      </c>
      <c r="V233" t="s">
        <v>32</v>
      </c>
      <c r="W233">
        <v>0</v>
      </c>
      <c r="X233">
        <v>0</v>
      </c>
      <c r="Y233">
        <v>0</v>
      </c>
      <c r="Z233" s="4">
        <v>-1</v>
      </c>
      <c r="AA233" s="1">
        <v>43510</v>
      </c>
      <c r="AB233" s="6">
        <f t="shared" si="18"/>
        <v>43497</v>
      </c>
      <c r="AC233" s="6">
        <f t="shared" si="19"/>
        <v>43510</v>
      </c>
      <c r="AD233" s="6" t="str">
        <f t="shared" si="20"/>
        <v>Thursday</v>
      </c>
      <c r="AE233" s="2">
        <v>0.53673611111111108</v>
      </c>
      <c r="AF233" s="4">
        <v>1</v>
      </c>
      <c r="AG233" s="1">
        <v>43510</v>
      </c>
      <c r="AH233" s="6">
        <f t="shared" si="21"/>
        <v>43497</v>
      </c>
      <c r="AI233" s="6">
        <f t="shared" si="22"/>
        <v>43510</v>
      </c>
      <c r="AJ233" s="6" t="str">
        <f t="shared" si="23"/>
        <v>Thursday</v>
      </c>
      <c r="AK233" s="2">
        <v>0.5369328703703703</v>
      </c>
      <c r="AL233" t="s">
        <v>32</v>
      </c>
      <c r="AM233" t="s">
        <v>33</v>
      </c>
      <c r="AN233" t="s">
        <v>34</v>
      </c>
      <c r="AO233" t="s">
        <v>27</v>
      </c>
    </row>
    <row r="234" spans="1:41" x14ac:dyDescent="0.2">
      <c r="A234" t="s">
        <v>27</v>
      </c>
      <c r="B234">
        <v>2290052</v>
      </c>
      <c r="C234" t="s">
        <v>28</v>
      </c>
      <c r="G234" t="s">
        <v>29</v>
      </c>
      <c r="I234">
        <v>106</v>
      </c>
      <c r="J234" t="s">
        <v>30</v>
      </c>
      <c r="K234" t="s">
        <v>105</v>
      </c>
      <c r="L234">
        <f>VLOOKUP($K234,Key!$A$1:$D$106,2,FALSE)</f>
        <v>43.026470000000003</v>
      </c>
      <c r="M234">
        <f>VLOOKUP($K234,Key!$A$1:$D$106,3,FALSE)</f>
        <v>-87.918040000000005</v>
      </c>
      <c r="N234" t="str">
        <f>VLOOKUP($K234,Key!$A$1:$D$106,4,FALSE)</f>
        <v>Milwaukee</v>
      </c>
      <c r="O234" t="s">
        <v>53</v>
      </c>
      <c r="P234">
        <f>VLOOKUP($O234,Key!$A$1:$D$106,2,FALSE)</f>
        <v>43.049909999999997</v>
      </c>
      <c r="Q234">
        <f>VLOOKUP($O234,Key!$A$1:$D$106,3,FALSE)</f>
        <v>-87.914237</v>
      </c>
      <c r="R234" t="str">
        <f>VLOOKUP($O234,Key!$A$1:$D$106,4,FALSE)</f>
        <v>Milwaukee</v>
      </c>
      <c r="S234">
        <v>269</v>
      </c>
      <c r="T234">
        <v>0</v>
      </c>
      <c r="U234">
        <v>0</v>
      </c>
      <c r="V234" t="s">
        <v>32</v>
      </c>
      <c r="W234">
        <v>18</v>
      </c>
      <c r="X234">
        <v>17.100000000000001</v>
      </c>
      <c r="Y234">
        <v>720</v>
      </c>
      <c r="Z234" s="5">
        <v>-1</v>
      </c>
      <c r="AA234" s="1">
        <v>43521</v>
      </c>
      <c r="AB234" s="7">
        <f t="shared" si="18"/>
        <v>43497</v>
      </c>
      <c r="AC234" s="7">
        <f t="shared" si="19"/>
        <v>43521</v>
      </c>
      <c r="AD234" s="7" t="str">
        <f t="shared" si="20"/>
        <v>Monday</v>
      </c>
      <c r="AE234" s="2">
        <v>0.41853009259259261</v>
      </c>
      <c r="AF234" s="5">
        <v>1</v>
      </c>
      <c r="AG234" s="1">
        <v>43521</v>
      </c>
      <c r="AH234" s="7">
        <f t="shared" si="21"/>
        <v>43497</v>
      </c>
      <c r="AI234" s="7">
        <f t="shared" si="22"/>
        <v>43521</v>
      </c>
      <c r="AJ234" s="7" t="str">
        <f t="shared" si="23"/>
        <v>Monday</v>
      </c>
      <c r="AK234" s="2">
        <v>0.60498842592592594</v>
      </c>
      <c r="AL234" t="s">
        <v>33</v>
      </c>
      <c r="AM234" t="s">
        <v>33</v>
      </c>
      <c r="AN234" t="s">
        <v>46</v>
      </c>
      <c r="AO234" t="s">
        <v>27</v>
      </c>
    </row>
    <row r="235" spans="1:41" x14ac:dyDescent="0.2">
      <c r="A235" t="s">
        <v>27</v>
      </c>
      <c r="B235">
        <v>2290052</v>
      </c>
      <c r="C235" t="s">
        <v>28</v>
      </c>
      <c r="G235" t="s">
        <v>29</v>
      </c>
      <c r="I235">
        <v>114</v>
      </c>
      <c r="J235" t="s">
        <v>30</v>
      </c>
      <c r="K235" t="s">
        <v>105</v>
      </c>
      <c r="L235">
        <f>VLOOKUP($K235,Key!$A$1:$D$106,2,FALSE)</f>
        <v>43.026470000000003</v>
      </c>
      <c r="M235">
        <f>VLOOKUP($K235,Key!$A$1:$D$106,3,FALSE)</f>
        <v>-87.918040000000005</v>
      </c>
      <c r="N235" t="str">
        <f>VLOOKUP($K235,Key!$A$1:$D$106,4,FALSE)</f>
        <v>Milwaukee</v>
      </c>
      <c r="O235" t="s">
        <v>53</v>
      </c>
      <c r="P235">
        <f>VLOOKUP($O235,Key!$A$1:$D$106,2,FALSE)</f>
        <v>43.049909999999997</v>
      </c>
      <c r="Q235">
        <f>VLOOKUP($O235,Key!$A$1:$D$106,3,FALSE)</f>
        <v>-87.914237</v>
      </c>
      <c r="R235" t="str">
        <f>VLOOKUP($O235,Key!$A$1:$D$106,4,FALSE)</f>
        <v>Milwaukee</v>
      </c>
      <c r="S235">
        <v>268</v>
      </c>
      <c r="T235">
        <v>0</v>
      </c>
      <c r="U235">
        <v>0</v>
      </c>
      <c r="V235" t="s">
        <v>32</v>
      </c>
      <c r="W235">
        <v>18</v>
      </c>
      <c r="X235">
        <v>17.100000000000001</v>
      </c>
      <c r="Y235">
        <v>720</v>
      </c>
      <c r="Z235" s="4">
        <v>-1</v>
      </c>
      <c r="AA235" s="1">
        <v>43521</v>
      </c>
      <c r="AB235" s="6">
        <f t="shared" si="18"/>
        <v>43497</v>
      </c>
      <c r="AC235" s="6">
        <f t="shared" si="19"/>
        <v>43521</v>
      </c>
      <c r="AD235" s="6" t="str">
        <f t="shared" si="20"/>
        <v>Monday</v>
      </c>
      <c r="AE235" s="2">
        <v>0.41932870370370368</v>
      </c>
      <c r="AF235" s="4">
        <v>1</v>
      </c>
      <c r="AG235" s="1">
        <v>43521</v>
      </c>
      <c r="AH235" s="6">
        <f t="shared" si="21"/>
        <v>43497</v>
      </c>
      <c r="AI235" s="6">
        <f t="shared" si="22"/>
        <v>43521</v>
      </c>
      <c r="AJ235" s="6" t="str">
        <f t="shared" si="23"/>
        <v>Monday</v>
      </c>
      <c r="AK235" s="2">
        <v>0.60506944444444444</v>
      </c>
      <c r="AL235" t="s">
        <v>33</v>
      </c>
      <c r="AM235" t="s">
        <v>33</v>
      </c>
      <c r="AN235" t="s">
        <v>46</v>
      </c>
      <c r="AO235" t="s">
        <v>27</v>
      </c>
    </row>
    <row r="236" spans="1:41" x14ac:dyDescent="0.2">
      <c r="A236" t="s">
        <v>27</v>
      </c>
      <c r="B236">
        <v>2290052</v>
      </c>
      <c r="C236" t="s">
        <v>28</v>
      </c>
      <c r="G236" t="s">
        <v>29</v>
      </c>
      <c r="I236">
        <v>12493</v>
      </c>
      <c r="J236" t="s">
        <v>30</v>
      </c>
      <c r="K236" t="s">
        <v>105</v>
      </c>
      <c r="L236">
        <f>VLOOKUP($K236,Key!$A$1:$D$106,2,FALSE)</f>
        <v>43.026470000000003</v>
      </c>
      <c r="M236">
        <f>VLOOKUP($K236,Key!$A$1:$D$106,3,FALSE)</f>
        <v>-87.918040000000005</v>
      </c>
      <c r="N236" t="str">
        <f>VLOOKUP($K236,Key!$A$1:$D$106,4,FALSE)</f>
        <v>Milwaukee</v>
      </c>
      <c r="O236" t="s">
        <v>53</v>
      </c>
      <c r="P236">
        <f>VLOOKUP($O236,Key!$A$1:$D$106,2,FALSE)</f>
        <v>43.049909999999997</v>
      </c>
      <c r="Q236">
        <f>VLOOKUP($O236,Key!$A$1:$D$106,3,FALSE)</f>
        <v>-87.914237</v>
      </c>
      <c r="R236" t="str">
        <f>VLOOKUP($O236,Key!$A$1:$D$106,4,FALSE)</f>
        <v>Milwaukee</v>
      </c>
      <c r="S236">
        <v>267</v>
      </c>
      <c r="T236">
        <v>0</v>
      </c>
      <c r="U236">
        <v>0</v>
      </c>
      <c r="V236" t="s">
        <v>32</v>
      </c>
      <c r="W236">
        <v>18</v>
      </c>
      <c r="X236">
        <v>17.100000000000001</v>
      </c>
      <c r="Y236">
        <v>720</v>
      </c>
      <c r="Z236" s="5">
        <v>-1</v>
      </c>
      <c r="AA236" s="1">
        <v>43521</v>
      </c>
      <c r="AB236" s="7">
        <f t="shared" si="18"/>
        <v>43497</v>
      </c>
      <c r="AC236" s="7">
        <f t="shared" si="19"/>
        <v>43521</v>
      </c>
      <c r="AD236" s="7" t="str">
        <f t="shared" si="20"/>
        <v>Monday</v>
      </c>
      <c r="AE236" s="2">
        <v>0.42001157407407402</v>
      </c>
      <c r="AF236" s="5">
        <v>1</v>
      </c>
      <c r="AG236" s="1">
        <v>43521</v>
      </c>
      <c r="AH236" s="7">
        <f t="shared" si="21"/>
        <v>43497</v>
      </c>
      <c r="AI236" s="7">
        <f t="shared" si="22"/>
        <v>43521</v>
      </c>
      <c r="AJ236" s="7" t="str">
        <f t="shared" si="23"/>
        <v>Monday</v>
      </c>
      <c r="AK236" s="2">
        <v>0.60516203703703708</v>
      </c>
      <c r="AL236" t="s">
        <v>33</v>
      </c>
      <c r="AM236" t="s">
        <v>33</v>
      </c>
      <c r="AN236" t="s">
        <v>46</v>
      </c>
      <c r="AO236" t="s">
        <v>27</v>
      </c>
    </row>
    <row r="237" spans="1:41" x14ac:dyDescent="0.2">
      <c r="A237" t="s">
        <v>27</v>
      </c>
      <c r="B237">
        <v>2290052</v>
      </c>
      <c r="C237" t="s">
        <v>28</v>
      </c>
      <c r="G237" t="s">
        <v>29</v>
      </c>
      <c r="I237">
        <v>12662</v>
      </c>
      <c r="J237" t="s">
        <v>30</v>
      </c>
      <c r="K237" t="s">
        <v>105</v>
      </c>
      <c r="L237">
        <f>VLOOKUP($K237,Key!$A$1:$D$106,2,FALSE)</f>
        <v>43.026470000000003</v>
      </c>
      <c r="M237">
        <f>VLOOKUP($K237,Key!$A$1:$D$106,3,FALSE)</f>
        <v>-87.918040000000005</v>
      </c>
      <c r="N237" t="str">
        <f>VLOOKUP($K237,Key!$A$1:$D$106,4,FALSE)</f>
        <v>Milwaukee</v>
      </c>
      <c r="O237" t="s">
        <v>53</v>
      </c>
      <c r="P237">
        <f>VLOOKUP($O237,Key!$A$1:$D$106,2,FALSE)</f>
        <v>43.049909999999997</v>
      </c>
      <c r="Q237">
        <f>VLOOKUP($O237,Key!$A$1:$D$106,3,FALSE)</f>
        <v>-87.914237</v>
      </c>
      <c r="R237" t="str">
        <f>VLOOKUP($O237,Key!$A$1:$D$106,4,FALSE)</f>
        <v>Milwaukee</v>
      </c>
      <c r="S237">
        <v>266</v>
      </c>
      <c r="T237">
        <v>0</v>
      </c>
      <c r="U237">
        <v>0</v>
      </c>
      <c r="V237" t="s">
        <v>32</v>
      </c>
      <c r="W237">
        <v>18</v>
      </c>
      <c r="X237">
        <v>17.100000000000001</v>
      </c>
      <c r="Y237">
        <v>720</v>
      </c>
      <c r="Z237" s="4">
        <v>-1</v>
      </c>
      <c r="AA237" s="1">
        <v>43521</v>
      </c>
      <c r="AB237" s="6">
        <f t="shared" si="18"/>
        <v>43497</v>
      </c>
      <c r="AC237" s="6">
        <f t="shared" si="19"/>
        <v>43521</v>
      </c>
      <c r="AD237" s="6" t="str">
        <f t="shared" si="20"/>
        <v>Monday</v>
      </c>
      <c r="AE237" s="2">
        <v>0.42070601851851852</v>
      </c>
      <c r="AF237" s="4">
        <v>1</v>
      </c>
      <c r="AG237" s="1">
        <v>43521</v>
      </c>
      <c r="AH237" s="6">
        <f t="shared" si="21"/>
        <v>43497</v>
      </c>
      <c r="AI237" s="6">
        <f t="shared" si="22"/>
        <v>43521</v>
      </c>
      <c r="AJ237" s="6" t="str">
        <f t="shared" si="23"/>
        <v>Monday</v>
      </c>
      <c r="AK237" s="2">
        <v>0.60525462962962961</v>
      </c>
      <c r="AL237" t="s">
        <v>33</v>
      </c>
      <c r="AM237" t="s">
        <v>33</v>
      </c>
      <c r="AN237" t="s">
        <v>46</v>
      </c>
      <c r="AO237" t="s">
        <v>27</v>
      </c>
    </row>
    <row r="238" spans="1:41" x14ac:dyDescent="0.2">
      <c r="A238" t="s">
        <v>27</v>
      </c>
      <c r="B238">
        <v>2290052</v>
      </c>
      <c r="C238" t="s">
        <v>28</v>
      </c>
      <c r="G238" t="s">
        <v>29</v>
      </c>
      <c r="I238">
        <v>5472</v>
      </c>
      <c r="J238" t="s">
        <v>30</v>
      </c>
      <c r="K238" t="s">
        <v>105</v>
      </c>
      <c r="L238">
        <f>VLOOKUP($K238,Key!$A$1:$D$106,2,FALSE)</f>
        <v>43.026470000000003</v>
      </c>
      <c r="M238">
        <f>VLOOKUP($K238,Key!$A$1:$D$106,3,FALSE)</f>
        <v>-87.918040000000005</v>
      </c>
      <c r="N238" t="str">
        <f>VLOOKUP($K238,Key!$A$1:$D$106,4,FALSE)</f>
        <v>Milwaukee</v>
      </c>
      <c r="O238" t="s">
        <v>53</v>
      </c>
      <c r="P238">
        <f>VLOOKUP($O238,Key!$A$1:$D$106,2,FALSE)</f>
        <v>43.049909999999997</v>
      </c>
      <c r="Q238">
        <f>VLOOKUP($O238,Key!$A$1:$D$106,3,FALSE)</f>
        <v>-87.914237</v>
      </c>
      <c r="R238" t="str">
        <f>VLOOKUP($O238,Key!$A$1:$D$106,4,FALSE)</f>
        <v>Milwaukee</v>
      </c>
      <c r="S238">
        <v>265</v>
      </c>
      <c r="T238">
        <v>0</v>
      </c>
      <c r="U238">
        <v>0</v>
      </c>
      <c r="V238" t="s">
        <v>32</v>
      </c>
      <c r="W238">
        <v>18</v>
      </c>
      <c r="X238">
        <v>17.100000000000001</v>
      </c>
      <c r="Y238">
        <v>720</v>
      </c>
      <c r="Z238" s="5">
        <v>-1</v>
      </c>
      <c r="AA238" s="1">
        <v>43521</v>
      </c>
      <c r="AB238" s="7">
        <f t="shared" si="18"/>
        <v>43497</v>
      </c>
      <c r="AC238" s="7">
        <f t="shared" si="19"/>
        <v>43521</v>
      </c>
      <c r="AD238" s="7" t="str">
        <f t="shared" si="20"/>
        <v>Monday</v>
      </c>
      <c r="AE238" s="2">
        <v>0.42129629629629628</v>
      </c>
      <c r="AF238" s="5">
        <v>1</v>
      </c>
      <c r="AG238" s="1">
        <v>43521</v>
      </c>
      <c r="AH238" s="7">
        <f t="shared" si="21"/>
        <v>43497</v>
      </c>
      <c r="AI238" s="7">
        <f t="shared" si="22"/>
        <v>43521</v>
      </c>
      <c r="AJ238" s="7" t="str">
        <f t="shared" si="23"/>
        <v>Monday</v>
      </c>
      <c r="AK238" s="2">
        <v>0.60534722222222215</v>
      </c>
      <c r="AL238" t="s">
        <v>33</v>
      </c>
      <c r="AM238" t="s">
        <v>33</v>
      </c>
      <c r="AN238" t="s">
        <v>46</v>
      </c>
      <c r="AO238" t="s">
        <v>27</v>
      </c>
    </row>
    <row r="239" spans="1:41" x14ac:dyDescent="0.2">
      <c r="A239" t="s">
        <v>27</v>
      </c>
      <c r="B239">
        <v>2290052</v>
      </c>
      <c r="C239" t="s">
        <v>28</v>
      </c>
      <c r="G239" t="s">
        <v>29</v>
      </c>
      <c r="I239">
        <v>12684</v>
      </c>
      <c r="J239" t="s">
        <v>30</v>
      </c>
      <c r="K239" t="s">
        <v>105</v>
      </c>
      <c r="L239">
        <f>VLOOKUP($K239,Key!$A$1:$D$106,2,FALSE)</f>
        <v>43.026470000000003</v>
      </c>
      <c r="M239">
        <f>VLOOKUP($K239,Key!$A$1:$D$106,3,FALSE)</f>
        <v>-87.918040000000005</v>
      </c>
      <c r="N239" t="str">
        <f>VLOOKUP($K239,Key!$A$1:$D$106,4,FALSE)</f>
        <v>Milwaukee</v>
      </c>
      <c r="O239" t="s">
        <v>53</v>
      </c>
      <c r="P239">
        <f>VLOOKUP($O239,Key!$A$1:$D$106,2,FALSE)</f>
        <v>43.049909999999997</v>
      </c>
      <c r="Q239">
        <f>VLOOKUP($O239,Key!$A$1:$D$106,3,FALSE)</f>
        <v>-87.914237</v>
      </c>
      <c r="R239" t="str">
        <f>VLOOKUP($O239,Key!$A$1:$D$106,4,FALSE)</f>
        <v>Milwaukee</v>
      </c>
      <c r="S239">
        <v>263</v>
      </c>
      <c r="T239">
        <v>0</v>
      </c>
      <c r="U239">
        <v>0</v>
      </c>
      <c r="V239" t="s">
        <v>32</v>
      </c>
      <c r="W239">
        <v>18</v>
      </c>
      <c r="X239">
        <v>17.100000000000001</v>
      </c>
      <c r="Y239">
        <v>720</v>
      </c>
      <c r="Z239" s="4">
        <v>-1</v>
      </c>
      <c r="AA239" s="1">
        <v>43521</v>
      </c>
      <c r="AB239" s="6">
        <f t="shared" si="18"/>
        <v>43497</v>
      </c>
      <c r="AC239" s="6">
        <f t="shared" si="19"/>
        <v>43521</v>
      </c>
      <c r="AD239" s="6" t="str">
        <f t="shared" si="20"/>
        <v>Monday</v>
      </c>
      <c r="AE239" s="2">
        <v>0.42253472222222221</v>
      </c>
      <c r="AF239" s="4">
        <v>1</v>
      </c>
      <c r="AG239" s="1">
        <v>43521</v>
      </c>
      <c r="AH239" s="6">
        <f t="shared" si="21"/>
        <v>43497</v>
      </c>
      <c r="AI239" s="6">
        <f t="shared" si="22"/>
        <v>43521</v>
      </c>
      <c r="AJ239" s="6" t="str">
        <f t="shared" si="23"/>
        <v>Monday</v>
      </c>
      <c r="AK239" s="2">
        <v>0.60553240740740744</v>
      </c>
      <c r="AL239" t="s">
        <v>33</v>
      </c>
      <c r="AM239" t="s">
        <v>33</v>
      </c>
      <c r="AN239" t="s">
        <v>46</v>
      </c>
      <c r="AO239" t="s">
        <v>27</v>
      </c>
    </row>
    <row r="240" spans="1:41" x14ac:dyDescent="0.2">
      <c r="A240" t="s">
        <v>27</v>
      </c>
      <c r="B240">
        <v>2290052</v>
      </c>
      <c r="C240" t="s">
        <v>28</v>
      </c>
      <c r="G240" t="s">
        <v>29</v>
      </c>
      <c r="I240">
        <v>12475</v>
      </c>
      <c r="J240" t="s">
        <v>30</v>
      </c>
      <c r="K240" t="s">
        <v>105</v>
      </c>
      <c r="L240">
        <f>VLOOKUP($K240,Key!$A$1:$D$106,2,FALSE)</f>
        <v>43.026470000000003</v>
      </c>
      <c r="M240">
        <f>VLOOKUP($K240,Key!$A$1:$D$106,3,FALSE)</f>
        <v>-87.918040000000005</v>
      </c>
      <c r="N240" t="str">
        <f>VLOOKUP($K240,Key!$A$1:$D$106,4,FALSE)</f>
        <v>Milwaukee</v>
      </c>
      <c r="O240" t="s">
        <v>53</v>
      </c>
      <c r="P240">
        <f>VLOOKUP($O240,Key!$A$1:$D$106,2,FALSE)</f>
        <v>43.049909999999997</v>
      </c>
      <c r="Q240">
        <f>VLOOKUP($O240,Key!$A$1:$D$106,3,FALSE)</f>
        <v>-87.914237</v>
      </c>
      <c r="R240" t="str">
        <f>VLOOKUP($O240,Key!$A$1:$D$106,4,FALSE)</f>
        <v>Milwaukee</v>
      </c>
      <c r="S240">
        <v>264</v>
      </c>
      <c r="T240">
        <v>0</v>
      </c>
      <c r="U240">
        <v>0</v>
      </c>
      <c r="V240" t="s">
        <v>32</v>
      </c>
      <c r="W240">
        <v>18</v>
      </c>
      <c r="X240">
        <v>17.100000000000001</v>
      </c>
      <c r="Y240">
        <v>720</v>
      </c>
      <c r="Z240" s="5">
        <v>-1</v>
      </c>
      <c r="AA240" s="1">
        <v>43521</v>
      </c>
      <c r="AB240" s="7">
        <f t="shared" si="18"/>
        <v>43497</v>
      </c>
      <c r="AC240" s="7">
        <f t="shared" si="19"/>
        <v>43521</v>
      </c>
      <c r="AD240" s="7" t="str">
        <f t="shared" si="20"/>
        <v>Monday</v>
      </c>
      <c r="AE240" s="2">
        <v>0.4227083333333333</v>
      </c>
      <c r="AF240" s="5">
        <v>1</v>
      </c>
      <c r="AG240" s="1">
        <v>43521</v>
      </c>
      <c r="AH240" s="7">
        <f t="shared" si="21"/>
        <v>43497</v>
      </c>
      <c r="AI240" s="7">
        <f t="shared" si="22"/>
        <v>43521</v>
      </c>
      <c r="AJ240" s="7" t="str">
        <f t="shared" si="23"/>
        <v>Monday</v>
      </c>
      <c r="AK240" s="2">
        <v>0.60561342592592593</v>
      </c>
      <c r="AL240" t="s">
        <v>33</v>
      </c>
      <c r="AM240" t="s">
        <v>33</v>
      </c>
      <c r="AN240" t="s">
        <v>46</v>
      </c>
      <c r="AO240" t="s">
        <v>27</v>
      </c>
    </row>
    <row r="241" spans="1:41" x14ac:dyDescent="0.2">
      <c r="A241" t="s">
        <v>27</v>
      </c>
      <c r="B241">
        <v>2290052</v>
      </c>
      <c r="C241" t="s">
        <v>28</v>
      </c>
      <c r="G241" t="s">
        <v>29</v>
      </c>
      <c r="I241">
        <v>5528</v>
      </c>
      <c r="J241" t="s">
        <v>30</v>
      </c>
      <c r="K241" t="s">
        <v>105</v>
      </c>
      <c r="L241">
        <f>VLOOKUP($K241,Key!$A$1:$D$106,2,FALSE)</f>
        <v>43.026470000000003</v>
      </c>
      <c r="M241">
        <f>VLOOKUP($K241,Key!$A$1:$D$106,3,FALSE)</f>
        <v>-87.918040000000005</v>
      </c>
      <c r="N241" t="str">
        <f>VLOOKUP($K241,Key!$A$1:$D$106,4,FALSE)</f>
        <v>Milwaukee</v>
      </c>
      <c r="O241" t="s">
        <v>105</v>
      </c>
      <c r="P241">
        <f>VLOOKUP($O241,Key!$A$1:$D$106,2,FALSE)</f>
        <v>43.026470000000003</v>
      </c>
      <c r="Q241">
        <f>VLOOKUP($O241,Key!$A$1:$D$106,3,FALSE)</f>
        <v>-87.918040000000005</v>
      </c>
      <c r="R241" t="str">
        <f>VLOOKUP($O241,Key!$A$1:$D$106,4,FALSE)</f>
        <v>Milwaukee</v>
      </c>
      <c r="S241">
        <v>1</v>
      </c>
      <c r="T241">
        <v>0</v>
      </c>
      <c r="U241">
        <v>0</v>
      </c>
      <c r="V241" t="s">
        <v>32</v>
      </c>
      <c r="W241">
        <v>0</v>
      </c>
      <c r="X241">
        <v>0</v>
      </c>
      <c r="Y241">
        <v>0</v>
      </c>
      <c r="Z241" s="4">
        <v>-1</v>
      </c>
      <c r="AA241" s="1">
        <v>43521</v>
      </c>
      <c r="AB241" s="6">
        <f t="shared" si="18"/>
        <v>43497</v>
      </c>
      <c r="AC241" s="6">
        <f t="shared" si="19"/>
        <v>43521</v>
      </c>
      <c r="AD241" s="6" t="str">
        <f t="shared" si="20"/>
        <v>Monday</v>
      </c>
      <c r="AE241" s="2">
        <v>0.43046296296296299</v>
      </c>
      <c r="AF241" s="4">
        <v>1</v>
      </c>
      <c r="AG241" s="1">
        <v>43521</v>
      </c>
      <c r="AH241" s="6">
        <f t="shared" si="21"/>
        <v>43497</v>
      </c>
      <c r="AI241" s="6">
        <f t="shared" si="22"/>
        <v>43521</v>
      </c>
      <c r="AJ241" s="6" t="str">
        <f t="shared" si="23"/>
        <v>Monday</v>
      </c>
      <c r="AK241" s="2">
        <v>0.43056712962962962</v>
      </c>
      <c r="AL241" t="s">
        <v>32</v>
      </c>
      <c r="AM241" t="s">
        <v>33</v>
      </c>
      <c r="AN241" t="s">
        <v>34</v>
      </c>
      <c r="AO241" t="s">
        <v>27</v>
      </c>
    </row>
    <row r="242" spans="1:41" x14ac:dyDescent="0.2">
      <c r="A242" t="s">
        <v>27</v>
      </c>
      <c r="B242">
        <v>2290052</v>
      </c>
      <c r="C242" t="s">
        <v>28</v>
      </c>
      <c r="G242" t="s">
        <v>29</v>
      </c>
      <c r="I242">
        <v>11147</v>
      </c>
      <c r="J242" t="s">
        <v>30</v>
      </c>
      <c r="K242" t="s">
        <v>48</v>
      </c>
      <c r="L242">
        <f>VLOOKUP($K242,Key!$A$1:$D$106,2,FALSE)</f>
        <v>43.038580000000003</v>
      </c>
      <c r="M242">
        <f>VLOOKUP($K242,Key!$A$1:$D$106,3,FALSE)</f>
        <v>-87.90934</v>
      </c>
      <c r="N242" t="str">
        <f>VLOOKUP($K242,Key!$A$1:$D$106,4,FALSE)</f>
        <v>Milwaukee</v>
      </c>
      <c r="O242" t="s">
        <v>39</v>
      </c>
      <c r="P242">
        <f>VLOOKUP($O242,Key!$A$1:$D$106,2,FALSE)</f>
        <v>43.053040000000003</v>
      </c>
      <c r="Q242">
        <f>VLOOKUP($O242,Key!$A$1:$D$106,3,FALSE)</f>
        <v>-87.897660000000002</v>
      </c>
      <c r="R242" t="str">
        <f>VLOOKUP($O242,Key!$A$1:$D$106,4,FALSE)</f>
        <v>Milwaukee</v>
      </c>
      <c r="S242">
        <v>1136</v>
      </c>
      <c r="T242">
        <v>0</v>
      </c>
      <c r="U242">
        <v>0</v>
      </c>
      <c r="V242" t="s">
        <v>32</v>
      </c>
      <c r="W242">
        <v>18</v>
      </c>
      <c r="X242">
        <v>17.100000000000001</v>
      </c>
      <c r="Y242">
        <v>720</v>
      </c>
      <c r="Z242" s="5">
        <v>-1</v>
      </c>
      <c r="AA242" s="1">
        <v>43522</v>
      </c>
      <c r="AB242" s="7">
        <f t="shared" si="18"/>
        <v>43497</v>
      </c>
      <c r="AC242" s="7">
        <f t="shared" si="19"/>
        <v>43522</v>
      </c>
      <c r="AD242" s="7" t="str">
        <f t="shared" si="20"/>
        <v>Tuesday</v>
      </c>
      <c r="AE242" s="2">
        <v>0.38253472222222223</v>
      </c>
      <c r="AF242" s="5">
        <v>1</v>
      </c>
      <c r="AG242" s="1">
        <v>43523</v>
      </c>
      <c r="AH242" s="7">
        <f t="shared" si="21"/>
        <v>43497</v>
      </c>
      <c r="AI242" s="7">
        <f t="shared" si="22"/>
        <v>43523</v>
      </c>
      <c r="AJ242" s="7" t="str">
        <f t="shared" si="23"/>
        <v>Wednesday</v>
      </c>
      <c r="AK242" s="2">
        <v>0.17104166666666668</v>
      </c>
      <c r="AL242" t="s">
        <v>33</v>
      </c>
      <c r="AM242" t="s">
        <v>33</v>
      </c>
      <c r="AN242" t="s">
        <v>46</v>
      </c>
      <c r="AO242" t="s">
        <v>27</v>
      </c>
    </row>
    <row r="243" spans="1:41" x14ac:dyDescent="0.2">
      <c r="A243" t="s">
        <v>27</v>
      </c>
      <c r="B243">
        <v>2290052</v>
      </c>
      <c r="C243" t="s">
        <v>28</v>
      </c>
      <c r="G243" t="s">
        <v>29</v>
      </c>
      <c r="I243">
        <v>11160</v>
      </c>
      <c r="J243" t="s">
        <v>30</v>
      </c>
      <c r="K243" t="s">
        <v>48</v>
      </c>
      <c r="L243">
        <f>VLOOKUP($K243,Key!$A$1:$D$106,2,FALSE)</f>
        <v>43.038580000000003</v>
      </c>
      <c r="M243">
        <f>VLOOKUP($K243,Key!$A$1:$D$106,3,FALSE)</f>
        <v>-87.90934</v>
      </c>
      <c r="N243" t="str">
        <f>VLOOKUP($K243,Key!$A$1:$D$106,4,FALSE)</f>
        <v>Milwaukee</v>
      </c>
      <c r="O243" t="s">
        <v>39</v>
      </c>
      <c r="P243">
        <f>VLOOKUP($O243,Key!$A$1:$D$106,2,FALSE)</f>
        <v>43.053040000000003</v>
      </c>
      <c r="Q243">
        <f>VLOOKUP($O243,Key!$A$1:$D$106,3,FALSE)</f>
        <v>-87.897660000000002</v>
      </c>
      <c r="R243" t="str">
        <f>VLOOKUP($O243,Key!$A$1:$D$106,4,FALSE)</f>
        <v>Milwaukee</v>
      </c>
      <c r="S243">
        <v>132</v>
      </c>
      <c r="T243">
        <v>0</v>
      </c>
      <c r="U243">
        <v>0</v>
      </c>
      <c r="V243" t="s">
        <v>32</v>
      </c>
      <c r="W243">
        <v>18</v>
      </c>
      <c r="X243">
        <v>17.100000000000001</v>
      </c>
      <c r="Y243">
        <v>720</v>
      </c>
      <c r="Z243" s="4">
        <v>-1</v>
      </c>
      <c r="AA243" s="1">
        <v>43522</v>
      </c>
      <c r="AB243" s="6">
        <f t="shared" si="18"/>
        <v>43497</v>
      </c>
      <c r="AC243" s="6">
        <f t="shared" si="19"/>
        <v>43522</v>
      </c>
      <c r="AD243" s="6" t="str">
        <f t="shared" si="20"/>
        <v>Tuesday</v>
      </c>
      <c r="AE243" s="2">
        <v>0.3828125</v>
      </c>
      <c r="AF243" s="4">
        <v>1</v>
      </c>
      <c r="AG243" s="1">
        <v>43522</v>
      </c>
      <c r="AH243" s="6">
        <f t="shared" si="21"/>
        <v>43497</v>
      </c>
      <c r="AI243" s="6">
        <f t="shared" si="22"/>
        <v>43522</v>
      </c>
      <c r="AJ243" s="6" t="str">
        <f t="shared" si="23"/>
        <v>Tuesday</v>
      </c>
      <c r="AK243" s="2">
        <v>0.47444444444444445</v>
      </c>
      <c r="AL243" t="s">
        <v>33</v>
      </c>
      <c r="AM243" t="s">
        <v>33</v>
      </c>
      <c r="AN243" t="s">
        <v>46</v>
      </c>
      <c r="AO243" t="s">
        <v>27</v>
      </c>
    </row>
    <row r="244" spans="1:41" x14ac:dyDescent="0.2">
      <c r="A244" t="s">
        <v>27</v>
      </c>
      <c r="B244">
        <v>2290052</v>
      </c>
      <c r="C244" t="s">
        <v>28</v>
      </c>
      <c r="G244" t="s">
        <v>29</v>
      </c>
      <c r="I244">
        <v>34</v>
      </c>
      <c r="J244" t="s">
        <v>30</v>
      </c>
      <c r="K244" t="s">
        <v>48</v>
      </c>
      <c r="L244">
        <f>VLOOKUP($K244,Key!$A$1:$D$106,2,FALSE)</f>
        <v>43.038580000000003</v>
      </c>
      <c r="M244">
        <f>VLOOKUP($K244,Key!$A$1:$D$106,3,FALSE)</f>
        <v>-87.90934</v>
      </c>
      <c r="N244" t="str">
        <f>VLOOKUP($K244,Key!$A$1:$D$106,4,FALSE)</f>
        <v>Milwaukee</v>
      </c>
      <c r="O244" t="s">
        <v>39</v>
      </c>
      <c r="P244">
        <f>VLOOKUP($O244,Key!$A$1:$D$106,2,FALSE)</f>
        <v>43.053040000000003</v>
      </c>
      <c r="Q244">
        <f>VLOOKUP($O244,Key!$A$1:$D$106,3,FALSE)</f>
        <v>-87.897660000000002</v>
      </c>
      <c r="R244" t="str">
        <f>VLOOKUP($O244,Key!$A$1:$D$106,4,FALSE)</f>
        <v>Milwaukee</v>
      </c>
      <c r="S244">
        <v>130</v>
      </c>
      <c r="T244">
        <v>0</v>
      </c>
      <c r="U244">
        <v>0</v>
      </c>
      <c r="V244" t="s">
        <v>32</v>
      </c>
      <c r="W244">
        <v>18</v>
      </c>
      <c r="X244">
        <v>17.100000000000001</v>
      </c>
      <c r="Y244">
        <v>720</v>
      </c>
      <c r="Z244" s="5">
        <v>-1</v>
      </c>
      <c r="AA244" s="1">
        <v>43522</v>
      </c>
      <c r="AB244" s="7">
        <f t="shared" si="18"/>
        <v>43497</v>
      </c>
      <c r="AC244" s="7">
        <f t="shared" si="19"/>
        <v>43522</v>
      </c>
      <c r="AD244" s="7" t="str">
        <f t="shared" si="20"/>
        <v>Tuesday</v>
      </c>
      <c r="AE244" s="2">
        <v>0.38317129629629632</v>
      </c>
      <c r="AF244" s="5">
        <v>1</v>
      </c>
      <c r="AG244" s="1">
        <v>43522</v>
      </c>
      <c r="AH244" s="7">
        <f t="shared" si="21"/>
        <v>43497</v>
      </c>
      <c r="AI244" s="7">
        <f t="shared" si="22"/>
        <v>43522</v>
      </c>
      <c r="AJ244" s="7" t="str">
        <f t="shared" si="23"/>
        <v>Tuesday</v>
      </c>
      <c r="AK244" s="2">
        <v>0.47347222222222224</v>
      </c>
      <c r="AL244" t="s">
        <v>33</v>
      </c>
      <c r="AM244" t="s">
        <v>33</v>
      </c>
      <c r="AN244" t="s">
        <v>46</v>
      </c>
      <c r="AO244" t="s">
        <v>27</v>
      </c>
    </row>
    <row r="245" spans="1:41" x14ac:dyDescent="0.2">
      <c r="A245" t="s">
        <v>27</v>
      </c>
      <c r="B245">
        <v>2290052</v>
      </c>
      <c r="C245" t="s">
        <v>28</v>
      </c>
      <c r="G245" t="s">
        <v>29</v>
      </c>
      <c r="I245">
        <v>5484</v>
      </c>
      <c r="J245" t="s">
        <v>30</v>
      </c>
      <c r="K245" t="s">
        <v>98</v>
      </c>
      <c r="L245">
        <f>VLOOKUP($K245,Key!$A$1:$D$106,2,FALSE)</f>
        <v>43.05097</v>
      </c>
      <c r="M245">
        <f>VLOOKUP($K245,Key!$A$1:$D$106,3,FALSE)</f>
        <v>-87.906440000000003</v>
      </c>
      <c r="N245" t="str">
        <f>VLOOKUP($K245,Key!$A$1:$D$106,4,FALSE)</f>
        <v>Milwaukee</v>
      </c>
      <c r="O245" t="s">
        <v>98</v>
      </c>
      <c r="P245">
        <f>VLOOKUP($O245,Key!$A$1:$D$106,2,FALSE)</f>
        <v>43.05097</v>
      </c>
      <c r="Q245">
        <f>VLOOKUP($O245,Key!$A$1:$D$106,3,FALSE)</f>
        <v>-87.906440000000003</v>
      </c>
      <c r="R245" t="str">
        <f>VLOOKUP($O245,Key!$A$1:$D$106,4,FALSE)</f>
        <v>Milwaukee</v>
      </c>
      <c r="S245">
        <v>2</v>
      </c>
      <c r="T245">
        <v>0</v>
      </c>
      <c r="U245">
        <v>0</v>
      </c>
      <c r="V245" t="s">
        <v>32</v>
      </c>
      <c r="W245">
        <v>0</v>
      </c>
      <c r="X245">
        <v>0</v>
      </c>
      <c r="Y245">
        <v>0</v>
      </c>
      <c r="Z245" s="4">
        <v>-1</v>
      </c>
      <c r="AA245" s="1">
        <v>43517</v>
      </c>
      <c r="AB245" s="6">
        <f t="shared" si="18"/>
        <v>43497</v>
      </c>
      <c r="AC245" s="6">
        <f t="shared" si="19"/>
        <v>43517</v>
      </c>
      <c r="AD245" s="6" t="str">
        <f t="shared" si="20"/>
        <v>Thursday</v>
      </c>
      <c r="AE245" s="2">
        <v>0.432650462962963</v>
      </c>
      <c r="AF245" s="4">
        <v>1</v>
      </c>
      <c r="AG245" s="1">
        <v>43517</v>
      </c>
      <c r="AH245" s="6">
        <f t="shared" si="21"/>
        <v>43497</v>
      </c>
      <c r="AI245" s="6">
        <f t="shared" si="22"/>
        <v>43517</v>
      </c>
      <c r="AJ245" s="6" t="str">
        <f t="shared" si="23"/>
        <v>Thursday</v>
      </c>
      <c r="AK245" s="2">
        <v>0.43452546296296296</v>
      </c>
      <c r="AL245" t="s">
        <v>32</v>
      </c>
      <c r="AM245" t="s">
        <v>33</v>
      </c>
      <c r="AN245" t="s">
        <v>34</v>
      </c>
      <c r="AO245" t="s">
        <v>27</v>
      </c>
    </row>
    <row r="246" spans="1:41" x14ac:dyDescent="0.2">
      <c r="A246" t="s">
        <v>27</v>
      </c>
      <c r="B246">
        <v>2290052</v>
      </c>
      <c r="C246" t="s">
        <v>28</v>
      </c>
      <c r="G246" t="s">
        <v>29</v>
      </c>
      <c r="I246">
        <v>11114</v>
      </c>
      <c r="J246" t="s">
        <v>30</v>
      </c>
      <c r="K246" t="s">
        <v>83</v>
      </c>
      <c r="L246">
        <f>VLOOKUP($K246,Key!$A$1:$D$106,2,FALSE)</f>
        <v>43.074655999999997</v>
      </c>
      <c r="M246">
        <f>VLOOKUP($K246,Key!$A$1:$D$106,3,FALSE)</f>
        <v>-87.889011999999994</v>
      </c>
      <c r="N246" t="str">
        <f>VLOOKUP($K246,Key!$A$1:$D$106,4,FALSE)</f>
        <v>Milwaukee</v>
      </c>
      <c r="O246" t="s">
        <v>53</v>
      </c>
      <c r="P246">
        <f>VLOOKUP($O246,Key!$A$1:$D$106,2,FALSE)</f>
        <v>43.049909999999997</v>
      </c>
      <c r="Q246">
        <f>VLOOKUP($O246,Key!$A$1:$D$106,3,FALSE)</f>
        <v>-87.914237</v>
      </c>
      <c r="R246" t="str">
        <f>VLOOKUP($O246,Key!$A$1:$D$106,4,FALSE)</f>
        <v>Milwaukee</v>
      </c>
      <c r="S246">
        <v>1300</v>
      </c>
      <c r="T246">
        <v>0</v>
      </c>
      <c r="U246">
        <v>0</v>
      </c>
      <c r="V246" t="s">
        <v>32</v>
      </c>
      <c r="W246">
        <v>18</v>
      </c>
      <c r="X246">
        <v>17.100000000000001</v>
      </c>
      <c r="Y246">
        <v>720</v>
      </c>
      <c r="Z246" s="5">
        <v>-1</v>
      </c>
      <c r="AA246" s="1">
        <v>43517</v>
      </c>
      <c r="AB246" s="7">
        <f t="shared" si="18"/>
        <v>43497</v>
      </c>
      <c r="AC246" s="7">
        <f t="shared" si="19"/>
        <v>43517</v>
      </c>
      <c r="AD246" s="7" t="str">
        <f t="shared" si="20"/>
        <v>Thursday</v>
      </c>
      <c r="AE246" s="2">
        <v>0.46756944444444448</v>
      </c>
      <c r="AF246" s="5">
        <v>1</v>
      </c>
      <c r="AG246" s="1">
        <v>43518</v>
      </c>
      <c r="AH246" s="7">
        <f t="shared" si="21"/>
        <v>43497</v>
      </c>
      <c r="AI246" s="7">
        <f t="shared" si="22"/>
        <v>43518</v>
      </c>
      <c r="AJ246" s="7" t="str">
        <f t="shared" si="23"/>
        <v>Friday</v>
      </c>
      <c r="AK246" s="2">
        <v>0.37078703703703703</v>
      </c>
      <c r="AL246" t="s">
        <v>33</v>
      </c>
      <c r="AM246" t="s">
        <v>33</v>
      </c>
      <c r="AN246" t="s">
        <v>46</v>
      </c>
      <c r="AO246" t="s">
        <v>27</v>
      </c>
    </row>
    <row r="247" spans="1:41" x14ac:dyDescent="0.2">
      <c r="A247" t="s">
        <v>27</v>
      </c>
      <c r="B247">
        <v>2290052</v>
      </c>
      <c r="C247" t="s">
        <v>28</v>
      </c>
      <c r="G247" t="s">
        <v>29</v>
      </c>
      <c r="I247">
        <v>5540</v>
      </c>
      <c r="J247" t="s">
        <v>30</v>
      </c>
      <c r="K247" t="s">
        <v>83</v>
      </c>
      <c r="L247">
        <f>VLOOKUP($K247,Key!$A$1:$D$106,2,FALSE)</f>
        <v>43.074655999999997</v>
      </c>
      <c r="M247">
        <f>VLOOKUP($K247,Key!$A$1:$D$106,3,FALSE)</f>
        <v>-87.889011999999994</v>
      </c>
      <c r="N247" t="str">
        <f>VLOOKUP($K247,Key!$A$1:$D$106,4,FALSE)</f>
        <v>Milwaukee</v>
      </c>
      <c r="O247" t="s">
        <v>53</v>
      </c>
      <c r="P247">
        <f>VLOOKUP($O247,Key!$A$1:$D$106,2,FALSE)</f>
        <v>43.049909999999997</v>
      </c>
      <c r="Q247">
        <f>VLOOKUP($O247,Key!$A$1:$D$106,3,FALSE)</f>
        <v>-87.914237</v>
      </c>
      <c r="R247" t="str">
        <f>VLOOKUP($O247,Key!$A$1:$D$106,4,FALSE)</f>
        <v>Milwaukee</v>
      </c>
      <c r="S247">
        <v>1299</v>
      </c>
      <c r="T247">
        <v>0</v>
      </c>
      <c r="U247">
        <v>0</v>
      </c>
      <c r="V247" t="s">
        <v>32</v>
      </c>
      <c r="W247">
        <v>18</v>
      </c>
      <c r="X247">
        <v>17.100000000000001</v>
      </c>
      <c r="Y247">
        <v>720</v>
      </c>
      <c r="Z247" s="4">
        <v>-1</v>
      </c>
      <c r="AA247" s="1">
        <v>43517</v>
      </c>
      <c r="AB247" s="6">
        <f t="shared" si="18"/>
        <v>43497</v>
      </c>
      <c r="AC247" s="6">
        <f t="shared" si="19"/>
        <v>43517</v>
      </c>
      <c r="AD247" s="6" t="str">
        <f t="shared" si="20"/>
        <v>Thursday</v>
      </c>
      <c r="AE247" s="2">
        <v>0.46806712962962965</v>
      </c>
      <c r="AF247" s="4">
        <v>1</v>
      </c>
      <c r="AG247" s="1">
        <v>43518</v>
      </c>
      <c r="AH247" s="6">
        <f t="shared" si="21"/>
        <v>43497</v>
      </c>
      <c r="AI247" s="6">
        <f t="shared" si="22"/>
        <v>43518</v>
      </c>
      <c r="AJ247" s="6" t="str">
        <f t="shared" si="23"/>
        <v>Friday</v>
      </c>
      <c r="AK247" s="2">
        <v>0.37019675925925927</v>
      </c>
      <c r="AL247" t="s">
        <v>33</v>
      </c>
      <c r="AM247" t="s">
        <v>33</v>
      </c>
      <c r="AN247" t="s">
        <v>46</v>
      </c>
      <c r="AO247" t="s">
        <v>27</v>
      </c>
    </row>
    <row r="248" spans="1:41" x14ac:dyDescent="0.2">
      <c r="A248" t="s">
        <v>27</v>
      </c>
      <c r="B248">
        <v>2290052</v>
      </c>
      <c r="C248" t="s">
        <v>28</v>
      </c>
      <c r="G248" t="s">
        <v>29</v>
      </c>
      <c r="I248">
        <v>12538</v>
      </c>
      <c r="J248" t="s">
        <v>30</v>
      </c>
      <c r="K248" t="s">
        <v>83</v>
      </c>
      <c r="L248">
        <f>VLOOKUP($K248,Key!$A$1:$D$106,2,FALSE)</f>
        <v>43.074655999999997</v>
      </c>
      <c r="M248">
        <f>VLOOKUP($K248,Key!$A$1:$D$106,3,FALSE)</f>
        <v>-87.889011999999994</v>
      </c>
      <c r="N248" t="str">
        <f>VLOOKUP($K248,Key!$A$1:$D$106,4,FALSE)</f>
        <v>Milwaukee</v>
      </c>
      <c r="O248" t="s">
        <v>53</v>
      </c>
      <c r="P248">
        <f>VLOOKUP($O248,Key!$A$1:$D$106,2,FALSE)</f>
        <v>43.049909999999997</v>
      </c>
      <c r="Q248">
        <f>VLOOKUP($O248,Key!$A$1:$D$106,3,FALSE)</f>
        <v>-87.914237</v>
      </c>
      <c r="R248" t="str">
        <f>VLOOKUP($O248,Key!$A$1:$D$106,4,FALSE)</f>
        <v>Milwaukee</v>
      </c>
      <c r="S248">
        <v>1298</v>
      </c>
      <c r="T248">
        <v>0</v>
      </c>
      <c r="U248">
        <v>0</v>
      </c>
      <c r="V248" t="s">
        <v>32</v>
      </c>
      <c r="W248">
        <v>18</v>
      </c>
      <c r="X248">
        <v>17.100000000000001</v>
      </c>
      <c r="Y248">
        <v>720</v>
      </c>
      <c r="Z248" s="5">
        <v>-1</v>
      </c>
      <c r="AA248" s="1">
        <v>43517</v>
      </c>
      <c r="AB248" s="7">
        <f t="shared" si="18"/>
        <v>43497</v>
      </c>
      <c r="AC248" s="7">
        <f t="shared" si="19"/>
        <v>43517</v>
      </c>
      <c r="AD248" s="7" t="str">
        <f t="shared" si="20"/>
        <v>Thursday</v>
      </c>
      <c r="AE248" s="2">
        <v>0.46856481481481477</v>
      </c>
      <c r="AF248" s="5">
        <v>1</v>
      </c>
      <c r="AG248" s="1">
        <v>43518</v>
      </c>
      <c r="AH248" s="7">
        <f t="shared" si="21"/>
        <v>43497</v>
      </c>
      <c r="AI248" s="7">
        <f t="shared" si="22"/>
        <v>43518</v>
      </c>
      <c r="AJ248" s="7" t="str">
        <f t="shared" si="23"/>
        <v>Friday</v>
      </c>
      <c r="AK248" s="2">
        <v>0.37010416666666668</v>
      </c>
      <c r="AL248" t="s">
        <v>33</v>
      </c>
      <c r="AM248" t="s">
        <v>33</v>
      </c>
      <c r="AN248" t="s">
        <v>46</v>
      </c>
      <c r="AO248" t="s">
        <v>27</v>
      </c>
    </row>
    <row r="249" spans="1:41" x14ac:dyDescent="0.2">
      <c r="A249" t="s">
        <v>27</v>
      </c>
      <c r="B249">
        <v>2290052</v>
      </c>
      <c r="C249" t="s">
        <v>28</v>
      </c>
      <c r="G249" t="s">
        <v>29</v>
      </c>
      <c r="I249">
        <v>12661</v>
      </c>
      <c r="J249" t="s">
        <v>30</v>
      </c>
      <c r="K249" t="s">
        <v>83</v>
      </c>
      <c r="L249">
        <f>VLOOKUP($K249,Key!$A$1:$D$106,2,FALSE)</f>
        <v>43.074655999999997</v>
      </c>
      <c r="M249">
        <f>VLOOKUP($K249,Key!$A$1:$D$106,3,FALSE)</f>
        <v>-87.889011999999994</v>
      </c>
      <c r="N249" t="str">
        <f>VLOOKUP($K249,Key!$A$1:$D$106,4,FALSE)</f>
        <v>Milwaukee</v>
      </c>
      <c r="O249" t="s">
        <v>53</v>
      </c>
      <c r="P249">
        <f>VLOOKUP($O249,Key!$A$1:$D$106,2,FALSE)</f>
        <v>43.049909999999997</v>
      </c>
      <c r="Q249">
        <f>VLOOKUP($O249,Key!$A$1:$D$106,3,FALSE)</f>
        <v>-87.914237</v>
      </c>
      <c r="R249" t="str">
        <f>VLOOKUP($O249,Key!$A$1:$D$106,4,FALSE)</f>
        <v>Milwaukee</v>
      </c>
      <c r="S249">
        <v>1297</v>
      </c>
      <c r="T249">
        <v>0</v>
      </c>
      <c r="U249">
        <v>0</v>
      </c>
      <c r="V249" t="s">
        <v>32</v>
      </c>
      <c r="W249">
        <v>18</v>
      </c>
      <c r="X249">
        <v>17.100000000000001</v>
      </c>
      <c r="Y249">
        <v>720</v>
      </c>
      <c r="Z249" s="4">
        <v>-1</v>
      </c>
      <c r="AA249" s="1">
        <v>43517</v>
      </c>
      <c r="AB249" s="6">
        <f t="shared" si="18"/>
        <v>43497</v>
      </c>
      <c r="AC249" s="6">
        <f t="shared" si="19"/>
        <v>43517</v>
      </c>
      <c r="AD249" s="6" t="str">
        <f t="shared" si="20"/>
        <v>Thursday</v>
      </c>
      <c r="AE249" s="2">
        <v>0.46914351851851849</v>
      </c>
      <c r="AF249" s="4">
        <v>1</v>
      </c>
      <c r="AG249" s="1">
        <v>43518</v>
      </c>
      <c r="AH249" s="6">
        <f t="shared" si="21"/>
        <v>43497</v>
      </c>
      <c r="AI249" s="6">
        <f t="shared" si="22"/>
        <v>43518</v>
      </c>
      <c r="AJ249" s="6" t="str">
        <f t="shared" si="23"/>
        <v>Friday</v>
      </c>
      <c r="AK249" s="2">
        <v>0.36989583333333331</v>
      </c>
      <c r="AL249" t="s">
        <v>33</v>
      </c>
      <c r="AM249" t="s">
        <v>33</v>
      </c>
      <c r="AN249" t="s">
        <v>46</v>
      </c>
      <c r="AO249" t="s">
        <v>27</v>
      </c>
    </row>
    <row r="250" spans="1:41" x14ac:dyDescent="0.2">
      <c r="A250" t="s">
        <v>27</v>
      </c>
      <c r="B250">
        <v>2290052</v>
      </c>
      <c r="C250" t="s">
        <v>28</v>
      </c>
      <c r="G250" t="s">
        <v>29</v>
      </c>
      <c r="I250">
        <v>12459</v>
      </c>
      <c r="J250" t="s">
        <v>30</v>
      </c>
      <c r="K250" t="s">
        <v>83</v>
      </c>
      <c r="L250">
        <f>VLOOKUP($K250,Key!$A$1:$D$106,2,FALSE)</f>
        <v>43.074655999999997</v>
      </c>
      <c r="M250">
        <f>VLOOKUP($K250,Key!$A$1:$D$106,3,FALSE)</f>
        <v>-87.889011999999994</v>
      </c>
      <c r="N250" t="str">
        <f>VLOOKUP($K250,Key!$A$1:$D$106,4,FALSE)</f>
        <v>Milwaukee</v>
      </c>
      <c r="O250" t="s">
        <v>53</v>
      </c>
      <c r="P250">
        <f>VLOOKUP($O250,Key!$A$1:$D$106,2,FALSE)</f>
        <v>43.049909999999997</v>
      </c>
      <c r="Q250">
        <f>VLOOKUP($O250,Key!$A$1:$D$106,3,FALSE)</f>
        <v>-87.914237</v>
      </c>
      <c r="R250" t="str">
        <f>VLOOKUP($O250,Key!$A$1:$D$106,4,FALSE)</f>
        <v>Milwaukee</v>
      </c>
      <c r="S250">
        <v>1297</v>
      </c>
      <c r="T250">
        <v>0</v>
      </c>
      <c r="U250">
        <v>0</v>
      </c>
      <c r="V250" t="s">
        <v>32</v>
      </c>
      <c r="W250">
        <v>18</v>
      </c>
      <c r="X250">
        <v>17.100000000000001</v>
      </c>
      <c r="Y250">
        <v>720</v>
      </c>
      <c r="Z250" s="5">
        <v>-1</v>
      </c>
      <c r="AA250" s="1">
        <v>43517</v>
      </c>
      <c r="AB250" s="7">
        <f t="shared" si="18"/>
        <v>43497</v>
      </c>
      <c r="AC250" s="7">
        <f t="shared" si="19"/>
        <v>43517</v>
      </c>
      <c r="AD250" s="7" t="str">
        <f t="shared" si="20"/>
        <v>Thursday</v>
      </c>
      <c r="AE250" s="2">
        <v>0.4697453703703704</v>
      </c>
      <c r="AF250" s="5">
        <v>1</v>
      </c>
      <c r="AG250" s="1">
        <v>43518</v>
      </c>
      <c r="AH250" s="7">
        <f t="shared" si="21"/>
        <v>43497</v>
      </c>
      <c r="AI250" s="7">
        <f t="shared" si="22"/>
        <v>43518</v>
      </c>
      <c r="AJ250" s="7" t="str">
        <f t="shared" si="23"/>
        <v>Friday</v>
      </c>
      <c r="AK250" s="2">
        <v>0.37061342592592594</v>
      </c>
      <c r="AL250" t="s">
        <v>33</v>
      </c>
      <c r="AM250" t="s">
        <v>33</v>
      </c>
      <c r="AN250" t="s">
        <v>46</v>
      </c>
      <c r="AO250" t="s">
        <v>27</v>
      </c>
    </row>
    <row r="251" spans="1:41" x14ac:dyDescent="0.2">
      <c r="A251" t="s">
        <v>27</v>
      </c>
      <c r="B251">
        <v>2290052</v>
      </c>
      <c r="C251" t="s">
        <v>28</v>
      </c>
      <c r="G251" t="s">
        <v>29</v>
      </c>
      <c r="I251">
        <v>12591</v>
      </c>
      <c r="J251" t="s">
        <v>30</v>
      </c>
      <c r="K251" t="s">
        <v>83</v>
      </c>
      <c r="L251">
        <f>VLOOKUP($K251,Key!$A$1:$D$106,2,FALSE)</f>
        <v>43.074655999999997</v>
      </c>
      <c r="M251">
        <f>VLOOKUP($K251,Key!$A$1:$D$106,3,FALSE)</f>
        <v>-87.889011999999994</v>
      </c>
      <c r="N251" t="str">
        <f>VLOOKUP($K251,Key!$A$1:$D$106,4,FALSE)</f>
        <v>Milwaukee</v>
      </c>
      <c r="O251" t="s">
        <v>53</v>
      </c>
      <c r="P251">
        <f>VLOOKUP($O251,Key!$A$1:$D$106,2,FALSE)</f>
        <v>43.049909999999997</v>
      </c>
      <c r="Q251">
        <f>VLOOKUP($O251,Key!$A$1:$D$106,3,FALSE)</f>
        <v>-87.914237</v>
      </c>
      <c r="R251" t="str">
        <f>VLOOKUP($O251,Key!$A$1:$D$106,4,FALSE)</f>
        <v>Milwaukee</v>
      </c>
      <c r="S251">
        <v>1296</v>
      </c>
      <c r="T251">
        <v>0</v>
      </c>
      <c r="U251">
        <v>0</v>
      </c>
      <c r="V251" t="s">
        <v>32</v>
      </c>
      <c r="W251">
        <v>18</v>
      </c>
      <c r="X251">
        <v>17.100000000000001</v>
      </c>
      <c r="Y251">
        <v>720</v>
      </c>
      <c r="Z251" s="4">
        <v>-1</v>
      </c>
      <c r="AA251" s="1">
        <v>43517</v>
      </c>
      <c r="AB251" s="6">
        <f t="shared" si="18"/>
        <v>43497</v>
      </c>
      <c r="AC251" s="6">
        <f t="shared" si="19"/>
        <v>43517</v>
      </c>
      <c r="AD251" s="6" t="str">
        <f t="shared" si="20"/>
        <v>Thursday</v>
      </c>
      <c r="AE251" s="2">
        <v>0.47031249999999997</v>
      </c>
      <c r="AF251" s="4">
        <v>1</v>
      </c>
      <c r="AG251" s="1">
        <v>43518</v>
      </c>
      <c r="AH251" s="6">
        <f t="shared" si="21"/>
        <v>43497</v>
      </c>
      <c r="AI251" s="6">
        <f t="shared" si="22"/>
        <v>43518</v>
      </c>
      <c r="AJ251" s="6" t="str">
        <f t="shared" si="23"/>
        <v>Friday</v>
      </c>
      <c r="AK251" s="2">
        <v>0.3705092592592592</v>
      </c>
      <c r="AL251" t="s">
        <v>33</v>
      </c>
      <c r="AM251" t="s">
        <v>33</v>
      </c>
      <c r="AN251" t="s">
        <v>46</v>
      </c>
      <c r="AO251" t="s">
        <v>27</v>
      </c>
    </row>
    <row r="252" spans="1:41" x14ac:dyDescent="0.2">
      <c r="A252" t="s">
        <v>27</v>
      </c>
      <c r="B252">
        <v>2290052</v>
      </c>
      <c r="C252" t="s">
        <v>28</v>
      </c>
      <c r="G252" t="s">
        <v>29</v>
      </c>
      <c r="I252">
        <v>5466</v>
      </c>
      <c r="J252" t="s">
        <v>30</v>
      </c>
      <c r="K252" t="s">
        <v>83</v>
      </c>
      <c r="L252">
        <f>VLOOKUP($K252,Key!$A$1:$D$106,2,FALSE)</f>
        <v>43.074655999999997</v>
      </c>
      <c r="M252">
        <f>VLOOKUP($K252,Key!$A$1:$D$106,3,FALSE)</f>
        <v>-87.889011999999994</v>
      </c>
      <c r="N252" t="str">
        <f>VLOOKUP($K252,Key!$A$1:$D$106,4,FALSE)</f>
        <v>Milwaukee</v>
      </c>
      <c r="O252" t="s">
        <v>83</v>
      </c>
      <c r="P252">
        <f>VLOOKUP($O252,Key!$A$1:$D$106,2,FALSE)</f>
        <v>43.074655999999997</v>
      </c>
      <c r="Q252">
        <f>VLOOKUP($O252,Key!$A$1:$D$106,3,FALSE)</f>
        <v>-87.889011999999994</v>
      </c>
      <c r="R252" t="str">
        <f>VLOOKUP($O252,Key!$A$1:$D$106,4,FALSE)</f>
        <v>Milwaukee</v>
      </c>
      <c r="S252">
        <v>1</v>
      </c>
      <c r="T252">
        <v>0</v>
      </c>
      <c r="U252">
        <v>0</v>
      </c>
      <c r="V252" t="s">
        <v>32</v>
      </c>
      <c r="W252">
        <v>0</v>
      </c>
      <c r="X252">
        <v>0</v>
      </c>
      <c r="Y252">
        <v>0</v>
      </c>
      <c r="Z252" s="5">
        <v>-1</v>
      </c>
      <c r="AA252" s="1">
        <v>43517</v>
      </c>
      <c r="AB252" s="7">
        <f t="shared" si="18"/>
        <v>43497</v>
      </c>
      <c r="AC252" s="7">
        <f t="shared" si="19"/>
        <v>43517</v>
      </c>
      <c r="AD252" s="7" t="str">
        <f t="shared" si="20"/>
        <v>Thursday</v>
      </c>
      <c r="AE252" s="2">
        <v>0.47077546296296297</v>
      </c>
      <c r="AF252" s="5">
        <v>1</v>
      </c>
      <c r="AG252" s="1">
        <v>43517</v>
      </c>
      <c r="AH252" s="7">
        <f t="shared" si="21"/>
        <v>43497</v>
      </c>
      <c r="AI252" s="7">
        <f t="shared" si="22"/>
        <v>43517</v>
      </c>
      <c r="AJ252" s="7" t="str">
        <f t="shared" si="23"/>
        <v>Thursday</v>
      </c>
      <c r="AK252" s="2">
        <v>0.47128472222222223</v>
      </c>
      <c r="AL252" t="s">
        <v>32</v>
      </c>
      <c r="AM252" t="s">
        <v>33</v>
      </c>
      <c r="AN252" t="s">
        <v>34</v>
      </c>
      <c r="AO252" t="s">
        <v>27</v>
      </c>
    </row>
    <row r="253" spans="1:41" x14ac:dyDescent="0.2">
      <c r="A253" t="s">
        <v>27</v>
      </c>
      <c r="B253">
        <v>2290052</v>
      </c>
      <c r="C253" t="s">
        <v>28</v>
      </c>
      <c r="G253" t="s">
        <v>29</v>
      </c>
      <c r="I253">
        <v>5526</v>
      </c>
      <c r="J253" t="s">
        <v>30</v>
      </c>
      <c r="K253" t="s">
        <v>54</v>
      </c>
      <c r="L253">
        <f>VLOOKUP($K253,Key!$A$1:$D$106,2,FALSE)</f>
        <v>43.028709999999997</v>
      </c>
      <c r="M253">
        <f>VLOOKUP($K253,Key!$A$1:$D$106,3,FALSE)</f>
        <v>-87.9041</v>
      </c>
      <c r="N253" t="str">
        <f>VLOOKUP($K253,Key!$A$1:$D$106,4,FALSE)</f>
        <v>Milwaukee</v>
      </c>
      <c r="O253" t="s">
        <v>53</v>
      </c>
      <c r="P253">
        <f>VLOOKUP($O253,Key!$A$1:$D$106,2,FALSE)</f>
        <v>43.049909999999997</v>
      </c>
      <c r="Q253">
        <f>VLOOKUP($O253,Key!$A$1:$D$106,3,FALSE)</f>
        <v>-87.914237</v>
      </c>
      <c r="R253" t="str">
        <f>VLOOKUP($O253,Key!$A$1:$D$106,4,FALSE)</f>
        <v>Milwaukee</v>
      </c>
      <c r="S253">
        <v>1018</v>
      </c>
      <c r="T253">
        <v>0</v>
      </c>
      <c r="U253">
        <v>0</v>
      </c>
      <c r="V253" t="s">
        <v>32</v>
      </c>
      <c r="W253">
        <v>18</v>
      </c>
      <c r="X253">
        <v>17.100000000000001</v>
      </c>
      <c r="Y253">
        <v>720</v>
      </c>
      <c r="Z253" s="4">
        <v>-1</v>
      </c>
      <c r="AA253" s="1">
        <v>43517</v>
      </c>
      <c r="AB253" s="6">
        <f t="shared" si="18"/>
        <v>43497</v>
      </c>
      <c r="AC253" s="6">
        <f t="shared" si="19"/>
        <v>43517</v>
      </c>
      <c r="AD253" s="6" t="str">
        <f t="shared" si="20"/>
        <v>Thursday</v>
      </c>
      <c r="AE253" s="2">
        <v>0.66447916666666662</v>
      </c>
      <c r="AF253" s="4">
        <v>1</v>
      </c>
      <c r="AG253" s="1">
        <v>43518</v>
      </c>
      <c r="AH253" s="6">
        <f t="shared" si="21"/>
        <v>43497</v>
      </c>
      <c r="AI253" s="6">
        <f t="shared" si="22"/>
        <v>43518</v>
      </c>
      <c r="AJ253" s="6" t="str">
        <f t="shared" si="23"/>
        <v>Friday</v>
      </c>
      <c r="AK253" s="2">
        <v>0.37108796296296293</v>
      </c>
      <c r="AL253" t="s">
        <v>33</v>
      </c>
      <c r="AM253" t="s">
        <v>33</v>
      </c>
      <c r="AN253" t="s">
        <v>46</v>
      </c>
      <c r="AO253" t="s">
        <v>27</v>
      </c>
    </row>
    <row r="254" spans="1:41" x14ac:dyDescent="0.2">
      <c r="A254" t="s">
        <v>27</v>
      </c>
      <c r="B254">
        <v>2290052</v>
      </c>
      <c r="C254" t="s">
        <v>28</v>
      </c>
      <c r="G254" t="s">
        <v>29</v>
      </c>
      <c r="I254">
        <v>11087</v>
      </c>
      <c r="J254" t="s">
        <v>30</v>
      </c>
      <c r="K254" t="s">
        <v>54</v>
      </c>
      <c r="L254">
        <f>VLOOKUP($K254,Key!$A$1:$D$106,2,FALSE)</f>
        <v>43.028709999999997</v>
      </c>
      <c r="M254">
        <f>VLOOKUP($K254,Key!$A$1:$D$106,3,FALSE)</f>
        <v>-87.9041</v>
      </c>
      <c r="N254" t="str">
        <f>VLOOKUP($K254,Key!$A$1:$D$106,4,FALSE)</f>
        <v>Milwaukee</v>
      </c>
      <c r="O254" t="s">
        <v>53</v>
      </c>
      <c r="P254">
        <f>VLOOKUP($O254,Key!$A$1:$D$106,2,FALSE)</f>
        <v>43.049909999999997</v>
      </c>
      <c r="Q254">
        <f>VLOOKUP($O254,Key!$A$1:$D$106,3,FALSE)</f>
        <v>-87.914237</v>
      </c>
      <c r="R254" t="str">
        <f>VLOOKUP($O254,Key!$A$1:$D$106,4,FALSE)</f>
        <v>Milwaukee</v>
      </c>
      <c r="S254">
        <v>1012</v>
      </c>
      <c r="T254">
        <v>0</v>
      </c>
      <c r="U254">
        <v>0</v>
      </c>
      <c r="V254" t="s">
        <v>32</v>
      </c>
      <c r="W254">
        <v>18</v>
      </c>
      <c r="X254">
        <v>17.100000000000001</v>
      </c>
      <c r="Y254">
        <v>720</v>
      </c>
      <c r="Z254" s="5">
        <v>-1</v>
      </c>
      <c r="AA254" s="1">
        <v>43517</v>
      </c>
      <c r="AB254" s="7">
        <f t="shared" si="18"/>
        <v>43497</v>
      </c>
      <c r="AC254" s="7">
        <f t="shared" si="19"/>
        <v>43517</v>
      </c>
      <c r="AD254" s="7" t="str">
        <f t="shared" si="20"/>
        <v>Thursday</v>
      </c>
      <c r="AE254" s="2">
        <v>0.6661921296296297</v>
      </c>
      <c r="AF254" s="5">
        <v>1</v>
      </c>
      <c r="AG254" s="1">
        <v>43518</v>
      </c>
      <c r="AH254" s="7">
        <f t="shared" si="21"/>
        <v>43497</v>
      </c>
      <c r="AI254" s="7">
        <f t="shared" si="22"/>
        <v>43518</v>
      </c>
      <c r="AJ254" s="7" t="str">
        <f t="shared" si="23"/>
        <v>Friday</v>
      </c>
      <c r="AK254" s="2">
        <v>0.36920138888888893</v>
      </c>
      <c r="AL254" t="s">
        <v>33</v>
      </c>
      <c r="AM254" t="s">
        <v>33</v>
      </c>
      <c r="AN254" t="s">
        <v>46</v>
      </c>
      <c r="AO254" t="s">
        <v>27</v>
      </c>
    </row>
    <row r="255" spans="1:41" x14ac:dyDescent="0.2">
      <c r="A255" t="s">
        <v>27</v>
      </c>
      <c r="B255">
        <v>2290052</v>
      </c>
      <c r="C255" t="s">
        <v>28</v>
      </c>
      <c r="G255" t="s">
        <v>29</v>
      </c>
      <c r="I255">
        <v>108</v>
      </c>
      <c r="J255" t="s">
        <v>30</v>
      </c>
      <c r="K255" t="s">
        <v>54</v>
      </c>
      <c r="L255">
        <f>VLOOKUP($K255,Key!$A$1:$D$106,2,FALSE)</f>
        <v>43.028709999999997</v>
      </c>
      <c r="M255">
        <f>VLOOKUP($K255,Key!$A$1:$D$106,3,FALSE)</f>
        <v>-87.9041</v>
      </c>
      <c r="N255" t="str">
        <f>VLOOKUP($K255,Key!$A$1:$D$106,4,FALSE)</f>
        <v>Milwaukee</v>
      </c>
      <c r="O255" t="s">
        <v>53</v>
      </c>
      <c r="P255">
        <f>VLOOKUP($O255,Key!$A$1:$D$106,2,FALSE)</f>
        <v>43.049909999999997</v>
      </c>
      <c r="Q255">
        <f>VLOOKUP($O255,Key!$A$1:$D$106,3,FALSE)</f>
        <v>-87.914237</v>
      </c>
      <c r="R255" t="str">
        <f>VLOOKUP($O255,Key!$A$1:$D$106,4,FALSE)</f>
        <v>Milwaukee</v>
      </c>
      <c r="S255">
        <v>1010</v>
      </c>
      <c r="T255">
        <v>0</v>
      </c>
      <c r="U255">
        <v>0</v>
      </c>
      <c r="V255" t="s">
        <v>32</v>
      </c>
      <c r="W255">
        <v>18</v>
      </c>
      <c r="X255">
        <v>17.100000000000001</v>
      </c>
      <c r="Y255">
        <v>720</v>
      </c>
      <c r="Z255" s="4">
        <v>-1</v>
      </c>
      <c r="AA255" s="1">
        <v>43517</v>
      </c>
      <c r="AB255" s="6">
        <f t="shared" si="18"/>
        <v>43497</v>
      </c>
      <c r="AC255" s="6">
        <f t="shared" si="19"/>
        <v>43517</v>
      </c>
      <c r="AD255" s="6" t="str">
        <f t="shared" si="20"/>
        <v>Thursday</v>
      </c>
      <c r="AE255" s="2">
        <v>0.6673958333333333</v>
      </c>
      <c r="AF255" s="4">
        <v>1</v>
      </c>
      <c r="AG255" s="1">
        <v>43518</v>
      </c>
      <c r="AH255" s="6">
        <f t="shared" si="21"/>
        <v>43497</v>
      </c>
      <c r="AI255" s="6">
        <f t="shared" si="22"/>
        <v>43518</v>
      </c>
      <c r="AJ255" s="6" t="str">
        <f t="shared" si="23"/>
        <v>Friday</v>
      </c>
      <c r="AK255" s="2">
        <v>0.36928240740740742</v>
      </c>
      <c r="AL255" t="s">
        <v>33</v>
      </c>
      <c r="AM255" t="s">
        <v>33</v>
      </c>
      <c r="AN255" t="s">
        <v>46</v>
      </c>
      <c r="AO255" t="s">
        <v>27</v>
      </c>
    </row>
    <row r="256" spans="1:41" x14ac:dyDescent="0.2">
      <c r="A256" t="s">
        <v>27</v>
      </c>
      <c r="B256">
        <v>2290052</v>
      </c>
      <c r="C256" t="s">
        <v>28</v>
      </c>
      <c r="G256" t="s">
        <v>29</v>
      </c>
      <c r="I256">
        <v>11115</v>
      </c>
      <c r="J256" t="s">
        <v>30</v>
      </c>
      <c r="K256" t="s">
        <v>54</v>
      </c>
      <c r="L256">
        <f>VLOOKUP($K256,Key!$A$1:$D$106,2,FALSE)</f>
        <v>43.028709999999997</v>
      </c>
      <c r="M256">
        <f>VLOOKUP($K256,Key!$A$1:$D$106,3,FALSE)</f>
        <v>-87.9041</v>
      </c>
      <c r="N256" t="str">
        <f>VLOOKUP($K256,Key!$A$1:$D$106,4,FALSE)</f>
        <v>Milwaukee</v>
      </c>
      <c r="O256" t="s">
        <v>53</v>
      </c>
      <c r="P256">
        <f>VLOOKUP($O256,Key!$A$1:$D$106,2,FALSE)</f>
        <v>43.049909999999997</v>
      </c>
      <c r="Q256">
        <f>VLOOKUP($O256,Key!$A$1:$D$106,3,FALSE)</f>
        <v>-87.914237</v>
      </c>
      <c r="R256" t="str">
        <f>VLOOKUP($O256,Key!$A$1:$D$106,4,FALSE)</f>
        <v>Milwaukee</v>
      </c>
      <c r="S256">
        <v>1009</v>
      </c>
      <c r="T256">
        <v>0</v>
      </c>
      <c r="U256">
        <v>0</v>
      </c>
      <c r="V256" t="s">
        <v>32</v>
      </c>
      <c r="W256">
        <v>18</v>
      </c>
      <c r="X256">
        <v>17.100000000000001</v>
      </c>
      <c r="Y256">
        <v>720</v>
      </c>
      <c r="Z256" s="5">
        <v>-1</v>
      </c>
      <c r="AA256" s="1">
        <v>43517</v>
      </c>
      <c r="AB256" s="7">
        <f t="shared" si="18"/>
        <v>43497</v>
      </c>
      <c r="AC256" s="7">
        <f t="shared" si="19"/>
        <v>43517</v>
      </c>
      <c r="AD256" s="7" t="str">
        <f t="shared" si="20"/>
        <v>Thursday</v>
      </c>
      <c r="AE256" s="2">
        <v>0.66811342592592593</v>
      </c>
      <c r="AF256" s="5">
        <v>1</v>
      </c>
      <c r="AG256" s="1">
        <v>43518</v>
      </c>
      <c r="AH256" s="7">
        <f t="shared" si="21"/>
        <v>43497</v>
      </c>
      <c r="AI256" s="7">
        <f t="shared" si="22"/>
        <v>43518</v>
      </c>
      <c r="AJ256" s="7" t="str">
        <f t="shared" si="23"/>
        <v>Friday</v>
      </c>
      <c r="AK256" s="2">
        <v>0.36909722222222219</v>
      </c>
      <c r="AL256" t="s">
        <v>33</v>
      </c>
      <c r="AM256" t="s">
        <v>33</v>
      </c>
      <c r="AN256" t="s">
        <v>46</v>
      </c>
      <c r="AO256" t="s">
        <v>27</v>
      </c>
    </row>
    <row r="257" spans="1:41" x14ac:dyDescent="0.2">
      <c r="A257" t="s">
        <v>27</v>
      </c>
      <c r="B257">
        <v>2290052</v>
      </c>
      <c r="C257" t="s">
        <v>28</v>
      </c>
      <c r="G257" t="s">
        <v>29</v>
      </c>
      <c r="I257">
        <v>5451</v>
      </c>
      <c r="J257" t="s">
        <v>30</v>
      </c>
      <c r="K257" t="s">
        <v>54</v>
      </c>
      <c r="L257">
        <f>VLOOKUP($K257,Key!$A$1:$D$106,2,FALSE)</f>
        <v>43.028709999999997</v>
      </c>
      <c r="M257">
        <f>VLOOKUP($K257,Key!$A$1:$D$106,3,FALSE)</f>
        <v>-87.9041</v>
      </c>
      <c r="N257" t="str">
        <f>VLOOKUP($K257,Key!$A$1:$D$106,4,FALSE)</f>
        <v>Milwaukee</v>
      </c>
      <c r="O257" t="s">
        <v>53</v>
      </c>
      <c r="P257">
        <f>VLOOKUP($O257,Key!$A$1:$D$106,2,FALSE)</f>
        <v>43.049909999999997</v>
      </c>
      <c r="Q257">
        <f>VLOOKUP($O257,Key!$A$1:$D$106,3,FALSE)</f>
        <v>-87.914237</v>
      </c>
      <c r="R257" t="str">
        <f>VLOOKUP($O257,Key!$A$1:$D$106,4,FALSE)</f>
        <v>Milwaukee</v>
      </c>
      <c r="S257">
        <v>1009</v>
      </c>
      <c r="T257">
        <v>0</v>
      </c>
      <c r="U257">
        <v>0</v>
      </c>
      <c r="V257" t="s">
        <v>32</v>
      </c>
      <c r="W257">
        <v>18</v>
      </c>
      <c r="X257">
        <v>17.100000000000001</v>
      </c>
      <c r="Y257">
        <v>720</v>
      </c>
      <c r="Z257" s="4">
        <v>-1</v>
      </c>
      <c r="AA257" s="1">
        <v>43517</v>
      </c>
      <c r="AB257" s="6">
        <f t="shared" si="18"/>
        <v>43497</v>
      </c>
      <c r="AC257" s="6">
        <f t="shared" si="19"/>
        <v>43517</v>
      </c>
      <c r="AD257" s="6" t="str">
        <f t="shared" si="20"/>
        <v>Thursday</v>
      </c>
      <c r="AE257" s="2">
        <v>0.66910879629629638</v>
      </c>
      <c r="AF257" s="4">
        <v>1</v>
      </c>
      <c r="AG257" s="1">
        <v>43518</v>
      </c>
      <c r="AH257" s="6">
        <f t="shared" si="21"/>
        <v>43497</v>
      </c>
      <c r="AI257" s="6">
        <f t="shared" si="22"/>
        <v>43518</v>
      </c>
      <c r="AJ257" s="6" t="str">
        <f t="shared" si="23"/>
        <v>Friday</v>
      </c>
      <c r="AK257" s="2">
        <v>0.36980324074074072</v>
      </c>
      <c r="AL257" t="s">
        <v>33</v>
      </c>
      <c r="AM257" t="s">
        <v>33</v>
      </c>
      <c r="AN257" t="s">
        <v>46</v>
      </c>
      <c r="AO257" t="s">
        <v>27</v>
      </c>
    </row>
    <row r="258" spans="1:41" x14ac:dyDescent="0.2">
      <c r="A258" t="s">
        <v>27</v>
      </c>
      <c r="B258">
        <v>2290052</v>
      </c>
      <c r="C258" t="s">
        <v>28</v>
      </c>
      <c r="G258" t="s">
        <v>29</v>
      </c>
      <c r="I258">
        <v>1000</v>
      </c>
      <c r="J258" t="s">
        <v>30</v>
      </c>
      <c r="K258" t="s">
        <v>54</v>
      </c>
      <c r="L258">
        <f>VLOOKUP($K258,Key!$A$1:$D$106,2,FALSE)</f>
        <v>43.028709999999997</v>
      </c>
      <c r="M258">
        <f>VLOOKUP($K258,Key!$A$1:$D$106,3,FALSE)</f>
        <v>-87.9041</v>
      </c>
      <c r="N258" t="str">
        <f>VLOOKUP($K258,Key!$A$1:$D$106,4,FALSE)</f>
        <v>Milwaukee</v>
      </c>
      <c r="O258" t="s">
        <v>53</v>
      </c>
      <c r="P258">
        <f>VLOOKUP($O258,Key!$A$1:$D$106,2,FALSE)</f>
        <v>43.049909999999997</v>
      </c>
      <c r="Q258">
        <f>VLOOKUP($O258,Key!$A$1:$D$106,3,FALSE)</f>
        <v>-87.914237</v>
      </c>
      <c r="R258" t="str">
        <f>VLOOKUP($O258,Key!$A$1:$D$106,4,FALSE)</f>
        <v>Milwaukee</v>
      </c>
      <c r="S258">
        <v>1005</v>
      </c>
      <c r="T258">
        <v>0</v>
      </c>
      <c r="U258">
        <v>0</v>
      </c>
      <c r="V258" t="s">
        <v>32</v>
      </c>
      <c r="W258">
        <v>18</v>
      </c>
      <c r="X258">
        <v>17.100000000000001</v>
      </c>
      <c r="Y258">
        <v>720</v>
      </c>
      <c r="Z258" s="5">
        <v>-1</v>
      </c>
      <c r="AA258" s="1">
        <v>43517</v>
      </c>
      <c r="AB258" s="7">
        <f t="shared" ref="AB258:AB321" si="24">DATE(YEAR(AA258), MONTH(AA258), 1)</f>
        <v>43497</v>
      </c>
      <c r="AC258" s="7">
        <f t="shared" ref="AC258:AC321" si="25">AA258</f>
        <v>43517</v>
      </c>
      <c r="AD258" s="7" t="str">
        <f t="shared" ref="AD258:AD321" si="26">TEXT(AC258,"dddd")</f>
        <v>Thursday</v>
      </c>
      <c r="AE258" s="2">
        <v>0.67159722222222218</v>
      </c>
      <c r="AF258" s="5">
        <v>1</v>
      </c>
      <c r="AG258" s="1">
        <v>43518</v>
      </c>
      <c r="AH258" s="7">
        <f t="shared" ref="AH258:AH321" si="27">DATE(YEAR(AG258), MONTH(AG258), 1)</f>
        <v>43497</v>
      </c>
      <c r="AI258" s="7">
        <f t="shared" ref="AI258:AI321" si="28">AG258</f>
        <v>43518</v>
      </c>
      <c r="AJ258" s="7" t="str">
        <f t="shared" ref="AJ258:AJ321" si="29">TEXT(AI258,"dddd")</f>
        <v>Friday</v>
      </c>
      <c r="AK258" s="2">
        <v>0.36967592592592591</v>
      </c>
      <c r="AL258" t="s">
        <v>33</v>
      </c>
      <c r="AM258" t="s">
        <v>33</v>
      </c>
      <c r="AN258" t="s">
        <v>46</v>
      </c>
      <c r="AO258" t="s">
        <v>27</v>
      </c>
    </row>
    <row r="259" spans="1:41" x14ac:dyDescent="0.2">
      <c r="A259" t="s">
        <v>27</v>
      </c>
      <c r="B259">
        <v>2290052</v>
      </c>
      <c r="C259" t="s">
        <v>28</v>
      </c>
      <c r="G259" t="s">
        <v>29</v>
      </c>
      <c r="I259">
        <v>5551</v>
      </c>
      <c r="J259" t="s">
        <v>30</v>
      </c>
      <c r="K259" t="s">
        <v>83</v>
      </c>
      <c r="L259">
        <f>VLOOKUP($K259,Key!$A$1:$D$106,2,FALSE)</f>
        <v>43.074655999999997</v>
      </c>
      <c r="M259">
        <f>VLOOKUP($K259,Key!$A$1:$D$106,3,FALSE)</f>
        <v>-87.889011999999994</v>
      </c>
      <c r="N259" t="str">
        <f>VLOOKUP($K259,Key!$A$1:$D$106,4,FALSE)</f>
        <v>Milwaukee</v>
      </c>
      <c r="O259" t="s">
        <v>53</v>
      </c>
      <c r="P259">
        <f>VLOOKUP($O259,Key!$A$1:$D$106,2,FALSE)</f>
        <v>43.049909999999997</v>
      </c>
      <c r="Q259">
        <f>VLOOKUP($O259,Key!$A$1:$D$106,3,FALSE)</f>
        <v>-87.914237</v>
      </c>
      <c r="R259" t="str">
        <f>VLOOKUP($O259,Key!$A$1:$D$106,4,FALSE)</f>
        <v>Milwaukee</v>
      </c>
      <c r="S259">
        <v>1213</v>
      </c>
      <c r="T259">
        <v>0</v>
      </c>
      <c r="U259">
        <v>0</v>
      </c>
      <c r="V259" t="s">
        <v>32</v>
      </c>
      <c r="W259">
        <v>18</v>
      </c>
      <c r="X259">
        <v>17.100000000000001</v>
      </c>
      <c r="Y259">
        <v>720</v>
      </c>
      <c r="Z259" s="4">
        <v>-1</v>
      </c>
      <c r="AA259" s="1">
        <v>43517</v>
      </c>
      <c r="AB259" s="6">
        <f t="shared" si="24"/>
        <v>43497</v>
      </c>
      <c r="AC259" s="6">
        <f t="shared" si="25"/>
        <v>43517</v>
      </c>
      <c r="AD259" s="6" t="str">
        <f t="shared" si="26"/>
        <v>Thursday</v>
      </c>
      <c r="AE259" s="2">
        <v>0.52725694444444449</v>
      </c>
      <c r="AF259" s="4">
        <v>1</v>
      </c>
      <c r="AG259" s="1">
        <v>43518</v>
      </c>
      <c r="AH259" s="6">
        <f t="shared" si="27"/>
        <v>43497</v>
      </c>
      <c r="AI259" s="6">
        <f t="shared" si="28"/>
        <v>43518</v>
      </c>
      <c r="AJ259" s="6" t="str">
        <f t="shared" si="29"/>
        <v>Friday</v>
      </c>
      <c r="AK259" s="2">
        <v>0.36959490740740741</v>
      </c>
      <c r="AL259" t="s">
        <v>33</v>
      </c>
      <c r="AM259" t="s">
        <v>33</v>
      </c>
      <c r="AN259" t="s">
        <v>46</v>
      </c>
      <c r="AO259" t="s">
        <v>27</v>
      </c>
    </row>
    <row r="260" spans="1:41" x14ac:dyDescent="0.2">
      <c r="A260" t="s">
        <v>27</v>
      </c>
      <c r="B260">
        <v>2290052</v>
      </c>
      <c r="C260" t="s">
        <v>28</v>
      </c>
      <c r="G260" t="s">
        <v>29</v>
      </c>
      <c r="I260">
        <v>11074</v>
      </c>
      <c r="J260" t="s">
        <v>30</v>
      </c>
      <c r="K260" t="s">
        <v>83</v>
      </c>
      <c r="L260">
        <f>VLOOKUP($K260,Key!$A$1:$D$106,2,FALSE)</f>
        <v>43.074655999999997</v>
      </c>
      <c r="M260">
        <f>VLOOKUP($K260,Key!$A$1:$D$106,3,FALSE)</f>
        <v>-87.889011999999994</v>
      </c>
      <c r="N260" t="str">
        <f>VLOOKUP($K260,Key!$A$1:$D$106,4,FALSE)</f>
        <v>Milwaukee</v>
      </c>
      <c r="O260" t="s">
        <v>53</v>
      </c>
      <c r="P260">
        <f>VLOOKUP($O260,Key!$A$1:$D$106,2,FALSE)</f>
        <v>43.049909999999997</v>
      </c>
      <c r="Q260">
        <f>VLOOKUP($O260,Key!$A$1:$D$106,3,FALSE)</f>
        <v>-87.914237</v>
      </c>
      <c r="R260" t="str">
        <f>VLOOKUP($O260,Key!$A$1:$D$106,4,FALSE)</f>
        <v>Milwaukee</v>
      </c>
      <c r="S260">
        <v>1210</v>
      </c>
      <c r="T260">
        <v>0</v>
      </c>
      <c r="U260">
        <v>0</v>
      </c>
      <c r="V260" t="s">
        <v>32</v>
      </c>
      <c r="W260">
        <v>18</v>
      </c>
      <c r="X260">
        <v>17.100000000000001</v>
      </c>
      <c r="Y260">
        <v>720</v>
      </c>
      <c r="Z260" s="5">
        <v>-1</v>
      </c>
      <c r="AA260" s="1">
        <v>43517</v>
      </c>
      <c r="AB260" s="7">
        <f t="shared" si="24"/>
        <v>43497</v>
      </c>
      <c r="AC260" s="7">
        <f t="shared" si="25"/>
        <v>43517</v>
      </c>
      <c r="AD260" s="7" t="str">
        <f t="shared" si="26"/>
        <v>Thursday</v>
      </c>
      <c r="AE260" s="2">
        <v>0.53074074074074074</v>
      </c>
      <c r="AF260" s="5">
        <v>1</v>
      </c>
      <c r="AG260" s="1">
        <v>43518</v>
      </c>
      <c r="AH260" s="7">
        <f t="shared" si="27"/>
        <v>43497</v>
      </c>
      <c r="AI260" s="7">
        <f t="shared" si="28"/>
        <v>43518</v>
      </c>
      <c r="AJ260" s="7" t="str">
        <f t="shared" si="29"/>
        <v>Friday</v>
      </c>
      <c r="AK260" s="2">
        <v>0.37134259259259261</v>
      </c>
      <c r="AL260" t="s">
        <v>33</v>
      </c>
      <c r="AM260" t="s">
        <v>33</v>
      </c>
      <c r="AN260" t="s">
        <v>46</v>
      </c>
      <c r="AO260" t="s">
        <v>27</v>
      </c>
    </row>
    <row r="261" spans="1:41" x14ac:dyDescent="0.2">
      <c r="A261" t="s">
        <v>27</v>
      </c>
      <c r="B261">
        <v>2290052</v>
      </c>
      <c r="C261" t="s">
        <v>28</v>
      </c>
      <c r="G261" t="s">
        <v>29</v>
      </c>
      <c r="I261">
        <v>12535</v>
      </c>
      <c r="J261" t="s">
        <v>30</v>
      </c>
      <c r="K261" t="s">
        <v>84</v>
      </c>
      <c r="L261">
        <f>VLOOKUP($K261,Key!$A$1:$D$106,2,FALSE)</f>
        <v>43.074890000000003</v>
      </c>
      <c r="M261">
        <f>VLOOKUP($K261,Key!$A$1:$D$106,3,FALSE)</f>
        <v>-87.882810000000006</v>
      </c>
      <c r="N261" t="str">
        <f>VLOOKUP($K261,Key!$A$1:$D$106,4,FALSE)</f>
        <v>Milwaukee</v>
      </c>
      <c r="O261" t="s">
        <v>84</v>
      </c>
      <c r="P261">
        <f>VLOOKUP($O261,Key!$A$1:$D$106,2,FALSE)</f>
        <v>43.074890000000003</v>
      </c>
      <c r="Q261">
        <f>VLOOKUP($O261,Key!$A$1:$D$106,3,FALSE)</f>
        <v>-87.882810000000006</v>
      </c>
      <c r="R261" t="str">
        <f>VLOOKUP($O261,Key!$A$1:$D$106,4,FALSE)</f>
        <v>Milwaukee</v>
      </c>
      <c r="S261">
        <v>1</v>
      </c>
      <c r="T261">
        <v>0</v>
      </c>
      <c r="U261">
        <v>0</v>
      </c>
      <c r="V261" t="s">
        <v>32</v>
      </c>
      <c r="W261">
        <v>0</v>
      </c>
      <c r="X261">
        <v>0</v>
      </c>
      <c r="Y261">
        <v>0</v>
      </c>
      <c r="Z261" s="4">
        <v>-1</v>
      </c>
      <c r="AA261" s="1">
        <v>43523</v>
      </c>
      <c r="AB261" s="6">
        <f t="shared" si="24"/>
        <v>43497</v>
      </c>
      <c r="AC261" s="6">
        <f t="shared" si="25"/>
        <v>43523</v>
      </c>
      <c r="AD261" s="6" t="str">
        <f t="shared" si="26"/>
        <v>Wednesday</v>
      </c>
      <c r="AE261" s="2">
        <v>0.6519328703703704</v>
      </c>
      <c r="AF261" s="4">
        <v>1</v>
      </c>
      <c r="AG261" s="1">
        <v>43523</v>
      </c>
      <c r="AH261" s="6">
        <f t="shared" si="27"/>
        <v>43497</v>
      </c>
      <c r="AI261" s="6">
        <f t="shared" si="28"/>
        <v>43523</v>
      </c>
      <c r="AJ261" s="6" t="str">
        <f t="shared" si="29"/>
        <v>Wednesday</v>
      </c>
      <c r="AK261" s="2">
        <v>0.65219907407407407</v>
      </c>
      <c r="AL261" t="s">
        <v>32</v>
      </c>
      <c r="AM261" t="s">
        <v>33</v>
      </c>
      <c r="AN261" t="s">
        <v>34</v>
      </c>
      <c r="AO261" t="s">
        <v>27</v>
      </c>
    </row>
    <row r="262" spans="1:41" x14ac:dyDescent="0.2">
      <c r="A262" t="s">
        <v>27</v>
      </c>
      <c r="B262">
        <v>2290052</v>
      </c>
      <c r="C262" t="s">
        <v>28</v>
      </c>
      <c r="G262" t="s">
        <v>29</v>
      </c>
      <c r="I262">
        <v>12589</v>
      </c>
      <c r="J262" t="s">
        <v>30</v>
      </c>
      <c r="K262" t="s">
        <v>35</v>
      </c>
      <c r="L262">
        <f>VLOOKUP($K262,Key!$A$1:$D$106,2,FALSE)</f>
        <v>43.042490000000001</v>
      </c>
      <c r="M262">
        <f>VLOOKUP($K262,Key!$A$1:$D$106,3,FALSE)</f>
        <v>-87.909959999999998</v>
      </c>
      <c r="N262" t="str">
        <f>VLOOKUP($K262,Key!$A$1:$D$106,4,FALSE)</f>
        <v>Milwaukee</v>
      </c>
      <c r="O262" t="s">
        <v>53</v>
      </c>
      <c r="P262">
        <f>VLOOKUP($O262,Key!$A$1:$D$106,2,FALSE)</f>
        <v>43.049909999999997</v>
      </c>
      <c r="Q262">
        <f>VLOOKUP($O262,Key!$A$1:$D$106,3,FALSE)</f>
        <v>-87.914237</v>
      </c>
      <c r="R262" t="str">
        <f>VLOOKUP($O262,Key!$A$1:$D$106,4,FALSE)</f>
        <v>Milwaukee</v>
      </c>
      <c r="S262">
        <v>19801</v>
      </c>
      <c r="T262">
        <v>0</v>
      </c>
      <c r="U262">
        <v>0</v>
      </c>
      <c r="V262" t="s">
        <v>32</v>
      </c>
      <c r="W262">
        <v>18</v>
      </c>
      <c r="X262">
        <v>17.100000000000001</v>
      </c>
      <c r="Y262">
        <v>720</v>
      </c>
      <c r="Z262" s="5">
        <v>-1</v>
      </c>
      <c r="AA262" s="1">
        <v>43504</v>
      </c>
      <c r="AB262" s="7">
        <f t="shared" si="24"/>
        <v>43497</v>
      </c>
      <c r="AC262" s="7">
        <f t="shared" si="25"/>
        <v>43504</v>
      </c>
      <c r="AD262" s="7" t="str">
        <f t="shared" si="26"/>
        <v>Friday</v>
      </c>
      <c r="AE262" s="2">
        <v>0.61885416666666659</v>
      </c>
      <c r="AF262" s="5">
        <v>1</v>
      </c>
      <c r="AG262" s="1">
        <v>43518</v>
      </c>
      <c r="AH262" s="7">
        <f t="shared" si="27"/>
        <v>43497</v>
      </c>
      <c r="AI262" s="7">
        <f t="shared" si="28"/>
        <v>43518</v>
      </c>
      <c r="AJ262" s="7" t="str">
        <f t="shared" si="29"/>
        <v>Friday</v>
      </c>
      <c r="AK262" s="2">
        <v>0.36949074074074079</v>
      </c>
      <c r="AL262" t="s">
        <v>33</v>
      </c>
      <c r="AM262" t="s">
        <v>33</v>
      </c>
      <c r="AN262" t="s">
        <v>46</v>
      </c>
      <c r="AO262" t="s">
        <v>27</v>
      </c>
    </row>
    <row r="263" spans="1:41" x14ac:dyDescent="0.2">
      <c r="A263" t="s">
        <v>27</v>
      </c>
      <c r="B263">
        <v>2290052</v>
      </c>
      <c r="C263" t="s">
        <v>28</v>
      </c>
      <c r="G263" t="s">
        <v>29</v>
      </c>
      <c r="I263">
        <v>108</v>
      </c>
      <c r="J263" t="s">
        <v>30</v>
      </c>
      <c r="K263" t="s">
        <v>35</v>
      </c>
      <c r="L263">
        <f>VLOOKUP($K263,Key!$A$1:$D$106,2,FALSE)</f>
        <v>43.042490000000001</v>
      </c>
      <c r="M263">
        <f>VLOOKUP($K263,Key!$A$1:$D$106,3,FALSE)</f>
        <v>-87.909959999999998</v>
      </c>
      <c r="N263" t="str">
        <f>VLOOKUP($K263,Key!$A$1:$D$106,4,FALSE)</f>
        <v>Milwaukee</v>
      </c>
      <c r="O263" t="s">
        <v>35</v>
      </c>
      <c r="P263">
        <f>VLOOKUP($O263,Key!$A$1:$D$106,2,FALSE)</f>
        <v>43.042490000000001</v>
      </c>
      <c r="Q263">
        <f>VLOOKUP($O263,Key!$A$1:$D$106,3,FALSE)</f>
        <v>-87.909959999999998</v>
      </c>
      <c r="R263" t="str">
        <f>VLOOKUP($O263,Key!$A$1:$D$106,4,FALSE)</f>
        <v>Milwaukee</v>
      </c>
      <c r="S263">
        <v>793</v>
      </c>
      <c r="T263">
        <v>0</v>
      </c>
      <c r="U263">
        <v>0</v>
      </c>
      <c r="V263" t="s">
        <v>32</v>
      </c>
      <c r="W263">
        <v>18</v>
      </c>
      <c r="X263">
        <v>17.100000000000001</v>
      </c>
      <c r="Y263">
        <v>720</v>
      </c>
      <c r="Z263" s="4">
        <v>-1</v>
      </c>
      <c r="AA263" s="1">
        <v>43504</v>
      </c>
      <c r="AB263" s="6">
        <f t="shared" si="24"/>
        <v>43497</v>
      </c>
      <c r="AC263" s="6">
        <f t="shared" si="25"/>
        <v>43504</v>
      </c>
      <c r="AD263" s="6" t="str">
        <f t="shared" si="26"/>
        <v>Friday</v>
      </c>
      <c r="AE263" s="2">
        <v>0.62001157407407403</v>
      </c>
      <c r="AF263" s="4">
        <v>1</v>
      </c>
      <c r="AG263" s="1">
        <v>43505</v>
      </c>
      <c r="AH263" s="6">
        <f t="shared" si="27"/>
        <v>43497</v>
      </c>
      <c r="AI263" s="6">
        <f t="shared" si="28"/>
        <v>43505</v>
      </c>
      <c r="AJ263" s="6" t="str">
        <f t="shared" si="29"/>
        <v>Saturday</v>
      </c>
      <c r="AK263" s="2">
        <v>0.17082175925925924</v>
      </c>
      <c r="AL263" t="s">
        <v>33</v>
      </c>
      <c r="AM263" t="s">
        <v>33</v>
      </c>
      <c r="AN263" t="s">
        <v>34</v>
      </c>
      <c r="AO263" t="s">
        <v>27</v>
      </c>
    </row>
    <row r="264" spans="1:41" x14ac:dyDescent="0.2">
      <c r="A264" t="s">
        <v>27</v>
      </c>
      <c r="B264">
        <v>2290052</v>
      </c>
      <c r="C264" t="s">
        <v>28</v>
      </c>
      <c r="G264" t="s">
        <v>29</v>
      </c>
      <c r="I264">
        <v>91</v>
      </c>
      <c r="J264" t="s">
        <v>30</v>
      </c>
      <c r="K264" t="s">
        <v>71</v>
      </c>
      <c r="L264">
        <f>VLOOKUP($K264,Key!$A$1:$D$106,2,FALSE)</f>
        <v>43.038719999999998</v>
      </c>
      <c r="M264">
        <f>VLOOKUP($K264,Key!$A$1:$D$106,3,FALSE)</f>
        <v>-87.905339999999995</v>
      </c>
      <c r="N264" t="str">
        <f>VLOOKUP($K264,Key!$A$1:$D$106,4,FALSE)</f>
        <v>Milwaukee</v>
      </c>
      <c r="O264" t="s">
        <v>71</v>
      </c>
      <c r="P264">
        <f>VLOOKUP($O264,Key!$A$1:$D$106,2,FALSE)</f>
        <v>43.038719999999998</v>
      </c>
      <c r="Q264">
        <f>VLOOKUP($O264,Key!$A$1:$D$106,3,FALSE)</f>
        <v>-87.905339999999995</v>
      </c>
      <c r="R264" t="str">
        <f>VLOOKUP($O264,Key!$A$1:$D$106,4,FALSE)</f>
        <v>Milwaukee</v>
      </c>
      <c r="S264">
        <v>1</v>
      </c>
      <c r="T264">
        <v>0</v>
      </c>
      <c r="U264">
        <v>0</v>
      </c>
      <c r="V264" t="s">
        <v>32</v>
      </c>
      <c r="W264">
        <v>0</v>
      </c>
      <c r="X264">
        <v>0</v>
      </c>
      <c r="Y264">
        <v>0</v>
      </c>
      <c r="Z264" s="5">
        <v>-1</v>
      </c>
      <c r="AA264" s="1">
        <v>43509</v>
      </c>
      <c r="AB264" s="7">
        <f t="shared" si="24"/>
        <v>43497</v>
      </c>
      <c r="AC264" s="7">
        <f t="shared" si="25"/>
        <v>43509</v>
      </c>
      <c r="AD264" s="7" t="str">
        <f t="shared" si="26"/>
        <v>Wednesday</v>
      </c>
      <c r="AE264" s="2">
        <v>0.66086805555555561</v>
      </c>
      <c r="AF264" s="5">
        <v>1</v>
      </c>
      <c r="AG264" s="1">
        <v>43509</v>
      </c>
      <c r="AH264" s="7">
        <f t="shared" si="27"/>
        <v>43497</v>
      </c>
      <c r="AI264" s="7">
        <f t="shared" si="28"/>
        <v>43509</v>
      </c>
      <c r="AJ264" s="7" t="str">
        <f t="shared" si="29"/>
        <v>Wednesday</v>
      </c>
      <c r="AK264" s="2">
        <v>0.66111111111111109</v>
      </c>
      <c r="AL264" t="s">
        <v>32</v>
      </c>
      <c r="AM264" t="s">
        <v>33</v>
      </c>
      <c r="AN264" t="s">
        <v>34</v>
      </c>
      <c r="AO264" t="s">
        <v>27</v>
      </c>
    </row>
    <row r="265" spans="1:41" x14ac:dyDescent="0.2">
      <c r="A265" t="s">
        <v>27</v>
      </c>
      <c r="B265">
        <v>2290052</v>
      </c>
      <c r="C265" t="s">
        <v>28</v>
      </c>
      <c r="G265" t="s">
        <v>29</v>
      </c>
      <c r="I265">
        <v>8</v>
      </c>
      <c r="J265" t="s">
        <v>30</v>
      </c>
      <c r="K265" t="s">
        <v>71</v>
      </c>
      <c r="L265">
        <f>VLOOKUP($K265,Key!$A$1:$D$106,2,FALSE)</f>
        <v>43.038719999999998</v>
      </c>
      <c r="M265">
        <f>VLOOKUP($K265,Key!$A$1:$D$106,3,FALSE)</f>
        <v>-87.905339999999995</v>
      </c>
      <c r="N265" t="str">
        <f>VLOOKUP($K265,Key!$A$1:$D$106,4,FALSE)</f>
        <v>Milwaukee</v>
      </c>
      <c r="O265" t="s">
        <v>71</v>
      </c>
      <c r="P265">
        <f>VLOOKUP($O265,Key!$A$1:$D$106,2,FALSE)</f>
        <v>43.038719999999998</v>
      </c>
      <c r="Q265">
        <f>VLOOKUP($O265,Key!$A$1:$D$106,3,FALSE)</f>
        <v>-87.905339999999995</v>
      </c>
      <c r="R265" t="str">
        <f>VLOOKUP($O265,Key!$A$1:$D$106,4,FALSE)</f>
        <v>Milwaukee</v>
      </c>
      <c r="S265">
        <v>5</v>
      </c>
      <c r="T265">
        <v>0</v>
      </c>
      <c r="U265">
        <v>0</v>
      </c>
      <c r="V265" t="s">
        <v>32</v>
      </c>
      <c r="W265">
        <v>0</v>
      </c>
      <c r="X265">
        <v>0</v>
      </c>
      <c r="Y265">
        <v>0</v>
      </c>
      <c r="Z265" s="4">
        <v>-1</v>
      </c>
      <c r="AA265" s="1">
        <v>43509</v>
      </c>
      <c r="AB265" s="6">
        <f t="shared" si="24"/>
        <v>43497</v>
      </c>
      <c r="AC265" s="6">
        <f t="shared" si="25"/>
        <v>43509</v>
      </c>
      <c r="AD265" s="6" t="str">
        <f t="shared" si="26"/>
        <v>Wednesday</v>
      </c>
      <c r="AE265" s="2">
        <v>0.65725694444444438</v>
      </c>
      <c r="AF265" s="4">
        <v>1</v>
      </c>
      <c r="AG265" s="1">
        <v>43509</v>
      </c>
      <c r="AH265" s="6">
        <f t="shared" si="27"/>
        <v>43497</v>
      </c>
      <c r="AI265" s="6">
        <f t="shared" si="28"/>
        <v>43509</v>
      </c>
      <c r="AJ265" s="6" t="str">
        <f t="shared" si="29"/>
        <v>Wednesday</v>
      </c>
      <c r="AK265" s="2">
        <v>0.66065972222222225</v>
      </c>
      <c r="AL265" t="s">
        <v>32</v>
      </c>
      <c r="AM265" t="s">
        <v>33</v>
      </c>
      <c r="AN265" t="s">
        <v>34</v>
      </c>
      <c r="AO265" t="s">
        <v>27</v>
      </c>
    </row>
    <row r="266" spans="1:41" x14ac:dyDescent="0.2">
      <c r="A266" t="s">
        <v>27</v>
      </c>
      <c r="B266">
        <v>2290052</v>
      </c>
      <c r="C266" t="s">
        <v>28</v>
      </c>
      <c r="G266" t="s">
        <v>29</v>
      </c>
      <c r="I266">
        <v>12535</v>
      </c>
      <c r="J266" t="s">
        <v>30</v>
      </c>
      <c r="K266" t="s">
        <v>85</v>
      </c>
      <c r="L266">
        <f>VLOOKUP($K266,Key!$A$1:$D$106,2,FALSE)</f>
        <v>43.078530000000001</v>
      </c>
      <c r="M266">
        <f>VLOOKUP($K266,Key!$A$1:$D$106,3,FALSE)</f>
        <v>-87.882620000000003</v>
      </c>
      <c r="N266" t="str">
        <f>VLOOKUP($K266,Key!$A$1:$D$106,4,FALSE)</f>
        <v>Milwaukee</v>
      </c>
      <c r="O266" t="s">
        <v>85</v>
      </c>
      <c r="P266">
        <f>VLOOKUP($O266,Key!$A$1:$D$106,2,FALSE)</f>
        <v>43.078530000000001</v>
      </c>
      <c r="Q266">
        <f>VLOOKUP($O266,Key!$A$1:$D$106,3,FALSE)</f>
        <v>-87.882620000000003</v>
      </c>
      <c r="R266" t="str">
        <f>VLOOKUP($O266,Key!$A$1:$D$106,4,FALSE)</f>
        <v>Milwaukee</v>
      </c>
      <c r="S266">
        <v>1</v>
      </c>
      <c r="T266">
        <v>0</v>
      </c>
      <c r="U266">
        <v>0</v>
      </c>
      <c r="V266" t="s">
        <v>32</v>
      </c>
      <c r="W266">
        <v>0</v>
      </c>
      <c r="X266">
        <v>0</v>
      </c>
      <c r="Y266">
        <v>0</v>
      </c>
      <c r="Z266" s="5">
        <v>-1</v>
      </c>
      <c r="AA266" s="1">
        <v>43509</v>
      </c>
      <c r="AB266" s="7">
        <f t="shared" si="24"/>
        <v>43497</v>
      </c>
      <c r="AC266" s="7">
        <f t="shared" si="25"/>
        <v>43509</v>
      </c>
      <c r="AD266" s="7" t="str">
        <f t="shared" si="26"/>
        <v>Wednesday</v>
      </c>
      <c r="AE266" s="2">
        <v>0.47474537037037035</v>
      </c>
      <c r="AF266" s="5">
        <v>1</v>
      </c>
      <c r="AG266" s="1">
        <v>43509</v>
      </c>
      <c r="AH266" s="7">
        <f t="shared" si="27"/>
        <v>43497</v>
      </c>
      <c r="AI266" s="7">
        <f t="shared" si="28"/>
        <v>43509</v>
      </c>
      <c r="AJ266" s="7" t="str">
        <f t="shared" si="29"/>
        <v>Wednesday</v>
      </c>
      <c r="AK266" s="2">
        <v>0.47528935185185189</v>
      </c>
      <c r="AL266" t="s">
        <v>32</v>
      </c>
      <c r="AM266" t="s">
        <v>33</v>
      </c>
      <c r="AN266" t="s">
        <v>34</v>
      </c>
      <c r="AO266" t="s">
        <v>27</v>
      </c>
    </row>
    <row r="267" spans="1:41" x14ac:dyDescent="0.2">
      <c r="A267" t="s">
        <v>27</v>
      </c>
      <c r="B267">
        <v>2290052</v>
      </c>
      <c r="C267" t="s">
        <v>28</v>
      </c>
      <c r="G267" t="s">
        <v>29</v>
      </c>
      <c r="I267">
        <v>5525</v>
      </c>
      <c r="J267" t="s">
        <v>30</v>
      </c>
      <c r="K267" t="s">
        <v>87</v>
      </c>
      <c r="L267">
        <f>VLOOKUP($K267,Key!$A$1:$D$106,2,FALSE)</f>
        <v>43.045712999999999</v>
      </c>
      <c r="M267">
        <f>VLOOKUP($K267,Key!$A$1:$D$106,3,FALSE)</f>
        <v>-87.899756999999994</v>
      </c>
      <c r="N267" t="str">
        <f>VLOOKUP($K267,Key!$A$1:$D$106,4,FALSE)</f>
        <v>Milwaukee</v>
      </c>
      <c r="O267" t="s">
        <v>87</v>
      </c>
      <c r="P267">
        <f>VLOOKUP($O267,Key!$A$1:$D$106,2,FALSE)</f>
        <v>43.045712999999999</v>
      </c>
      <c r="Q267">
        <f>VLOOKUP($O267,Key!$A$1:$D$106,3,FALSE)</f>
        <v>-87.899756999999994</v>
      </c>
      <c r="R267" t="str">
        <f>VLOOKUP($O267,Key!$A$1:$D$106,4,FALSE)</f>
        <v>Milwaukee</v>
      </c>
      <c r="S267">
        <v>1</v>
      </c>
      <c r="T267">
        <v>0</v>
      </c>
      <c r="U267">
        <v>0</v>
      </c>
      <c r="V267" t="s">
        <v>32</v>
      </c>
      <c r="W267">
        <v>0</v>
      </c>
      <c r="X267">
        <v>0</v>
      </c>
      <c r="Y267">
        <v>0</v>
      </c>
      <c r="Z267" s="4">
        <v>-1</v>
      </c>
      <c r="AA267" s="1">
        <v>43509</v>
      </c>
      <c r="AB267" s="6">
        <f t="shared" si="24"/>
        <v>43497</v>
      </c>
      <c r="AC267" s="6">
        <f t="shared" si="25"/>
        <v>43509</v>
      </c>
      <c r="AD267" s="6" t="str">
        <f t="shared" si="26"/>
        <v>Wednesday</v>
      </c>
      <c r="AE267" s="2">
        <v>0.43050925925925926</v>
      </c>
      <c r="AF267" s="4">
        <v>1</v>
      </c>
      <c r="AG267" s="1">
        <v>43509</v>
      </c>
      <c r="AH267" s="6">
        <f t="shared" si="27"/>
        <v>43497</v>
      </c>
      <c r="AI267" s="6">
        <f t="shared" si="28"/>
        <v>43509</v>
      </c>
      <c r="AJ267" s="6" t="str">
        <f t="shared" si="29"/>
        <v>Wednesday</v>
      </c>
      <c r="AK267" s="2">
        <v>0.43083333333333335</v>
      </c>
      <c r="AL267" t="s">
        <v>32</v>
      </c>
      <c r="AM267" t="s">
        <v>33</v>
      </c>
      <c r="AN267" t="s">
        <v>34</v>
      </c>
      <c r="AO267" t="s">
        <v>27</v>
      </c>
    </row>
    <row r="268" spans="1:41" x14ac:dyDescent="0.2">
      <c r="A268" t="s">
        <v>27</v>
      </c>
      <c r="B268">
        <v>2290052</v>
      </c>
      <c r="C268" t="s">
        <v>28</v>
      </c>
      <c r="G268" t="s">
        <v>29</v>
      </c>
      <c r="I268">
        <v>344</v>
      </c>
      <c r="J268" t="s">
        <v>30</v>
      </c>
      <c r="K268" t="s">
        <v>87</v>
      </c>
      <c r="L268">
        <f>VLOOKUP($K268,Key!$A$1:$D$106,2,FALSE)</f>
        <v>43.045712999999999</v>
      </c>
      <c r="M268">
        <f>VLOOKUP($K268,Key!$A$1:$D$106,3,FALSE)</f>
        <v>-87.899756999999994</v>
      </c>
      <c r="N268" t="str">
        <f>VLOOKUP($K268,Key!$A$1:$D$106,4,FALSE)</f>
        <v>Milwaukee</v>
      </c>
      <c r="O268" t="s">
        <v>87</v>
      </c>
      <c r="P268">
        <f>VLOOKUP($O268,Key!$A$1:$D$106,2,FALSE)</f>
        <v>43.045712999999999</v>
      </c>
      <c r="Q268">
        <f>VLOOKUP($O268,Key!$A$1:$D$106,3,FALSE)</f>
        <v>-87.899756999999994</v>
      </c>
      <c r="R268" t="str">
        <f>VLOOKUP($O268,Key!$A$1:$D$106,4,FALSE)</f>
        <v>Milwaukee</v>
      </c>
      <c r="S268">
        <v>1</v>
      </c>
      <c r="T268">
        <v>0</v>
      </c>
      <c r="U268">
        <v>0</v>
      </c>
      <c r="V268" t="s">
        <v>32</v>
      </c>
      <c r="W268">
        <v>0</v>
      </c>
      <c r="X268">
        <v>0</v>
      </c>
      <c r="Y268">
        <v>0</v>
      </c>
      <c r="Z268" s="5">
        <v>-1</v>
      </c>
      <c r="AA268" s="1">
        <v>43509</v>
      </c>
      <c r="AB268" s="7">
        <f t="shared" si="24"/>
        <v>43497</v>
      </c>
      <c r="AC268" s="7">
        <f t="shared" si="25"/>
        <v>43509</v>
      </c>
      <c r="AD268" s="7" t="str">
        <f t="shared" si="26"/>
        <v>Wednesday</v>
      </c>
      <c r="AE268" s="2">
        <v>0.43103009259259256</v>
      </c>
      <c r="AF268" s="5">
        <v>1</v>
      </c>
      <c r="AG268" s="1">
        <v>43509</v>
      </c>
      <c r="AH268" s="7">
        <f t="shared" si="27"/>
        <v>43497</v>
      </c>
      <c r="AI268" s="7">
        <f t="shared" si="28"/>
        <v>43509</v>
      </c>
      <c r="AJ268" s="7" t="str">
        <f t="shared" si="29"/>
        <v>Wednesday</v>
      </c>
      <c r="AK268" s="2">
        <v>0.4314236111111111</v>
      </c>
      <c r="AL268" t="s">
        <v>32</v>
      </c>
      <c r="AM268" t="s">
        <v>33</v>
      </c>
      <c r="AN268" t="s">
        <v>34</v>
      </c>
      <c r="AO268" t="s">
        <v>27</v>
      </c>
    </row>
    <row r="269" spans="1:41" x14ac:dyDescent="0.2">
      <c r="A269" t="s">
        <v>27</v>
      </c>
      <c r="B269">
        <v>2290052</v>
      </c>
      <c r="C269" t="s">
        <v>28</v>
      </c>
      <c r="G269" t="s">
        <v>29</v>
      </c>
      <c r="I269">
        <v>5423</v>
      </c>
      <c r="J269" t="s">
        <v>30</v>
      </c>
      <c r="K269" t="s">
        <v>87</v>
      </c>
      <c r="L269">
        <f>VLOOKUP($K269,Key!$A$1:$D$106,2,FALSE)</f>
        <v>43.045712999999999</v>
      </c>
      <c r="M269">
        <f>VLOOKUP($K269,Key!$A$1:$D$106,3,FALSE)</f>
        <v>-87.899756999999994</v>
      </c>
      <c r="N269" t="str">
        <f>VLOOKUP($K269,Key!$A$1:$D$106,4,FALSE)</f>
        <v>Milwaukee</v>
      </c>
      <c r="O269" t="s">
        <v>87</v>
      </c>
      <c r="P269">
        <f>VLOOKUP($O269,Key!$A$1:$D$106,2,FALSE)</f>
        <v>43.045712999999999</v>
      </c>
      <c r="Q269">
        <f>VLOOKUP($O269,Key!$A$1:$D$106,3,FALSE)</f>
        <v>-87.899756999999994</v>
      </c>
      <c r="R269" t="str">
        <f>VLOOKUP($O269,Key!$A$1:$D$106,4,FALSE)</f>
        <v>Milwaukee</v>
      </c>
      <c r="S269">
        <v>1</v>
      </c>
      <c r="T269">
        <v>0</v>
      </c>
      <c r="U269">
        <v>0</v>
      </c>
      <c r="V269" t="s">
        <v>32</v>
      </c>
      <c r="W269">
        <v>0</v>
      </c>
      <c r="X269">
        <v>0</v>
      </c>
      <c r="Y269">
        <v>0</v>
      </c>
      <c r="Z269" s="4">
        <v>-1</v>
      </c>
      <c r="AA269" s="1">
        <v>43509</v>
      </c>
      <c r="AB269" s="6">
        <f t="shared" si="24"/>
        <v>43497</v>
      </c>
      <c r="AC269" s="6">
        <f t="shared" si="25"/>
        <v>43509</v>
      </c>
      <c r="AD269" s="6" t="str">
        <f t="shared" si="26"/>
        <v>Wednesday</v>
      </c>
      <c r="AE269" s="2">
        <v>0.43166666666666664</v>
      </c>
      <c r="AF269" s="4">
        <v>1</v>
      </c>
      <c r="AG269" s="1">
        <v>43509</v>
      </c>
      <c r="AH269" s="6">
        <f t="shared" si="27"/>
        <v>43497</v>
      </c>
      <c r="AI269" s="6">
        <f t="shared" si="28"/>
        <v>43509</v>
      </c>
      <c r="AJ269" s="6" t="str">
        <f t="shared" si="29"/>
        <v>Wednesday</v>
      </c>
      <c r="AK269" s="2">
        <v>0.43209490740740741</v>
      </c>
      <c r="AL269" t="s">
        <v>32</v>
      </c>
      <c r="AM269" t="s">
        <v>33</v>
      </c>
      <c r="AN269" t="s">
        <v>34</v>
      </c>
      <c r="AO269" t="s">
        <v>27</v>
      </c>
    </row>
    <row r="270" spans="1:41" x14ac:dyDescent="0.2">
      <c r="A270" t="s">
        <v>27</v>
      </c>
      <c r="B270">
        <v>2290052</v>
      </c>
      <c r="C270" t="s">
        <v>28</v>
      </c>
      <c r="G270" t="s">
        <v>29</v>
      </c>
      <c r="I270">
        <v>5497</v>
      </c>
      <c r="J270" t="s">
        <v>30</v>
      </c>
      <c r="K270" t="s">
        <v>87</v>
      </c>
      <c r="L270">
        <f>VLOOKUP($K270,Key!$A$1:$D$106,2,FALSE)</f>
        <v>43.045712999999999</v>
      </c>
      <c r="M270">
        <f>VLOOKUP($K270,Key!$A$1:$D$106,3,FALSE)</f>
        <v>-87.899756999999994</v>
      </c>
      <c r="N270" t="str">
        <f>VLOOKUP($K270,Key!$A$1:$D$106,4,FALSE)</f>
        <v>Milwaukee</v>
      </c>
      <c r="O270" t="s">
        <v>87</v>
      </c>
      <c r="P270">
        <f>VLOOKUP($O270,Key!$A$1:$D$106,2,FALSE)</f>
        <v>43.045712999999999</v>
      </c>
      <c r="Q270">
        <f>VLOOKUP($O270,Key!$A$1:$D$106,3,FALSE)</f>
        <v>-87.899756999999994</v>
      </c>
      <c r="R270" t="str">
        <f>VLOOKUP($O270,Key!$A$1:$D$106,4,FALSE)</f>
        <v>Milwaukee</v>
      </c>
      <c r="S270">
        <v>1</v>
      </c>
      <c r="T270">
        <v>0</v>
      </c>
      <c r="U270">
        <v>0</v>
      </c>
      <c r="V270" t="s">
        <v>32</v>
      </c>
      <c r="W270">
        <v>0</v>
      </c>
      <c r="X270">
        <v>0</v>
      </c>
      <c r="Y270">
        <v>0</v>
      </c>
      <c r="Z270" s="5">
        <v>-1</v>
      </c>
      <c r="AA270" s="1">
        <v>43509</v>
      </c>
      <c r="AB270" s="7">
        <f t="shared" si="24"/>
        <v>43497</v>
      </c>
      <c r="AC270" s="7">
        <f t="shared" si="25"/>
        <v>43509</v>
      </c>
      <c r="AD270" s="7" t="str">
        <f t="shared" si="26"/>
        <v>Wednesday</v>
      </c>
      <c r="AE270" s="2">
        <v>0.43247685185185186</v>
      </c>
      <c r="AF270" s="5">
        <v>1</v>
      </c>
      <c r="AG270" s="1">
        <v>43509</v>
      </c>
      <c r="AH270" s="7">
        <f t="shared" si="27"/>
        <v>43497</v>
      </c>
      <c r="AI270" s="7">
        <f t="shared" si="28"/>
        <v>43509</v>
      </c>
      <c r="AJ270" s="7" t="str">
        <f t="shared" si="29"/>
        <v>Wednesday</v>
      </c>
      <c r="AK270" s="2">
        <v>0.43293981481481486</v>
      </c>
      <c r="AL270" t="s">
        <v>32</v>
      </c>
      <c r="AM270" t="s">
        <v>33</v>
      </c>
      <c r="AN270" t="s">
        <v>34</v>
      </c>
      <c r="AO270" t="s">
        <v>27</v>
      </c>
    </row>
    <row r="271" spans="1:41" x14ac:dyDescent="0.2">
      <c r="A271" t="s">
        <v>27</v>
      </c>
      <c r="B271">
        <v>2290052</v>
      </c>
      <c r="C271" t="s">
        <v>28</v>
      </c>
      <c r="G271" t="s">
        <v>29</v>
      </c>
      <c r="I271">
        <v>5427</v>
      </c>
      <c r="J271" t="s">
        <v>30</v>
      </c>
      <c r="K271" t="s">
        <v>87</v>
      </c>
      <c r="L271">
        <f>VLOOKUP($K271,Key!$A$1:$D$106,2,FALSE)</f>
        <v>43.045712999999999</v>
      </c>
      <c r="M271">
        <f>VLOOKUP($K271,Key!$A$1:$D$106,3,FALSE)</f>
        <v>-87.899756999999994</v>
      </c>
      <c r="N271" t="str">
        <f>VLOOKUP($K271,Key!$A$1:$D$106,4,FALSE)</f>
        <v>Milwaukee</v>
      </c>
      <c r="O271" t="s">
        <v>87</v>
      </c>
      <c r="P271">
        <f>VLOOKUP($O271,Key!$A$1:$D$106,2,FALSE)</f>
        <v>43.045712999999999</v>
      </c>
      <c r="Q271">
        <f>VLOOKUP($O271,Key!$A$1:$D$106,3,FALSE)</f>
        <v>-87.899756999999994</v>
      </c>
      <c r="R271" t="str">
        <f>VLOOKUP($O271,Key!$A$1:$D$106,4,FALSE)</f>
        <v>Milwaukee</v>
      </c>
      <c r="S271">
        <v>1</v>
      </c>
      <c r="T271">
        <v>0</v>
      </c>
      <c r="U271">
        <v>0</v>
      </c>
      <c r="V271" t="s">
        <v>32</v>
      </c>
      <c r="W271">
        <v>0</v>
      </c>
      <c r="X271">
        <v>0</v>
      </c>
      <c r="Y271">
        <v>0</v>
      </c>
      <c r="Z271" s="4">
        <v>-1</v>
      </c>
      <c r="AA271" s="1">
        <v>43509</v>
      </c>
      <c r="AB271" s="6">
        <f t="shared" si="24"/>
        <v>43497</v>
      </c>
      <c r="AC271" s="6">
        <f t="shared" si="25"/>
        <v>43509</v>
      </c>
      <c r="AD271" s="6" t="str">
        <f t="shared" si="26"/>
        <v>Wednesday</v>
      </c>
      <c r="AE271" s="2">
        <v>0.43388888888888894</v>
      </c>
      <c r="AF271" s="4">
        <v>1</v>
      </c>
      <c r="AG271" s="1">
        <v>43509</v>
      </c>
      <c r="AH271" s="6">
        <f t="shared" si="27"/>
        <v>43497</v>
      </c>
      <c r="AI271" s="6">
        <f t="shared" si="28"/>
        <v>43509</v>
      </c>
      <c r="AJ271" s="6" t="str">
        <f t="shared" si="29"/>
        <v>Wednesday</v>
      </c>
      <c r="AK271" s="2">
        <v>0.43424768518518514</v>
      </c>
      <c r="AL271" t="s">
        <v>32</v>
      </c>
      <c r="AM271" t="s">
        <v>33</v>
      </c>
      <c r="AN271" t="s">
        <v>34</v>
      </c>
      <c r="AO271" t="s">
        <v>27</v>
      </c>
    </row>
    <row r="272" spans="1:41" x14ac:dyDescent="0.2">
      <c r="A272" t="s">
        <v>27</v>
      </c>
      <c r="B272">
        <v>2290052</v>
      </c>
      <c r="C272" t="s">
        <v>28</v>
      </c>
      <c r="G272" t="s">
        <v>29</v>
      </c>
      <c r="I272">
        <v>202</v>
      </c>
      <c r="J272" t="s">
        <v>30</v>
      </c>
      <c r="K272" t="s">
        <v>45</v>
      </c>
      <c r="L272">
        <f>VLOOKUP($K272,Key!$A$1:$D$106,2,FALSE)</f>
        <v>43.03886</v>
      </c>
      <c r="M272">
        <f>VLOOKUP($K272,Key!$A$1:$D$106,3,FALSE)</f>
        <v>-87.902720000000002</v>
      </c>
      <c r="N272" t="str">
        <f>VLOOKUP($K272,Key!$A$1:$D$106,4,FALSE)</f>
        <v>Milwaukee</v>
      </c>
      <c r="O272" t="s">
        <v>45</v>
      </c>
      <c r="P272">
        <f>VLOOKUP($O272,Key!$A$1:$D$106,2,FALSE)</f>
        <v>43.03886</v>
      </c>
      <c r="Q272">
        <f>VLOOKUP($O272,Key!$A$1:$D$106,3,FALSE)</f>
        <v>-87.902720000000002</v>
      </c>
      <c r="R272" t="str">
        <f>VLOOKUP($O272,Key!$A$1:$D$106,4,FALSE)</f>
        <v>Milwaukee</v>
      </c>
      <c r="S272">
        <v>21622</v>
      </c>
      <c r="T272">
        <v>0</v>
      </c>
      <c r="U272">
        <v>0</v>
      </c>
      <c r="V272" t="s">
        <v>32</v>
      </c>
      <c r="W272">
        <v>18</v>
      </c>
      <c r="X272">
        <v>17.100000000000001</v>
      </c>
      <c r="Y272">
        <v>720</v>
      </c>
      <c r="Z272" s="5">
        <v>-1</v>
      </c>
      <c r="AA272" s="1">
        <v>43509</v>
      </c>
      <c r="AB272" s="7">
        <f t="shared" si="24"/>
        <v>43497</v>
      </c>
      <c r="AC272" s="7">
        <f t="shared" si="25"/>
        <v>43509</v>
      </c>
      <c r="AD272" s="7" t="str">
        <f t="shared" si="26"/>
        <v>Wednesday</v>
      </c>
      <c r="AE272" s="2">
        <v>0.54314814814814816</v>
      </c>
      <c r="AF272" s="5">
        <v>1</v>
      </c>
      <c r="AG272" s="1">
        <v>43524</v>
      </c>
      <c r="AH272" s="7">
        <f t="shared" si="27"/>
        <v>43497</v>
      </c>
      <c r="AI272" s="7">
        <f t="shared" si="28"/>
        <v>43524</v>
      </c>
      <c r="AJ272" s="7" t="str">
        <f t="shared" si="29"/>
        <v>Thursday</v>
      </c>
      <c r="AK272" s="2">
        <v>0.55846064814814811</v>
      </c>
      <c r="AL272" t="s">
        <v>33</v>
      </c>
      <c r="AM272" t="s">
        <v>33</v>
      </c>
      <c r="AN272" t="s">
        <v>34</v>
      </c>
      <c r="AO272" t="s">
        <v>27</v>
      </c>
    </row>
    <row r="273" spans="1:41" x14ac:dyDescent="0.2">
      <c r="A273" t="s">
        <v>27</v>
      </c>
      <c r="B273">
        <v>2290052</v>
      </c>
      <c r="C273" t="s">
        <v>28</v>
      </c>
      <c r="G273" t="s">
        <v>29</v>
      </c>
      <c r="I273">
        <v>5574</v>
      </c>
      <c r="J273" t="s">
        <v>30</v>
      </c>
      <c r="K273" t="s">
        <v>45</v>
      </c>
      <c r="L273">
        <f>VLOOKUP($K273,Key!$A$1:$D$106,2,FALSE)</f>
        <v>43.03886</v>
      </c>
      <c r="M273">
        <f>VLOOKUP($K273,Key!$A$1:$D$106,3,FALSE)</f>
        <v>-87.902720000000002</v>
      </c>
      <c r="N273" t="str">
        <f>VLOOKUP($K273,Key!$A$1:$D$106,4,FALSE)</f>
        <v>Milwaukee</v>
      </c>
      <c r="O273" t="s">
        <v>45</v>
      </c>
      <c r="P273">
        <f>VLOOKUP($O273,Key!$A$1:$D$106,2,FALSE)</f>
        <v>43.03886</v>
      </c>
      <c r="Q273">
        <f>VLOOKUP($O273,Key!$A$1:$D$106,3,FALSE)</f>
        <v>-87.902720000000002</v>
      </c>
      <c r="R273" t="str">
        <f>VLOOKUP($O273,Key!$A$1:$D$106,4,FALSE)</f>
        <v>Milwaukee</v>
      </c>
      <c r="S273">
        <v>0</v>
      </c>
      <c r="T273">
        <v>0</v>
      </c>
      <c r="U273">
        <v>0</v>
      </c>
      <c r="V273" t="s">
        <v>32</v>
      </c>
      <c r="W273">
        <v>0</v>
      </c>
      <c r="X273">
        <v>0</v>
      </c>
      <c r="Y273">
        <v>0</v>
      </c>
      <c r="Z273" s="4">
        <v>-1</v>
      </c>
      <c r="AA273" s="1">
        <v>43509</v>
      </c>
      <c r="AB273" s="6">
        <f t="shared" si="24"/>
        <v>43497</v>
      </c>
      <c r="AC273" s="6">
        <f t="shared" si="25"/>
        <v>43509</v>
      </c>
      <c r="AD273" s="6" t="str">
        <f t="shared" si="26"/>
        <v>Wednesday</v>
      </c>
      <c r="AE273" s="2">
        <v>0.54375000000000007</v>
      </c>
      <c r="AF273" s="4">
        <v>1</v>
      </c>
      <c r="AG273" s="1">
        <v>43509</v>
      </c>
      <c r="AH273" s="6">
        <f t="shared" si="27"/>
        <v>43497</v>
      </c>
      <c r="AI273" s="6">
        <f t="shared" si="28"/>
        <v>43509</v>
      </c>
      <c r="AJ273" s="6" t="str">
        <f t="shared" si="29"/>
        <v>Wednesday</v>
      </c>
      <c r="AK273" s="2">
        <v>0.54400462962962959</v>
      </c>
      <c r="AL273" t="s">
        <v>32</v>
      </c>
      <c r="AM273" t="s">
        <v>33</v>
      </c>
      <c r="AN273" t="s">
        <v>34</v>
      </c>
      <c r="AO273" t="s">
        <v>27</v>
      </c>
    </row>
    <row r="274" spans="1:41" x14ac:dyDescent="0.2">
      <c r="A274" t="s">
        <v>27</v>
      </c>
      <c r="B274">
        <v>2290052</v>
      </c>
      <c r="C274" t="s">
        <v>28</v>
      </c>
      <c r="G274" t="s">
        <v>29</v>
      </c>
      <c r="I274">
        <v>28</v>
      </c>
      <c r="J274" t="s">
        <v>30</v>
      </c>
      <c r="K274" t="s">
        <v>45</v>
      </c>
      <c r="L274">
        <f>VLOOKUP($K274,Key!$A$1:$D$106,2,FALSE)</f>
        <v>43.03886</v>
      </c>
      <c r="M274">
        <f>VLOOKUP($K274,Key!$A$1:$D$106,3,FALSE)</f>
        <v>-87.902720000000002</v>
      </c>
      <c r="N274" t="str">
        <f>VLOOKUP($K274,Key!$A$1:$D$106,4,FALSE)</f>
        <v>Milwaukee</v>
      </c>
      <c r="O274" t="s">
        <v>45</v>
      </c>
      <c r="P274">
        <f>VLOOKUP($O274,Key!$A$1:$D$106,2,FALSE)</f>
        <v>43.03886</v>
      </c>
      <c r="Q274">
        <f>VLOOKUP($O274,Key!$A$1:$D$106,3,FALSE)</f>
        <v>-87.902720000000002</v>
      </c>
      <c r="R274" t="str">
        <f>VLOOKUP($O274,Key!$A$1:$D$106,4,FALSE)</f>
        <v>Milwaukee</v>
      </c>
      <c r="S274">
        <v>1</v>
      </c>
      <c r="T274">
        <v>0</v>
      </c>
      <c r="U274">
        <v>0</v>
      </c>
      <c r="V274" t="s">
        <v>32</v>
      </c>
      <c r="W274">
        <v>0</v>
      </c>
      <c r="X274">
        <v>0</v>
      </c>
      <c r="Y274">
        <v>0</v>
      </c>
      <c r="Z274" s="5">
        <v>-1</v>
      </c>
      <c r="AA274" s="1">
        <v>43509</v>
      </c>
      <c r="AB274" s="7">
        <f t="shared" si="24"/>
        <v>43497</v>
      </c>
      <c r="AC274" s="7">
        <f t="shared" si="25"/>
        <v>43509</v>
      </c>
      <c r="AD274" s="7" t="str">
        <f t="shared" si="26"/>
        <v>Wednesday</v>
      </c>
      <c r="AE274" s="2">
        <v>0.54418981481481488</v>
      </c>
      <c r="AF274" s="5">
        <v>1</v>
      </c>
      <c r="AG274" s="1">
        <v>43509</v>
      </c>
      <c r="AH274" s="7">
        <f t="shared" si="27"/>
        <v>43497</v>
      </c>
      <c r="AI274" s="7">
        <f t="shared" si="28"/>
        <v>43509</v>
      </c>
      <c r="AJ274" s="7" t="str">
        <f t="shared" si="29"/>
        <v>Wednesday</v>
      </c>
      <c r="AK274" s="2">
        <v>0.54461805555555554</v>
      </c>
      <c r="AL274" t="s">
        <v>32</v>
      </c>
      <c r="AM274" t="s">
        <v>33</v>
      </c>
      <c r="AN274" t="s">
        <v>34</v>
      </c>
      <c r="AO274" t="s">
        <v>27</v>
      </c>
    </row>
    <row r="275" spans="1:41" x14ac:dyDescent="0.2">
      <c r="A275" t="s">
        <v>27</v>
      </c>
      <c r="B275">
        <v>2290052</v>
      </c>
      <c r="C275" t="s">
        <v>28</v>
      </c>
      <c r="G275" t="s">
        <v>29</v>
      </c>
      <c r="I275">
        <v>231</v>
      </c>
      <c r="J275" t="s">
        <v>30</v>
      </c>
      <c r="K275" t="s">
        <v>45</v>
      </c>
      <c r="L275">
        <f>VLOOKUP($K275,Key!$A$1:$D$106,2,FALSE)</f>
        <v>43.03886</v>
      </c>
      <c r="M275">
        <f>VLOOKUP($K275,Key!$A$1:$D$106,3,FALSE)</f>
        <v>-87.902720000000002</v>
      </c>
      <c r="N275" t="str">
        <f>VLOOKUP($K275,Key!$A$1:$D$106,4,FALSE)</f>
        <v>Milwaukee</v>
      </c>
      <c r="O275" t="s">
        <v>45</v>
      </c>
      <c r="P275">
        <f>VLOOKUP($O275,Key!$A$1:$D$106,2,FALSE)</f>
        <v>43.03886</v>
      </c>
      <c r="Q275">
        <f>VLOOKUP($O275,Key!$A$1:$D$106,3,FALSE)</f>
        <v>-87.902720000000002</v>
      </c>
      <c r="R275" t="str">
        <f>VLOOKUP($O275,Key!$A$1:$D$106,4,FALSE)</f>
        <v>Milwaukee</v>
      </c>
      <c r="S275">
        <v>1</v>
      </c>
      <c r="T275">
        <v>0</v>
      </c>
      <c r="U275">
        <v>0</v>
      </c>
      <c r="V275" t="s">
        <v>32</v>
      </c>
      <c r="W275">
        <v>0</v>
      </c>
      <c r="X275">
        <v>0</v>
      </c>
      <c r="Y275">
        <v>0</v>
      </c>
      <c r="Z275" s="4">
        <v>-1</v>
      </c>
      <c r="AA275" s="1">
        <v>43509</v>
      </c>
      <c r="AB275" s="6">
        <f t="shared" si="24"/>
        <v>43497</v>
      </c>
      <c r="AC275" s="6">
        <f t="shared" si="25"/>
        <v>43509</v>
      </c>
      <c r="AD275" s="6" t="str">
        <f t="shared" si="26"/>
        <v>Wednesday</v>
      </c>
      <c r="AE275" s="2">
        <v>0.5447453703703703</v>
      </c>
      <c r="AF275" s="4">
        <v>1</v>
      </c>
      <c r="AG275" s="1">
        <v>43509</v>
      </c>
      <c r="AH275" s="6">
        <f t="shared" si="27"/>
        <v>43497</v>
      </c>
      <c r="AI275" s="6">
        <f t="shared" si="28"/>
        <v>43509</v>
      </c>
      <c r="AJ275" s="6" t="str">
        <f t="shared" si="29"/>
        <v>Wednesday</v>
      </c>
      <c r="AK275" s="2">
        <v>0.54526620370370371</v>
      </c>
      <c r="AL275" t="s">
        <v>32</v>
      </c>
      <c r="AM275" t="s">
        <v>33</v>
      </c>
      <c r="AN275" t="s">
        <v>34</v>
      </c>
      <c r="AO275" t="s">
        <v>27</v>
      </c>
    </row>
    <row r="276" spans="1:41" x14ac:dyDescent="0.2">
      <c r="A276" t="s">
        <v>27</v>
      </c>
      <c r="B276">
        <v>2290052</v>
      </c>
      <c r="C276" t="s">
        <v>28</v>
      </c>
      <c r="G276" t="s">
        <v>29</v>
      </c>
      <c r="I276">
        <v>81</v>
      </c>
      <c r="J276" t="s">
        <v>30</v>
      </c>
      <c r="K276" t="s">
        <v>45</v>
      </c>
      <c r="L276">
        <f>VLOOKUP($K276,Key!$A$1:$D$106,2,FALSE)</f>
        <v>43.03886</v>
      </c>
      <c r="M276">
        <f>VLOOKUP($K276,Key!$A$1:$D$106,3,FALSE)</f>
        <v>-87.902720000000002</v>
      </c>
      <c r="N276" t="str">
        <f>VLOOKUP($K276,Key!$A$1:$D$106,4,FALSE)</f>
        <v>Milwaukee</v>
      </c>
      <c r="O276" t="s">
        <v>45</v>
      </c>
      <c r="P276">
        <f>VLOOKUP($O276,Key!$A$1:$D$106,2,FALSE)</f>
        <v>43.03886</v>
      </c>
      <c r="Q276">
        <f>VLOOKUP($O276,Key!$A$1:$D$106,3,FALSE)</f>
        <v>-87.902720000000002</v>
      </c>
      <c r="R276" t="str">
        <f>VLOOKUP($O276,Key!$A$1:$D$106,4,FALSE)</f>
        <v>Milwaukee</v>
      </c>
      <c r="S276">
        <v>0</v>
      </c>
      <c r="T276">
        <v>0</v>
      </c>
      <c r="U276">
        <v>0</v>
      </c>
      <c r="V276" t="s">
        <v>32</v>
      </c>
      <c r="W276">
        <v>0</v>
      </c>
      <c r="X276">
        <v>0</v>
      </c>
      <c r="Y276">
        <v>0</v>
      </c>
      <c r="Z276" s="5">
        <v>-1</v>
      </c>
      <c r="AA276" s="1">
        <v>43509</v>
      </c>
      <c r="AB276" s="7">
        <f t="shared" si="24"/>
        <v>43497</v>
      </c>
      <c r="AC276" s="7">
        <f t="shared" si="25"/>
        <v>43509</v>
      </c>
      <c r="AD276" s="7" t="str">
        <f t="shared" si="26"/>
        <v>Wednesday</v>
      </c>
      <c r="AE276" s="2">
        <v>0.54745370370370372</v>
      </c>
      <c r="AF276" s="5">
        <v>1</v>
      </c>
      <c r="AG276" s="1">
        <v>43509</v>
      </c>
      <c r="AH276" s="7">
        <f t="shared" si="27"/>
        <v>43497</v>
      </c>
      <c r="AI276" s="7">
        <f t="shared" si="28"/>
        <v>43509</v>
      </c>
      <c r="AJ276" s="7" t="str">
        <f t="shared" si="29"/>
        <v>Wednesday</v>
      </c>
      <c r="AK276" s="2">
        <v>0.54782407407407407</v>
      </c>
      <c r="AL276" t="s">
        <v>32</v>
      </c>
      <c r="AM276" t="s">
        <v>33</v>
      </c>
      <c r="AN276" t="s">
        <v>34</v>
      </c>
      <c r="AO276" t="s">
        <v>27</v>
      </c>
    </row>
    <row r="277" spans="1:41" x14ac:dyDescent="0.2">
      <c r="A277" t="s">
        <v>27</v>
      </c>
      <c r="B277">
        <v>2290052</v>
      </c>
      <c r="C277" t="s">
        <v>28</v>
      </c>
      <c r="G277" t="s">
        <v>29</v>
      </c>
      <c r="I277">
        <v>12632</v>
      </c>
      <c r="J277" t="s">
        <v>30</v>
      </c>
      <c r="K277" t="s">
        <v>89</v>
      </c>
      <c r="L277">
        <f>VLOOKUP($K277,Key!$A$1:$D$106,2,FALSE)</f>
        <v>43.040349999999997</v>
      </c>
      <c r="M277">
        <f>VLOOKUP($K277,Key!$A$1:$D$106,3,FALSE)</f>
        <v>-87.920760000000001</v>
      </c>
      <c r="N277" t="str">
        <f>VLOOKUP($K277,Key!$A$1:$D$106,4,FALSE)</f>
        <v>Milwaukee</v>
      </c>
      <c r="O277" t="s">
        <v>89</v>
      </c>
      <c r="P277">
        <f>VLOOKUP($O277,Key!$A$1:$D$106,2,FALSE)</f>
        <v>43.040349999999997</v>
      </c>
      <c r="Q277">
        <f>VLOOKUP($O277,Key!$A$1:$D$106,3,FALSE)</f>
        <v>-87.920760000000001</v>
      </c>
      <c r="R277" t="str">
        <f>VLOOKUP($O277,Key!$A$1:$D$106,4,FALSE)</f>
        <v>Milwaukee</v>
      </c>
      <c r="S277">
        <v>6</v>
      </c>
      <c r="T277">
        <v>0</v>
      </c>
      <c r="U277">
        <v>0</v>
      </c>
      <c r="V277" t="s">
        <v>32</v>
      </c>
      <c r="W277">
        <v>0</v>
      </c>
      <c r="X277">
        <v>0</v>
      </c>
      <c r="Y277">
        <v>0</v>
      </c>
      <c r="Z277" s="4">
        <v>-1</v>
      </c>
      <c r="AA277" s="1">
        <v>43500</v>
      </c>
      <c r="AB277" s="6">
        <f t="shared" si="24"/>
        <v>43497</v>
      </c>
      <c r="AC277" s="6">
        <f t="shared" si="25"/>
        <v>43500</v>
      </c>
      <c r="AD277" s="6" t="str">
        <f t="shared" si="26"/>
        <v>Monday</v>
      </c>
      <c r="AE277" s="2">
        <v>0.64959490740740744</v>
      </c>
      <c r="AF277" s="4">
        <v>1</v>
      </c>
      <c r="AG277" s="1">
        <v>43500</v>
      </c>
      <c r="AH277" s="6">
        <f t="shared" si="27"/>
        <v>43497</v>
      </c>
      <c r="AI277" s="6">
        <f t="shared" si="28"/>
        <v>43500</v>
      </c>
      <c r="AJ277" s="6" t="str">
        <f t="shared" si="29"/>
        <v>Monday</v>
      </c>
      <c r="AK277" s="2">
        <v>0.65402777777777776</v>
      </c>
      <c r="AL277" t="s">
        <v>32</v>
      </c>
      <c r="AM277" t="s">
        <v>33</v>
      </c>
      <c r="AN277" t="s">
        <v>34</v>
      </c>
      <c r="AO277" t="s">
        <v>27</v>
      </c>
    </row>
    <row r="278" spans="1:41" x14ac:dyDescent="0.2">
      <c r="A278" t="s">
        <v>27</v>
      </c>
      <c r="B278">
        <v>2290052</v>
      </c>
      <c r="C278" t="s">
        <v>28</v>
      </c>
      <c r="G278" t="s">
        <v>29</v>
      </c>
      <c r="I278">
        <v>11048</v>
      </c>
      <c r="J278" t="s">
        <v>30</v>
      </c>
      <c r="K278" t="s">
        <v>31</v>
      </c>
      <c r="L278">
        <f>VLOOKUP($K278,Key!$A$1:$D$106,2,FALSE)</f>
        <v>43.034619999999997</v>
      </c>
      <c r="M278">
        <f>VLOOKUP($K278,Key!$A$1:$D$106,3,FALSE)</f>
        <v>-87.917500000000004</v>
      </c>
      <c r="N278" t="str">
        <f>VLOOKUP($K278,Key!$A$1:$D$106,4,FALSE)</f>
        <v>Milwaukee</v>
      </c>
      <c r="O278" t="s">
        <v>31</v>
      </c>
      <c r="P278">
        <f>VLOOKUP($O278,Key!$A$1:$D$106,2,FALSE)</f>
        <v>43.034619999999997</v>
      </c>
      <c r="Q278">
        <f>VLOOKUP($O278,Key!$A$1:$D$106,3,FALSE)</f>
        <v>-87.917500000000004</v>
      </c>
      <c r="R278" t="str">
        <f>VLOOKUP($O278,Key!$A$1:$D$106,4,FALSE)</f>
        <v>Milwaukee</v>
      </c>
      <c r="S278">
        <v>1</v>
      </c>
      <c r="T278">
        <v>0</v>
      </c>
      <c r="U278">
        <v>0</v>
      </c>
      <c r="V278" t="s">
        <v>32</v>
      </c>
      <c r="W278">
        <v>0</v>
      </c>
      <c r="X278">
        <v>0</v>
      </c>
      <c r="Y278">
        <v>0</v>
      </c>
      <c r="Z278" s="5">
        <v>-1</v>
      </c>
      <c r="AA278" s="1">
        <v>43501</v>
      </c>
      <c r="AB278" s="7">
        <f t="shared" si="24"/>
        <v>43497</v>
      </c>
      <c r="AC278" s="7">
        <f t="shared" si="25"/>
        <v>43501</v>
      </c>
      <c r="AD278" s="7" t="str">
        <f t="shared" si="26"/>
        <v>Tuesday</v>
      </c>
      <c r="AE278" s="2">
        <v>0.44157407407407406</v>
      </c>
      <c r="AF278" s="5">
        <v>1</v>
      </c>
      <c r="AG278" s="1">
        <v>43501</v>
      </c>
      <c r="AH278" s="7">
        <f t="shared" si="27"/>
        <v>43497</v>
      </c>
      <c r="AI278" s="7">
        <f t="shared" si="28"/>
        <v>43501</v>
      </c>
      <c r="AJ278" s="7" t="str">
        <f t="shared" si="29"/>
        <v>Tuesday</v>
      </c>
      <c r="AK278" s="2">
        <v>0.44168981481481479</v>
      </c>
      <c r="AL278" t="s">
        <v>32</v>
      </c>
      <c r="AM278" t="s">
        <v>33</v>
      </c>
      <c r="AN278" t="s">
        <v>34</v>
      </c>
      <c r="AO278" t="s">
        <v>27</v>
      </c>
    </row>
    <row r="279" spans="1:41" x14ac:dyDescent="0.2">
      <c r="A279" t="s">
        <v>27</v>
      </c>
      <c r="B279">
        <v>2290052</v>
      </c>
      <c r="C279" t="s">
        <v>28</v>
      </c>
      <c r="G279" t="s">
        <v>29</v>
      </c>
      <c r="I279">
        <v>12482</v>
      </c>
      <c r="J279" t="s">
        <v>30</v>
      </c>
      <c r="K279" t="s">
        <v>81</v>
      </c>
      <c r="L279">
        <f>VLOOKUP($K279,Key!$A$1:$D$106,2,FALSE)</f>
        <v>43.081940000000003</v>
      </c>
      <c r="M279">
        <f>VLOOKUP($K279,Key!$A$1:$D$106,3,FALSE)</f>
        <v>-87.888090000000005</v>
      </c>
      <c r="N279" t="str">
        <f>VLOOKUP($K279,Key!$A$1:$D$106,4,FALSE)</f>
        <v>Shorewood</v>
      </c>
      <c r="O279" t="s">
        <v>44</v>
      </c>
      <c r="P279">
        <f>VLOOKUP($O279,Key!$A$1:$D$106,2,FALSE)</f>
        <v>43.03519</v>
      </c>
      <c r="Q279">
        <f>VLOOKUP($O279,Key!$A$1:$D$106,3,FALSE)</f>
        <v>-87.907390000000007</v>
      </c>
      <c r="R279" t="str">
        <f>VLOOKUP($O279,Key!$A$1:$D$106,4,FALSE)</f>
        <v>Milwaukee</v>
      </c>
      <c r="S279">
        <v>69</v>
      </c>
      <c r="T279">
        <v>0</v>
      </c>
      <c r="U279">
        <v>0</v>
      </c>
      <c r="V279" t="s">
        <v>32</v>
      </c>
      <c r="W279">
        <v>10</v>
      </c>
      <c r="X279">
        <v>9.5</v>
      </c>
      <c r="Y279">
        <v>400</v>
      </c>
      <c r="Z279" s="4">
        <v>-1</v>
      </c>
      <c r="AA279" s="1">
        <v>43501</v>
      </c>
      <c r="AB279" s="6">
        <f t="shared" si="24"/>
        <v>43497</v>
      </c>
      <c r="AC279" s="6">
        <f t="shared" si="25"/>
        <v>43501</v>
      </c>
      <c r="AD279" s="6" t="str">
        <f t="shared" si="26"/>
        <v>Tuesday</v>
      </c>
      <c r="AE279" s="2">
        <v>0.40790509259259261</v>
      </c>
      <c r="AF279" s="4">
        <v>1</v>
      </c>
      <c r="AG279" s="1">
        <v>43501</v>
      </c>
      <c r="AH279" s="6">
        <f t="shared" si="27"/>
        <v>43497</v>
      </c>
      <c r="AI279" s="6">
        <f t="shared" si="28"/>
        <v>43501</v>
      </c>
      <c r="AJ279" s="6" t="str">
        <f t="shared" si="29"/>
        <v>Tuesday</v>
      </c>
      <c r="AK279" s="2">
        <v>0.45556712962962959</v>
      </c>
      <c r="AL279" t="s">
        <v>33</v>
      </c>
      <c r="AM279" t="s">
        <v>33</v>
      </c>
      <c r="AN279" t="s">
        <v>46</v>
      </c>
      <c r="AO279" t="s">
        <v>27</v>
      </c>
    </row>
    <row r="280" spans="1:41" x14ac:dyDescent="0.2">
      <c r="A280" t="s">
        <v>27</v>
      </c>
      <c r="B280">
        <v>2290052</v>
      </c>
      <c r="C280" t="s">
        <v>28</v>
      </c>
      <c r="G280" t="s">
        <v>29</v>
      </c>
      <c r="I280">
        <v>5549</v>
      </c>
      <c r="J280" t="s">
        <v>30</v>
      </c>
      <c r="K280" t="s">
        <v>81</v>
      </c>
      <c r="L280">
        <f>VLOOKUP($K280,Key!$A$1:$D$106,2,FALSE)</f>
        <v>43.081940000000003</v>
      </c>
      <c r="M280">
        <f>VLOOKUP($K280,Key!$A$1:$D$106,3,FALSE)</f>
        <v>-87.888090000000005</v>
      </c>
      <c r="N280" t="str">
        <f>VLOOKUP($K280,Key!$A$1:$D$106,4,FALSE)</f>
        <v>Shorewood</v>
      </c>
      <c r="O280" t="s">
        <v>44</v>
      </c>
      <c r="P280">
        <f>VLOOKUP($O280,Key!$A$1:$D$106,2,FALSE)</f>
        <v>43.03519</v>
      </c>
      <c r="Q280">
        <f>VLOOKUP($O280,Key!$A$1:$D$106,3,FALSE)</f>
        <v>-87.907390000000007</v>
      </c>
      <c r="R280" t="str">
        <f>VLOOKUP($O280,Key!$A$1:$D$106,4,FALSE)</f>
        <v>Milwaukee</v>
      </c>
      <c r="S280">
        <v>67</v>
      </c>
      <c r="T280">
        <v>0</v>
      </c>
      <c r="U280">
        <v>0</v>
      </c>
      <c r="V280" t="s">
        <v>32</v>
      </c>
      <c r="W280">
        <v>10</v>
      </c>
      <c r="X280">
        <v>9.5</v>
      </c>
      <c r="Y280">
        <v>400</v>
      </c>
      <c r="Z280" s="5">
        <v>-1</v>
      </c>
      <c r="AA280" s="1">
        <v>43501</v>
      </c>
      <c r="AB280" s="7">
        <f t="shared" si="24"/>
        <v>43497</v>
      </c>
      <c r="AC280" s="7">
        <f t="shared" si="25"/>
        <v>43501</v>
      </c>
      <c r="AD280" s="7" t="str">
        <f t="shared" si="26"/>
        <v>Tuesday</v>
      </c>
      <c r="AE280" s="2">
        <v>0.40863425925925928</v>
      </c>
      <c r="AF280" s="5">
        <v>1</v>
      </c>
      <c r="AG280" s="1">
        <v>43501</v>
      </c>
      <c r="AH280" s="7">
        <f t="shared" si="27"/>
        <v>43497</v>
      </c>
      <c r="AI280" s="7">
        <f t="shared" si="28"/>
        <v>43501</v>
      </c>
      <c r="AJ280" s="7" t="str">
        <f t="shared" si="29"/>
        <v>Tuesday</v>
      </c>
      <c r="AK280" s="2">
        <v>0.45524305555555555</v>
      </c>
      <c r="AL280" t="s">
        <v>33</v>
      </c>
      <c r="AM280" t="s">
        <v>33</v>
      </c>
      <c r="AN280" t="s">
        <v>46</v>
      </c>
      <c r="AO280" t="s">
        <v>27</v>
      </c>
    </row>
    <row r="281" spans="1:41" x14ac:dyDescent="0.2">
      <c r="A281" t="s">
        <v>27</v>
      </c>
      <c r="B281">
        <v>2290052</v>
      </c>
      <c r="C281" t="s">
        <v>28</v>
      </c>
      <c r="G281" t="s">
        <v>29</v>
      </c>
      <c r="I281">
        <v>11111</v>
      </c>
      <c r="J281" t="s">
        <v>30</v>
      </c>
      <c r="K281" t="s">
        <v>81</v>
      </c>
      <c r="L281">
        <f>VLOOKUP($K281,Key!$A$1:$D$106,2,FALSE)</f>
        <v>43.081940000000003</v>
      </c>
      <c r="M281">
        <f>VLOOKUP($K281,Key!$A$1:$D$106,3,FALSE)</f>
        <v>-87.888090000000005</v>
      </c>
      <c r="N281" t="str">
        <f>VLOOKUP($K281,Key!$A$1:$D$106,4,FALSE)</f>
        <v>Shorewood</v>
      </c>
      <c r="O281" t="s">
        <v>85</v>
      </c>
      <c r="P281">
        <f>VLOOKUP($O281,Key!$A$1:$D$106,2,FALSE)</f>
        <v>43.078530000000001</v>
      </c>
      <c r="Q281">
        <f>VLOOKUP($O281,Key!$A$1:$D$106,3,FALSE)</f>
        <v>-87.882620000000003</v>
      </c>
      <c r="R281" t="str">
        <f>VLOOKUP($O281,Key!$A$1:$D$106,4,FALSE)</f>
        <v>Milwaukee</v>
      </c>
      <c r="S281">
        <v>19</v>
      </c>
      <c r="T281">
        <v>0</v>
      </c>
      <c r="U281">
        <v>0</v>
      </c>
      <c r="V281" t="s">
        <v>32</v>
      </c>
      <c r="W281">
        <v>2</v>
      </c>
      <c r="X281">
        <v>1.9</v>
      </c>
      <c r="Y281">
        <v>80</v>
      </c>
      <c r="Z281" s="4">
        <v>-1</v>
      </c>
      <c r="AA281" s="1">
        <v>43501</v>
      </c>
      <c r="AB281" s="6">
        <f t="shared" si="24"/>
        <v>43497</v>
      </c>
      <c r="AC281" s="6">
        <f t="shared" si="25"/>
        <v>43501</v>
      </c>
      <c r="AD281" s="6" t="str">
        <f t="shared" si="26"/>
        <v>Tuesday</v>
      </c>
      <c r="AE281" s="2">
        <v>0.40918981481481481</v>
      </c>
      <c r="AF281" s="4">
        <v>1</v>
      </c>
      <c r="AG281" s="1">
        <v>43501</v>
      </c>
      <c r="AH281" s="6">
        <f t="shared" si="27"/>
        <v>43497</v>
      </c>
      <c r="AI281" s="6">
        <f t="shared" si="28"/>
        <v>43501</v>
      </c>
      <c r="AJ281" s="6" t="str">
        <f t="shared" si="29"/>
        <v>Tuesday</v>
      </c>
      <c r="AK281" s="2">
        <v>0.42225694444444445</v>
      </c>
      <c r="AL281" t="s">
        <v>32</v>
      </c>
      <c r="AM281" t="s">
        <v>33</v>
      </c>
      <c r="AN281" t="s">
        <v>46</v>
      </c>
      <c r="AO281" t="s">
        <v>27</v>
      </c>
    </row>
    <row r="282" spans="1:41" x14ac:dyDescent="0.2">
      <c r="A282" t="s">
        <v>27</v>
      </c>
      <c r="B282">
        <v>2290052</v>
      </c>
      <c r="C282" t="s">
        <v>28</v>
      </c>
      <c r="G282" t="s">
        <v>29</v>
      </c>
      <c r="I282">
        <v>11101</v>
      </c>
      <c r="J282" t="s">
        <v>30</v>
      </c>
      <c r="K282" t="s">
        <v>81</v>
      </c>
      <c r="L282">
        <f>VLOOKUP($K282,Key!$A$1:$D$106,2,FALSE)</f>
        <v>43.081940000000003</v>
      </c>
      <c r="M282">
        <f>VLOOKUP($K282,Key!$A$1:$D$106,3,FALSE)</f>
        <v>-87.888090000000005</v>
      </c>
      <c r="N282" t="str">
        <f>VLOOKUP($K282,Key!$A$1:$D$106,4,FALSE)</f>
        <v>Shorewood</v>
      </c>
      <c r="O282" t="s">
        <v>85</v>
      </c>
      <c r="P282">
        <f>VLOOKUP($O282,Key!$A$1:$D$106,2,FALSE)</f>
        <v>43.078530000000001</v>
      </c>
      <c r="Q282">
        <f>VLOOKUP($O282,Key!$A$1:$D$106,3,FALSE)</f>
        <v>-87.882620000000003</v>
      </c>
      <c r="R282" t="str">
        <f>VLOOKUP($O282,Key!$A$1:$D$106,4,FALSE)</f>
        <v>Milwaukee</v>
      </c>
      <c r="S282">
        <v>18</v>
      </c>
      <c r="T282">
        <v>0</v>
      </c>
      <c r="U282">
        <v>0</v>
      </c>
      <c r="V282" t="s">
        <v>32</v>
      </c>
      <c r="W282">
        <v>2</v>
      </c>
      <c r="X282">
        <v>1.9</v>
      </c>
      <c r="Y282">
        <v>80</v>
      </c>
      <c r="Z282" s="5">
        <v>-1</v>
      </c>
      <c r="AA282" s="1">
        <v>43501</v>
      </c>
      <c r="AB282" s="7">
        <f t="shared" si="24"/>
        <v>43497</v>
      </c>
      <c r="AC282" s="7">
        <f t="shared" si="25"/>
        <v>43501</v>
      </c>
      <c r="AD282" s="7" t="str">
        <f t="shared" si="26"/>
        <v>Tuesday</v>
      </c>
      <c r="AE282" s="2">
        <v>0.40968749999999998</v>
      </c>
      <c r="AF282" s="5">
        <v>1</v>
      </c>
      <c r="AG282" s="1">
        <v>43501</v>
      </c>
      <c r="AH282" s="7">
        <f t="shared" si="27"/>
        <v>43497</v>
      </c>
      <c r="AI282" s="7">
        <f t="shared" si="28"/>
        <v>43501</v>
      </c>
      <c r="AJ282" s="7" t="str">
        <f t="shared" si="29"/>
        <v>Tuesday</v>
      </c>
      <c r="AK282" s="2">
        <v>0.42155092592592597</v>
      </c>
      <c r="AL282" t="s">
        <v>32</v>
      </c>
      <c r="AM282" t="s">
        <v>33</v>
      </c>
      <c r="AN282" t="s">
        <v>46</v>
      </c>
      <c r="AO282" t="s">
        <v>27</v>
      </c>
    </row>
    <row r="283" spans="1:41" x14ac:dyDescent="0.2">
      <c r="A283" t="s">
        <v>27</v>
      </c>
      <c r="B283">
        <v>2290052</v>
      </c>
      <c r="C283" t="s">
        <v>28</v>
      </c>
      <c r="G283" t="s">
        <v>29</v>
      </c>
      <c r="I283">
        <v>5712</v>
      </c>
      <c r="J283" t="s">
        <v>30</v>
      </c>
      <c r="K283" t="s">
        <v>81</v>
      </c>
      <c r="L283">
        <f>VLOOKUP($K283,Key!$A$1:$D$106,2,FALSE)</f>
        <v>43.081940000000003</v>
      </c>
      <c r="M283">
        <f>VLOOKUP($K283,Key!$A$1:$D$106,3,FALSE)</f>
        <v>-87.888090000000005</v>
      </c>
      <c r="N283" t="str">
        <f>VLOOKUP($K283,Key!$A$1:$D$106,4,FALSE)</f>
        <v>Shorewood</v>
      </c>
      <c r="O283" t="s">
        <v>84</v>
      </c>
      <c r="P283">
        <f>VLOOKUP($O283,Key!$A$1:$D$106,2,FALSE)</f>
        <v>43.074890000000003</v>
      </c>
      <c r="Q283">
        <f>VLOOKUP($O283,Key!$A$1:$D$106,3,FALSE)</f>
        <v>-87.882810000000006</v>
      </c>
      <c r="R283" t="str">
        <f>VLOOKUP($O283,Key!$A$1:$D$106,4,FALSE)</f>
        <v>Milwaukee</v>
      </c>
      <c r="S283">
        <v>11</v>
      </c>
      <c r="T283">
        <v>0</v>
      </c>
      <c r="U283">
        <v>0</v>
      </c>
      <c r="V283" t="s">
        <v>32</v>
      </c>
      <c r="W283">
        <v>1</v>
      </c>
      <c r="X283">
        <v>1</v>
      </c>
      <c r="Y283">
        <v>40</v>
      </c>
      <c r="Z283" s="4">
        <v>-1</v>
      </c>
      <c r="AA283" s="1">
        <v>43501</v>
      </c>
      <c r="AB283" s="6">
        <f t="shared" si="24"/>
        <v>43497</v>
      </c>
      <c r="AC283" s="6">
        <f t="shared" si="25"/>
        <v>43501</v>
      </c>
      <c r="AD283" s="6" t="str">
        <f t="shared" si="26"/>
        <v>Tuesday</v>
      </c>
      <c r="AE283" s="2">
        <v>0.41093750000000001</v>
      </c>
      <c r="AF283" s="4">
        <v>1</v>
      </c>
      <c r="AG283" s="1">
        <v>43501</v>
      </c>
      <c r="AH283" s="6">
        <f t="shared" si="27"/>
        <v>43497</v>
      </c>
      <c r="AI283" s="6">
        <f t="shared" si="28"/>
        <v>43501</v>
      </c>
      <c r="AJ283" s="6" t="str">
        <f t="shared" si="29"/>
        <v>Tuesday</v>
      </c>
      <c r="AK283" s="2">
        <v>0.4181597222222222</v>
      </c>
      <c r="AL283" t="s">
        <v>32</v>
      </c>
      <c r="AM283" t="s">
        <v>33</v>
      </c>
      <c r="AN283" t="s">
        <v>46</v>
      </c>
      <c r="AO283" t="s">
        <v>27</v>
      </c>
    </row>
    <row r="284" spans="1:41" x14ac:dyDescent="0.2">
      <c r="A284" t="s">
        <v>27</v>
      </c>
      <c r="B284">
        <v>2290052</v>
      </c>
      <c r="C284" t="s">
        <v>28</v>
      </c>
      <c r="G284" t="s">
        <v>29</v>
      </c>
      <c r="I284">
        <v>12647</v>
      </c>
      <c r="J284" t="s">
        <v>30</v>
      </c>
      <c r="K284" t="s">
        <v>92</v>
      </c>
      <c r="L284">
        <f>VLOOKUP($K284,Key!$A$1:$D$106,2,FALSE)</f>
        <v>43.05536</v>
      </c>
      <c r="M284">
        <f>VLOOKUP($K284,Key!$A$1:$D$106,3,FALSE)</f>
        <v>-87.90504</v>
      </c>
      <c r="N284" t="str">
        <f>VLOOKUP($K284,Key!$A$1:$D$106,4,FALSE)</f>
        <v>Milwaukee</v>
      </c>
      <c r="O284" t="s">
        <v>53</v>
      </c>
      <c r="P284">
        <f>VLOOKUP($O284,Key!$A$1:$D$106,2,FALSE)</f>
        <v>43.049909999999997</v>
      </c>
      <c r="Q284">
        <f>VLOOKUP($O284,Key!$A$1:$D$106,3,FALSE)</f>
        <v>-87.914237</v>
      </c>
      <c r="R284" t="str">
        <f>VLOOKUP($O284,Key!$A$1:$D$106,4,FALSE)</f>
        <v>Milwaukee</v>
      </c>
      <c r="S284">
        <v>119</v>
      </c>
      <c r="T284">
        <v>0</v>
      </c>
      <c r="U284">
        <v>0</v>
      </c>
      <c r="V284" t="s">
        <v>32</v>
      </c>
      <c r="W284">
        <v>17</v>
      </c>
      <c r="X284">
        <v>16.2</v>
      </c>
      <c r="Y284">
        <v>680</v>
      </c>
      <c r="Z284" s="5">
        <v>-1</v>
      </c>
      <c r="AA284" s="1">
        <v>43501</v>
      </c>
      <c r="AB284" s="7">
        <f t="shared" si="24"/>
        <v>43497</v>
      </c>
      <c r="AC284" s="7">
        <f t="shared" si="25"/>
        <v>43501</v>
      </c>
      <c r="AD284" s="7" t="str">
        <f t="shared" si="26"/>
        <v>Tuesday</v>
      </c>
      <c r="AE284" s="2">
        <v>0.51570601851851849</v>
      </c>
      <c r="AF284" s="5">
        <v>1</v>
      </c>
      <c r="AG284" s="1">
        <v>43501</v>
      </c>
      <c r="AH284" s="7">
        <f t="shared" si="27"/>
        <v>43497</v>
      </c>
      <c r="AI284" s="7">
        <f t="shared" si="28"/>
        <v>43501</v>
      </c>
      <c r="AJ284" s="7" t="str">
        <f t="shared" si="29"/>
        <v>Tuesday</v>
      </c>
      <c r="AK284" s="2">
        <v>0.59796296296296292</v>
      </c>
      <c r="AL284" t="s">
        <v>33</v>
      </c>
      <c r="AM284" t="s">
        <v>33</v>
      </c>
      <c r="AN284" t="s">
        <v>46</v>
      </c>
      <c r="AO284" t="s">
        <v>27</v>
      </c>
    </row>
    <row r="285" spans="1:41" x14ac:dyDescent="0.2">
      <c r="A285" t="s">
        <v>27</v>
      </c>
      <c r="B285">
        <v>2290052</v>
      </c>
      <c r="C285" t="s">
        <v>28</v>
      </c>
      <c r="G285" t="s">
        <v>29</v>
      </c>
      <c r="I285">
        <v>12666</v>
      </c>
      <c r="J285" t="s">
        <v>30</v>
      </c>
      <c r="K285" t="s">
        <v>92</v>
      </c>
      <c r="L285">
        <f>VLOOKUP($K285,Key!$A$1:$D$106,2,FALSE)</f>
        <v>43.05536</v>
      </c>
      <c r="M285">
        <f>VLOOKUP($K285,Key!$A$1:$D$106,3,FALSE)</f>
        <v>-87.90504</v>
      </c>
      <c r="N285" t="str">
        <f>VLOOKUP($K285,Key!$A$1:$D$106,4,FALSE)</f>
        <v>Milwaukee</v>
      </c>
      <c r="O285" t="s">
        <v>53</v>
      </c>
      <c r="P285">
        <f>VLOOKUP($O285,Key!$A$1:$D$106,2,FALSE)</f>
        <v>43.049909999999997</v>
      </c>
      <c r="Q285">
        <f>VLOOKUP($O285,Key!$A$1:$D$106,3,FALSE)</f>
        <v>-87.914237</v>
      </c>
      <c r="R285" t="str">
        <f>VLOOKUP($O285,Key!$A$1:$D$106,4,FALSE)</f>
        <v>Milwaukee</v>
      </c>
      <c r="S285">
        <v>117</v>
      </c>
      <c r="T285">
        <v>0</v>
      </c>
      <c r="U285">
        <v>0</v>
      </c>
      <c r="V285" t="s">
        <v>32</v>
      </c>
      <c r="W285">
        <v>17</v>
      </c>
      <c r="X285">
        <v>16.2</v>
      </c>
      <c r="Y285">
        <v>680</v>
      </c>
      <c r="Z285" s="4">
        <v>-1</v>
      </c>
      <c r="AA285" s="1">
        <v>43501</v>
      </c>
      <c r="AB285" s="6">
        <f t="shared" si="24"/>
        <v>43497</v>
      </c>
      <c r="AC285" s="6">
        <f t="shared" si="25"/>
        <v>43501</v>
      </c>
      <c r="AD285" s="6" t="str">
        <f t="shared" si="26"/>
        <v>Tuesday</v>
      </c>
      <c r="AE285" s="2">
        <v>0.51642361111111112</v>
      </c>
      <c r="AF285" s="4">
        <v>1</v>
      </c>
      <c r="AG285" s="1">
        <v>43501</v>
      </c>
      <c r="AH285" s="6">
        <f t="shared" si="27"/>
        <v>43497</v>
      </c>
      <c r="AI285" s="6">
        <f t="shared" si="28"/>
        <v>43501</v>
      </c>
      <c r="AJ285" s="6" t="str">
        <f t="shared" si="29"/>
        <v>Tuesday</v>
      </c>
      <c r="AK285" s="2">
        <v>0.5978472222222222</v>
      </c>
      <c r="AL285" t="s">
        <v>33</v>
      </c>
      <c r="AM285" t="s">
        <v>33</v>
      </c>
      <c r="AN285" t="s">
        <v>46</v>
      </c>
      <c r="AO285" t="s">
        <v>27</v>
      </c>
    </row>
    <row r="286" spans="1:41" x14ac:dyDescent="0.2">
      <c r="A286" t="s">
        <v>27</v>
      </c>
      <c r="B286">
        <v>2290052</v>
      </c>
      <c r="C286" t="s">
        <v>28</v>
      </c>
      <c r="G286" t="s">
        <v>29</v>
      </c>
      <c r="I286">
        <v>994</v>
      </c>
      <c r="J286" t="s">
        <v>30</v>
      </c>
      <c r="K286" t="s">
        <v>92</v>
      </c>
      <c r="L286">
        <f>VLOOKUP($K286,Key!$A$1:$D$106,2,FALSE)</f>
        <v>43.05536</v>
      </c>
      <c r="M286">
        <f>VLOOKUP($K286,Key!$A$1:$D$106,3,FALSE)</f>
        <v>-87.90504</v>
      </c>
      <c r="N286" t="str">
        <f>VLOOKUP($K286,Key!$A$1:$D$106,4,FALSE)</f>
        <v>Milwaukee</v>
      </c>
      <c r="O286" t="s">
        <v>53</v>
      </c>
      <c r="P286">
        <f>VLOOKUP($O286,Key!$A$1:$D$106,2,FALSE)</f>
        <v>43.049909999999997</v>
      </c>
      <c r="Q286">
        <f>VLOOKUP($O286,Key!$A$1:$D$106,3,FALSE)</f>
        <v>-87.914237</v>
      </c>
      <c r="R286" t="str">
        <f>VLOOKUP($O286,Key!$A$1:$D$106,4,FALSE)</f>
        <v>Milwaukee</v>
      </c>
      <c r="S286">
        <v>116</v>
      </c>
      <c r="T286">
        <v>0</v>
      </c>
      <c r="U286">
        <v>0</v>
      </c>
      <c r="V286" t="s">
        <v>32</v>
      </c>
      <c r="W286">
        <v>17</v>
      </c>
      <c r="X286">
        <v>16.2</v>
      </c>
      <c r="Y286">
        <v>680</v>
      </c>
      <c r="Z286" s="5">
        <v>-1</v>
      </c>
      <c r="AA286" s="1">
        <v>43501</v>
      </c>
      <c r="AB286" s="7">
        <f t="shared" si="24"/>
        <v>43497</v>
      </c>
      <c r="AC286" s="7">
        <f t="shared" si="25"/>
        <v>43501</v>
      </c>
      <c r="AD286" s="7" t="str">
        <f t="shared" si="26"/>
        <v>Tuesday</v>
      </c>
      <c r="AE286" s="2">
        <v>0.51715277777777779</v>
      </c>
      <c r="AF286" s="5">
        <v>1</v>
      </c>
      <c r="AG286" s="1">
        <v>43501</v>
      </c>
      <c r="AH286" s="7">
        <f t="shared" si="27"/>
        <v>43497</v>
      </c>
      <c r="AI286" s="7">
        <f t="shared" si="28"/>
        <v>43501</v>
      </c>
      <c r="AJ286" s="7" t="str">
        <f t="shared" si="29"/>
        <v>Tuesday</v>
      </c>
      <c r="AK286" s="2">
        <v>0.59773148148148147</v>
      </c>
      <c r="AL286" t="s">
        <v>33</v>
      </c>
      <c r="AM286" t="s">
        <v>33</v>
      </c>
      <c r="AN286" t="s">
        <v>46</v>
      </c>
      <c r="AO286" t="s">
        <v>27</v>
      </c>
    </row>
    <row r="287" spans="1:41" x14ac:dyDescent="0.2">
      <c r="A287" t="s">
        <v>27</v>
      </c>
      <c r="B287">
        <v>2290052</v>
      </c>
      <c r="C287" t="s">
        <v>28</v>
      </c>
      <c r="G287" t="s">
        <v>29</v>
      </c>
      <c r="I287">
        <v>11144</v>
      </c>
      <c r="J287" t="s">
        <v>30</v>
      </c>
      <c r="K287" t="s">
        <v>92</v>
      </c>
      <c r="L287">
        <f>VLOOKUP($K287,Key!$A$1:$D$106,2,FALSE)</f>
        <v>43.05536</v>
      </c>
      <c r="M287">
        <f>VLOOKUP($K287,Key!$A$1:$D$106,3,FALSE)</f>
        <v>-87.90504</v>
      </c>
      <c r="N287" t="str">
        <f>VLOOKUP($K287,Key!$A$1:$D$106,4,FALSE)</f>
        <v>Milwaukee</v>
      </c>
      <c r="O287" t="s">
        <v>53</v>
      </c>
      <c r="P287">
        <f>VLOOKUP($O287,Key!$A$1:$D$106,2,FALSE)</f>
        <v>43.049909999999997</v>
      </c>
      <c r="Q287">
        <f>VLOOKUP($O287,Key!$A$1:$D$106,3,FALSE)</f>
        <v>-87.914237</v>
      </c>
      <c r="R287" t="str">
        <f>VLOOKUP($O287,Key!$A$1:$D$106,4,FALSE)</f>
        <v>Milwaukee</v>
      </c>
      <c r="S287">
        <v>113</v>
      </c>
      <c r="T287">
        <v>0</v>
      </c>
      <c r="U287">
        <v>0</v>
      </c>
      <c r="V287" t="s">
        <v>32</v>
      </c>
      <c r="W287">
        <v>16</v>
      </c>
      <c r="X287">
        <v>15.2</v>
      </c>
      <c r="Y287">
        <v>640</v>
      </c>
      <c r="Z287" s="4">
        <v>-1</v>
      </c>
      <c r="AA287" s="1">
        <v>43501</v>
      </c>
      <c r="AB287" s="6">
        <f t="shared" si="24"/>
        <v>43497</v>
      </c>
      <c r="AC287" s="6">
        <f t="shared" si="25"/>
        <v>43501</v>
      </c>
      <c r="AD287" s="6" t="str">
        <f t="shared" si="26"/>
        <v>Tuesday</v>
      </c>
      <c r="AE287" s="2">
        <v>0.51883101851851854</v>
      </c>
      <c r="AF287" s="4">
        <v>1</v>
      </c>
      <c r="AG287" s="1">
        <v>43501</v>
      </c>
      <c r="AH287" s="6">
        <f t="shared" si="27"/>
        <v>43497</v>
      </c>
      <c r="AI287" s="6">
        <f t="shared" si="28"/>
        <v>43501</v>
      </c>
      <c r="AJ287" s="6" t="str">
        <f t="shared" si="29"/>
        <v>Tuesday</v>
      </c>
      <c r="AK287" s="2">
        <v>0.59732638888888889</v>
      </c>
      <c r="AL287" t="s">
        <v>33</v>
      </c>
      <c r="AM287" t="s">
        <v>33</v>
      </c>
      <c r="AN287" t="s">
        <v>46</v>
      </c>
      <c r="AO287" t="s">
        <v>27</v>
      </c>
    </row>
    <row r="288" spans="1:41" x14ac:dyDescent="0.2">
      <c r="A288" t="s">
        <v>27</v>
      </c>
      <c r="B288">
        <v>2290052</v>
      </c>
      <c r="C288" t="s">
        <v>28</v>
      </c>
      <c r="G288" t="s">
        <v>29</v>
      </c>
      <c r="I288">
        <v>12522</v>
      </c>
      <c r="J288" t="s">
        <v>30</v>
      </c>
      <c r="K288" t="s">
        <v>92</v>
      </c>
      <c r="L288">
        <f>VLOOKUP($K288,Key!$A$1:$D$106,2,FALSE)</f>
        <v>43.05536</v>
      </c>
      <c r="M288">
        <f>VLOOKUP($K288,Key!$A$1:$D$106,3,FALSE)</f>
        <v>-87.90504</v>
      </c>
      <c r="N288" t="str">
        <f>VLOOKUP($K288,Key!$A$1:$D$106,4,FALSE)</f>
        <v>Milwaukee</v>
      </c>
      <c r="O288" t="s">
        <v>53</v>
      </c>
      <c r="P288">
        <f>VLOOKUP($O288,Key!$A$1:$D$106,2,FALSE)</f>
        <v>43.049909999999997</v>
      </c>
      <c r="Q288">
        <f>VLOOKUP($O288,Key!$A$1:$D$106,3,FALSE)</f>
        <v>-87.914237</v>
      </c>
      <c r="R288" t="str">
        <f>VLOOKUP($O288,Key!$A$1:$D$106,4,FALSE)</f>
        <v>Milwaukee</v>
      </c>
      <c r="S288">
        <v>108</v>
      </c>
      <c r="T288">
        <v>0</v>
      </c>
      <c r="U288">
        <v>0</v>
      </c>
      <c r="V288" t="s">
        <v>32</v>
      </c>
      <c r="W288">
        <v>16</v>
      </c>
      <c r="X288">
        <v>15.2</v>
      </c>
      <c r="Y288">
        <v>640</v>
      </c>
      <c r="Z288" s="5">
        <v>-1</v>
      </c>
      <c r="AA288" s="1">
        <v>43501</v>
      </c>
      <c r="AB288" s="7">
        <f t="shared" si="24"/>
        <v>43497</v>
      </c>
      <c r="AC288" s="7">
        <f t="shared" si="25"/>
        <v>43501</v>
      </c>
      <c r="AD288" s="7" t="str">
        <f t="shared" si="26"/>
        <v>Tuesday</v>
      </c>
      <c r="AE288" s="2">
        <v>0.52175925925925926</v>
      </c>
      <c r="AF288" s="5">
        <v>1</v>
      </c>
      <c r="AG288" s="1">
        <v>43501</v>
      </c>
      <c r="AH288" s="7">
        <f t="shared" si="27"/>
        <v>43497</v>
      </c>
      <c r="AI288" s="7">
        <f t="shared" si="28"/>
        <v>43501</v>
      </c>
      <c r="AJ288" s="7" t="str">
        <f t="shared" si="29"/>
        <v>Tuesday</v>
      </c>
      <c r="AK288" s="2">
        <v>0.59699074074074077</v>
      </c>
      <c r="AL288" t="s">
        <v>33</v>
      </c>
      <c r="AM288" t="s">
        <v>33</v>
      </c>
      <c r="AN288" t="s">
        <v>46</v>
      </c>
      <c r="AO288" t="s">
        <v>27</v>
      </c>
    </row>
    <row r="289" spans="1:41" x14ac:dyDescent="0.2">
      <c r="A289" t="s">
        <v>27</v>
      </c>
      <c r="B289">
        <v>2290052</v>
      </c>
      <c r="C289" t="s">
        <v>28</v>
      </c>
      <c r="G289" t="s">
        <v>29</v>
      </c>
      <c r="I289">
        <v>5469</v>
      </c>
      <c r="J289" t="s">
        <v>30</v>
      </c>
      <c r="K289" t="s">
        <v>92</v>
      </c>
      <c r="L289">
        <f>VLOOKUP($K289,Key!$A$1:$D$106,2,FALSE)</f>
        <v>43.05536</v>
      </c>
      <c r="M289">
        <f>VLOOKUP($K289,Key!$A$1:$D$106,3,FALSE)</f>
        <v>-87.90504</v>
      </c>
      <c r="N289" t="str">
        <f>VLOOKUP($K289,Key!$A$1:$D$106,4,FALSE)</f>
        <v>Milwaukee</v>
      </c>
      <c r="O289" t="s">
        <v>53</v>
      </c>
      <c r="P289">
        <f>VLOOKUP($O289,Key!$A$1:$D$106,2,FALSE)</f>
        <v>43.049909999999997</v>
      </c>
      <c r="Q289">
        <f>VLOOKUP($O289,Key!$A$1:$D$106,3,FALSE)</f>
        <v>-87.914237</v>
      </c>
      <c r="R289" t="str">
        <f>VLOOKUP($O289,Key!$A$1:$D$106,4,FALSE)</f>
        <v>Milwaukee</v>
      </c>
      <c r="S289">
        <v>108</v>
      </c>
      <c r="T289">
        <v>0</v>
      </c>
      <c r="U289">
        <v>0</v>
      </c>
      <c r="V289" t="s">
        <v>32</v>
      </c>
      <c r="W289">
        <v>16</v>
      </c>
      <c r="X289">
        <v>15.2</v>
      </c>
      <c r="Y289">
        <v>640</v>
      </c>
      <c r="Z289" s="4">
        <v>-1</v>
      </c>
      <c r="AA289" s="1">
        <v>43501</v>
      </c>
      <c r="AB289" s="6">
        <f t="shared" si="24"/>
        <v>43497</v>
      </c>
      <c r="AC289" s="6">
        <f t="shared" si="25"/>
        <v>43501</v>
      </c>
      <c r="AD289" s="6" t="str">
        <f t="shared" si="26"/>
        <v>Tuesday</v>
      </c>
      <c r="AE289" s="2">
        <v>0.52310185185185187</v>
      </c>
      <c r="AF289" s="4">
        <v>1</v>
      </c>
      <c r="AG289" s="1">
        <v>43501</v>
      </c>
      <c r="AH289" s="6">
        <f t="shared" si="27"/>
        <v>43497</v>
      </c>
      <c r="AI289" s="6">
        <f t="shared" si="28"/>
        <v>43501</v>
      </c>
      <c r="AJ289" s="6" t="str">
        <f t="shared" si="29"/>
        <v>Tuesday</v>
      </c>
      <c r="AK289" s="2">
        <v>0.59813657407407406</v>
      </c>
      <c r="AL289" t="s">
        <v>33</v>
      </c>
      <c r="AM289" t="s">
        <v>33</v>
      </c>
      <c r="AN289" t="s">
        <v>46</v>
      </c>
      <c r="AO289" t="s">
        <v>27</v>
      </c>
    </row>
    <row r="290" spans="1:41" x14ac:dyDescent="0.2">
      <c r="A290" t="s">
        <v>27</v>
      </c>
      <c r="B290">
        <v>2290052</v>
      </c>
      <c r="C290" t="s">
        <v>28</v>
      </c>
      <c r="G290" t="s">
        <v>29</v>
      </c>
      <c r="I290">
        <v>11059</v>
      </c>
      <c r="J290" t="s">
        <v>30</v>
      </c>
      <c r="K290" t="s">
        <v>92</v>
      </c>
      <c r="L290">
        <f>VLOOKUP($K290,Key!$A$1:$D$106,2,FALSE)</f>
        <v>43.05536</v>
      </c>
      <c r="M290">
        <f>VLOOKUP($K290,Key!$A$1:$D$106,3,FALSE)</f>
        <v>-87.90504</v>
      </c>
      <c r="N290" t="str">
        <f>VLOOKUP($K290,Key!$A$1:$D$106,4,FALSE)</f>
        <v>Milwaukee</v>
      </c>
      <c r="O290" t="s">
        <v>53</v>
      </c>
      <c r="P290">
        <f>VLOOKUP($O290,Key!$A$1:$D$106,2,FALSE)</f>
        <v>43.049909999999997</v>
      </c>
      <c r="Q290">
        <f>VLOOKUP($O290,Key!$A$1:$D$106,3,FALSE)</f>
        <v>-87.914237</v>
      </c>
      <c r="R290" t="str">
        <f>VLOOKUP($O290,Key!$A$1:$D$106,4,FALSE)</f>
        <v>Milwaukee</v>
      </c>
      <c r="S290">
        <v>105</v>
      </c>
      <c r="T290">
        <v>0</v>
      </c>
      <c r="U290">
        <v>0</v>
      </c>
      <c r="V290" t="s">
        <v>32</v>
      </c>
      <c r="W290">
        <v>15</v>
      </c>
      <c r="X290">
        <v>14.3</v>
      </c>
      <c r="Y290">
        <v>600</v>
      </c>
      <c r="Z290" s="5">
        <v>-1</v>
      </c>
      <c r="AA290" s="1">
        <v>43501</v>
      </c>
      <c r="AB290" s="7">
        <f t="shared" si="24"/>
        <v>43497</v>
      </c>
      <c r="AC290" s="7">
        <f t="shared" si="25"/>
        <v>43501</v>
      </c>
      <c r="AD290" s="7" t="str">
        <f t="shared" si="26"/>
        <v>Tuesday</v>
      </c>
      <c r="AE290" s="2">
        <v>0.52368055555555559</v>
      </c>
      <c r="AF290" s="5">
        <v>1</v>
      </c>
      <c r="AG290" s="1">
        <v>43501</v>
      </c>
      <c r="AH290" s="7">
        <f t="shared" si="27"/>
        <v>43497</v>
      </c>
      <c r="AI290" s="7">
        <f t="shared" si="28"/>
        <v>43501</v>
      </c>
      <c r="AJ290" s="7" t="str">
        <f t="shared" si="29"/>
        <v>Tuesday</v>
      </c>
      <c r="AK290" s="2">
        <v>0.59675925925925932</v>
      </c>
      <c r="AL290" t="s">
        <v>33</v>
      </c>
      <c r="AM290" t="s">
        <v>33</v>
      </c>
      <c r="AN290" t="s">
        <v>46</v>
      </c>
      <c r="AO290" t="s">
        <v>27</v>
      </c>
    </row>
    <row r="291" spans="1:41" x14ac:dyDescent="0.2">
      <c r="A291" t="s">
        <v>27</v>
      </c>
      <c r="B291">
        <v>2290052</v>
      </c>
      <c r="C291" t="s">
        <v>28</v>
      </c>
      <c r="G291" t="s">
        <v>29</v>
      </c>
      <c r="I291">
        <v>12518</v>
      </c>
      <c r="J291" t="s">
        <v>30</v>
      </c>
      <c r="K291" t="s">
        <v>45</v>
      </c>
      <c r="L291">
        <f>VLOOKUP($K291,Key!$A$1:$D$106,2,FALSE)</f>
        <v>43.03886</v>
      </c>
      <c r="M291">
        <f>VLOOKUP($K291,Key!$A$1:$D$106,3,FALSE)</f>
        <v>-87.902720000000002</v>
      </c>
      <c r="N291" t="str">
        <f>VLOOKUP($K291,Key!$A$1:$D$106,4,FALSE)</f>
        <v>Milwaukee</v>
      </c>
      <c r="O291" t="s">
        <v>45</v>
      </c>
      <c r="P291">
        <f>VLOOKUP($O291,Key!$A$1:$D$106,2,FALSE)</f>
        <v>43.03886</v>
      </c>
      <c r="Q291">
        <f>VLOOKUP($O291,Key!$A$1:$D$106,3,FALSE)</f>
        <v>-87.902720000000002</v>
      </c>
      <c r="R291" t="str">
        <f>VLOOKUP($O291,Key!$A$1:$D$106,4,FALSE)</f>
        <v>Milwaukee</v>
      </c>
      <c r="S291">
        <v>0</v>
      </c>
      <c r="T291">
        <v>0</v>
      </c>
      <c r="U291">
        <v>0</v>
      </c>
      <c r="V291" t="s">
        <v>32</v>
      </c>
      <c r="W291">
        <v>0</v>
      </c>
      <c r="X291">
        <v>0</v>
      </c>
      <c r="Y291">
        <v>0</v>
      </c>
      <c r="Z291" s="4">
        <v>-1</v>
      </c>
      <c r="AA291" s="1">
        <v>43503</v>
      </c>
      <c r="AB291" s="6">
        <f t="shared" si="24"/>
        <v>43497</v>
      </c>
      <c r="AC291" s="6">
        <f t="shared" si="25"/>
        <v>43503</v>
      </c>
      <c r="AD291" s="6" t="str">
        <f t="shared" si="26"/>
        <v>Thursday</v>
      </c>
      <c r="AE291" s="2">
        <v>0.47687499999999999</v>
      </c>
      <c r="AF291" s="4">
        <v>1</v>
      </c>
      <c r="AG291" s="1">
        <v>43503</v>
      </c>
      <c r="AH291" s="6">
        <f t="shared" si="27"/>
        <v>43497</v>
      </c>
      <c r="AI291" s="6">
        <f t="shared" si="28"/>
        <v>43503</v>
      </c>
      <c r="AJ291" s="6" t="str">
        <f t="shared" si="29"/>
        <v>Thursday</v>
      </c>
      <c r="AK291" s="2">
        <v>0.4770138888888889</v>
      </c>
      <c r="AL291" t="s">
        <v>32</v>
      </c>
      <c r="AM291" t="s">
        <v>33</v>
      </c>
      <c r="AN291" t="s">
        <v>34</v>
      </c>
      <c r="AO291" t="s">
        <v>27</v>
      </c>
    </row>
    <row r="292" spans="1:41" x14ac:dyDescent="0.2">
      <c r="A292" t="s">
        <v>27</v>
      </c>
      <c r="B292">
        <v>2290052</v>
      </c>
      <c r="C292" t="s">
        <v>28</v>
      </c>
      <c r="G292" t="s">
        <v>29</v>
      </c>
      <c r="I292">
        <v>12560</v>
      </c>
      <c r="J292" t="s">
        <v>30</v>
      </c>
      <c r="K292" t="s">
        <v>45</v>
      </c>
      <c r="L292">
        <f>VLOOKUP($K292,Key!$A$1:$D$106,2,FALSE)</f>
        <v>43.03886</v>
      </c>
      <c r="M292">
        <f>VLOOKUP($K292,Key!$A$1:$D$106,3,FALSE)</f>
        <v>-87.902720000000002</v>
      </c>
      <c r="N292" t="str">
        <f>VLOOKUP($K292,Key!$A$1:$D$106,4,FALSE)</f>
        <v>Milwaukee</v>
      </c>
      <c r="O292" t="s">
        <v>45</v>
      </c>
      <c r="P292">
        <f>VLOOKUP($O292,Key!$A$1:$D$106,2,FALSE)</f>
        <v>43.03886</v>
      </c>
      <c r="Q292">
        <f>VLOOKUP($O292,Key!$A$1:$D$106,3,FALSE)</f>
        <v>-87.902720000000002</v>
      </c>
      <c r="R292" t="str">
        <f>VLOOKUP($O292,Key!$A$1:$D$106,4,FALSE)</f>
        <v>Milwaukee</v>
      </c>
      <c r="S292">
        <v>0</v>
      </c>
      <c r="T292">
        <v>0</v>
      </c>
      <c r="U292">
        <v>0</v>
      </c>
      <c r="V292" t="s">
        <v>32</v>
      </c>
      <c r="W292">
        <v>0</v>
      </c>
      <c r="X292">
        <v>0</v>
      </c>
      <c r="Y292">
        <v>0</v>
      </c>
      <c r="Z292" s="5">
        <v>-1</v>
      </c>
      <c r="AA292" s="1">
        <v>43504</v>
      </c>
      <c r="AB292" s="7">
        <f t="shared" si="24"/>
        <v>43497</v>
      </c>
      <c r="AC292" s="7">
        <f t="shared" si="25"/>
        <v>43504</v>
      </c>
      <c r="AD292" s="7" t="str">
        <f t="shared" si="26"/>
        <v>Friday</v>
      </c>
      <c r="AE292" s="2">
        <v>0.43067129629629625</v>
      </c>
      <c r="AF292" s="5">
        <v>1</v>
      </c>
      <c r="AG292" s="1">
        <v>43504</v>
      </c>
      <c r="AH292" s="7">
        <f t="shared" si="27"/>
        <v>43497</v>
      </c>
      <c r="AI292" s="7">
        <f t="shared" si="28"/>
        <v>43504</v>
      </c>
      <c r="AJ292" s="7" t="str">
        <f t="shared" si="29"/>
        <v>Friday</v>
      </c>
      <c r="AK292" s="2">
        <v>0.43079861111111112</v>
      </c>
      <c r="AL292" t="s">
        <v>32</v>
      </c>
      <c r="AM292" t="s">
        <v>33</v>
      </c>
      <c r="AN292" t="s">
        <v>34</v>
      </c>
      <c r="AO292" t="s">
        <v>27</v>
      </c>
    </row>
    <row r="293" spans="1:41" x14ac:dyDescent="0.2">
      <c r="A293" t="s">
        <v>27</v>
      </c>
      <c r="B293">
        <v>2290052</v>
      </c>
      <c r="C293" t="s">
        <v>28</v>
      </c>
      <c r="G293" t="s">
        <v>29</v>
      </c>
      <c r="I293">
        <v>271</v>
      </c>
      <c r="J293" t="s">
        <v>30</v>
      </c>
      <c r="K293" t="s">
        <v>36</v>
      </c>
      <c r="L293">
        <f>VLOOKUP($K293,Key!$A$1:$D$106,2,FALSE)</f>
        <v>43.04824</v>
      </c>
      <c r="M293">
        <f>VLOOKUP($K293,Key!$A$1:$D$106,3,FALSE)</f>
        <v>-87.904970000000006</v>
      </c>
      <c r="N293" t="str">
        <f>VLOOKUP($K293,Key!$A$1:$D$106,4,FALSE)</f>
        <v>Milwaukee</v>
      </c>
      <c r="O293" t="s">
        <v>39</v>
      </c>
      <c r="P293">
        <f>VLOOKUP($O293,Key!$A$1:$D$106,2,FALSE)</f>
        <v>43.053040000000003</v>
      </c>
      <c r="Q293">
        <f>VLOOKUP($O293,Key!$A$1:$D$106,3,FALSE)</f>
        <v>-87.897660000000002</v>
      </c>
      <c r="R293" t="str">
        <f>VLOOKUP($O293,Key!$A$1:$D$106,4,FALSE)</f>
        <v>Milwaukee</v>
      </c>
      <c r="S293">
        <v>3049</v>
      </c>
      <c r="T293">
        <v>0</v>
      </c>
      <c r="U293">
        <v>0</v>
      </c>
      <c r="V293" t="s">
        <v>32</v>
      </c>
      <c r="W293">
        <v>18</v>
      </c>
      <c r="X293">
        <v>17.100000000000001</v>
      </c>
      <c r="Y293">
        <v>720</v>
      </c>
      <c r="Z293" s="4">
        <v>-1</v>
      </c>
      <c r="AA293" s="1">
        <v>43504</v>
      </c>
      <c r="AB293" s="6">
        <f t="shared" si="24"/>
        <v>43497</v>
      </c>
      <c r="AC293" s="6">
        <f t="shared" si="25"/>
        <v>43504</v>
      </c>
      <c r="AD293" s="6" t="str">
        <f t="shared" si="26"/>
        <v>Friday</v>
      </c>
      <c r="AE293" s="2">
        <v>0.44587962962962963</v>
      </c>
      <c r="AF293" s="4">
        <v>1</v>
      </c>
      <c r="AG293" s="1">
        <v>43506</v>
      </c>
      <c r="AH293" s="6">
        <f t="shared" si="27"/>
        <v>43497</v>
      </c>
      <c r="AI293" s="6">
        <f t="shared" si="28"/>
        <v>43506</v>
      </c>
      <c r="AJ293" s="6" t="str">
        <f t="shared" si="29"/>
        <v>Sunday</v>
      </c>
      <c r="AK293" s="2">
        <v>0.56344907407407407</v>
      </c>
      <c r="AL293" t="s">
        <v>33</v>
      </c>
      <c r="AM293" t="s">
        <v>33</v>
      </c>
      <c r="AN293" t="s">
        <v>46</v>
      </c>
      <c r="AO293" t="s">
        <v>27</v>
      </c>
    </row>
    <row r="294" spans="1:41" x14ac:dyDescent="0.2">
      <c r="A294" t="s">
        <v>27</v>
      </c>
      <c r="B294">
        <v>2290052</v>
      </c>
      <c r="C294" t="s">
        <v>28</v>
      </c>
      <c r="G294" t="s">
        <v>29</v>
      </c>
      <c r="I294">
        <v>5470</v>
      </c>
      <c r="J294" t="s">
        <v>30</v>
      </c>
      <c r="K294" t="s">
        <v>63</v>
      </c>
      <c r="L294">
        <f>VLOOKUP($K294,Key!$A$1:$D$106,2,FALSE)</f>
        <v>43.049230000000001</v>
      </c>
      <c r="M294">
        <f>VLOOKUP($K294,Key!$A$1:$D$106,3,FALSE)</f>
        <v>-87.911940000000001</v>
      </c>
      <c r="N294" t="str">
        <f>VLOOKUP($K294,Key!$A$1:$D$106,4,FALSE)</f>
        <v>Milwaukee</v>
      </c>
      <c r="O294" t="s">
        <v>85</v>
      </c>
      <c r="P294">
        <f>VLOOKUP($O294,Key!$A$1:$D$106,2,FALSE)</f>
        <v>43.078530000000001</v>
      </c>
      <c r="Q294">
        <f>VLOOKUP($O294,Key!$A$1:$D$106,3,FALSE)</f>
        <v>-87.882620000000003</v>
      </c>
      <c r="R294" t="str">
        <f>VLOOKUP($O294,Key!$A$1:$D$106,4,FALSE)</f>
        <v>Milwaukee</v>
      </c>
      <c r="S294">
        <v>3008</v>
      </c>
      <c r="T294">
        <v>0</v>
      </c>
      <c r="U294">
        <v>0</v>
      </c>
      <c r="V294" t="s">
        <v>32</v>
      </c>
      <c r="W294">
        <v>18</v>
      </c>
      <c r="X294">
        <v>17.100000000000001</v>
      </c>
      <c r="Y294">
        <v>720</v>
      </c>
      <c r="Z294" s="5">
        <v>-1</v>
      </c>
      <c r="AA294" s="1">
        <v>43504</v>
      </c>
      <c r="AB294" s="7">
        <f t="shared" si="24"/>
        <v>43497</v>
      </c>
      <c r="AC294" s="7">
        <f t="shared" si="25"/>
        <v>43504</v>
      </c>
      <c r="AD294" s="7" t="str">
        <f t="shared" si="26"/>
        <v>Friday</v>
      </c>
      <c r="AE294" s="2">
        <v>0.46452546296296293</v>
      </c>
      <c r="AF294" s="5">
        <v>1</v>
      </c>
      <c r="AG294" s="1">
        <v>43506</v>
      </c>
      <c r="AH294" s="7">
        <f t="shared" si="27"/>
        <v>43497</v>
      </c>
      <c r="AI294" s="7">
        <f t="shared" si="28"/>
        <v>43506</v>
      </c>
      <c r="AJ294" s="7" t="str">
        <f t="shared" si="29"/>
        <v>Sunday</v>
      </c>
      <c r="AK294" s="2">
        <v>0.5534027777777778</v>
      </c>
      <c r="AL294" t="s">
        <v>33</v>
      </c>
      <c r="AM294" t="s">
        <v>33</v>
      </c>
      <c r="AN294" t="s">
        <v>46</v>
      </c>
      <c r="AO294" t="s">
        <v>27</v>
      </c>
    </row>
    <row r="295" spans="1:41" x14ac:dyDescent="0.2">
      <c r="A295" t="s">
        <v>27</v>
      </c>
      <c r="B295">
        <v>2290052</v>
      </c>
      <c r="C295" t="s">
        <v>28</v>
      </c>
      <c r="G295" t="s">
        <v>29</v>
      </c>
      <c r="I295">
        <v>11071</v>
      </c>
      <c r="J295" t="s">
        <v>30</v>
      </c>
      <c r="K295" t="s">
        <v>63</v>
      </c>
      <c r="L295">
        <f>VLOOKUP($K295,Key!$A$1:$D$106,2,FALSE)</f>
        <v>43.049230000000001</v>
      </c>
      <c r="M295">
        <f>VLOOKUP($K295,Key!$A$1:$D$106,3,FALSE)</f>
        <v>-87.911940000000001</v>
      </c>
      <c r="N295" t="str">
        <f>VLOOKUP($K295,Key!$A$1:$D$106,4,FALSE)</f>
        <v>Milwaukee</v>
      </c>
      <c r="O295" t="s">
        <v>85</v>
      </c>
      <c r="P295">
        <f>VLOOKUP($O295,Key!$A$1:$D$106,2,FALSE)</f>
        <v>43.078530000000001</v>
      </c>
      <c r="Q295">
        <f>VLOOKUP($O295,Key!$A$1:$D$106,3,FALSE)</f>
        <v>-87.882620000000003</v>
      </c>
      <c r="R295" t="str">
        <f>VLOOKUP($O295,Key!$A$1:$D$106,4,FALSE)</f>
        <v>Milwaukee</v>
      </c>
      <c r="S295">
        <v>3008</v>
      </c>
      <c r="T295">
        <v>0</v>
      </c>
      <c r="U295">
        <v>0</v>
      </c>
      <c r="V295" t="s">
        <v>32</v>
      </c>
      <c r="W295">
        <v>18</v>
      </c>
      <c r="X295">
        <v>17.100000000000001</v>
      </c>
      <c r="Y295">
        <v>720</v>
      </c>
      <c r="Z295" s="4">
        <v>-1</v>
      </c>
      <c r="AA295" s="1">
        <v>43504</v>
      </c>
      <c r="AB295" s="6">
        <f t="shared" si="24"/>
        <v>43497</v>
      </c>
      <c r="AC295" s="6">
        <f t="shared" si="25"/>
        <v>43504</v>
      </c>
      <c r="AD295" s="6" t="str">
        <f t="shared" si="26"/>
        <v>Friday</v>
      </c>
      <c r="AE295" s="2">
        <v>0.46539351851851851</v>
      </c>
      <c r="AF295" s="4">
        <v>1</v>
      </c>
      <c r="AG295" s="1">
        <v>43506</v>
      </c>
      <c r="AH295" s="6">
        <f t="shared" si="27"/>
        <v>43497</v>
      </c>
      <c r="AI295" s="6">
        <f t="shared" si="28"/>
        <v>43506</v>
      </c>
      <c r="AJ295" s="6" t="str">
        <f t="shared" si="29"/>
        <v>Sunday</v>
      </c>
      <c r="AK295" s="2">
        <v>0.55423611111111104</v>
      </c>
      <c r="AL295" t="s">
        <v>33</v>
      </c>
      <c r="AM295" t="s">
        <v>33</v>
      </c>
      <c r="AN295" t="s">
        <v>46</v>
      </c>
      <c r="AO295" t="s">
        <v>27</v>
      </c>
    </row>
    <row r="296" spans="1:41" x14ac:dyDescent="0.2">
      <c r="A296" t="s">
        <v>27</v>
      </c>
      <c r="B296">
        <v>2290052</v>
      </c>
      <c r="C296" t="s">
        <v>28</v>
      </c>
      <c r="G296" t="s">
        <v>29</v>
      </c>
      <c r="I296">
        <v>5459</v>
      </c>
      <c r="J296" t="s">
        <v>30</v>
      </c>
      <c r="K296" t="s">
        <v>63</v>
      </c>
      <c r="L296">
        <f>VLOOKUP($K296,Key!$A$1:$D$106,2,FALSE)</f>
        <v>43.049230000000001</v>
      </c>
      <c r="M296">
        <f>VLOOKUP($K296,Key!$A$1:$D$106,3,FALSE)</f>
        <v>-87.911940000000001</v>
      </c>
      <c r="N296" t="str">
        <f>VLOOKUP($K296,Key!$A$1:$D$106,4,FALSE)</f>
        <v>Milwaukee</v>
      </c>
      <c r="O296" t="s">
        <v>39</v>
      </c>
      <c r="P296">
        <f>VLOOKUP($O296,Key!$A$1:$D$106,2,FALSE)</f>
        <v>43.053040000000003</v>
      </c>
      <c r="Q296">
        <f>VLOOKUP($O296,Key!$A$1:$D$106,3,FALSE)</f>
        <v>-87.897660000000002</v>
      </c>
      <c r="R296" t="str">
        <f>VLOOKUP($O296,Key!$A$1:$D$106,4,FALSE)</f>
        <v>Milwaukee</v>
      </c>
      <c r="S296">
        <v>3015</v>
      </c>
      <c r="T296">
        <v>0</v>
      </c>
      <c r="U296">
        <v>0</v>
      </c>
      <c r="V296" t="s">
        <v>32</v>
      </c>
      <c r="W296">
        <v>18</v>
      </c>
      <c r="X296">
        <v>17.100000000000001</v>
      </c>
      <c r="Y296">
        <v>720</v>
      </c>
      <c r="Z296" s="5">
        <v>-1</v>
      </c>
      <c r="AA296" s="1">
        <v>43504</v>
      </c>
      <c r="AB296" s="7">
        <f t="shared" si="24"/>
        <v>43497</v>
      </c>
      <c r="AC296" s="7">
        <f t="shared" si="25"/>
        <v>43504</v>
      </c>
      <c r="AD296" s="7" t="str">
        <f t="shared" si="26"/>
        <v>Friday</v>
      </c>
      <c r="AE296" s="2">
        <v>0.4697453703703704</v>
      </c>
      <c r="AF296" s="5">
        <v>1</v>
      </c>
      <c r="AG296" s="1">
        <v>43506</v>
      </c>
      <c r="AH296" s="7">
        <f t="shared" si="27"/>
        <v>43497</v>
      </c>
      <c r="AI296" s="7">
        <f t="shared" si="28"/>
        <v>43506</v>
      </c>
      <c r="AJ296" s="7" t="str">
        <f t="shared" si="29"/>
        <v>Sunday</v>
      </c>
      <c r="AK296" s="2">
        <v>0.56368055555555552</v>
      </c>
      <c r="AL296" t="s">
        <v>33</v>
      </c>
      <c r="AM296" t="s">
        <v>33</v>
      </c>
      <c r="AN296" t="s">
        <v>46</v>
      </c>
      <c r="AO296" t="s">
        <v>27</v>
      </c>
    </row>
    <row r="297" spans="1:41" x14ac:dyDescent="0.2">
      <c r="A297" t="s">
        <v>27</v>
      </c>
      <c r="B297">
        <v>2290052</v>
      </c>
      <c r="C297" t="s">
        <v>28</v>
      </c>
      <c r="G297" t="s">
        <v>29</v>
      </c>
      <c r="I297">
        <v>5458</v>
      </c>
      <c r="J297" t="s">
        <v>30</v>
      </c>
      <c r="K297" t="s">
        <v>63</v>
      </c>
      <c r="L297">
        <f>VLOOKUP($K297,Key!$A$1:$D$106,2,FALSE)</f>
        <v>43.049230000000001</v>
      </c>
      <c r="M297">
        <f>VLOOKUP($K297,Key!$A$1:$D$106,3,FALSE)</f>
        <v>-87.911940000000001</v>
      </c>
      <c r="N297" t="str">
        <f>VLOOKUP($K297,Key!$A$1:$D$106,4,FALSE)</f>
        <v>Milwaukee</v>
      </c>
      <c r="O297" t="s">
        <v>83</v>
      </c>
      <c r="P297">
        <f>VLOOKUP($O297,Key!$A$1:$D$106,2,FALSE)</f>
        <v>43.074655999999997</v>
      </c>
      <c r="Q297">
        <f>VLOOKUP($O297,Key!$A$1:$D$106,3,FALSE)</f>
        <v>-87.889011999999994</v>
      </c>
      <c r="R297" t="str">
        <f>VLOOKUP($O297,Key!$A$1:$D$106,4,FALSE)</f>
        <v>Milwaukee</v>
      </c>
      <c r="S297">
        <v>18785</v>
      </c>
      <c r="T297">
        <v>0</v>
      </c>
      <c r="U297">
        <v>0</v>
      </c>
      <c r="V297" t="s">
        <v>32</v>
      </c>
      <c r="W297">
        <v>18</v>
      </c>
      <c r="X297">
        <v>17.100000000000001</v>
      </c>
      <c r="Y297">
        <v>720</v>
      </c>
      <c r="Z297" s="4">
        <v>-1</v>
      </c>
      <c r="AA297" s="1">
        <v>43504</v>
      </c>
      <c r="AB297" s="6">
        <f t="shared" si="24"/>
        <v>43497</v>
      </c>
      <c r="AC297" s="6">
        <f t="shared" si="25"/>
        <v>43504</v>
      </c>
      <c r="AD297" s="6" t="str">
        <f t="shared" si="26"/>
        <v>Friday</v>
      </c>
      <c r="AE297" s="2">
        <v>0.47112268518518513</v>
      </c>
      <c r="AF297" s="4">
        <v>1</v>
      </c>
      <c r="AG297" s="1">
        <v>43517</v>
      </c>
      <c r="AH297" s="6">
        <f t="shared" si="27"/>
        <v>43497</v>
      </c>
      <c r="AI297" s="6">
        <f t="shared" si="28"/>
        <v>43517</v>
      </c>
      <c r="AJ297" s="6" t="str">
        <f t="shared" si="29"/>
        <v>Thursday</v>
      </c>
      <c r="AK297" s="2">
        <v>0.51606481481481481</v>
      </c>
      <c r="AL297" t="s">
        <v>33</v>
      </c>
      <c r="AM297" t="s">
        <v>33</v>
      </c>
      <c r="AN297" t="s">
        <v>46</v>
      </c>
      <c r="AO297" t="s">
        <v>27</v>
      </c>
    </row>
    <row r="298" spans="1:41" x14ac:dyDescent="0.2">
      <c r="A298" t="s">
        <v>27</v>
      </c>
      <c r="B298">
        <v>2290052</v>
      </c>
      <c r="C298" t="s">
        <v>28</v>
      </c>
      <c r="G298" t="s">
        <v>29</v>
      </c>
      <c r="I298">
        <v>11152</v>
      </c>
      <c r="J298" t="s">
        <v>30</v>
      </c>
      <c r="K298" t="s">
        <v>35</v>
      </c>
      <c r="L298">
        <f>VLOOKUP($K298,Key!$A$1:$D$106,2,FALSE)</f>
        <v>43.042490000000001</v>
      </c>
      <c r="M298">
        <f>VLOOKUP($K298,Key!$A$1:$D$106,3,FALSE)</f>
        <v>-87.909959999999998</v>
      </c>
      <c r="N298" t="str">
        <f>VLOOKUP($K298,Key!$A$1:$D$106,4,FALSE)</f>
        <v>Milwaukee</v>
      </c>
      <c r="O298" t="s">
        <v>54</v>
      </c>
      <c r="P298">
        <f>VLOOKUP($O298,Key!$A$1:$D$106,2,FALSE)</f>
        <v>43.028709999999997</v>
      </c>
      <c r="Q298">
        <f>VLOOKUP($O298,Key!$A$1:$D$106,3,FALSE)</f>
        <v>-87.9041</v>
      </c>
      <c r="R298" t="str">
        <f>VLOOKUP($O298,Key!$A$1:$D$106,4,FALSE)</f>
        <v>Milwaukee</v>
      </c>
      <c r="S298">
        <v>18804</v>
      </c>
      <c r="T298">
        <v>0</v>
      </c>
      <c r="U298">
        <v>0</v>
      </c>
      <c r="V298" t="s">
        <v>32</v>
      </c>
      <c r="W298">
        <v>18</v>
      </c>
      <c r="X298">
        <v>17.100000000000001</v>
      </c>
      <c r="Y298">
        <v>720</v>
      </c>
      <c r="Z298" s="5">
        <v>-1</v>
      </c>
      <c r="AA298" s="1">
        <v>43504</v>
      </c>
      <c r="AB298" s="7">
        <f t="shared" si="24"/>
        <v>43497</v>
      </c>
      <c r="AC298" s="7">
        <f t="shared" si="25"/>
        <v>43504</v>
      </c>
      <c r="AD298" s="7" t="str">
        <f t="shared" si="26"/>
        <v>Friday</v>
      </c>
      <c r="AE298" s="2">
        <v>0.60846064814814815</v>
      </c>
      <c r="AF298" s="5">
        <v>1</v>
      </c>
      <c r="AG298" s="1">
        <v>43517</v>
      </c>
      <c r="AH298" s="7">
        <f t="shared" si="27"/>
        <v>43497</v>
      </c>
      <c r="AI298" s="7">
        <f t="shared" si="28"/>
        <v>43517</v>
      </c>
      <c r="AJ298" s="7" t="str">
        <f t="shared" si="29"/>
        <v>Thursday</v>
      </c>
      <c r="AK298" s="2">
        <v>0.66732638888888884</v>
      </c>
      <c r="AL298" t="s">
        <v>33</v>
      </c>
      <c r="AM298" t="s">
        <v>33</v>
      </c>
      <c r="AN298" t="s">
        <v>46</v>
      </c>
      <c r="AO298" t="s">
        <v>27</v>
      </c>
    </row>
    <row r="299" spans="1:41" x14ac:dyDescent="0.2">
      <c r="A299" t="s">
        <v>27</v>
      </c>
      <c r="B299">
        <v>2290052</v>
      </c>
      <c r="C299" t="s">
        <v>28</v>
      </c>
      <c r="G299" t="s">
        <v>29</v>
      </c>
      <c r="I299">
        <v>5449</v>
      </c>
      <c r="J299" t="s">
        <v>30</v>
      </c>
      <c r="K299" t="s">
        <v>35</v>
      </c>
      <c r="L299">
        <f>VLOOKUP($K299,Key!$A$1:$D$106,2,FALSE)</f>
        <v>43.042490000000001</v>
      </c>
      <c r="M299">
        <f>VLOOKUP($K299,Key!$A$1:$D$106,3,FALSE)</f>
        <v>-87.909959999999998</v>
      </c>
      <c r="N299" t="str">
        <f>VLOOKUP($K299,Key!$A$1:$D$106,4,FALSE)</f>
        <v>Milwaukee</v>
      </c>
      <c r="O299" t="s">
        <v>54</v>
      </c>
      <c r="P299">
        <f>VLOOKUP($O299,Key!$A$1:$D$106,2,FALSE)</f>
        <v>43.028709999999997</v>
      </c>
      <c r="Q299">
        <f>VLOOKUP($O299,Key!$A$1:$D$106,3,FALSE)</f>
        <v>-87.9041</v>
      </c>
      <c r="R299" t="str">
        <f>VLOOKUP($O299,Key!$A$1:$D$106,4,FALSE)</f>
        <v>Milwaukee</v>
      </c>
      <c r="S299">
        <v>18800</v>
      </c>
      <c r="T299">
        <v>0</v>
      </c>
      <c r="U299">
        <v>0</v>
      </c>
      <c r="V299" t="s">
        <v>32</v>
      </c>
      <c r="W299">
        <v>18</v>
      </c>
      <c r="X299">
        <v>17.100000000000001</v>
      </c>
      <c r="Y299">
        <v>720</v>
      </c>
      <c r="Z299" s="4">
        <v>-1</v>
      </c>
      <c r="AA299" s="1">
        <v>43504</v>
      </c>
      <c r="AB299" s="6">
        <f t="shared" si="24"/>
        <v>43497</v>
      </c>
      <c r="AC299" s="6">
        <f t="shared" si="25"/>
        <v>43504</v>
      </c>
      <c r="AD299" s="6" t="str">
        <f t="shared" si="26"/>
        <v>Friday</v>
      </c>
      <c r="AE299" s="2">
        <v>0.6107407407407407</v>
      </c>
      <c r="AF299" s="4">
        <v>1</v>
      </c>
      <c r="AG299" s="1">
        <v>43517</v>
      </c>
      <c r="AH299" s="6">
        <f t="shared" si="27"/>
        <v>43497</v>
      </c>
      <c r="AI299" s="6">
        <f t="shared" si="28"/>
        <v>43517</v>
      </c>
      <c r="AJ299" s="6" t="str">
        <f t="shared" si="29"/>
        <v>Thursday</v>
      </c>
      <c r="AK299" s="2">
        <v>0.66608796296296291</v>
      </c>
      <c r="AL299" t="s">
        <v>33</v>
      </c>
      <c r="AM299" t="s">
        <v>33</v>
      </c>
      <c r="AN299" t="s">
        <v>46</v>
      </c>
      <c r="AO299" t="s">
        <v>27</v>
      </c>
    </row>
    <row r="300" spans="1:41" x14ac:dyDescent="0.2">
      <c r="A300" t="s">
        <v>27</v>
      </c>
      <c r="B300">
        <v>2290052</v>
      </c>
      <c r="C300" t="s">
        <v>28</v>
      </c>
      <c r="G300" t="s">
        <v>29</v>
      </c>
      <c r="I300">
        <v>12586</v>
      </c>
      <c r="J300" t="s">
        <v>30</v>
      </c>
      <c r="K300" t="s">
        <v>35</v>
      </c>
      <c r="L300">
        <f>VLOOKUP($K300,Key!$A$1:$D$106,2,FALSE)</f>
        <v>43.042490000000001</v>
      </c>
      <c r="M300">
        <f>VLOOKUP($K300,Key!$A$1:$D$106,3,FALSE)</f>
        <v>-87.909959999999998</v>
      </c>
      <c r="N300" t="str">
        <f>VLOOKUP($K300,Key!$A$1:$D$106,4,FALSE)</f>
        <v>Milwaukee</v>
      </c>
      <c r="O300" t="s">
        <v>85</v>
      </c>
      <c r="P300">
        <f>VLOOKUP($O300,Key!$A$1:$D$106,2,FALSE)</f>
        <v>43.078530000000001</v>
      </c>
      <c r="Q300">
        <f>VLOOKUP($O300,Key!$A$1:$D$106,3,FALSE)</f>
        <v>-87.882620000000003</v>
      </c>
      <c r="R300" t="str">
        <f>VLOOKUP($O300,Key!$A$1:$D$106,4,FALSE)</f>
        <v>Milwaukee</v>
      </c>
      <c r="S300">
        <v>2795</v>
      </c>
      <c r="T300">
        <v>0</v>
      </c>
      <c r="U300">
        <v>0</v>
      </c>
      <c r="V300" t="s">
        <v>32</v>
      </c>
      <c r="W300">
        <v>18</v>
      </c>
      <c r="X300">
        <v>17.100000000000001</v>
      </c>
      <c r="Y300">
        <v>720</v>
      </c>
      <c r="Z300" s="5">
        <v>-1</v>
      </c>
      <c r="AA300" s="1">
        <v>43504</v>
      </c>
      <c r="AB300" s="7">
        <f t="shared" si="24"/>
        <v>43497</v>
      </c>
      <c r="AC300" s="7">
        <f t="shared" si="25"/>
        <v>43504</v>
      </c>
      <c r="AD300" s="7" t="str">
        <f t="shared" si="26"/>
        <v>Friday</v>
      </c>
      <c r="AE300" s="2">
        <v>0.61121527777777784</v>
      </c>
      <c r="AF300" s="5">
        <v>1</v>
      </c>
      <c r="AG300" s="1">
        <v>43506</v>
      </c>
      <c r="AH300" s="7">
        <f t="shared" si="27"/>
        <v>43497</v>
      </c>
      <c r="AI300" s="7">
        <f t="shared" si="28"/>
        <v>43506</v>
      </c>
      <c r="AJ300" s="7" t="str">
        <f t="shared" si="29"/>
        <v>Sunday</v>
      </c>
      <c r="AK300" s="2">
        <v>0.55268518518518517</v>
      </c>
      <c r="AL300" t="s">
        <v>33</v>
      </c>
      <c r="AM300" t="s">
        <v>33</v>
      </c>
      <c r="AN300" t="s">
        <v>46</v>
      </c>
      <c r="AO300" t="s">
        <v>27</v>
      </c>
    </row>
    <row r="301" spans="1:41" x14ac:dyDescent="0.2">
      <c r="A301" t="s">
        <v>27</v>
      </c>
      <c r="B301">
        <v>2290052</v>
      </c>
      <c r="C301" t="s">
        <v>28</v>
      </c>
      <c r="G301" t="s">
        <v>29</v>
      </c>
      <c r="I301">
        <v>12616</v>
      </c>
      <c r="J301" t="s">
        <v>30</v>
      </c>
      <c r="K301" t="s">
        <v>35</v>
      </c>
      <c r="L301">
        <f>VLOOKUP($K301,Key!$A$1:$D$106,2,FALSE)</f>
        <v>43.042490000000001</v>
      </c>
      <c r="M301">
        <f>VLOOKUP($K301,Key!$A$1:$D$106,3,FALSE)</f>
        <v>-87.909959999999998</v>
      </c>
      <c r="N301" t="str">
        <f>VLOOKUP($K301,Key!$A$1:$D$106,4,FALSE)</f>
        <v>Milwaukee</v>
      </c>
      <c r="O301" t="s">
        <v>85</v>
      </c>
      <c r="P301">
        <f>VLOOKUP($O301,Key!$A$1:$D$106,2,FALSE)</f>
        <v>43.078530000000001</v>
      </c>
      <c r="Q301">
        <f>VLOOKUP($O301,Key!$A$1:$D$106,3,FALSE)</f>
        <v>-87.882620000000003</v>
      </c>
      <c r="R301" t="str">
        <f>VLOOKUP($O301,Key!$A$1:$D$106,4,FALSE)</f>
        <v>Milwaukee</v>
      </c>
      <c r="S301">
        <v>2796</v>
      </c>
      <c r="T301">
        <v>0</v>
      </c>
      <c r="U301">
        <v>0</v>
      </c>
      <c r="V301" t="s">
        <v>32</v>
      </c>
      <c r="W301">
        <v>18</v>
      </c>
      <c r="X301">
        <v>17.100000000000001</v>
      </c>
      <c r="Y301">
        <v>720</v>
      </c>
      <c r="Z301" s="4">
        <v>-1</v>
      </c>
      <c r="AA301" s="1">
        <v>43504</v>
      </c>
      <c r="AB301" s="6">
        <f t="shared" si="24"/>
        <v>43497</v>
      </c>
      <c r="AC301" s="6">
        <f t="shared" si="25"/>
        <v>43504</v>
      </c>
      <c r="AD301" s="6" t="str">
        <f t="shared" si="26"/>
        <v>Friday</v>
      </c>
      <c r="AE301" s="2">
        <v>0.6115856481481482</v>
      </c>
      <c r="AF301" s="4">
        <v>1</v>
      </c>
      <c r="AG301" s="1">
        <v>43506</v>
      </c>
      <c r="AH301" s="6">
        <f t="shared" si="27"/>
        <v>43497</v>
      </c>
      <c r="AI301" s="6">
        <f t="shared" si="28"/>
        <v>43506</v>
      </c>
      <c r="AJ301" s="6" t="str">
        <f t="shared" si="29"/>
        <v>Sunday</v>
      </c>
      <c r="AK301" s="2">
        <v>0.55307870370370371</v>
      </c>
      <c r="AL301" t="s">
        <v>33</v>
      </c>
      <c r="AM301" t="s">
        <v>33</v>
      </c>
      <c r="AN301" t="s">
        <v>46</v>
      </c>
      <c r="AO301" t="s">
        <v>27</v>
      </c>
    </row>
    <row r="302" spans="1:41" x14ac:dyDescent="0.2">
      <c r="A302" t="s">
        <v>27</v>
      </c>
      <c r="B302">
        <v>2290052</v>
      </c>
      <c r="C302" t="s">
        <v>28</v>
      </c>
      <c r="G302" t="s">
        <v>29</v>
      </c>
      <c r="I302">
        <v>5478</v>
      </c>
      <c r="J302" t="s">
        <v>30</v>
      </c>
      <c r="K302" t="s">
        <v>35</v>
      </c>
      <c r="L302">
        <f>VLOOKUP($K302,Key!$A$1:$D$106,2,FALSE)</f>
        <v>43.042490000000001</v>
      </c>
      <c r="M302">
        <f>VLOOKUP($K302,Key!$A$1:$D$106,3,FALSE)</f>
        <v>-87.909959999999998</v>
      </c>
      <c r="N302" t="str">
        <f>VLOOKUP($K302,Key!$A$1:$D$106,4,FALSE)</f>
        <v>Milwaukee</v>
      </c>
      <c r="O302" t="s">
        <v>35</v>
      </c>
      <c r="P302">
        <f>VLOOKUP($O302,Key!$A$1:$D$106,2,FALSE)</f>
        <v>43.042490000000001</v>
      </c>
      <c r="Q302">
        <f>VLOOKUP($O302,Key!$A$1:$D$106,3,FALSE)</f>
        <v>-87.909959999999998</v>
      </c>
      <c r="R302" t="str">
        <f>VLOOKUP($O302,Key!$A$1:$D$106,4,FALSE)</f>
        <v>Milwaukee</v>
      </c>
      <c r="S302">
        <v>802</v>
      </c>
      <c r="T302">
        <v>0</v>
      </c>
      <c r="U302">
        <v>0</v>
      </c>
      <c r="V302" t="s">
        <v>32</v>
      </c>
      <c r="W302">
        <v>18</v>
      </c>
      <c r="X302">
        <v>17.100000000000001</v>
      </c>
      <c r="Y302">
        <v>720</v>
      </c>
      <c r="Z302" s="5">
        <v>-1</v>
      </c>
      <c r="AA302" s="1">
        <v>43504</v>
      </c>
      <c r="AB302" s="7">
        <f t="shared" si="24"/>
        <v>43497</v>
      </c>
      <c r="AC302" s="7">
        <f t="shared" si="25"/>
        <v>43504</v>
      </c>
      <c r="AD302" s="7" t="str">
        <f t="shared" si="26"/>
        <v>Friday</v>
      </c>
      <c r="AE302" s="2">
        <v>0.61351851851851846</v>
      </c>
      <c r="AF302" s="5">
        <v>1</v>
      </c>
      <c r="AG302" s="1">
        <v>43505</v>
      </c>
      <c r="AH302" s="7">
        <f t="shared" si="27"/>
        <v>43497</v>
      </c>
      <c r="AI302" s="7">
        <f t="shared" si="28"/>
        <v>43505</v>
      </c>
      <c r="AJ302" s="7" t="str">
        <f t="shared" si="29"/>
        <v>Saturday</v>
      </c>
      <c r="AK302" s="2">
        <v>0.17076388888888891</v>
      </c>
      <c r="AL302" t="s">
        <v>33</v>
      </c>
      <c r="AM302" t="s">
        <v>33</v>
      </c>
      <c r="AN302" t="s">
        <v>34</v>
      </c>
      <c r="AO302" t="s">
        <v>27</v>
      </c>
    </row>
    <row r="303" spans="1:41" x14ac:dyDescent="0.2">
      <c r="A303" t="s">
        <v>27</v>
      </c>
      <c r="B303">
        <v>2290052</v>
      </c>
      <c r="C303" t="s">
        <v>28</v>
      </c>
      <c r="G303" t="s">
        <v>29</v>
      </c>
      <c r="I303">
        <v>11158</v>
      </c>
      <c r="J303" t="s">
        <v>30</v>
      </c>
      <c r="K303" t="s">
        <v>35</v>
      </c>
      <c r="L303">
        <f>VLOOKUP($K303,Key!$A$1:$D$106,2,FALSE)</f>
        <v>43.042490000000001</v>
      </c>
      <c r="M303">
        <f>VLOOKUP($K303,Key!$A$1:$D$106,3,FALSE)</f>
        <v>-87.909959999999998</v>
      </c>
      <c r="N303" t="str">
        <f>VLOOKUP($K303,Key!$A$1:$D$106,4,FALSE)</f>
        <v>Milwaukee</v>
      </c>
      <c r="O303" t="s">
        <v>35</v>
      </c>
      <c r="P303">
        <f>VLOOKUP($O303,Key!$A$1:$D$106,2,FALSE)</f>
        <v>43.042490000000001</v>
      </c>
      <c r="Q303">
        <f>VLOOKUP($O303,Key!$A$1:$D$106,3,FALSE)</f>
        <v>-87.909959999999998</v>
      </c>
      <c r="R303" t="str">
        <f>VLOOKUP($O303,Key!$A$1:$D$106,4,FALSE)</f>
        <v>Milwaukee</v>
      </c>
      <c r="S303">
        <v>1</v>
      </c>
      <c r="T303">
        <v>0</v>
      </c>
      <c r="U303">
        <v>0</v>
      </c>
      <c r="V303" t="s">
        <v>32</v>
      </c>
      <c r="W303">
        <v>0</v>
      </c>
      <c r="X303">
        <v>0</v>
      </c>
      <c r="Y303">
        <v>0</v>
      </c>
      <c r="Z303" s="4">
        <v>-1</v>
      </c>
      <c r="AA303" s="1">
        <v>43504</v>
      </c>
      <c r="AB303" s="6">
        <f t="shared" si="24"/>
        <v>43497</v>
      </c>
      <c r="AC303" s="6">
        <f t="shared" si="25"/>
        <v>43504</v>
      </c>
      <c r="AD303" s="6" t="str">
        <f t="shared" si="26"/>
        <v>Friday</v>
      </c>
      <c r="AE303" s="2">
        <v>0.61793981481481486</v>
      </c>
      <c r="AF303" s="4">
        <v>1</v>
      </c>
      <c r="AG303" s="1">
        <v>43504</v>
      </c>
      <c r="AH303" s="6">
        <f t="shared" si="27"/>
        <v>43497</v>
      </c>
      <c r="AI303" s="6">
        <f t="shared" si="28"/>
        <v>43504</v>
      </c>
      <c r="AJ303" s="6" t="str">
        <f t="shared" si="29"/>
        <v>Friday</v>
      </c>
      <c r="AK303" s="2">
        <v>0.61805555555555558</v>
      </c>
      <c r="AL303" t="s">
        <v>32</v>
      </c>
      <c r="AM303" t="s">
        <v>33</v>
      </c>
      <c r="AN303" t="s">
        <v>34</v>
      </c>
      <c r="AO303" t="s">
        <v>27</v>
      </c>
    </row>
    <row r="304" spans="1:41" x14ac:dyDescent="0.2">
      <c r="A304" t="s">
        <v>27</v>
      </c>
      <c r="B304">
        <v>2290052</v>
      </c>
      <c r="C304" t="s">
        <v>28</v>
      </c>
      <c r="G304" t="s">
        <v>29</v>
      </c>
      <c r="I304">
        <v>11158</v>
      </c>
      <c r="J304" t="s">
        <v>30</v>
      </c>
      <c r="K304" t="s">
        <v>35</v>
      </c>
      <c r="L304">
        <f>VLOOKUP($K304,Key!$A$1:$D$106,2,FALSE)</f>
        <v>43.042490000000001</v>
      </c>
      <c r="M304">
        <f>VLOOKUP($K304,Key!$A$1:$D$106,3,FALSE)</f>
        <v>-87.909959999999998</v>
      </c>
      <c r="N304" t="str">
        <f>VLOOKUP($K304,Key!$A$1:$D$106,4,FALSE)</f>
        <v>Milwaukee</v>
      </c>
      <c r="O304" t="s">
        <v>85</v>
      </c>
      <c r="P304">
        <f>VLOOKUP($O304,Key!$A$1:$D$106,2,FALSE)</f>
        <v>43.078530000000001</v>
      </c>
      <c r="Q304">
        <f>VLOOKUP($O304,Key!$A$1:$D$106,3,FALSE)</f>
        <v>-87.882620000000003</v>
      </c>
      <c r="R304" t="str">
        <f>VLOOKUP($O304,Key!$A$1:$D$106,4,FALSE)</f>
        <v>Milwaukee</v>
      </c>
      <c r="S304">
        <v>2787</v>
      </c>
      <c r="T304">
        <v>0</v>
      </c>
      <c r="U304">
        <v>0</v>
      </c>
      <c r="V304" t="s">
        <v>32</v>
      </c>
      <c r="W304">
        <v>18</v>
      </c>
      <c r="X304">
        <v>17.100000000000001</v>
      </c>
      <c r="Y304">
        <v>720</v>
      </c>
      <c r="Z304" s="5">
        <v>-1</v>
      </c>
      <c r="AA304" s="1">
        <v>43504</v>
      </c>
      <c r="AB304" s="7">
        <f t="shared" si="24"/>
        <v>43497</v>
      </c>
      <c r="AC304" s="7">
        <f t="shared" si="25"/>
        <v>43504</v>
      </c>
      <c r="AD304" s="7" t="str">
        <f t="shared" si="26"/>
        <v>Friday</v>
      </c>
      <c r="AE304" s="2">
        <v>0.61824074074074076</v>
      </c>
      <c r="AF304" s="5">
        <v>1</v>
      </c>
      <c r="AG304" s="1">
        <v>43506</v>
      </c>
      <c r="AH304" s="7">
        <f t="shared" si="27"/>
        <v>43497</v>
      </c>
      <c r="AI304" s="7">
        <f t="shared" si="28"/>
        <v>43506</v>
      </c>
      <c r="AJ304" s="7" t="str">
        <f t="shared" si="29"/>
        <v>Sunday</v>
      </c>
      <c r="AK304" s="2">
        <v>0.55383101851851857</v>
      </c>
      <c r="AL304" t="s">
        <v>33</v>
      </c>
      <c r="AM304" t="s">
        <v>33</v>
      </c>
      <c r="AN304" t="s">
        <v>46</v>
      </c>
      <c r="AO304" t="s">
        <v>27</v>
      </c>
    </row>
    <row r="305" spans="1:41" x14ac:dyDescent="0.2">
      <c r="A305" t="s">
        <v>27</v>
      </c>
      <c r="B305">
        <v>2290052</v>
      </c>
      <c r="C305" t="s">
        <v>28</v>
      </c>
      <c r="G305" t="s">
        <v>29</v>
      </c>
      <c r="I305">
        <v>1</v>
      </c>
      <c r="J305" t="s">
        <v>30</v>
      </c>
      <c r="K305" t="s">
        <v>31</v>
      </c>
      <c r="L305">
        <f>VLOOKUP($K305,Key!$A$1:$D$106,2,FALSE)</f>
        <v>43.034619999999997</v>
      </c>
      <c r="M305">
        <f>VLOOKUP($K305,Key!$A$1:$D$106,3,FALSE)</f>
        <v>-87.917500000000004</v>
      </c>
      <c r="N305" t="str">
        <f>VLOOKUP($K305,Key!$A$1:$D$106,4,FALSE)</f>
        <v>Milwaukee</v>
      </c>
      <c r="O305" t="s">
        <v>31</v>
      </c>
      <c r="P305">
        <f>VLOOKUP($O305,Key!$A$1:$D$106,2,FALSE)</f>
        <v>43.034619999999997</v>
      </c>
      <c r="Q305">
        <f>VLOOKUP($O305,Key!$A$1:$D$106,3,FALSE)</f>
        <v>-87.917500000000004</v>
      </c>
      <c r="R305" t="str">
        <f>VLOOKUP($O305,Key!$A$1:$D$106,4,FALSE)</f>
        <v>Milwaukee</v>
      </c>
      <c r="S305">
        <v>0</v>
      </c>
      <c r="T305">
        <v>0</v>
      </c>
      <c r="U305">
        <v>0</v>
      </c>
      <c r="V305" t="s">
        <v>32</v>
      </c>
      <c r="W305">
        <v>0</v>
      </c>
      <c r="X305">
        <v>0</v>
      </c>
      <c r="Y305">
        <v>0</v>
      </c>
      <c r="Z305" s="4">
        <v>-1</v>
      </c>
      <c r="AA305" s="1">
        <v>43502</v>
      </c>
      <c r="AB305" s="6">
        <f t="shared" si="24"/>
        <v>43497</v>
      </c>
      <c r="AC305" s="6">
        <f t="shared" si="25"/>
        <v>43502</v>
      </c>
      <c r="AD305" s="6" t="str">
        <f t="shared" si="26"/>
        <v>Wednesday</v>
      </c>
      <c r="AE305" s="2">
        <v>0.45682870370370371</v>
      </c>
      <c r="AF305" s="4">
        <v>1</v>
      </c>
      <c r="AG305" s="1">
        <v>43502</v>
      </c>
      <c r="AH305" s="6">
        <f t="shared" si="27"/>
        <v>43497</v>
      </c>
      <c r="AI305" s="6">
        <f t="shared" si="28"/>
        <v>43502</v>
      </c>
      <c r="AJ305" s="6" t="str">
        <f t="shared" si="29"/>
        <v>Wednesday</v>
      </c>
      <c r="AK305" s="2">
        <v>0.45693287037037034</v>
      </c>
      <c r="AL305" t="s">
        <v>32</v>
      </c>
      <c r="AM305" t="s">
        <v>33</v>
      </c>
      <c r="AN305" t="s">
        <v>34</v>
      </c>
      <c r="AO305" t="s">
        <v>27</v>
      </c>
    </row>
    <row r="306" spans="1:41" x14ac:dyDescent="0.2">
      <c r="A306" t="s">
        <v>27</v>
      </c>
      <c r="B306">
        <v>2290052</v>
      </c>
      <c r="C306" t="s">
        <v>28</v>
      </c>
      <c r="G306" t="s">
        <v>29</v>
      </c>
      <c r="I306">
        <v>5549</v>
      </c>
      <c r="J306" t="s">
        <v>30</v>
      </c>
      <c r="K306" t="s">
        <v>44</v>
      </c>
      <c r="L306">
        <f>VLOOKUP($K306,Key!$A$1:$D$106,2,FALSE)</f>
        <v>43.03519</v>
      </c>
      <c r="M306">
        <f>VLOOKUP($K306,Key!$A$1:$D$106,3,FALSE)</f>
        <v>-87.907390000000007</v>
      </c>
      <c r="N306" t="str">
        <f>VLOOKUP($K306,Key!$A$1:$D$106,4,FALSE)</f>
        <v>Milwaukee</v>
      </c>
      <c r="O306" t="s">
        <v>53</v>
      </c>
      <c r="P306">
        <f>VLOOKUP($O306,Key!$A$1:$D$106,2,FALSE)</f>
        <v>43.049909999999997</v>
      </c>
      <c r="Q306">
        <f>VLOOKUP($O306,Key!$A$1:$D$106,3,FALSE)</f>
        <v>-87.914237</v>
      </c>
      <c r="R306" t="str">
        <f>VLOOKUP($O306,Key!$A$1:$D$106,4,FALSE)</f>
        <v>Milwaukee</v>
      </c>
      <c r="S306">
        <v>455</v>
      </c>
      <c r="T306">
        <v>0</v>
      </c>
      <c r="U306">
        <v>0</v>
      </c>
      <c r="V306" t="s">
        <v>32</v>
      </c>
      <c r="W306">
        <v>18</v>
      </c>
      <c r="X306">
        <v>17.100000000000001</v>
      </c>
      <c r="Y306">
        <v>720</v>
      </c>
      <c r="Z306" s="5">
        <v>-1</v>
      </c>
      <c r="AA306" s="1">
        <v>43502</v>
      </c>
      <c r="AB306" s="7">
        <f t="shared" si="24"/>
        <v>43497</v>
      </c>
      <c r="AC306" s="7">
        <f t="shared" si="25"/>
        <v>43502</v>
      </c>
      <c r="AD306" s="7" t="str">
        <f t="shared" si="26"/>
        <v>Wednesday</v>
      </c>
      <c r="AE306" s="2">
        <v>0.34634259259259265</v>
      </c>
      <c r="AF306" s="5">
        <v>1</v>
      </c>
      <c r="AG306" s="1">
        <v>43502</v>
      </c>
      <c r="AH306" s="7">
        <f t="shared" si="27"/>
        <v>43497</v>
      </c>
      <c r="AI306" s="7">
        <f t="shared" si="28"/>
        <v>43502</v>
      </c>
      <c r="AJ306" s="7" t="str">
        <f t="shared" si="29"/>
        <v>Wednesday</v>
      </c>
      <c r="AK306" s="2">
        <v>0.66238425925925926</v>
      </c>
      <c r="AL306" t="s">
        <v>33</v>
      </c>
      <c r="AM306" t="s">
        <v>33</v>
      </c>
      <c r="AN306" t="s">
        <v>46</v>
      </c>
      <c r="AO306" t="s">
        <v>27</v>
      </c>
    </row>
    <row r="307" spans="1:41" x14ac:dyDescent="0.2">
      <c r="A307" t="s">
        <v>27</v>
      </c>
      <c r="B307">
        <v>2290052</v>
      </c>
      <c r="C307" t="s">
        <v>28</v>
      </c>
      <c r="G307" t="s">
        <v>29</v>
      </c>
      <c r="I307">
        <v>5516</v>
      </c>
      <c r="J307" t="s">
        <v>30</v>
      </c>
      <c r="K307" t="s">
        <v>60</v>
      </c>
      <c r="L307">
        <f>VLOOKUP($K307,Key!$A$1:$D$106,2,FALSE)</f>
        <v>43.037300000000002</v>
      </c>
      <c r="M307">
        <f>VLOOKUP($K307,Key!$A$1:$D$106,3,FALSE)</f>
        <v>-87.915800000000004</v>
      </c>
      <c r="N307" t="str">
        <f>VLOOKUP($K307,Key!$A$1:$D$106,4,FALSE)</f>
        <v>Milwaukee</v>
      </c>
      <c r="O307" t="s">
        <v>53</v>
      </c>
      <c r="P307">
        <f>VLOOKUP($O307,Key!$A$1:$D$106,2,FALSE)</f>
        <v>43.049909999999997</v>
      </c>
      <c r="Q307">
        <f>VLOOKUP($O307,Key!$A$1:$D$106,3,FALSE)</f>
        <v>-87.914237</v>
      </c>
      <c r="R307" t="str">
        <f>VLOOKUP($O307,Key!$A$1:$D$106,4,FALSE)</f>
        <v>Milwaukee</v>
      </c>
      <c r="S307">
        <v>40</v>
      </c>
      <c r="T307">
        <v>0</v>
      </c>
      <c r="U307">
        <v>0</v>
      </c>
      <c r="V307" t="s">
        <v>32</v>
      </c>
      <c r="W307">
        <v>5</v>
      </c>
      <c r="X307">
        <v>4.8</v>
      </c>
      <c r="Y307">
        <v>200</v>
      </c>
      <c r="Z307" s="4">
        <v>-1</v>
      </c>
      <c r="AA307" s="1">
        <v>43502</v>
      </c>
      <c r="AB307" s="6">
        <f t="shared" si="24"/>
        <v>43497</v>
      </c>
      <c r="AC307" s="6">
        <f t="shared" si="25"/>
        <v>43502</v>
      </c>
      <c r="AD307" s="6" t="str">
        <f t="shared" si="26"/>
        <v>Wednesday</v>
      </c>
      <c r="AE307" s="2">
        <v>0.63369212962962962</v>
      </c>
      <c r="AF307" s="4">
        <v>1</v>
      </c>
      <c r="AG307" s="1">
        <v>43502</v>
      </c>
      <c r="AH307" s="6">
        <f t="shared" si="27"/>
        <v>43497</v>
      </c>
      <c r="AI307" s="6">
        <f t="shared" si="28"/>
        <v>43502</v>
      </c>
      <c r="AJ307" s="6" t="str">
        <f t="shared" si="29"/>
        <v>Wednesday</v>
      </c>
      <c r="AK307" s="2">
        <v>0.66167824074074078</v>
      </c>
      <c r="AL307" t="s">
        <v>33</v>
      </c>
      <c r="AM307" t="s">
        <v>33</v>
      </c>
      <c r="AN307" t="s">
        <v>46</v>
      </c>
      <c r="AO307" t="s">
        <v>27</v>
      </c>
    </row>
    <row r="308" spans="1:41" x14ac:dyDescent="0.2">
      <c r="A308" t="s">
        <v>27</v>
      </c>
      <c r="B308">
        <v>2290052</v>
      </c>
      <c r="C308" t="s">
        <v>28</v>
      </c>
      <c r="G308" t="s">
        <v>29</v>
      </c>
      <c r="I308">
        <v>12622</v>
      </c>
      <c r="J308" t="s">
        <v>30</v>
      </c>
      <c r="K308" t="s">
        <v>60</v>
      </c>
      <c r="L308">
        <f>VLOOKUP($K308,Key!$A$1:$D$106,2,FALSE)</f>
        <v>43.037300000000002</v>
      </c>
      <c r="M308">
        <f>VLOOKUP($K308,Key!$A$1:$D$106,3,FALSE)</f>
        <v>-87.915800000000004</v>
      </c>
      <c r="N308" t="str">
        <f>VLOOKUP($K308,Key!$A$1:$D$106,4,FALSE)</f>
        <v>Milwaukee</v>
      </c>
      <c r="O308" t="s">
        <v>53</v>
      </c>
      <c r="P308">
        <f>VLOOKUP($O308,Key!$A$1:$D$106,2,FALSE)</f>
        <v>43.049909999999997</v>
      </c>
      <c r="Q308">
        <f>VLOOKUP($O308,Key!$A$1:$D$106,3,FALSE)</f>
        <v>-87.914237</v>
      </c>
      <c r="R308" t="str">
        <f>VLOOKUP($O308,Key!$A$1:$D$106,4,FALSE)</f>
        <v>Milwaukee</v>
      </c>
      <c r="S308">
        <v>23</v>
      </c>
      <c r="T308">
        <v>0</v>
      </c>
      <c r="U308">
        <v>0</v>
      </c>
      <c r="V308" t="s">
        <v>32</v>
      </c>
      <c r="W308">
        <v>3</v>
      </c>
      <c r="X308">
        <v>2.9</v>
      </c>
      <c r="Y308">
        <v>120</v>
      </c>
      <c r="Z308" s="5">
        <v>-1</v>
      </c>
      <c r="AA308" s="1">
        <v>43502</v>
      </c>
      <c r="AB308" s="7">
        <f t="shared" si="24"/>
        <v>43497</v>
      </c>
      <c r="AC308" s="7">
        <f t="shared" si="25"/>
        <v>43502</v>
      </c>
      <c r="AD308" s="7" t="str">
        <f t="shared" si="26"/>
        <v>Wednesday</v>
      </c>
      <c r="AE308" s="2">
        <v>0.64598379629629632</v>
      </c>
      <c r="AF308" s="5">
        <v>1</v>
      </c>
      <c r="AG308" s="1">
        <v>43502</v>
      </c>
      <c r="AH308" s="7">
        <f t="shared" si="27"/>
        <v>43497</v>
      </c>
      <c r="AI308" s="7">
        <f t="shared" si="28"/>
        <v>43502</v>
      </c>
      <c r="AJ308" s="7" t="str">
        <f t="shared" si="29"/>
        <v>Wednesday</v>
      </c>
      <c r="AK308" s="2">
        <v>0.66194444444444445</v>
      </c>
      <c r="AL308" t="s">
        <v>32</v>
      </c>
      <c r="AM308" t="s">
        <v>33</v>
      </c>
      <c r="AN308" t="s">
        <v>46</v>
      </c>
      <c r="AO308" t="s">
        <v>27</v>
      </c>
    </row>
    <row r="309" spans="1:41" x14ac:dyDescent="0.2">
      <c r="A309" t="s">
        <v>27</v>
      </c>
      <c r="B309">
        <v>2290052</v>
      </c>
      <c r="C309" t="s">
        <v>28</v>
      </c>
      <c r="G309" t="s">
        <v>29</v>
      </c>
      <c r="I309">
        <v>5511</v>
      </c>
      <c r="J309" t="s">
        <v>30</v>
      </c>
      <c r="K309" t="s">
        <v>60</v>
      </c>
      <c r="L309">
        <f>VLOOKUP($K309,Key!$A$1:$D$106,2,FALSE)</f>
        <v>43.037300000000002</v>
      </c>
      <c r="M309">
        <f>VLOOKUP($K309,Key!$A$1:$D$106,3,FALSE)</f>
        <v>-87.915800000000004</v>
      </c>
      <c r="N309" t="str">
        <f>VLOOKUP($K309,Key!$A$1:$D$106,4,FALSE)</f>
        <v>Milwaukee</v>
      </c>
      <c r="O309" t="s">
        <v>53</v>
      </c>
      <c r="P309">
        <f>VLOOKUP($O309,Key!$A$1:$D$106,2,FALSE)</f>
        <v>43.049909999999997</v>
      </c>
      <c r="Q309">
        <f>VLOOKUP($O309,Key!$A$1:$D$106,3,FALSE)</f>
        <v>-87.914237</v>
      </c>
      <c r="R309" t="str">
        <f>VLOOKUP($O309,Key!$A$1:$D$106,4,FALSE)</f>
        <v>Milwaukee</v>
      </c>
      <c r="S309">
        <v>22</v>
      </c>
      <c r="T309">
        <v>0</v>
      </c>
      <c r="U309">
        <v>0</v>
      </c>
      <c r="V309" t="s">
        <v>32</v>
      </c>
      <c r="W309">
        <v>3</v>
      </c>
      <c r="X309">
        <v>2.9</v>
      </c>
      <c r="Y309">
        <v>120</v>
      </c>
      <c r="Z309" s="4">
        <v>-1</v>
      </c>
      <c r="AA309" s="1">
        <v>43502</v>
      </c>
      <c r="AB309" s="6">
        <f t="shared" si="24"/>
        <v>43497</v>
      </c>
      <c r="AC309" s="6">
        <f t="shared" si="25"/>
        <v>43502</v>
      </c>
      <c r="AD309" s="6" t="str">
        <f t="shared" si="26"/>
        <v>Wednesday</v>
      </c>
      <c r="AE309" s="2">
        <v>0.64604166666666674</v>
      </c>
      <c r="AF309" s="4">
        <v>1</v>
      </c>
      <c r="AG309" s="1">
        <v>43502</v>
      </c>
      <c r="AH309" s="6">
        <f t="shared" si="27"/>
        <v>43497</v>
      </c>
      <c r="AI309" s="6">
        <f t="shared" si="28"/>
        <v>43502</v>
      </c>
      <c r="AJ309" s="6" t="str">
        <f t="shared" si="29"/>
        <v>Wednesday</v>
      </c>
      <c r="AK309" s="2">
        <v>0.66178240740740735</v>
      </c>
      <c r="AL309" t="s">
        <v>32</v>
      </c>
      <c r="AM309" t="s">
        <v>33</v>
      </c>
      <c r="AN309" t="s">
        <v>46</v>
      </c>
      <c r="AO309" t="s">
        <v>27</v>
      </c>
    </row>
    <row r="310" spans="1:41" x14ac:dyDescent="0.2">
      <c r="A310" t="s">
        <v>27</v>
      </c>
      <c r="B310">
        <v>2290052</v>
      </c>
      <c r="C310" t="s">
        <v>28</v>
      </c>
      <c r="G310" t="s">
        <v>29</v>
      </c>
      <c r="I310">
        <v>247</v>
      </c>
      <c r="J310" t="s">
        <v>30</v>
      </c>
      <c r="K310" t="s">
        <v>89</v>
      </c>
      <c r="L310">
        <f>VLOOKUP($K310,Key!$A$1:$D$106,2,FALSE)</f>
        <v>43.040349999999997</v>
      </c>
      <c r="M310">
        <f>VLOOKUP($K310,Key!$A$1:$D$106,3,FALSE)</f>
        <v>-87.920760000000001</v>
      </c>
      <c r="N310" t="str">
        <f>VLOOKUP($K310,Key!$A$1:$D$106,4,FALSE)</f>
        <v>Milwaukee</v>
      </c>
      <c r="O310" t="s">
        <v>89</v>
      </c>
      <c r="P310">
        <f>VLOOKUP($O310,Key!$A$1:$D$106,2,FALSE)</f>
        <v>43.040349999999997</v>
      </c>
      <c r="Q310">
        <f>VLOOKUP($O310,Key!$A$1:$D$106,3,FALSE)</f>
        <v>-87.920760000000001</v>
      </c>
      <c r="R310" t="str">
        <f>VLOOKUP($O310,Key!$A$1:$D$106,4,FALSE)</f>
        <v>Milwaukee</v>
      </c>
      <c r="S310">
        <v>0</v>
      </c>
      <c r="T310">
        <v>0</v>
      </c>
      <c r="U310">
        <v>0</v>
      </c>
      <c r="V310" t="s">
        <v>32</v>
      </c>
      <c r="W310">
        <v>0</v>
      </c>
      <c r="X310">
        <v>0</v>
      </c>
      <c r="Y310">
        <v>0</v>
      </c>
      <c r="Z310" s="5">
        <v>-1</v>
      </c>
      <c r="AA310" s="1">
        <v>43500</v>
      </c>
      <c r="AB310" s="7">
        <f t="shared" si="24"/>
        <v>43497</v>
      </c>
      <c r="AC310" s="7">
        <f t="shared" si="25"/>
        <v>43500</v>
      </c>
      <c r="AD310" s="7" t="str">
        <f t="shared" si="26"/>
        <v>Monday</v>
      </c>
      <c r="AE310" s="2">
        <v>0.6328125</v>
      </c>
      <c r="AF310" s="5">
        <v>1</v>
      </c>
      <c r="AG310" s="1">
        <v>43500</v>
      </c>
      <c r="AH310" s="7">
        <f t="shared" si="27"/>
        <v>43497</v>
      </c>
      <c r="AI310" s="7">
        <f t="shared" si="28"/>
        <v>43500</v>
      </c>
      <c r="AJ310" s="7" t="str">
        <f t="shared" si="29"/>
        <v>Monday</v>
      </c>
      <c r="AK310" s="2">
        <v>0.63314814814814813</v>
      </c>
      <c r="AL310" t="s">
        <v>32</v>
      </c>
      <c r="AM310" t="s">
        <v>33</v>
      </c>
      <c r="AN310" t="s">
        <v>34</v>
      </c>
      <c r="AO310" t="s">
        <v>27</v>
      </c>
    </row>
    <row r="311" spans="1:41" x14ac:dyDescent="0.2">
      <c r="A311" t="s">
        <v>27</v>
      </c>
      <c r="B311">
        <v>2290052</v>
      </c>
      <c r="C311" t="s">
        <v>28</v>
      </c>
      <c r="G311" t="s">
        <v>29</v>
      </c>
      <c r="I311">
        <v>247</v>
      </c>
      <c r="J311" t="s">
        <v>30</v>
      </c>
      <c r="K311" t="s">
        <v>89</v>
      </c>
      <c r="L311">
        <f>VLOOKUP($K311,Key!$A$1:$D$106,2,FALSE)</f>
        <v>43.040349999999997</v>
      </c>
      <c r="M311">
        <f>VLOOKUP($K311,Key!$A$1:$D$106,3,FALSE)</f>
        <v>-87.920760000000001</v>
      </c>
      <c r="N311" t="str">
        <f>VLOOKUP($K311,Key!$A$1:$D$106,4,FALSE)</f>
        <v>Milwaukee</v>
      </c>
      <c r="O311" t="s">
        <v>89</v>
      </c>
      <c r="P311">
        <f>VLOOKUP($O311,Key!$A$1:$D$106,2,FALSE)</f>
        <v>43.040349999999997</v>
      </c>
      <c r="Q311">
        <f>VLOOKUP($O311,Key!$A$1:$D$106,3,FALSE)</f>
        <v>-87.920760000000001</v>
      </c>
      <c r="R311" t="str">
        <f>VLOOKUP($O311,Key!$A$1:$D$106,4,FALSE)</f>
        <v>Milwaukee</v>
      </c>
      <c r="S311">
        <v>1</v>
      </c>
      <c r="T311">
        <v>0</v>
      </c>
      <c r="U311">
        <v>0</v>
      </c>
      <c r="V311" t="s">
        <v>32</v>
      </c>
      <c r="W311">
        <v>0</v>
      </c>
      <c r="X311">
        <v>0</v>
      </c>
      <c r="Y311">
        <v>0</v>
      </c>
      <c r="Z311" s="4">
        <v>-1</v>
      </c>
      <c r="AA311" s="1">
        <v>43500</v>
      </c>
      <c r="AB311" s="6">
        <f t="shared" si="24"/>
        <v>43497</v>
      </c>
      <c r="AC311" s="6">
        <f t="shared" si="25"/>
        <v>43500</v>
      </c>
      <c r="AD311" s="6" t="str">
        <f t="shared" si="26"/>
        <v>Monday</v>
      </c>
      <c r="AE311" s="2">
        <v>0.63321759259259258</v>
      </c>
      <c r="AF311" s="4">
        <v>1</v>
      </c>
      <c r="AG311" s="1">
        <v>43500</v>
      </c>
      <c r="AH311" s="6">
        <f t="shared" si="27"/>
        <v>43497</v>
      </c>
      <c r="AI311" s="6">
        <f t="shared" si="28"/>
        <v>43500</v>
      </c>
      <c r="AJ311" s="6" t="str">
        <f t="shared" si="29"/>
        <v>Monday</v>
      </c>
      <c r="AK311" s="2">
        <v>0.63334490740740745</v>
      </c>
      <c r="AL311" t="s">
        <v>32</v>
      </c>
      <c r="AM311" t="s">
        <v>33</v>
      </c>
      <c r="AN311" t="s">
        <v>34</v>
      </c>
      <c r="AO311" t="s">
        <v>27</v>
      </c>
    </row>
    <row r="312" spans="1:41" x14ac:dyDescent="0.2">
      <c r="A312" t="s">
        <v>27</v>
      </c>
      <c r="B312">
        <v>2290052</v>
      </c>
      <c r="C312" t="s">
        <v>28</v>
      </c>
      <c r="G312" t="s">
        <v>29</v>
      </c>
      <c r="I312">
        <v>247</v>
      </c>
      <c r="J312" t="s">
        <v>30</v>
      </c>
      <c r="K312" t="s">
        <v>89</v>
      </c>
      <c r="L312">
        <f>VLOOKUP($K312,Key!$A$1:$D$106,2,FALSE)</f>
        <v>43.040349999999997</v>
      </c>
      <c r="M312">
        <f>VLOOKUP($K312,Key!$A$1:$D$106,3,FALSE)</f>
        <v>-87.920760000000001</v>
      </c>
      <c r="N312" t="str">
        <f>VLOOKUP($K312,Key!$A$1:$D$106,4,FALSE)</f>
        <v>Milwaukee</v>
      </c>
      <c r="O312" t="s">
        <v>89</v>
      </c>
      <c r="P312">
        <f>VLOOKUP($O312,Key!$A$1:$D$106,2,FALSE)</f>
        <v>43.040349999999997</v>
      </c>
      <c r="Q312">
        <f>VLOOKUP($O312,Key!$A$1:$D$106,3,FALSE)</f>
        <v>-87.920760000000001</v>
      </c>
      <c r="R312" t="str">
        <f>VLOOKUP($O312,Key!$A$1:$D$106,4,FALSE)</f>
        <v>Milwaukee</v>
      </c>
      <c r="S312">
        <v>0</v>
      </c>
      <c r="T312">
        <v>0</v>
      </c>
      <c r="U312">
        <v>0</v>
      </c>
      <c r="V312" t="s">
        <v>32</v>
      </c>
      <c r="W312">
        <v>0</v>
      </c>
      <c r="X312">
        <v>0</v>
      </c>
      <c r="Y312">
        <v>0</v>
      </c>
      <c r="Z312" s="5">
        <v>-1</v>
      </c>
      <c r="AA312" s="1">
        <v>43500</v>
      </c>
      <c r="AB312" s="7">
        <f t="shared" si="24"/>
        <v>43497</v>
      </c>
      <c r="AC312" s="7">
        <f t="shared" si="25"/>
        <v>43500</v>
      </c>
      <c r="AD312" s="7" t="str">
        <f t="shared" si="26"/>
        <v>Monday</v>
      </c>
      <c r="AE312" s="2">
        <v>0.63341435185185191</v>
      </c>
      <c r="AF312" s="5">
        <v>1</v>
      </c>
      <c r="AG312" s="1">
        <v>43500</v>
      </c>
      <c r="AH312" s="7">
        <f t="shared" si="27"/>
        <v>43497</v>
      </c>
      <c r="AI312" s="7">
        <f t="shared" si="28"/>
        <v>43500</v>
      </c>
      <c r="AJ312" s="7" t="str">
        <f t="shared" si="29"/>
        <v>Monday</v>
      </c>
      <c r="AK312" s="2">
        <v>0.63354166666666667</v>
      </c>
      <c r="AL312" t="s">
        <v>32</v>
      </c>
      <c r="AM312" t="s">
        <v>33</v>
      </c>
      <c r="AN312" t="s">
        <v>34</v>
      </c>
      <c r="AO312" t="s">
        <v>27</v>
      </c>
    </row>
    <row r="313" spans="1:41" x14ac:dyDescent="0.2">
      <c r="A313" t="s">
        <v>27</v>
      </c>
      <c r="B313">
        <v>2290052</v>
      </c>
      <c r="C313" t="s">
        <v>28</v>
      </c>
      <c r="G313" t="s">
        <v>29</v>
      </c>
      <c r="I313">
        <v>5531</v>
      </c>
      <c r="J313" t="s">
        <v>30</v>
      </c>
      <c r="K313" t="s">
        <v>89</v>
      </c>
      <c r="L313">
        <f>VLOOKUP($K313,Key!$A$1:$D$106,2,FALSE)</f>
        <v>43.040349999999997</v>
      </c>
      <c r="M313">
        <f>VLOOKUP($K313,Key!$A$1:$D$106,3,FALSE)</f>
        <v>-87.920760000000001</v>
      </c>
      <c r="N313" t="str">
        <f>VLOOKUP($K313,Key!$A$1:$D$106,4,FALSE)</f>
        <v>Milwaukee</v>
      </c>
      <c r="O313" t="s">
        <v>89</v>
      </c>
      <c r="P313">
        <f>VLOOKUP($O313,Key!$A$1:$D$106,2,FALSE)</f>
        <v>43.040349999999997</v>
      </c>
      <c r="Q313">
        <f>VLOOKUP($O313,Key!$A$1:$D$106,3,FALSE)</f>
        <v>-87.920760000000001</v>
      </c>
      <c r="R313" t="str">
        <f>VLOOKUP($O313,Key!$A$1:$D$106,4,FALSE)</f>
        <v>Milwaukee</v>
      </c>
      <c r="S313">
        <v>1</v>
      </c>
      <c r="T313">
        <v>0</v>
      </c>
      <c r="U313">
        <v>0</v>
      </c>
      <c r="V313" t="s">
        <v>32</v>
      </c>
      <c r="W313">
        <v>0</v>
      </c>
      <c r="X313">
        <v>0</v>
      </c>
      <c r="Y313">
        <v>0</v>
      </c>
      <c r="Z313" s="4">
        <v>-1</v>
      </c>
      <c r="AA313" s="1">
        <v>43500</v>
      </c>
      <c r="AB313" s="6">
        <f t="shared" si="24"/>
        <v>43497</v>
      </c>
      <c r="AC313" s="6">
        <f t="shared" si="25"/>
        <v>43500</v>
      </c>
      <c r="AD313" s="6" t="str">
        <f t="shared" si="26"/>
        <v>Monday</v>
      </c>
      <c r="AE313" s="2">
        <v>0.63949074074074075</v>
      </c>
      <c r="AF313" s="4">
        <v>1</v>
      </c>
      <c r="AG313" s="1">
        <v>43500</v>
      </c>
      <c r="AH313" s="6">
        <f t="shared" si="27"/>
        <v>43497</v>
      </c>
      <c r="AI313" s="6">
        <f t="shared" si="28"/>
        <v>43500</v>
      </c>
      <c r="AJ313" s="6" t="str">
        <f t="shared" si="29"/>
        <v>Monday</v>
      </c>
      <c r="AK313" s="2">
        <v>0.64001157407407405</v>
      </c>
      <c r="AL313" t="s">
        <v>32</v>
      </c>
      <c r="AM313" t="s">
        <v>33</v>
      </c>
      <c r="AN313" t="s">
        <v>34</v>
      </c>
      <c r="AO313" t="s">
        <v>27</v>
      </c>
    </row>
    <row r="314" spans="1:41" x14ac:dyDescent="0.2">
      <c r="A314" t="s">
        <v>27</v>
      </c>
      <c r="B314">
        <v>2290052</v>
      </c>
      <c r="C314" t="s">
        <v>28</v>
      </c>
      <c r="G314" t="s">
        <v>29</v>
      </c>
      <c r="I314">
        <v>12614</v>
      </c>
      <c r="J314" t="s">
        <v>30</v>
      </c>
      <c r="K314" t="s">
        <v>89</v>
      </c>
      <c r="L314">
        <f>VLOOKUP($K314,Key!$A$1:$D$106,2,FALSE)</f>
        <v>43.040349999999997</v>
      </c>
      <c r="M314">
        <f>VLOOKUP($K314,Key!$A$1:$D$106,3,FALSE)</f>
        <v>-87.920760000000001</v>
      </c>
      <c r="N314" t="str">
        <f>VLOOKUP($K314,Key!$A$1:$D$106,4,FALSE)</f>
        <v>Milwaukee</v>
      </c>
      <c r="O314" t="s">
        <v>89</v>
      </c>
      <c r="P314">
        <f>VLOOKUP($O314,Key!$A$1:$D$106,2,FALSE)</f>
        <v>43.040349999999997</v>
      </c>
      <c r="Q314">
        <f>VLOOKUP($O314,Key!$A$1:$D$106,3,FALSE)</f>
        <v>-87.920760000000001</v>
      </c>
      <c r="R314" t="str">
        <f>VLOOKUP($O314,Key!$A$1:$D$106,4,FALSE)</f>
        <v>Milwaukee</v>
      </c>
      <c r="S314">
        <v>0</v>
      </c>
      <c r="T314">
        <v>0</v>
      </c>
      <c r="U314">
        <v>0</v>
      </c>
      <c r="V314" t="s">
        <v>32</v>
      </c>
      <c r="W314">
        <v>0</v>
      </c>
      <c r="X314">
        <v>0</v>
      </c>
      <c r="Y314">
        <v>0</v>
      </c>
      <c r="Z314" s="5">
        <v>-1</v>
      </c>
      <c r="AA314" s="1">
        <v>43500</v>
      </c>
      <c r="AB314" s="7">
        <f t="shared" si="24"/>
        <v>43497</v>
      </c>
      <c r="AC314" s="7">
        <f t="shared" si="25"/>
        <v>43500</v>
      </c>
      <c r="AD314" s="7" t="str">
        <f t="shared" si="26"/>
        <v>Monday</v>
      </c>
      <c r="AE314" s="2">
        <v>0.67112268518518514</v>
      </c>
      <c r="AF314" s="5">
        <v>1</v>
      </c>
      <c r="AG314" s="1">
        <v>43500</v>
      </c>
      <c r="AH314" s="7">
        <f t="shared" si="27"/>
        <v>43497</v>
      </c>
      <c r="AI314" s="7">
        <f t="shared" si="28"/>
        <v>43500</v>
      </c>
      <c r="AJ314" s="7" t="str">
        <f t="shared" si="29"/>
        <v>Monday</v>
      </c>
      <c r="AK314" s="2">
        <v>0.67140046296296296</v>
      </c>
      <c r="AL314" t="s">
        <v>32</v>
      </c>
      <c r="AM314" t="s">
        <v>33</v>
      </c>
      <c r="AN314" t="s">
        <v>34</v>
      </c>
      <c r="AO314" t="s">
        <v>27</v>
      </c>
    </row>
    <row r="315" spans="1:41" x14ac:dyDescent="0.2">
      <c r="A315" t="s">
        <v>27</v>
      </c>
      <c r="B315">
        <v>2290052</v>
      </c>
      <c r="C315" t="s">
        <v>28</v>
      </c>
      <c r="G315" t="s">
        <v>29</v>
      </c>
      <c r="I315">
        <v>12670</v>
      </c>
      <c r="J315" t="s">
        <v>30</v>
      </c>
      <c r="K315" t="s">
        <v>89</v>
      </c>
      <c r="L315">
        <f>VLOOKUP($K315,Key!$A$1:$D$106,2,FALSE)</f>
        <v>43.040349999999997</v>
      </c>
      <c r="M315">
        <f>VLOOKUP($K315,Key!$A$1:$D$106,3,FALSE)</f>
        <v>-87.920760000000001</v>
      </c>
      <c r="N315" t="str">
        <f>VLOOKUP($K315,Key!$A$1:$D$106,4,FALSE)</f>
        <v>Milwaukee</v>
      </c>
      <c r="O315" t="s">
        <v>89</v>
      </c>
      <c r="P315">
        <f>VLOOKUP($O315,Key!$A$1:$D$106,2,FALSE)</f>
        <v>43.040349999999997</v>
      </c>
      <c r="Q315">
        <f>VLOOKUP($O315,Key!$A$1:$D$106,3,FALSE)</f>
        <v>-87.920760000000001</v>
      </c>
      <c r="R315" t="str">
        <f>VLOOKUP($O315,Key!$A$1:$D$106,4,FALSE)</f>
        <v>Milwaukee</v>
      </c>
      <c r="S315">
        <v>0</v>
      </c>
      <c r="T315">
        <v>0</v>
      </c>
      <c r="U315">
        <v>0</v>
      </c>
      <c r="V315" t="s">
        <v>32</v>
      </c>
      <c r="W315">
        <v>0</v>
      </c>
      <c r="X315">
        <v>0</v>
      </c>
      <c r="Y315">
        <v>0</v>
      </c>
      <c r="Z315" s="4">
        <v>-1</v>
      </c>
      <c r="AA315" s="1">
        <v>43500</v>
      </c>
      <c r="AB315" s="6">
        <f t="shared" si="24"/>
        <v>43497</v>
      </c>
      <c r="AC315" s="6">
        <f t="shared" si="25"/>
        <v>43500</v>
      </c>
      <c r="AD315" s="6" t="str">
        <f t="shared" si="26"/>
        <v>Monday</v>
      </c>
      <c r="AE315" s="2">
        <v>0.67236111111111108</v>
      </c>
      <c r="AF315" s="4">
        <v>1</v>
      </c>
      <c r="AG315" s="1">
        <v>43500</v>
      </c>
      <c r="AH315" s="6">
        <f t="shared" si="27"/>
        <v>43497</v>
      </c>
      <c r="AI315" s="6">
        <f t="shared" si="28"/>
        <v>43500</v>
      </c>
      <c r="AJ315" s="6" t="str">
        <f t="shared" si="29"/>
        <v>Monday</v>
      </c>
      <c r="AK315" s="2">
        <v>0.67254629629629636</v>
      </c>
      <c r="AL315" t="s">
        <v>32</v>
      </c>
      <c r="AM315" t="s">
        <v>33</v>
      </c>
      <c r="AN315" t="s">
        <v>34</v>
      </c>
      <c r="AO315" t="s">
        <v>27</v>
      </c>
    </row>
    <row r="316" spans="1:41" x14ac:dyDescent="0.2">
      <c r="A316" t="s">
        <v>27</v>
      </c>
      <c r="B316">
        <v>2290052</v>
      </c>
      <c r="C316" t="s">
        <v>28</v>
      </c>
      <c r="G316" t="s">
        <v>29</v>
      </c>
      <c r="I316">
        <v>199</v>
      </c>
      <c r="J316" t="s">
        <v>30</v>
      </c>
      <c r="K316" t="s">
        <v>89</v>
      </c>
      <c r="L316">
        <f>VLOOKUP($K316,Key!$A$1:$D$106,2,FALSE)</f>
        <v>43.040349999999997</v>
      </c>
      <c r="M316">
        <f>VLOOKUP($K316,Key!$A$1:$D$106,3,FALSE)</f>
        <v>-87.920760000000001</v>
      </c>
      <c r="N316" t="str">
        <f>VLOOKUP($K316,Key!$A$1:$D$106,4,FALSE)</f>
        <v>Milwaukee</v>
      </c>
      <c r="O316" t="s">
        <v>53</v>
      </c>
      <c r="P316">
        <f>VLOOKUP($O316,Key!$A$1:$D$106,2,FALSE)</f>
        <v>43.049909999999997</v>
      </c>
      <c r="Q316">
        <f>VLOOKUP($O316,Key!$A$1:$D$106,3,FALSE)</f>
        <v>-87.914237</v>
      </c>
      <c r="R316" t="str">
        <f>VLOOKUP($O316,Key!$A$1:$D$106,4,FALSE)</f>
        <v>Milwaukee</v>
      </c>
      <c r="S316">
        <v>1333</v>
      </c>
      <c r="T316">
        <v>0</v>
      </c>
      <c r="U316">
        <v>0</v>
      </c>
      <c r="V316" t="s">
        <v>32</v>
      </c>
      <c r="W316">
        <v>18</v>
      </c>
      <c r="X316">
        <v>17.100000000000001</v>
      </c>
      <c r="Y316">
        <v>720</v>
      </c>
      <c r="Z316" s="5">
        <v>-1</v>
      </c>
      <c r="AA316" s="1">
        <v>43500</v>
      </c>
      <c r="AB316" s="7">
        <f t="shared" si="24"/>
        <v>43497</v>
      </c>
      <c r="AC316" s="7">
        <f t="shared" si="25"/>
        <v>43500</v>
      </c>
      <c r="AD316" s="7" t="str">
        <f t="shared" si="26"/>
        <v>Monday</v>
      </c>
      <c r="AE316" s="2">
        <v>0.67261574074074071</v>
      </c>
      <c r="AF316" s="5">
        <v>1</v>
      </c>
      <c r="AG316" s="1">
        <v>43501</v>
      </c>
      <c r="AH316" s="7">
        <f t="shared" si="27"/>
        <v>43497</v>
      </c>
      <c r="AI316" s="7">
        <f t="shared" si="28"/>
        <v>43501</v>
      </c>
      <c r="AJ316" s="7" t="str">
        <f t="shared" si="29"/>
        <v>Tuesday</v>
      </c>
      <c r="AK316" s="2">
        <v>0.59836805555555561</v>
      </c>
      <c r="AL316" t="s">
        <v>33</v>
      </c>
      <c r="AM316" t="s">
        <v>33</v>
      </c>
      <c r="AN316" t="s">
        <v>46</v>
      </c>
      <c r="AO316" t="s">
        <v>27</v>
      </c>
    </row>
    <row r="317" spans="1:41" x14ac:dyDescent="0.2">
      <c r="A317" t="s">
        <v>27</v>
      </c>
      <c r="B317">
        <v>2290052</v>
      </c>
      <c r="C317" t="s">
        <v>28</v>
      </c>
      <c r="G317" t="s">
        <v>29</v>
      </c>
      <c r="I317">
        <v>12607</v>
      </c>
      <c r="J317" t="s">
        <v>30</v>
      </c>
      <c r="K317" t="s">
        <v>89</v>
      </c>
      <c r="L317">
        <f>VLOOKUP($K317,Key!$A$1:$D$106,2,FALSE)</f>
        <v>43.040349999999997</v>
      </c>
      <c r="M317">
        <f>VLOOKUP($K317,Key!$A$1:$D$106,3,FALSE)</f>
        <v>-87.920760000000001</v>
      </c>
      <c r="N317" t="str">
        <f>VLOOKUP($K317,Key!$A$1:$D$106,4,FALSE)</f>
        <v>Milwaukee</v>
      </c>
      <c r="O317" t="s">
        <v>89</v>
      </c>
      <c r="P317">
        <f>VLOOKUP($O317,Key!$A$1:$D$106,2,FALSE)</f>
        <v>43.040349999999997</v>
      </c>
      <c r="Q317">
        <f>VLOOKUP($O317,Key!$A$1:$D$106,3,FALSE)</f>
        <v>-87.920760000000001</v>
      </c>
      <c r="R317" t="str">
        <f>VLOOKUP($O317,Key!$A$1:$D$106,4,FALSE)</f>
        <v>Milwaukee</v>
      </c>
      <c r="S317">
        <v>0</v>
      </c>
      <c r="T317">
        <v>0</v>
      </c>
      <c r="U317">
        <v>0</v>
      </c>
      <c r="V317" t="s">
        <v>32</v>
      </c>
      <c r="W317">
        <v>0</v>
      </c>
      <c r="X317">
        <v>0</v>
      </c>
      <c r="Y317">
        <v>0</v>
      </c>
      <c r="Z317" s="4">
        <v>-1</v>
      </c>
      <c r="AA317" s="1">
        <v>43500</v>
      </c>
      <c r="AB317" s="6">
        <f t="shared" si="24"/>
        <v>43497</v>
      </c>
      <c r="AC317" s="6">
        <f t="shared" si="25"/>
        <v>43500</v>
      </c>
      <c r="AD317" s="6" t="str">
        <f t="shared" si="26"/>
        <v>Monday</v>
      </c>
      <c r="AE317" s="2">
        <v>0.55710648148148145</v>
      </c>
      <c r="AF317" s="4">
        <v>1</v>
      </c>
      <c r="AG317" s="1">
        <v>43500</v>
      </c>
      <c r="AH317" s="6">
        <f t="shared" si="27"/>
        <v>43497</v>
      </c>
      <c r="AI317" s="6">
        <f t="shared" si="28"/>
        <v>43500</v>
      </c>
      <c r="AJ317" s="6" t="str">
        <f t="shared" si="29"/>
        <v>Monday</v>
      </c>
      <c r="AK317" s="2">
        <v>0.55738425925925927</v>
      </c>
      <c r="AL317" t="s">
        <v>32</v>
      </c>
      <c r="AM317" t="s">
        <v>33</v>
      </c>
      <c r="AN317" t="s">
        <v>34</v>
      </c>
      <c r="AO317" t="s">
        <v>27</v>
      </c>
    </row>
    <row r="318" spans="1:41" x14ac:dyDescent="0.2">
      <c r="A318" t="s">
        <v>27</v>
      </c>
      <c r="B318">
        <v>2290052</v>
      </c>
      <c r="C318" t="s">
        <v>28</v>
      </c>
      <c r="G318" t="s">
        <v>29</v>
      </c>
      <c r="I318">
        <v>5498</v>
      </c>
      <c r="J318" t="s">
        <v>30</v>
      </c>
      <c r="K318" t="s">
        <v>106</v>
      </c>
      <c r="L318">
        <f>VLOOKUP($K318,Key!$A$1:$D$106,2,FALSE)</f>
        <v>43.069021999999997</v>
      </c>
      <c r="M318">
        <f>VLOOKUP($K318,Key!$A$1:$D$106,3,FALSE)</f>
        <v>-87.887940999999998</v>
      </c>
      <c r="N318" t="str">
        <f>VLOOKUP($K318,Key!$A$1:$D$106,4,FALSE)</f>
        <v>Milwaukee</v>
      </c>
      <c r="O318" t="s">
        <v>106</v>
      </c>
      <c r="P318">
        <f>VLOOKUP($O318,Key!$A$1:$D$106,2,FALSE)</f>
        <v>43.069021999999997</v>
      </c>
      <c r="Q318">
        <f>VLOOKUP($O318,Key!$A$1:$D$106,3,FALSE)</f>
        <v>-87.887940999999998</v>
      </c>
      <c r="R318" t="str">
        <f>VLOOKUP($O318,Key!$A$1:$D$106,4,FALSE)</f>
        <v>Milwaukee</v>
      </c>
      <c r="S318">
        <v>18</v>
      </c>
      <c r="T318">
        <v>0</v>
      </c>
      <c r="U318">
        <v>0</v>
      </c>
      <c r="V318" t="s">
        <v>32</v>
      </c>
      <c r="W318">
        <v>2</v>
      </c>
      <c r="X318">
        <v>1.9</v>
      </c>
      <c r="Y318">
        <v>80</v>
      </c>
      <c r="Z318" s="5">
        <v>-1</v>
      </c>
      <c r="AA318" s="1">
        <v>43500</v>
      </c>
      <c r="AB318" s="7">
        <f t="shared" si="24"/>
        <v>43497</v>
      </c>
      <c r="AC318" s="7">
        <f t="shared" si="25"/>
        <v>43500</v>
      </c>
      <c r="AD318" s="7" t="str">
        <f t="shared" si="26"/>
        <v>Monday</v>
      </c>
      <c r="AE318" s="2">
        <v>0.38775462962962964</v>
      </c>
      <c r="AF318" s="5">
        <v>1</v>
      </c>
      <c r="AG318" s="1">
        <v>43500</v>
      </c>
      <c r="AH318" s="7">
        <f t="shared" si="27"/>
        <v>43497</v>
      </c>
      <c r="AI318" s="7">
        <f t="shared" si="28"/>
        <v>43500</v>
      </c>
      <c r="AJ318" s="7" t="str">
        <f t="shared" si="29"/>
        <v>Monday</v>
      </c>
      <c r="AK318" s="2">
        <v>0.40027777777777779</v>
      </c>
      <c r="AL318" t="s">
        <v>32</v>
      </c>
      <c r="AM318" t="s">
        <v>33</v>
      </c>
      <c r="AN318" t="s">
        <v>34</v>
      </c>
      <c r="AO318" t="s">
        <v>27</v>
      </c>
    </row>
    <row r="319" spans="1:41" x14ac:dyDescent="0.2">
      <c r="A319" t="s">
        <v>27</v>
      </c>
      <c r="B319">
        <v>2290052</v>
      </c>
      <c r="C319" t="s">
        <v>28</v>
      </c>
      <c r="G319" t="s">
        <v>29</v>
      </c>
      <c r="I319">
        <v>12641</v>
      </c>
      <c r="J319" t="s">
        <v>30</v>
      </c>
      <c r="K319" t="s">
        <v>106</v>
      </c>
      <c r="L319">
        <f>VLOOKUP($K319,Key!$A$1:$D$106,2,FALSE)</f>
        <v>43.069021999999997</v>
      </c>
      <c r="M319">
        <f>VLOOKUP($K319,Key!$A$1:$D$106,3,FALSE)</f>
        <v>-87.887940999999998</v>
      </c>
      <c r="N319" t="str">
        <f>VLOOKUP($K319,Key!$A$1:$D$106,4,FALSE)</f>
        <v>Milwaukee</v>
      </c>
      <c r="O319" t="s">
        <v>106</v>
      </c>
      <c r="P319">
        <f>VLOOKUP($O319,Key!$A$1:$D$106,2,FALSE)</f>
        <v>43.069021999999997</v>
      </c>
      <c r="Q319">
        <f>VLOOKUP($O319,Key!$A$1:$D$106,3,FALSE)</f>
        <v>-87.887940999999998</v>
      </c>
      <c r="R319" t="str">
        <f>VLOOKUP($O319,Key!$A$1:$D$106,4,FALSE)</f>
        <v>Milwaukee</v>
      </c>
      <c r="S319">
        <v>44</v>
      </c>
      <c r="T319">
        <v>0</v>
      </c>
      <c r="U319">
        <v>0</v>
      </c>
      <c r="V319" t="s">
        <v>32</v>
      </c>
      <c r="W319">
        <v>6</v>
      </c>
      <c r="X319">
        <v>5.7</v>
      </c>
      <c r="Y319">
        <v>240</v>
      </c>
      <c r="Z319" s="4">
        <v>-1</v>
      </c>
      <c r="AA319" s="1">
        <v>43500</v>
      </c>
      <c r="AB319" s="6">
        <f t="shared" si="24"/>
        <v>43497</v>
      </c>
      <c r="AC319" s="6">
        <f t="shared" si="25"/>
        <v>43500</v>
      </c>
      <c r="AD319" s="6" t="str">
        <f t="shared" si="26"/>
        <v>Monday</v>
      </c>
      <c r="AE319" s="2">
        <v>0.38809027777777777</v>
      </c>
      <c r="AF319" s="4">
        <v>1</v>
      </c>
      <c r="AG319" s="1">
        <v>43500</v>
      </c>
      <c r="AH319" s="6">
        <f t="shared" si="27"/>
        <v>43497</v>
      </c>
      <c r="AI319" s="6">
        <f t="shared" si="28"/>
        <v>43500</v>
      </c>
      <c r="AJ319" s="6" t="str">
        <f t="shared" si="29"/>
        <v>Monday</v>
      </c>
      <c r="AK319" s="2">
        <v>0.41814814814814816</v>
      </c>
      <c r="AL319" t="s">
        <v>33</v>
      </c>
      <c r="AM319" t="s">
        <v>33</v>
      </c>
      <c r="AN319" t="s">
        <v>34</v>
      </c>
      <c r="AO319" t="s">
        <v>27</v>
      </c>
    </row>
    <row r="320" spans="1:41" x14ac:dyDescent="0.2">
      <c r="A320" t="s">
        <v>27</v>
      </c>
      <c r="B320">
        <v>2290052</v>
      </c>
      <c r="C320" t="s">
        <v>28</v>
      </c>
      <c r="G320" t="s">
        <v>29</v>
      </c>
      <c r="I320">
        <v>11047</v>
      </c>
      <c r="J320" t="s">
        <v>30</v>
      </c>
      <c r="K320" t="s">
        <v>106</v>
      </c>
      <c r="L320">
        <f>VLOOKUP($K320,Key!$A$1:$D$106,2,FALSE)</f>
        <v>43.069021999999997</v>
      </c>
      <c r="M320">
        <f>VLOOKUP($K320,Key!$A$1:$D$106,3,FALSE)</f>
        <v>-87.887940999999998</v>
      </c>
      <c r="N320" t="str">
        <f>VLOOKUP($K320,Key!$A$1:$D$106,4,FALSE)</f>
        <v>Milwaukee</v>
      </c>
      <c r="O320" t="s">
        <v>106</v>
      </c>
      <c r="P320">
        <f>VLOOKUP($O320,Key!$A$1:$D$106,2,FALSE)</f>
        <v>43.069021999999997</v>
      </c>
      <c r="Q320">
        <f>VLOOKUP($O320,Key!$A$1:$D$106,3,FALSE)</f>
        <v>-87.887940999999998</v>
      </c>
      <c r="R320" t="str">
        <f>VLOOKUP($O320,Key!$A$1:$D$106,4,FALSE)</f>
        <v>Milwaukee</v>
      </c>
      <c r="S320">
        <v>42</v>
      </c>
      <c r="T320">
        <v>0</v>
      </c>
      <c r="U320">
        <v>0</v>
      </c>
      <c r="V320" t="s">
        <v>32</v>
      </c>
      <c r="W320">
        <v>6</v>
      </c>
      <c r="X320">
        <v>5.7</v>
      </c>
      <c r="Y320">
        <v>240</v>
      </c>
      <c r="Z320" s="5">
        <v>-1</v>
      </c>
      <c r="AA320" s="1">
        <v>43500</v>
      </c>
      <c r="AB320" s="7">
        <f t="shared" si="24"/>
        <v>43497</v>
      </c>
      <c r="AC320" s="7">
        <f t="shared" si="25"/>
        <v>43500</v>
      </c>
      <c r="AD320" s="7" t="str">
        <f t="shared" si="26"/>
        <v>Monday</v>
      </c>
      <c r="AE320" s="2">
        <v>0.38848379629629631</v>
      </c>
      <c r="AF320" s="5">
        <v>1</v>
      </c>
      <c r="AG320" s="1">
        <v>43500</v>
      </c>
      <c r="AH320" s="7">
        <f t="shared" si="27"/>
        <v>43497</v>
      </c>
      <c r="AI320" s="7">
        <f t="shared" si="28"/>
        <v>43500</v>
      </c>
      <c r="AJ320" s="7" t="str">
        <f t="shared" si="29"/>
        <v>Monday</v>
      </c>
      <c r="AK320" s="2">
        <v>0.41796296296296293</v>
      </c>
      <c r="AL320" t="s">
        <v>33</v>
      </c>
      <c r="AM320" t="s">
        <v>33</v>
      </c>
      <c r="AN320" t="s">
        <v>34</v>
      </c>
      <c r="AO320" t="s">
        <v>27</v>
      </c>
    </row>
    <row r="321" spans="1:41" x14ac:dyDescent="0.2">
      <c r="A321" t="s">
        <v>27</v>
      </c>
      <c r="B321">
        <v>2290052</v>
      </c>
      <c r="C321" t="s">
        <v>28</v>
      </c>
      <c r="G321" t="s">
        <v>29</v>
      </c>
      <c r="I321">
        <v>11076</v>
      </c>
      <c r="J321" t="s">
        <v>30</v>
      </c>
      <c r="K321" t="s">
        <v>106</v>
      </c>
      <c r="L321">
        <f>VLOOKUP($K321,Key!$A$1:$D$106,2,FALSE)</f>
        <v>43.069021999999997</v>
      </c>
      <c r="M321">
        <f>VLOOKUP($K321,Key!$A$1:$D$106,3,FALSE)</f>
        <v>-87.887940999999998</v>
      </c>
      <c r="N321" t="str">
        <f>VLOOKUP($K321,Key!$A$1:$D$106,4,FALSE)</f>
        <v>Milwaukee</v>
      </c>
      <c r="O321" t="s">
        <v>106</v>
      </c>
      <c r="P321">
        <f>VLOOKUP($O321,Key!$A$1:$D$106,2,FALSE)</f>
        <v>43.069021999999997</v>
      </c>
      <c r="Q321">
        <f>VLOOKUP($O321,Key!$A$1:$D$106,3,FALSE)</f>
        <v>-87.887940999999998</v>
      </c>
      <c r="R321" t="str">
        <f>VLOOKUP($O321,Key!$A$1:$D$106,4,FALSE)</f>
        <v>Milwaukee</v>
      </c>
      <c r="S321">
        <v>0</v>
      </c>
      <c r="T321">
        <v>0</v>
      </c>
      <c r="U321">
        <v>0</v>
      </c>
      <c r="V321" t="s">
        <v>32</v>
      </c>
      <c r="W321">
        <v>0</v>
      </c>
      <c r="X321">
        <v>0</v>
      </c>
      <c r="Y321">
        <v>0</v>
      </c>
      <c r="Z321" s="4">
        <v>-1</v>
      </c>
      <c r="AA321" s="1">
        <v>43500</v>
      </c>
      <c r="AB321" s="6">
        <f t="shared" si="24"/>
        <v>43497</v>
      </c>
      <c r="AC321" s="6">
        <f t="shared" si="25"/>
        <v>43500</v>
      </c>
      <c r="AD321" s="6" t="str">
        <f t="shared" si="26"/>
        <v>Monday</v>
      </c>
      <c r="AE321" s="2">
        <v>0.39827546296296296</v>
      </c>
      <c r="AF321" s="4">
        <v>1</v>
      </c>
      <c r="AG321" s="1">
        <v>43500</v>
      </c>
      <c r="AH321" s="6">
        <f t="shared" si="27"/>
        <v>43497</v>
      </c>
      <c r="AI321" s="6">
        <f t="shared" si="28"/>
        <v>43500</v>
      </c>
      <c r="AJ321" s="6" t="str">
        <f t="shared" si="29"/>
        <v>Monday</v>
      </c>
      <c r="AK321" s="2">
        <v>0.39846064814814813</v>
      </c>
      <c r="AL321" t="s">
        <v>32</v>
      </c>
      <c r="AM321" t="s">
        <v>33</v>
      </c>
      <c r="AN321" t="s">
        <v>34</v>
      </c>
      <c r="AO321" t="s">
        <v>27</v>
      </c>
    </row>
    <row r="322" spans="1:41" x14ac:dyDescent="0.2">
      <c r="A322" t="s">
        <v>27</v>
      </c>
      <c r="B322">
        <v>2290052</v>
      </c>
      <c r="C322" t="s">
        <v>28</v>
      </c>
      <c r="G322" t="s">
        <v>29</v>
      </c>
      <c r="I322">
        <v>12667</v>
      </c>
      <c r="J322" t="s">
        <v>30</v>
      </c>
      <c r="K322" t="s">
        <v>106</v>
      </c>
      <c r="L322">
        <f>VLOOKUP($K322,Key!$A$1:$D$106,2,FALSE)</f>
        <v>43.069021999999997</v>
      </c>
      <c r="M322">
        <f>VLOOKUP($K322,Key!$A$1:$D$106,3,FALSE)</f>
        <v>-87.887940999999998</v>
      </c>
      <c r="N322" t="str">
        <f>VLOOKUP($K322,Key!$A$1:$D$106,4,FALSE)</f>
        <v>Milwaukee</v>
      </c>
      <c r="O322" t="s">
        <v>106</v>
      </c>
      <c r="P322">
        <f>VLOOKUP($O322,Key!$A$1:$D$106,2,FALSE)</f>
        <v>43.069021999999997</v>
      </c>
      <c r="Q322">
        <f>VLOOKUP($O322,Key!$A$1:$D$106,3,FALSE)</f>
        <v>-87.887940999999998</v>
      </c>
      <c r="R322" t="str">
        <f>VLOOKUP($O322,Key!$A$1:$D$106,4,FALSE)</f>
        <v>Milwaukee</v>
      </c>
      <c r="S322">
        <v>1</v>
      </c>
      <c r="T322">
        <v>0</v>
      </c>
      <c r="U322">
        <v>0</v>
      </c>
      <c r="V322" t="s">
        <v>32</v>
      </c>
      <c r="W322">
        <v>0</v>
      </c>
      <c r="X322">
        <v>0</v>
      </c>
      <c r="Y322">
        <v>0</v>
      </c>
      <c r="Z322" s="5">
        <v>-1</v>
      </c>
      <c r="AA322" s="1">
        <v>43500</v>
      </c>
      <c r="AB322" s="7">
        <f t="shared" ref="AB322:AB385" si="30">DATE(YEAR(AA322), MONTH(AA322), 1)</f>
        <v>43497</v>
      </c>
      <c r="AC322" s="7">
        <f t="shared" ref="AC322:AC385" si="31">AA322</f>
        <v>43500</v>
      </c>
      <c r="AD322" s="7" t="str">
        <f t="shared" ref="AD322:AD385" si="32">TEXT(AC322,"dddd")</f>
        <v>Monday</v>
      </c>
      <c r="AE322" s="2">
        <v>0.39855324074074078</v>
      </c>
      <c r="AF322" s="5">
        <v>1</v>
      </c>
      <c r="AG322" s="1">
        <v>43500</v>
      </c>
      <c r="AH322" s="7">
        <f t="shared" ref="AH322:AH385" si="33">DATE(YEAR(AG322), MONTH(AG322), 1)</f>
        <v>43497</v>
      </c>
      <c r="AI322" s="7">
        <f t="shared" ref="AI322:AI385" si="34">AG322</f>
        <v>43500</v>
      </c>
      <c r="AJ322" s="7" t="str">
        <f t="shared" ref="AJ322:AJ385" si="35">TEXT(AI322,"dddd")</f>
        <v>Monday</v>
      </c>
      <c r="AK322" s="2">
        <v>0.39879629629629632</v>
      </c>
      <c r="AL322" t="s">
        <v>32</v>
      </c>
      <c r="AM322" t="s">
        <v>33</v>
      </c>
      <c r="AN322" t="s">
        <v>34</v>
      </c>
      <c r="AO322" t="s">
        <v>27</v>
      </c>
    </row>
    <row r="323" spans="1:41" x14ac:dyDescent="0.2">
      <c r="A323" t="s">
        <v>27</v>
      </c>
      <c r="B323">
        <v>2290052</v>
      </c>
      <c r="C323" t="s">
        <v>28</v>
      </c>
      <c r="G323" t="s">
        <v>29</v>
      </c>
      <c r="I323">
        <v>5536</v>
      </c>
      <c r="J323" t="s">
        <v>30</v>
      </c>
      <c r="K323" t="s">
        <v>106</v>
      </c>
      <c r="L323">
        <f>VLOOKUP($K323,Key!$A$1:$D$106,2,FALSE)</f>
        <v>43.069021999999997</v>
      </c>
      <c r="M323">
        <f>VLOOKUP($K323,Key!$A$1:$D$106,3,FALSE)</f>
        <v>-87.887940999999998</v>
      </c>
      <c r="N323" t="str">
        <f>VLOOKUP($K323,Key!$A$1:$D$106,4,FALSE)</f>
        <v>Milwaukee</v>
      </c>
      <c r="O323" t="s">
        <v>106</v>
      </c>
      <c r="P323">
        <f>VLOOKUP($O323,Key!$A$1:$D$106,2,FALSE)</f>
        <v>43.069021999999997</v>
      </c>
      <c r="Q323">
        <f>VLOOKUP($O323,Key!$A$1:$D$106,3,FALSE)</f>
        <v>-87.887940999999998</v>
      </c>
      <c r="R323" t="str">
        <f>VLOOKUP($O323,Key!$A$1:$D$106,4,FALSE)</f>
        <v>Milwaukee</v>
      </c>
      <c r="S323">
        <v>0</v>
      </c>
      <c r="T323">
        <v>0</v>
      </c>
      <c r="U323">
        <v>0</v>
      </c>
      <c r="V323" t="s">
        <v>32</v>
      </c>
      <c r="W323">
        <v>0</v>
      </c>
      <c r="X323">
        <v>0</v>
      </c>
      <c r="Y323">
        <v>0</v>
      </c>
      <c r="Z323" s="4">
        <v>-1</v>
      </c>
      <c r="AA323" s="1">
        <v>43500</v>
      </c>
      <c r="AB323" s="6">
        <f t="shared" si="30"/>
        <v>43497</v>
      </c>
      <c r="AC323" s="6">
        <f t="shared" si="31"/>
        <v>43500</v>
      </c>
      <c r="AD323" s="6" t="str">
        <f t="shared" si="32"/>
        <v>Monday</v>
      </c>
      <c r="AE323" s="2">
        <v>0.39886574074074077</v>
      </c>
      <c r="AF323" s="4">
        <v>1</v>
      </c>
      <c r="AG323" s="1">
        <v>43500</v>
      </c>
      <c r="AH323" s="6">
        <f t="shared" si="33"/>
        <v>43497</v>
      </c>
      <c r="AI323" s="6">
        <f t="shared" si="34"/>
        <v>43500</v>
      </c>
      <c r="AJ323" s="6" t="str">
        <f t="shared" si="35"/>
        <v>Monday</v>
      </c>
      <c r="AK323" s="2">
        <v>0.39907407407407408</v>
      </c>
      <c r="AL323" t="s">
        <v>32</v>
      </c>
      <c r="AM323" t="s">
        <v>33</v>
      </c>
      <c r="AN323" t="s">
        <v>34</v>
      </c>
      <c r="AO323" t="s">
        <v>27</v>
      </c>
    </row>
    <row r="324" spans="1:41" x14ac:dyDescent="0.2">
      <c r="A324" t="s">
        <v>27</v>
      </c>
      <c r="B324">
        <v>2290052</v>
      </c>
      <c r="C324" t="s">
        <v>28</v>
      </c>
      <c r="G324" t="s">
        <v>29</v>
      </c>
      <c r="I324">
        <v>12596</v>
      </c>
      <c r="J324" t="s">
        <v>30</v>
      </c>
      <c r="K324" t="s">
        <v>106</v>
      </c>
      <c r="L324">
        <f>VLOOKUP($K324,Key!$A$1:$D$106,2,FALSE)</f>
        <v>43.069021999999997</v>
      </c>
      <c r="M324">
        <f>VLOOKUP($K324,Key!$A$1:$D$106,3,FALSE)</f>
        <v>-87.887940999999998</v>
      </c>
      <c r="N324" t="str">
        <f>VLOOKUP($K324,Key!$A$1:$D$106,4,FALSE)</f>
        <v>Milwaukee</v>
      </c>
      <c r="O324" t="s">
        <v>106</v>
      </c>
      <c r="P324">
        <f>VLOOKUP($O324,Key!$A$1:$D$106,2,FALSE)</f>
        <v>43.069021999999997</v>
      </c>
      <c r="Q324">
        <f>VLOOKUP($O324,Key!$A$1:$D$106,3,FALSE)</f>
        <v>-87.887940999999998</v>
      </c>
      <c r="R324" t="str">
        <f>VLOOKUP($O324,Key!$A$1:$D$106,4,FALSE)</f>
        <v>Milwaukee</v>
      </c>
      <c r="S324">
        <v>1</v>
      </c>
      <c r="T324">
        <v>0</v>
      </c>
      <c r="U324">
        <v>0</v>
      </c>
      <c r="V324" t="s">
        <v>32</v>
      </c>
      <c r="W324">
        <v>0</v>
      </c>
      <c r="X324">
        <v>0</v>
      </c>
      <c r="Y324">
        <v>0</v>
      </c>
      <c r="Z324" s="5">
        <v>-1</v>
      </c>
      <c r="AA324" s="1">
        <v>43500</v>
      </c>
      <c r="AB324" s="7">
        <f t="shared" si="30"/>
        <v>43497</v>
      </c>
      <c r="AC324" s="7">
        <f t="shared" si="31"/>
        <v>43500</v>
      </c>
      <c r="AD324" s="7" t="str">
        <f t="shared" si="32"/>
        <v>Monday</v>
      </c>
      <c r="AE324" s="2">
        <v>0.39921296296296299</v>
      </c>
      <c r="AF324" s="5">
        <v>1</v>
      </c>
      <c r="AG324" s="1">
        <v>43500</v>
      </c>
      <c r="AH324" s="7">
        <f t="shared" si="33"/>
        <v>43497</v>
      </c>
      <c r="AI324" s="7">
        <f t="shared" si="34"/>
        <v>43500</v>
      </c>
      <c r="AJ324" s="7" t="str">
        <f t="shared" si="35"/>
        <v>Monday</v>
      </c>
      <c r="AK324" s="2">
        <v>0.39945601851851853</v>
      </c>
      <c r="AL324" t="s">
        <v>32</v>
      </c>
      <c r="AM324" t="s">
        <v>33</v>
      </c>
      <c r="AN324" t="s">
        <v>34</v>
      </c>
      <c r="AO324" t="s">
        <v>27</v>
      </c>
    </row>
    <row r="325" spans="1:41" x14ac:dyDescent="0.2">
      <c r="A325" t="s">
        <v>27</v>
      </c>
      <c r="B325">
        <v>2290052</v>
      </c>
      <c r="C325" t="s">
        <v>28</v>
      </c>
      <c r="G325" t="s">
        <v>29</v>
      </c>
      <c r="I325">
        <v>11065</v>
      </c>
      <c r="J325" t="s">
        <v>30</v>
      </c>
      <c r="K325" t="s">
        <v>106</v>
      </c>
      <c r="L325">
        <f>VLOOKUP($K325,Key!$A$1:$D$106,2,FALSE)</f>
        <v>43.069021999999997</v>
      </c>
      <c r="M325">
        <f>VLOOKUP($K325,Key!$A$1:$D$106,3,FALSE)</f>
        <v>-87.887940999999998</v>
      </c>
      <c r="N325" t="str">
        <f>VLOOKUP($K325,Key!$A$1:$D$106,4,FALSE)</f>
        <v>Milwaukee</v>
      </c>
      <c r="O325" t="s">
        <v>106</v>
      </c>
      <c r="P325">
        <f>VLOOKUP($O325,Key!$A$1:$D$106,2,FALSE)</f>
        <v>43.069021999999997</v>
      </c>
      <c r="Q325">
        <f>VLOOKUP($O325,Key!$A$1:$D$106,3,FALSE)</f>
        <v>-87.887940999999998</v>
      </c>
      <c r="R325" t="str">
        <f>VLOOKUP($O325,Key!$A$1:$D$106,4,FALSE)</f>
        <v>Milwaukee</v>
      </c>
      <c r="S325">
        <v>0</v>
      </c>
      <c r="T325">
        <v>0</v>
      </c>
      <c r="U325">
        <v>0</v>
      </c>
      <c r="V325" t="s">
        <v>32</v>
      </c>
      <c r="W325">
        <v>0</v>
      </c>
      <c r="X325">
        <v>0</v>
      </c>
      <c r="Y325">
        <v>0</v>
      </c>
      <c r="Z325" s="4">
        <v>-1</v>
      </c>
      <c r="AA325" s="1">
        <v>43500</v>
      </c>
      <c r="AB325" s="6">
        <f t="shared" si="30"/>
        <v>43497</v>
      </c>
      <c r="AC325" s="6">
        <f t="shared" si="31"/>
        <v>43500</v>
      </c>
      <c r="AD325" s="6" t="str">
        <f t="shared" si="32"/>
        <v>Monday</v>
      </c>
      <c r="AE325" s="2">
        <v>0.39957175925925931</v>
      </c>
      <c r="AF325" s="4">
        <v>1</v>
      </c>
      <c r="AG325" s="1">
        <v>43500</v>
      </c>
      <c r="AH325" s="6">
        <f t="shared" si="33"/>
        <v>43497</v>
      </c>
      <c r="AI325" s="6">
        <f t="shared" si="34"/>
        <v>43500</v>
      </c>
      <c r="AJ325" s="6" t="str">
        <f t="shared" si="35"/>
        <v>Monday</v>
      </c>
      <c r="AK325" s="2">
        <v>0.39980324074074075</v>
      </c>
      <c r="AL325" t="s">
        <v>32</v>
      </c>
      <c r="AM325" t="s">
        <v>33</v>
      </c>
      <c r="AN325" t="s">
        <v>34</v>
      </c>
      <c r="AO325" t="s">
        <v>27</v>
      </c>
    </row>
    <row r="326" spans="1:41" x14ac:dyDescent="0.2">
      <c r="A326" t="s">
        <v>27</v>
      </c>
      <c r="B326">
        <v>2290052</v>
      </c>
      <c r="C326" t="s">
        <v>28</v>
      </c>
      <c r="G326" t="s">
        <v>29</v>
      </c>
      <c r="I326">
        <v>12676</v>
      </c>
      <c r="J326" t="s">
        <v>30</v>
      </c>
      <c r="K326" t="s">
        <v>106</v>
      </c>
      <c r="L326">
        <f>VLOOKUP($K326,Key!$A$1:$D$106,2,FALSE)</f>
        <v>43.069021999999997</v>
      </c>
      <c r="M326">
        <f>VLOOKUP($K326,Key!$A$1:$D$106,3,FALSE)</f>
        <v>-87.887940999999998</v>
      </c>
      <c r="N326" t="str">
        <f>VLOOKUP($K326,Key!$A$1:$D$106,4,FALSE)</f>
        <v>Milwaukee</v>
      </c>
      <c r="O326" t="s">
        <v>106</v>
      </c>
      <c r="P326">
        <f>VLOOKUP($O326,Key!$A$1:$D$106,2,FALSE)</f>
        <v>43.069021999999997</v>
      </c>
      <c r="Q326">
        <f>VLOOKUP($O326,Key!$A$1:$D$106,3,FALSE)</f>
        <v>-87.887940999999998</v>
      </c>
      <c r="R326" t="str">
        <f>VLOOKUP($O326,Key!$A$1:$D$106,4,FALSE)</f>
        <v>Milwaukee</v>
      </c>
      <c r="S326">
        <v>24</v>
      </c>
      <c r="T326">
        <v>0</v>
      </c>
      <c r="U326">
        <v>0</v>
      </c>
      <c r="V326" t="s">
        <v>32</v>
      </c>
      <c r="W326">
        <v>3</v>
      </c>
      <c r="X326">
        <v>2.9</v>
      </c>
      <c r="Y326">
        <v>120</v>
      </c>
      <c r="Z326" s="5">
        <v>-1</v>
      </c>
      <c r="AA326" s="1">
        <v>43500</v>
      </c>
      <c r="AB326" s="7">
        <f t="shared" si="30"/>
        <v>43497</v>
      </c>
      <c r="AC326" s="7">
        <f t="shared" si="31"/>
        <v>43500</v>
      </c>
      <c r="AD326" s="7" t="str">
        <f t="shared" si="32"/>
        <v>Monday</v>
      </c>
      <c r="AE326" s="2">
        <v>0.40136574074074072</v>
      </c>
      <c r="AF326" s="5">
        <v>1</v>
      </c>
      <c r="AG326" s="1">
        <v>43500</v>
      </c>
      <c r="AH326" s="7">
        <f t="shared" si="33"/>
        <v>43497</v>
      </c>
      <c r="AI326" s="7">
        <f t="shared" si="34"/>
        <v>43500</v>
      </c>
      <c r="AJ326" s="7" t="str">
        <f t="shared" si="35"/>
        <v>Monday</v>
      </c>
      <c r="AK326" s="2">
        <v>0.41761574074074076</v>
      </c>
      <c r="AL326" t="s">
        <v>32</v>
      </c>
      <c r="AM326" t="s">
        <v>33</v>
      </c>
      <c r="AN326" t="s">
        <v>34</v>
      </c>
      <c r="AO326" t="s">
        <v>27</v>
      </c>
    </row>
    <row r="327" spans="1:41" x14ac:dyDescent="0.2">
      <c r="A327" t="s">
        <v>27</v>
      </c>
      <c r="B327">
        <v>2290052</v>
      </c>
      <c r="C327" t="s">
        <v>28</v>
      </c>
      <c r="G327" t="s">
        <v>29</v>
      </c>
      <c r="I327">
        <v>5427</v>
      </c>
      <c r="J327" t="s">
        <v>30</v>
      </c>
      <c r="K327" t="s">
        <v>106</v>
      </c>
      <c r="L327">
        <f>VLOOKUP($K327,Key!$A$1:$D$106,2,FALSE)</f>
        <v>43.069021999999997</v>
      </c>
      <c r="M327">
        <f>VLOOKUP($K327,Key!$A$1:$D$106,3,FALSE)</f>
        <v>-87.887940999999998</v>
      </c>
      <c r="N327" t="str">
        <f>VLOOKUP($K327,Key!$A$1:$D$106,4,FALSE)</f>
        <v>Milwaukee</v>
      </c>
      <c r="O327" t="s">
        <v>106</v>
      </c>
      <c r="P327">
        <f>VLOOKUP($O327,Key!$A$1:$D$106,2,FALSE)</f>
        <v>43.069021999999997</v>
      </c>
      <c r="Q327">
        <f>VLOOKUP($O327,Key!$A$1:$D$106,3,FALSE)</f>
        <v>-87.887940999999998</v>
      </c>
      <c r="R327" t="str">
        <f>VLOOKUP($O327,Key!$A$1:$D$106,4,FALSE)</f>
        <v>Milwaukee</v>
      </c>
      <c r="S327">
        <v>23</v>
      </c>
      <c r="T327">
        <v>0</v>
      </c>
      <c r="U327">
        <v>0</v>
      </c>
      <c r="V327" t="s">
        <v>32</v>
      </c>
      <c r="W327">
        <v>3</v>
      </c>
      <c r="X327">
        <v>2.9</v>
      </c>
      <c r="Y327">
        <v>120</v>
      </c>
      <c r="Z327" s="4">
        <v>-1</v>
      </c>
      <c r="AA327" s="1">
        <v>43500</v>
      </c>
      <c r="AB327" s="6">
        <f t="shared" si="30"/>
        <v>43497</v>
      </c>
      <c r="AC327" s="6">
        <f t="shared" si="31"/>
        <v>43500</v>
      </c>
      <c r="AD327" s="6" t="str">
        <f t="shared" si="32"/>
        <v>Monday</v>
      </c>
      <c r="AE327" s="2">
        <v>0.40171296296296299</v>
      </c>
      <c r="AF327" s="4">
        <v>1</v>
      </c>
      <c r="AG327" s="1">
        <v>43500</v>
      </c>
      <c r="AH327" s="6">
        <f t="shared" si="33"/>
        <v>43497</v>
      </c>
      <c r="AI327" s="6">
        <f t="shared" si="34"/>
        <v>43500</v>
      </c>
      <c r="AJ327" s="6" t="str">
        <f t="shared" si="35"/>
        <v>Monday</v>
      </c>
      <c r="AK327" s="2">
        <v>0.41747685185185185</v>
      </c>
      <c r="AL327" t="s">
        <v>32</v>
      </c>
      <c r="AM327" t="s">
        <v>33</v>
      </c>
      <c r="AN327" t="s">
        <v>34</v>
      </c>
      <c r="AO327" t="s">
        <v>27</v>
      </c>
    </row>
    <row r="328" spans="1:41" x14ac:dyDescent="0.2">
      <c r="A328" t="s">
        <v>27</v>
      </c>
      <c r="B328">
        <v>2290052</v>
      </c>
      <c r="C328" t="s">
        <v>28</v>
      </c>
      <c r="G328" t="s">
        <v>29</v>
      </c>
      <c r="I328">
        <v>12628</v>
      </c>
      <c r="J328" t="s">
        <v>30</v>
      </c>
      <c r="K328" t="s">
        <v>106</v>
      </c>
      <c r="L328">
        <f>VLOOKUP($K328,Key!$A$1:$D$106,2,FALSE)</f>
        <v>43.069021999999997</v>
      </c>
      <c r="M328">
        <f>VLOOKUP($K328,Key!$A$1:$D$106,3,FALSE)</f>
        <v>-87.887940999999998</v>
      </c>
      <c r="N328" t="str">
        <f>VLOOKUP($K328,Key!$A$1:$D$106,4,FALSE)</f>
        <v>Milwaukee</v>
      </c>
      <c r="O328" t="s">
        <v>106</v>
      </c>
      <c r="P328">
        <f>VLOOKUP($O328,Key!$A$1:$D$106,2,FALSE)</f>
        <v>43.069021999999997</v>
      </c>
      <c r="Q328">
        <f>VLOOKUP($O328,Key!$A$1:$D$106,3,FALSE)</f>
        <v>-87.887940999999998</v>
      </c>
      <c r="R328" t="str">
        <f>VLOOKUP($O328,Key!$A$1:$D$106,4,FALSE)</f>
        <v>Milwaukee</v>
      </c>
      <c r="S328">
        <v>22</v>
      </c>
      <c r="T328">
        <v>0</v>
      </c>
      <c r="U328">
        <v>0</v>
      </c>
      <c r="V328" t="s">
        <v>32</v>
      </c>
      <c r="W328">
        <v>3</v>
      </c>
      <c r="X328">
        <v>2.9</v>
      </c>
      <c r="Y328">
        <v>120</v>
      </c>
      <c r="Z328" s="5">
        <v>-1</v>
      </c>
      <c r="AA328" s="1">
        <v>43500</v>
      </c>
      <c r="AB328" s="7">
        <f t="shared" si="30"/>
        <v>43497</v>
      </c>
      <c r="AC328" s="7">
        <f t="shared" si="31"/>
        <v>43500</v>
      </c>
      <c r="AD328" s="7" t="str">
        <f t="shared" si="32"/>
        <v>Monday</v>
      </c>
      <c r="AE328" s="2">
        <v>0.40199074074074076</v>
      </c>
      <c r="AF328" s="5">
        <v>1</v>
      </c>
      <c r="AG328" s="1">
        <v>43500</v>
      </c>
      <c r="AH328" s="7">
        <f t="shared" si="33"/>
        <v>43497</v>
      </c>
      <c r="AI328" s="7">
        <f t="shared" si="34"/>
        <v>43500</v>
      </c>
      <c r="AJ328" s="7" t="str">
        <f t="shared" si="35"/>
        <v>Monday</v>
      </c>
      <c r="AK328" s="2">
        <v>0.4173263888888889</v>
      </c>
      <c r="AL328" t="s">
        <v>32</v>
      </c>
      <c r="AM328" t="s">
        <v>33</v>
      </c>
      <c r="AN328" t="s">
        <v>34</v>
      </c>
      <c r="AO328" t="s">
        <v>27</v>
      </c>
    </row>
    <row r="329" spans="1:41" x14ac:dyDescent="0.2">
      <c r="A329" t="s">
        <v>27</v>
      </c>
      <c r="B329">
        <v>2290052</v>
      </c>
      <c r="C329" t="s">
        <v>28</v>
      </c>
      <c r="G329" t="s">
        <v>29</v>
      </c>
      <c r="I329">
        <v>959</v>
      </c>
      <c r="J329" t="s">
        <v>30</v>
      </c>
      <c r="K329" t="s">
        <v>94</v>
      </c>
      <c r="L329">
        <f>VLOOKUP($K329,Key!$A$1:$D$106,2,FALSE)</f>
        <v>43.066893999999998</v>
      </c>
      <c r="M329">
        <f>VLOOKUP($K329,Key!$A$1:$D$106,3,FALSE)</f>
        <v>-87.877936000000005</v>
      </c>
      <c r="N329" t="str">
        <f>VLOOKUP($K329,Key!$A$1:$D$106,4,FALSE)</f>
        <v>Milwaukee</v>
      </c>
      <c r="O329" t="s">
        <v>94</v>
      </c>
      <c r="P329">
        <f>VLOOKUP($O329,Key!$A$1:$D$106,2,FALSE)</f>
        <v>43.066893999999998</v>
      </c>
      <c r="Q329">
        <f>VLOOKUP($O329,Key!$A$1:$D$106,3,FALSE)</f>
        <v>-87.877936000000005</v>
      </c>
      <c r="R329" t="str">
        <f>VLOOKUP($O329,Key!$A$1:$D$106,4,FALSE)</f>
        <v>Milwaukee</v>
      </c>
      <c r="S329">
        <v>0</v>
      </c>
      <c r="T329">
        <v>0</v>
      </c>
      <c r="U329">
        <v>0</v>
      </c>
      <c r="V329" t="s">
        <v>32</v>
      </c>
      <c r="W329">
        <v>0</v>
      </c>
      <c r="X329">
        <v>0</v>
      </c>
      <c r="Y329">
        <v>0</v>
      </c>
      <c r="Z329" s="4">
        <v>-1</v>
      </c>
      <c r="AA329" s="1">
        <v>43500</v>
      </c>
      <c r="AB329" s="6">
        <f t="shared" si="30"/>
        <v>43497</v>
      </c>
      <c r="AC329" s="6">
        <f t="shared" si="31"/>
        <v>43500</v>
      </c>
      <c r="AD329" s="6" t="str">
        <f t="shared" si="32"/>
        <v>Monday</v>
      </c>
      <c r="AE329" s="2">
        <v>0.46012731481481484</v>
      </c>
      <c r="AF329" s="4">
        <v>1</v>
      </c>
      <c r="AG329" s="1">
        <v>43500</v>
      </c>
      <c r="AH329" s="6">
        <f t="shared" si="33"/>
        <v>43497</v>
      </c>
      <c r="AI329" s="6">
        <f t="shared" si="34"/>
        <v>43500</v>
      </c>
      <c r="AJ329" s="6" t="str">
        <f t="shared" si="35"/>
        <v>Monday</v>
      </c>
      <c r="AK329" s="2">
        <v>0.46026620370370369</v>
      </c>
      <c r="AL329" t="s">
        <v>32</v>
      </c>
      <c r="AM329" t="s">
        <v>33</v>
      </c>
      <c r="AN329" t="s">
        <v>34</v>
      </c>
      <c r="AO329" t="s">
        <v>27</v>
      </c>
    </row>
    <row r="330" spans="1:41" x14ac:dyDescent="0.2">
      <c r="A330" t="s">
        <v>27</v>
      </c>
      <c r="B330">
        <v>2290052</v>
      </c>
      <c r="C330" t="s">
        <v>28</v>
      </c>
      <c r="G330" t="s">
        <v>29</v>
      </c>
      <c r="I330">
        <v>12568</v>
      </c>
      <c r="J330" t="s">
        <v>30</v>
      </c>
      <c r="K330" t="s">
        <v>94</v>
      </c>
      <c r="L330">
        <f>VLOOKUP($K330,Key!$A$1:$D$106,2,FALSE)</f>
        <v>43.066893999999998</v>
      </c>
      <c r="M330">
        <f>VLOOKUP($K330,Key!$A$1:$D$106,3,FALSE)</f>
        <v>-87.877936000000005</v>
      </c>
      <c r="N330" t="str">
        <f>VLOOKUP($K330,Key!$A$1:$D$106,4,FALSE)</f>
        <v>Milwaukee</v>
      </c>
      <c r="O330" t="s">
        <v>94</v>
      </c>
      <c r="P330">
        <f>VLOOKUP($O330,Key!$A$1:$D$106,2,FALSE)</f>
        <v>43.066893999999998</v>
      </c>
      <c r="Q330">
        <f>VLOOKUP($O330,Key!$A$1:$D$106,3,FALSE)</f>
        <v>-87.877936000000005</v>
      </c>
      <c r="R330" t="str">
        <f>VLOOKUP($O330,Key!$A$1:$D$106,4,FALSE)</f>
        <v>Milwaukee</v>
      </c>
      <c r="S330">
        <v>0</v>
      </c>
      <c r="T330">
        <v>0</v>
      </c>
      <c r="U330">
        <v>0</v>
      </c>
      <c r="V330" t="s">
        <v>32</v>
      </c>
      <c r="W330">
        <v>0</v>
      </c>
      <c r="X330">
        <v>0</v>
      </c>
      <c r="Y330">
        <v>0</v>
      </c>
      <c r="Z330" s="5">
        <v>-1</v>
      </c>
      <c r="AA330" s="1">
        <v>43500</v>
      </c>
      <c r="AB330" s="7">
        <f t="shared" si="30"/>
        <v>43497</v>
      </c>
      <c r="AC330" s="7">
        <f t="shared" si="31"/>
        <v>43500</v>
      </c>
      <c r="AD330" s="7" t="str">
        <f t="shared" si="32"/>
        <v>Monday</v>
      </c>
      <c r="AE330" s="2">
        <v>0.46978009259259257</v>
      </c>
      <c r="AF330" s="5">
        <v>1</v>
      </c>
      <c r="AG330" s="1">
        <v>43500</v>
      </c>
      <c r="AH330" s="7">
        <f t="shared" si="33"/>
        <v>43497</v>
      </c>
      <c r="AI330" s="7">
        <f t="shared" si="34"/>
        <v>43500</v>
      </c>
      <c r="AJ330" s="7" t="str">
        <f t="shared" si="35"/>
        <v>Monday</v>
      </c>
      <c r="AK330" s="2">
        <v>0.46997685185185184</v>
      </c>
      <c r="AL330" t="s">
        <v>32</v>
      </c>
      <c r="AM330" t="s">
        <v>33</v>
      </c>
      <c r="AN330" t="s">
        <v>34</v>
      </c>
      <c r="AO330" t="s">
        <v>27</v>
      </c>
    </row>
    <row r="331" spans="1:41" x14ac:dyDescent="0.2">
      <c r="A331" t="s">
        <v>27</v>
      </c>
      <c r="B331">
        <v>2290052</v>
      </c>
      <c r="C331" t="s">
        <v>28</v>
      </c>
      <c r="G331" t="s">
        <v>29</v>
      </c>
      <c r="I331">
        <v>11131</v>
      </c>
      <c r="J331" t="s">
        <v>30</v>
      </c>
      <c r="K331" t="s">
        <v>94</v>
      </c>
      <c r="L331">
        <f>VLOOKUP($K331,Key!$A$1:$D$106,2,FALSE)</f>
        <v>43.066893999999998</v>
      </c>
      <c r="M331">
        <f>VLOOKUP($K331,Key!$A$1:$D$106,3,FALSE)</f>
        <v>-87.877936000000005</v>
      </c>
      <c r="N331" t="str">
        <f>VLOOKUP($K331,Key!$A$1:$D$106,4,FALSE)</f>
        <v>Milwaukee</v>
      </c>
      <c r="O331" t="s">
        <v>94</v>
      </c>
      <c r="P331">
        <f>VLOOKUP($O331,Key!$A$1:$D$106,2,FALSE)</f>
        <v>43.066893999999998</v>
      </c>
      <c r="Q331">
        <f>VLOOKUP($O331,Key!$A$1:$D$106,3,FALSE)</f>
        <v>-87.877936000000005</v>
      </c>
      <c r="R331" t="str">
        <f>VLOOKUP($O331,Key!$A$1:$D$106,4,FALSE)</f>
        <v>Milwaukee</v>
      </c>
      <c r="S331">
        <v>1</v>
      </c>
      <c r="T331">
        <v>0</v>
      </c>
      <c r="U331">
        <v>0</v>
      </c>
      <c r="V331" t="s">
        <v>32</v>
      </c>
      <c r="W331">
        <v>0</v>
      </c>
      <c r="X331">
        <v>0</v>
      </c>
      <c r="Y331">
        <v>0</v>
      </c>
      <c r="Z331" s="4">
        <v>-1</v>
      </c>
      <c r="AA331" s="1">
        <v>43500</v>
      </c>
      <c r="AB331" s="6">
        <f t="shared" si="30"/>
        <v>43497</v>
      </c>
      <c r="AC331" s="6">
        <f t="shared" si="31"/>
        <v>43500</v>
      </c>
      <c r="AD331" s="6" t="str">
        <f t="shared" si="32"/>
        <v>Monday</v>
      </c>
      <c r="AE331" s="2">
        <v>0.47011574074074075</v>
      </c>
      <c r="AF331" s="4">
        <v>1</v>
      </c>
      <c r="AG331" s="1">
        <v>43500</v>
      </c>
      <c r="AH331" s="6">
        <f t="shared" si="33"/>
        <v>43497</v>
      </c>
      <c r="AI331" s="6">
        <f t="shared" si="34"/>
        <v>43500</v>
      </c>
      <c r="AJ331" s="6" t="str">
        <f t="shared" si="35"/>
        <v>Monday</v>
      </c>
      <c r="AK331" s="2">
        <v>0.4702662037037037</v>
      </c>
      <c r="AL331" t="s">
        <v>32</v>
      </c>
      <c r="AM331" t="s">
        <v>33</v>
      </c>
      <c r="AN331" t="s">
        <v>34</v>
      </c>
      <c r="AO331" t="s">
        <v>27</v>
      </c>
    </row>
    <row r="332" spans="1:41" x14ac:dyDescent="0.2">
      <c r="A332" t="s">
        <v>27</v>
      </c>
      <c r="B332">
        <v>2290052</v>
      </c>
      <c r="C332" t="s">
        <v>28</v>
      </c>
      <c r="G332" t="s">
        <v>29</v>
      </c>
      <c r="I332">
        <v>5443</v>
      </c>
      <c r="J332" t="s">
        <v>30</v>
      </c>
      <c r="K332" t="s">
        <v>94</v>
      </c>
      <c r="L332">
        <f>VLOOKUP($K332,Key!$A$1:$D$106,2,FALSE)</f>
        <v>43.066893999999998</v>
      </c>
      <c r="M332">
        <f>VLOOKUP($K332,Key!$A$1:$D$106,3,FALSE)</f>
        <v>-87.877936000000005</v>
      </c>
      <c r="N332" t="str">
        <f>VLOOKUP($K332,Key!$A$1:$D$106,4,FALSE)</f>
        <v>Milwaukee</v>
      </c>
      <c r="O332" t="s">
        <v>94</v>
      </c>
      <c r="P332">
        <f>VLOOKUP($O332,Key!$A$1:$D$106,2,FALSE)</f>
        <v>43.066893999999998</v>
      </c>
      <c r="Q332">
        <f>VLOOKUP($O332,Key!$A$1:$D$106,3,FALSE)</f>
        <v>-87.877936000000005</v>
      </c>
      <c r="R332" t="str">
        <f>VLOOKUP($O332,Key!$A$1:$D$106,4,FALSE)</f>
        <v>Milwaukee</v>
      </c>
      <c r="S332">
        <v>0</v>
      </c>
      <c r="T332">
        <v>0</v>
      </c>
      <c r="U332">
        <v>0</v>
      </c>
      <c r="V332" t="s">
        <v>32</v>
      </c>
      <c r="W332">
        <v>0</v>
      </c>
      <c r="X332">
        <v>0</v>
      </c>
      <c r="Y332">
        <v>0</v>
      </c>
      <c r="Z332" s="5">
        <v>-1</v>
      </c>
      <c r="AA332" s="1">
        <v>43500</v>
      </c>
      <c r="AB332" s="7">
        <f t="shared" si="30"/>
        <v>43497</v>
      </c>
      <c r="AC332" s="7">
        <f t="shared" si="31"/>
        <v>43500</v>
      </c>
      <c r="AD332" s="7" t="str">
        <f t="shared" si="32"/>
        <v>Monday</v>
      </c>
      <c r="AE332" s="2">
        <v>0.47042824074074074</v>
      </c>
      <c r="AF332" s="5">
        <v>1</v>
      </c>
      <c r="AG332" s="1">
        <v>43500</v>
      </c>
      <c r="AH332" s="7">
        <f t="shared" si="33"/>
        <v>43497</v>
      </c>
      <c r="AI332" s="7">
        <f t="shared" si="34"/>
        <v>43500</v>
      </c>
      <c r="AJ332" s="7" t="str">
        <f t="shared" si="35"/>
        <v>Monday</v>
      </c>
      <c r="AK332" s="2">
        <v>0.47057870370370369</v>
      </c>
      <c r="AL332" t="s">
        <v>32</v>
      </c>
      <c r="AM332" t="s">
        <v>33</v>
      </c>
      <c r="AN332" t="s">
        <v>34</v>
      </c>
      <c r="AO332" t="s">
        <v>27</v>
      </c>
    </row>
    <row r="333" spans="1:41" x14ac:dyDescent="0.2">
      <c r="A333" t="s">
        <v>27</v>
      </c>
      <c r="B333">
        <v>2290052</v>
      </c>
      <c r="C333" t="s">
        <v>28</v>
      </c>
      <c r="G333" t="s">
        <v>29</v>
      </c>
      <c r="I333">
        <v>11121</v>
      </c>
      <c r="J333" t="s">
        <v>30</v>
      </c>
      <c r="K333" t="s">
        <v>104</v>
      </c>
      <c r="L333">
        <f>VLOOKUP($K333,Key!$A$1:$D$106,2,FALSE)</f>
        <v>43.063749000000001</v>
      </c>
      <c r="M333">
        <f>VLOOKUP($K333,Key!$A$1:$D$106,3,FALSE)</f>
        <v>-87.887962999999999</v>
      </c>
      <c r="N333" t="str">
        <f>VLOOKUP($K333,Key!$A$1:$D$106,4,FALSE)</f>
        <v>Milwaukee</v>
      </c>
      <c r="O333" t="s">
        <v>104</v>
      </c>
      <c r="P333">
        <f>VLOOKUP($O333,Key!$A$1:$D$106,2,FALSE)</f>
        <v>43.063749000000001</v>
      </c>
      <c r="Q333">
        <f>VLOOKUP($O333,Key!$A$1:$D$106,3,FALSE)</f>
        <v>-87.887962999999999</v>
      </c>
      <c r="R333" t="str">
        <f>VLOOKUP($O333,Key!$A$1:$D$106,4,FALSE)</f>
        <v>Milwaukee</v>
      </c>
      <c r="S333">
        <v>1</v>
      </c>
      <c r="T333">
        <v>0</v>
      </c>
      <c r="U333">
        <v>0</v>
      </c>
      <c r="V333" t="s">
        <v>32</v>
      </c>
      <c r="W333">
        <v>0</v>
      </c>
      <c r="X333">
        <v>0</v>
      </c>
      <c r="Y333">
        <v>0</v>
      </c>
      <c r="Z333" s="4">
        <v>-1</v>
      </c>
      <c r="AA333" s="1">
        <v>43500</v>
      </c>
      <c r="AB333" s="6">
        <f t="shared" si="30"/>
        <v>43497</v>
      </c>
      <c r="AC333" s="6">
        <f t="shared" si="31"/>
        <v>43500</v>
      </c>
      <c r="AD333" s="6" t="str">
        <f t="shared" si="32"/>
        <v>Monday</v>
      </c>
      <c r="AE333" s="2">
        <v>0.49490740740740741</v>
      </c>
      <c r="AF333" s="4">
        <v>1</v>
      </c>
      <c r="AG333" s="1">
        <v>43500</v>
      </c>
      <c r="AH333" s="6">
        <f t="shared" si="33"/>
        <v>43497</v>
      </c>
      <c r="AI333" s="6">
        <f t="shared" si="34"/>
        <v>43500</v>
      </c>
      <c r="AJ333" s="6" t="str">
        <f t="shared" si="35"/>
        <v>Monday</v>
      </c>
      <c r="AK333" s="2">
        <v>0.49513888888888885</v>
      </c>
      <c r="AL333" t="s">
        <v>32</v>
      </c>
      <c r="AM333" t="s">
        <v>33</v>
      </c>
      <c r="AN333" t="s">
        <v>34</v>
      </c>
      <c r="AO333" t="s">
        <v>27</v>
      </c>
    </row>
    <row r="334" spans="1:41" x14ac:dyDescent="0.2">
      <c r="A334" t="s">
        <v>27</v>
      </c>
      <c r="B334">
        <v>2290052</v>
      </c>
      <c r="C334" t="s">
        <v>28</v>
      </c>
      <c r="G334" t="s">
        <v>29</v>
      </c>
      <c r="I334">
        <v>11121</v>
      </c>
      <c r="J334" t="s">
        <v>30</v>
      </c>
      <c r="K334" t="s">
        <v>104</v>
      </c>
      <c r="L334">
        <f>VLOOKUP($K334,Key!$A$1:$D$106,2,FALSE)</f>
        <v>43.063749000000001</v>
      </c>
      <c r="M334">
        <f>VLOOKUP($K334,Key!$A$1:$D$106,3,FALSE)</f>
        <v>-87.887962999999999</v>
      </c>
      <c r="N334" t="str">
        <f>VLOOKUP($K334,Key!$A$1:$D$106,4,FALSE)</f>
        <v>Milwaukee</v>
      </c>
      <c r="O334" t="s">
        <v>104</v>
      </c>
      <c r="P334">
        <f>VLOOKUP($O334,Key!$A$1:$D$106,2,FALSE)</f>
        <v>43.063749000000001</v>
      </c>
      <c r="Q334">
        <f>VLOOKUP($O334,Key!$A$1:$D$106,3,FALSE)</f>
        <v>-87.887962999999999</v>
      </c>
      <c r="R334" t="str">
        <f>VLOOKUP($O334,Key!$A$1:$D$106,4,FALSE)</f>
        <v>Milwaukee</v>
      </c>
      <c r="S334">
        <v>1</v>
      </c>
      <c r="T334">
        <v>0</v>
      </c>
      <c r="U334">
        <v>0</v>
      </c>
      <c r="V334" t="s">
        <v>32</v>
      </c>
      <c r="W334">
        <v>0</v>
      </c>
      <c r="X334">
        <v>0</v>
      </c>
      <c r="Y334">
        <v>0</v>
      </c>
      <c r="Z334" s="5">
        <v>-1</v>
      </c>
      <c r="AA334" s="1">
        <v>43500</v>
      </c>
      <c r="AB334" s="7">
        <f t="shared" si="30"/>
        <v>43497</v>
      </c>
      <c r="AC334" s="7">
        <f t="shared" si="31"/>
        <v>43500</v>
      </c>
      <c r="AD334" s="7" t="str">
        <f t="shared" si="32"/>
        <v>Monday</v>
      </c>
      <c r="AE334" s="2">
        <v>0.50181712962962965</v>
      </c>
      <c r="AF334" s="5">
        <v>1</v>
      </c>
      <c r="AG334" s="1">
        <v>43500</v>
      </c>
      <c r="AH334" s="7">
        <f t="shared" si="33"/>
        <v>43497</v>
      </c>
      <c r="AI334" s="7">
        <f t="shared" si="34"/>
        <v>43500</v>
      </c>
      <c r="AJ334" s="7" t="str">
        <f t="shared" si="35"/>
        <v>Monday</v>
      </c>
      <c r="AK334" s="2">
        <v>0.50208333333333333</v>
      </c>
      <c r="AL334" t="s">
        <v>32</v>
      </c>
      <c r="AM334" t="s">
        <v>33</v>
      </c>
      <c r="AN334" t="s">
        <v>34</v>
      </c>
      <c r="AO334" t="s">
        <v>27</v>
      </c>
    </row>
    <row r="335" spans="1:41" x14ac:dyDescent="0.2">
      <c r="A335" t="s">
        <v>27</v>
      </c>
      <c r="B335">
        <v>2290052</v>
      </c>
      <c r="C335" t="s">
        <v>28</v>
      </c>
      <c r="G335" t="s">
        <v>29</v>
      </c>
      <c r="I335">
        <v>11050</v>
      </c>
      <c r="J335" t="s">
        <v>30</v>
      </c>
      <c r="K335" t="s">
        <v>104</v>
      </c>
      <c r="L335">
        <f>VLOOKUP($K335,Key!$A$1:$D$106,2,FALSE)</f>
        <v>43.063749000000001</v>
      </c>
      <c r="M335">
        <f>VLOOKUP($K335,Key!$A$1:$D$106,3,FALSE)</f>
        <v>-87.887962999999999</v>
      </c>
      <c r="N335" t="str">
        <f>VLOOKUP($K335,Key!$A$1:$D$106,4,FALSE)</f>
        <v>Milwaukee</v>
      </c>
      <c r="O335" t="s">
        <v>104</v>
      </c>
      <c r="P335">
        <f>VLOOKUP($O335,Key!$A$1:$D$106,2,FALSE)</f>
        <v>43.063749000000001</v>
      </c>
      <c r="Q335">
        <f>VLOOKUP($O335,Key!$A$1:$D$106,3,FALSE)</f>
        <v>-87.887962999999999</v>
      </c>
      <c r="R335" t="str">
        <f>VLOOKUP($O335,Key!$A$1:$D$106,4,FALSE)</f>
        <v>Milwaukee</v>
      </c>
      <c r="S335">
        <v>0</v>
      </c>
      <c r="T335">
        <v>0</v>
      </c>
      <c r="U335">
        <v>0</v>
      </c>
      <c r="V335" t="s">
        <v>32</v>
      </c>
      <c r="W335">
        <v>0</v>
      </c>
      <c r="X335">
        <v>0</v>
      </c>
      <c r="Y335">
        <v>0</v>
      </c>
      <c r="Z335" s="4">
        <v>-1</v>
      </c>
      <c r="AA335" s="1">
        <v>43500</v>
      </c>
      <c r="AB335" s="6">
        <f t="shared" si="30"/>
        <v>43497</v>
      </c>
      <c r="AC335" s="6">
        <f t="shared" si="31"/>
        <v>43500</v>
      </c>
      <c r="AD335" s="6" t="str">
        <f t="shared" si="32"/>
        <v>Monday</v>
      </c>
      <c r="AE335" s="2">
        <v>0.50217592592592586</v>
      </c>
      <c r="AF335" s="4">
        <v>1</v>
      </c>
      <c r="AG335" s="1">
        <v>43500</v>
      </c>
      <c r="AH335" s="6">
        <f t="shared" si="33"/>
        <v>43497</v>
      </c>
      <c r="AI335" s="6">
        <f t="shared" si="34"/>
        <v>43500</v>
      </c>
      <c r="AJ335" s="6" t="str">
        <f t="shared" si="35"/>
        <v>Monday</v>
      </c>
      <c r="AK335" s="2">
        <v>0.50239583333333326</v>
      </c>
      <c r="AL335" t="s">
        <v>32</v>
      </c>
      <c r="AM335" t="s">
        <v>33</v>
      </c>
      <c r="AN335" t="s">
        <v>34</v>
      </c>
      <c r="AO335" t="s">
        <v>27</v>
      </c>
    </row>
    <row r="336" spans="1:41" x14ac:dyDescent="0.2">
      <c r="A336" t="s">
        <v>27</v>
      </c>
      <c r="B336">
        <v>2290052</v>
      </c>
      <c r="C336" t="s">
        <v>28</v>
      </c>
      <c r="G336" t="s">
        <v>29</v>
      </c>
      <c r="I336">
        <v>5422</v>
      </c>
      <c r="J336" t="s">
        <v>30</v>
      </c>
      <c r="K336" t="s">
        <v>104</v>
      </c>
      <c r="L336">
        <f>VLOOKUP($K336,Key!$A$1:$D$106,2,FALSE)</f>
        <v>43.063749000000001</v>
      </c>
      <c r="M336">
        <f>VLOOKUP($K336,Key!$A$1:$D$106,3,FALSE)</f>
        <v>-87.887962999999999</v>
      </c>
      <c r="N336" t="str">
        <f>VLOOKUP($K336,Key!$A$1:$D$106,4,FALSE)</f>
        <v>Milwaukee</v>
      </c>
      <c r="O336" t="s">
        <v>104</v>
      </c>
      <c r="P336">
        <f>VLOOKUP($O336,Key!$A$1:$D$106,2,FALSE)</f>
        <v>43.063749000000001</v>
      </c>
      <c r="Q336">
        <f>VLOOKUP($O336,Key!$A$1:$D$106,3,FALSE)</f>
        <v>-87.887962999999999</v>
      </c>
      <c r="R336" t="str">
        <f>VLOOKUP($O336,Key!$A$1:$D$106,4,FALSE)</f>
        <v>Milwaukee</v>
      </c>
      <c r="S336">
        <v>0</v>
      </c>
      <c r="T336">
        <v>0</v>
      </c>
      <c r="U336">
        <v>0</v>
      </c>
      <c r="V336" t="s">
        <v>32</v>
      </c>
      <c r="W336">
        <v>0</v>
      </c>
      <c r="X336">
        <v>0</v>
      </c>
      <c r="Y336">
        <v>0</v>
      </c>
      <c r="Z336" s="5">
        <v>-1</v>
      </c>
      <c r="AA336" s="1">
        <v>43500</v>
      </c>
      <c r="AB336" s="7">
        <f t="shared" si="30"/>
        <v>43497</v>
      </c>
      <c r="AC336" s="7">
        <f t="shared" si="31"/>
        <v>43500</v>
      </c>
      <c r="AD336" s="7" t="str">
        <f t="shared" si="32"/>
        <v>Monday</v>
      </c>
      <c r="AE336" s="2">
        <v>0.50280092592592596</v>
      </c>
      <c r="AF336" s="5">
        <v>1</v>
      </c>
      <c r="AG336" s="1">
        <v>43500</v>
      </c>
      <c r="AH336" s="7">
        <f t="shared" si="33"/>
        <v>43497</v>
      </c>
      <c r="AI336" s="7">
        <f t="shared" si="34"/>
        <v>43500</v>
      </c>
      <c r="AJ336" s="7" t="str">
        <f t="shared" si="35"/>
        <v>Monday</v>
      </c>
      <c r="AK336" s="2">
        <v>0.50305555555555559</v>
      </c>
      <c r="AL336" t="s">
        <v>32</v>
      </c>
      <c r="AM336" t="s">
        <v>33</v>
      </c>
      <c r="AN336" t="s">
        <v>34</v>
      </c>
      <c r="AO336" t="s">
        <v>27</v>
      </c>
    </row>
    <row r="337" spans="1:41" x14ac:dyDescent="0.2">
      <c r="A337" t="s">
        <v>27</v>
      </c>
      <c r="B337">
        <v>871693</v>
      </c>
      <c r="C337" t="s">
        <v>28</v>
      </c>
      <c r="G337" t="s">
        <v>29</v>
      </c>
      <c r="I337">
        <v>5553</v>
      </c>
      <c r="J337" t="s">
        <v>30</v>
      </c>
      <c r="K337" t="s">
        <v>58</v>
      </c>
      <c r="L337">
        <f>VLOOKUP($K337,Key!$A$1:$D$106,2,FALSE)</f>
        <v>43.004728999999998</v>
      </c>
      <c r="M337">
        <f>VLOOKUP($K337,Key!$A$1:$D$106,3,FALSE)</f>
        <v>-87.905463999999995</v>
      </c>
      <c r="N337" t="str">
        <f>VLOOKUP($K337,Key!$A$1:$D$106,4,FALSE)</f>
        <v>Milwaukee</v>
      </c>
      <c r="O337" t="s">
        <v>58</v>
      </c>
      <c r="P337">
        <f>VLOOKUP($O337,Key!$A$1:$D$106,2,FALSE)</f>
        <v>43.004728999999998</v>
      </c>
      <c r="Q337">
        <f>VLOOKUP($O337,Key!$A$1:$D$106,3,FALSE)</f>
        <v>-87.905463999999995</v>
      </c>
      <c r="R337" t="str">
        <f>VLOOKUP($O337,Key!$A$1:$D$106,4,FALSE)</f>
        <v>Milwaukee</v>
      </c>
      <c r="S337">
        <v>0</v>
      </c>
      <c r="T337">
        <v>0</v>
      </c>
      <c r="U337">
        <v>0</v>
      </c>
      <c r="V337" t="s">
        <v>32</v>
      </c>
      <c r="W337">
        <v>0</v>
      </c>
      <c r="X337">
        <v>0</v>
      </c>
      <c r="Y337">
        <v>0</v>
      </c>
      <c r="Z337" s="4">
        <v>-1</v>
      </c>
      <c r="AA337" s="1">
        <v>43498</v>
      </c>
      <c r="AB337" s="6">
        <f t="shared" si="30"/>
        <v>43497</v>
      </c>
      <c r="AC337" s="6">
        <f t="shared" si="31"/>
        <v>43498</v>
      </c>
      <c r="AD337" s="6" t="str">
        <f t="shared" si="32"/>
        <v>Saturday</v>
      </c>
      <c r="AE337" s="2">
        <v>0.41696759259259258</v>
      </c>
      <c r="AF337" s="4">
        <v>1</v>
      </c>
      <c r="AG337" s="1">
        <v>43498</v>
      </c>
      <c r="AH337" s="6">
        <f t="shared" si="33"/>
        <v>43497</v>
      </c>
      <c r="AI337" s="6">
        <f t="shared" si="34"/>
        <v>43498</v>
      </c>
      <c r="AJ337" s="6" t="str">
        <f t="shared" si="35"/>
        <v>Saturday</v>
      </c>
      <c r="AK337" s="2">
        <v>0.4171643518518518</v>
      </c>
      <c r="AL337" t="s">
        <v>32</v>
      </c>
      <c r="AM337" t="s">
        <v>33</v>
      </c>
      <c r="AN337" t="s">
        <v>34</v>
      </c>
      <c r="AO337" t="s">
        <v>27</v>
      </c>
    </row>
    <row r="338" spans="1:41" x14ac:dyDescent="0.2">
      <c r="A338" t="s">
        <v>27</v>
      </c>
      <c r="B338">
        <v>871693</v>
      </c>
      <c r="C338" t="s">
        <v>28</v>
      </c>
      <c r="G338" t="s">
        <v>29</v>
      </c>
      <c r="I338">
        <v>12570</v>
      </c>
      <c r="J338" t="s">
        <v>30</v>
      </c>
      <c r="K338" t="s">
        <v>44</v>
      </c>
      <c r="L338">
        <f>VLOOKUP($K338,Key!$A$1:$D$106,2,FALSE)</f>
        <v>43.03519</v>
      </c>
      <c r="M338">
        <f>VLOOKUP($K338,Key!$A$1:$D$106,3,FALSE)</f>
        <v>-87.907390000000007</v>
      </c>
      <c r="N338" t="str">
        <f>VLOOKUP($K338,Key!$A$1:$D$106,4,FALSE)</f>
        <v>Milwaukee</v>
      </c>
      <c r="O338" t="s">
        <v>44</v>
      </c>
      <c r="P338">
        <f>VLOOKUP($O338,Key!$A$1:$D$106,2,FALSE)</f>
        <v>43.03519</v>
      </c>
      <c r="Q338">
        <f>VLOOKUP($O338,Key!$A$1:$D$106,3,FALSE)</f>
        <v>-87.907390000000007</v>
      </c>
      <c r="R338" t="str">
        <f>VLOOKUP($O338,Key!$A$1:$D$106,4,FALSE)</f>
        <v>Milwaukee</v>
      </c>
      <c r="S338">
        <v>0</v>
      </c>
      <c r="T338">
        <v>0</v>
      </c>
      <c r="U338">
        <v>0</v>
      </c>
      <c r="V338" t="s">
        <v>32</v>
      </c>
      <c r="W338">
        <v>0</v>
      </c>
      <c r="X338">
        <v>0</v>
      </c>
      <c r="Y338">
        <v>0</v>
      </c>
      <c r="Z338" s="5">
        <v>-1</v>
      </c>
      <c r="AA338" s="1">
        <v>43509</v>
      </c>
      <c r="AB338" s="7">
        <f t="shared" si="30"/>
        <v>43497</v>
      </c>
      <c r="AC338" s="7">
        <f t="shared" si="31"/>
        <v>43509</v>
      </c>
      <c r="AD338" s="7" t="str">
        <f t="shared" si="32"/>
        <v>Wednesday</v>
      </c>
      <c r="AE338" s="2">
        <v>0.61425925925925928</v>
      </c>
      <c r="AF338" s="5">
        <v>1</v>
      </c>
      <c r="AG338" s="1">
        <v>43509</v>
      </c>
      <c r="AH338" s="7">
        <f t="shared" si="33"/>
        <v>43497</v>
      </c>
      <c r="AI338" s="7">
        <f t="shared" si="34"/>
        <v>43509</v>
      </c>
      <c r="AJ338" s="7" t="str">
        <f t="shared" si="35"/>
        <v>Wednesday</v>
      </c>
      <c r="AK338" s="2">
        <v>0.61450231481481488</v>
      </c>
      <c r="AL338" t="s">
        <v>32</v>
      </c>
      <c r="AM338" t="s">
        <v>33</v>
      </c>
      <c r="AN338" t="s">
        <v>34</v>
      </c>
      <c r="AO338" t="s">
        <v>27</v>
      </c>
    </row>
    <row r="339" spans="1:41" x14ac:dyDescent="0.2">
      <c r="A339" t="s">
        <v>27</v>
      </c>
      <c r="B339">
        <v>871693</v>
      </c>
      <c r="C339" t="s">
        <v>28</v>
      </c>
      <c r="G339" t="s">
        <v>29</v>
      </c>
      <c r="I339">
        <v>5524</v>
      </c>
      <c r="J339" t="s">
        <v>30</v>
      </c>
      <c r="K339" t="s">
        <v>50</v>
      </c>
      <c r="L339">
        <f>VLOOKUP($K339,Key!$A$1:$D$106,2,FALSE)</f>
        <v>43.060600000000001</v>
      </c>
      <c r="M339">
        <f>VLOOKUP($K339,Key!$A$1:$D$106,3,FALSE)</f>
        <v>-87.982900000000001</v>
      </c>
      <c r="N339" t="str">
        <f>VLOOKUP($K339,Key!$A$1:$D$106,4,FALSE)</f>
        <v>Milwaukee</v>
      </c>
      <c r="O339" t="s">
        <v>50</v>
      </c>
      <c r="P339">
        <f>VLOOKUP($O339,Key!$A$1:$D$106,2,FALSE)</f>
        <v>43.060600000000001</v>
      </c>
      <c r="Q339">
        <f>VLOOKUP($O339,Key!$A$1:$D$106,3,FALSE)</f>
        <v>-87.982900000000001</v>
      </c>
      <c r="R339" t="str">
        <f>VLOOKUP($O339,Key!$A$1:$D$106,4,FALSE)</f>
        <v>Milwaukee</v>
      </c>
      <c r="S339">
        <v>0</v>
      </c>
      <c r="T339">
        <v>0</v>
      </c>
      <c r="U339">
        <v>0</v>
      </c>
      <c r="V339" t="s">
        <v>32</v>
      </c>
      <c r="W339">
        <v>0</v>
      </c>
      <c r="X339">
        <v>0</v>
      </c>
      <c r="Y339">
        <v>0</v>
      </c>
      <c r="Z339" s="4">
        <v>-1</v>
      </c>
      <c r="AA339" s="1">
        <v>43498</v>
      </c>
      <c r="AB339" s="6">
        <f t="shared" si="30"/>
        <v>43497</v>
      </c>
      <c r="AC339" s="6">
        <f t="shared" si="31"/>
        <v>43498</v>
      </c>
      <c r="AD339" s="6" t="str">
        <f t="shared" si="32"/>
        <v>Saturday</v>
      </c>
      <c r="AE339" s="2">
        <v>0.45937500000000003</v>
      </c>
      <c r="AF339" s="4">
        <v>1</v>
      </c>
      <c r="AG339" s="1">
        <v>43498</v>
      </c>
      <c r="AH339" s="6">
        <f t="shared" si="33"/>
        <v>43497</v>
      </c>
      <c r="AI339" s="6">
        <f t="shared" si="34"/>
        <v>43498</v>
      </c>
      <c r="AJ339" s="6" t="str">
        <f t="shared" si="35"/>
        <v>Saturday</v>
      </c>
      <c r="AK339" s="2">
        <v>0.45953703703703702</v>
      </c>
      <c r="AL339" t="s">
        <v>32</v>
      </c>
      <c r="AM339" t="s">
        <v>33</v>
      </c>
      <c r="AN339" t="s">
        <v>34</v>
      </c>
      <c r="AO339" t="s">
        <v>27</v>
      </c>
    </row>
    <row r="340" spans="1:41" x14ac:dyDescent="0.2">
      <c r="A340" t="s">
        <v>27</v>
      </c>
      <c r="B340">
        <v>2290052</v>
      </c>
      <c r="C340" t="s">
        <v>28</v>
      </c>
      <c r="G340" t="s">
        <v>29</v>
      </c>
      <c r="I340">
        <v>12628</v>
      </c>
      <c r="J340" t="s">
        <v>30</v>
      </c>
      <c r="K340" t="s">
        <v>87</v>
      </c>
      <c r="L340">
        <f>VLOOKUP($K340,Key!$A$1:$D$106,2,FALSE)</f>
        <v>43.045712999999999</v>
      </c>
      <c r="M340">
        <f>VLOOKUP($K340,Key!$A$1:$D$106,3,FALSE)</f>
        <v>-87.899756999999994</v>
      </c>
      <c r="N340" t="str">
        <f>VLOOKUP($K340,Key!$A$1:$D$106,4,FALSE)</f>
        <v>Milwaukee</v>
      </c>
      <c r="O340" t="s">
        <v>87</v>
      </c>
      <c r="P340">
        <f>VLOOKUP($O340,Key!$A$1:$D$106,2,FALSE)</f>
        <v>43.045712999999999</v>
      </c>
      <c r="Q340">
        <f>VLOOKUP($O340,Key!$A$1:$D$106,3,FALSE)</f>
        <v>-87.899756999999994</v>
      </c>
      <c r="R340" t="str">
        <f>VLOOKUP($O340,Key!$A$1:$D$106,4,FALSE)</f>
        <v>Milwaukee</v>
      </c>
      <c r="S340">
        <v>1</v>
      </c>
      <c r="T340">
        <v>0</v>
      </c>
      <c r="U340">
        <v>0</v>
      </c>
      <c r="V340" t="s">
        <v>32</v>
      </c>
      <c r="W340">
        <v>0</v>
      </c>
      <c r="X340">
        <v>0</v>
      </c>
      <c r="Y340">
        <v>0</v>
      </c>
      <c r="Z340" s="5">
        <v>-1</v>
      </c>
      <c r="AA340" s="1">
        <v>43509</v>
      </c>
      <c r="AB340" s="7">
        <f t="shared" si="30"/>
        <v>43497</v>
      </c>
      <c r="AC340" s="7">
        <f t="shared" si="31"/>
        <v>43509</v>
      </c>
      <c r="AD340" s="7" t="str">
        <f t="shared" si="32"/>
        <v>Wednesday</v>
      </c>
      <c r="AE340" s="2">
        <v>0.43326388888888889</v>
      </c>
      <c r="AF340" s="5">
        <v>1</v>
      </c>
      <c r="AG340" s="1">
        <v>43509</v>
      </c>
      <c r="AH340" s="7">
        <f t="shared" si="33"/>
        <v>43497</v>
      </c>
      <c r="AI340" s="7">
        <f t="shared" si="34"/>
        <v>43509</v>
      </c>
      <c r="AJ340" s="7" t="str">
        <f t="shared" si="35"/>
        <v>Wednesday</v>
      </c>
      <c r="AK340" s="2">
        <v>0.43365740740740738</v>
      </c>
      <c r="AL340" t="s">
        <v>32</v>
      </c>
      <c r="AM340" t="s">
        <v>33</v>
      </c>
      <c r="AN340" t="s">
        <v>34</v>
      </c>
      <c r="AO340" t="s">
        <v>27</v>
      </c>
    </row>
    <row r="341" spans="1:41" x14ac:dyDescent="0.2">
      <c r="A341" t="s">
        <v>27</v>
      </c>
      <c r="B341">
        <v>1164213</v>
      </c>
      <c r="C341" t="s">
        <v>28</v>
      </c>
      <c r="G341" t="s">
        <v>29</v>
      </c>
      <c r="I341">
        <v>12695</v>
      </c>
      <c r="J341" t="s">
        <v>30</v>
      </c>
      <c r="K341" t="s">
        <v>49</v>
      </c>
      <c r="L341">
        <f>VLOOKUP($K341,Key!$A$1:$D$106,2,FALSE)</f>
        <v>43.03913</v>
      </c>
      <c r="M341">
        <f>VLOOKUP($K341,Key!$A$1:$D$106,3,FALSE)</f>
        <v>-87.916150000000002</v>
      </c>
      <c r="N341" t="str">
        <f>VLOOKUP($K341,Key!$A$1:$D$106,4,FALSE)</f>
        <v>Milwaukee</v>
      </c>
      <c r="O341" t="s">
        <v>49</v>
      </c>
      <c r="P341">
        <f>VLOOKUP($O341,Key!$A$1:$D$106,2,FALSE)</f>
        <v>43.03913</v>
      </c>
      <c r="Q341">
        <f>VLOOKUP($O341,Key!$A$1:$D$106,3,FALSE)</f>
        <v>-87.916150000000002</v>
      </c>
      <c r="R341" t="str">
        <f>VLOOKUP($O341,Key!$A$1:$D$106,4,FALSE)</f>
        <v>Milwaukee</v>
      </c>
      <c r="S341">
        <v>0</v>
      </c>
      <c r="T341">
        <v>0</v>
      </c>
      <c r="U341">
        <v>0</v>
      </c>
      <c r="V341" t="s">
        <v>32</v>
      </c>
      <c r="W341">
        <v>0</v>
      </c>
      <c r="X341">
        <v>0</v>
      </c>
      <c r="Y341">
        <v>0</v>
      </c>
      <c r="Z341" s="4">
        <v>-1</v>
      </c>
      <c r="AA341" s="1">
        <v>43516</v>
      </c>
      <c r="AB341" s="6">
        <f t="shared" si="30"/>
        <v>43497</v>
      </c>
      <c r="AC341" s="6">
        <f t="shared" si="31"/>
        <v>43516</v>
      </c>
      <c r="AD341" s="6" t="str">
        <f t="shared" si="32"/>
        <v>Wednesday</v>
      </c>
      <c r="AE341" s="2">
        <v>0.37664351851851857</v>
      </c>
      <c r="AF341" s="4">
        <v>1</v>
      </c>
      <c r="AG341" s="1">
        <v>43516</v>
      </c>
      <c r="AH341" s="6">
        <f t="shared" si="33"/>
        <v>43497</v>
      </c>
      <c r="AI341" s="6">
        <f t="shared" si="34"/>
        <v>43516</v>
      </c>
      <c r="AJ341" s="6" t="str">
        <f t="shared" si="35"/>
        <v>Wednesday</v>
      </c>
      <c r="AK341" s="2">
        <v>0.37664351851851857</v>
      </c>
      <c r="AL341" t="s">
        <v>32</v>
      </c>
      <c r="AM341" t="s">
        <v>33</v>
      </c>
      <c r="AN341" t="s">
        <v>34</v>
      </c>
      <c r="AO341" t="s">
        <v>27</v>
      </c>
    </row>
    <row r="342" spans="1:41" x14ac:dyDescent="0.2">
      <c r="A342" t="s">
        <v>27</v>
      </c>
      <c r="B342">
        <v>2290052</v>
      </c>
      <c r="C342" t="s">
        <v>28</v>
      </c>
      <c r="G342" t="s">
        <v>29</v>
      </c>
      <c r="I342">
        <v>5466</v>
      </c>
      <c r="J342" t="s">
        <v>30</v>
      </c>
      <c r="K342" t="s">
        <v>83</v>
      </c>
      <c r="L342">
        <f>VLOOKUP($K342,Key!$A$1:$D$106,2,FALSE)</f>
        <v>43.074655999999997</v>
      </c>
      <c r="M342">
        <f>VLOOKUP($K342,Key!$A$1:$D$106,3,FALSE)</f>
        <v>-87.889011999999994</v>
      </c>
      <c r="N342" t="str">
        <f>VLOOKUP($K342,Key!$A$1:$D$106,4,FALSE)</f>
        <v>Milwaukee</v>
      </c>
      <c r="O342" t="s">
        <v>53</v>
      </c>
      <c r="P342">
        <f>VLOOKUP($O342,Key!$A$1:$D$106,2,FALSE)</f>
        <v>43.049909999999997</v>
      </c>
      <c r="Q342">
        <f>VLOOKUP($O342,Key!$A$1:$D$106,3,FALSE)</f>
        <v>-87.914237</v>
      </c>
      <c r="R342" t="str">
        <f>VLOOKUP($O342,Key!$A$1:$D$106,4,FALSE)</f>
        <v>Milwaukee</v>
      </c>
      <c r="S342">
        <v>1295</v>
      </c>
      <c r="T342">
        <v>0</v>
      </c>
      <c r="U342">
        <v>0</v>
      </c>
      <c r="V342" t="s">
        <v>32</v>
      </c>
      <c r="W342">
        <v>18</v>
      </c>
      <c r="X342">
        <v>17.100000000000001</v>
      </c>
      <c r="Y342">
        <v>720</v>
      </c>
      <c r="Z342" s="5">
        <v>-1</v>
      </c>
      <c r="AA342" s="1">
        <v>43517</v>
      </c>
      <c r="AB342" s="7">
        <f t="shared" si="30"/>
        <v>43497</v>
      </c>
      <c r="AC342" s="7">
        <f t="shared" si="31"/>
        <v>43517</v>
      </c>
      <c r="AD342" s="7" t="str">
        <f t="shared" si="32"/>
        <v>Thursday</v>
      </c>
      <c r="AE342" s="2">
        <v>0.47128472222222223</v>
      </c>
      <c r="AF342" s="5">
        <v>1</v>
      </c>
      <c r="AG342" s="1">
        <v>43518</v>
      </c>
      <c r="AH342" s="7">
        <f t="shared" si="33"/>
        <v>43497</v>
      </c>
      <c r="AI342" s="7">
        <f t="shared" si="34"/>
        <v>43518</v>
      </c>
      <c r="AJ342" s="7" t="str">
        <f t="shared" si="35"/>
        <v>Friday</v>
      </c>
      <c r="AK342" s="2">
        <v>0.37042824074074071</v>
      </c>
      <c r="AL342" t="s">
        <v>33</v>
      </c>
      <c r="AM342" t="s">
        <v>33</v>
      </c>
      <c r="AN342" t="s">
        <v>46</v>
      </c>
      <c r="AO342" t="s">
        <v>27</v>
      </c>
    </row>
    <row r="343" spans="1:41" x14ac:dyDescent="0.2">
      <c r="A343" t="s">
        <v>27</v>
      </c>
      <c r="B343">
        <v>1164213</v>
      </c>
      <c r="C343" t="s">
        <v>28</v>
      </c>
      <c r="G343" t="s">
        <v>29</v>
      </c>
      <c r="I343">
        <v>12560</v>
      </c>
      <c r="J343" t="s">
        <v>30</v>
      </c>
      <c r="K343" t="s">
        <v>49</v>
      </c>
      <c r="L343">
        <f>VLOOKUP($K343,Key!$A$1:$D$106,2,FALSE)</f>
        <v>43.03913</v>
      </c>
      <c r="M343">
        <f>VLOOKUP($K343,Key!$A$1:$D$106,3,FALSE)</f>
        <v>-87.916150000000002</v>
      </c>
      <c r="N343" t="str">
        <f>VLOOKUP($K343,Key!$A$1:$D$106,4,FALSE)</f>
        <v>Milwaukee</v>
      </c>
      <c r="O343" t="s">
        <v>49</v>
      </c>
      <c r="P343">
        <f>VLOOKUP($O343,Key!$A$1:$D$106,2,FALSE)</f>
        <v>43.03913</v>
      </c>
      <c r="Q343">
        <f>VLOOKUP($O343,Key!$A$1:$D$106,3,FALSE)</f>
        <v>-87.916150000000002</v>
      </c>
      <c r="R343" t="str">
        <f>VLOOKUP($O343,Key!$A$1:$D$106,4,FALSE)</f>
        <v>Milwaukee</v>
      </c>
      <c r="S343">
        <v>9</v>
      </c>
      <c r="T343">
        <v>0</v>
      </c>
      <c r="U343">
        <v>0</v>
      </c>
      <c r="V343" t="s">
        <v>32</v>
      </c>
      <c r="W343">
        <v>1</v>
      </c>
      <c r="X343">
        <v>1</v>
      </c>
      <c r="Y343">
        <v>40</v>
      </c>
      <c r="Z343" s="4">
        <v>-1</v>
      </c>
      <c r="AA343" s="1">
        <v>43516</v>
      </c>
      <c r="AB343" s="6">
        <f t="shared" si="30"/>
        <v>43497</v>
      </c>
      <c r="AC343" s="6">
        <f t="shared" si="31"/>
        <v>43516</v>
      </c>
      <c r="AD343" s="6" t="str">
        <f t="shared" si="32"/>
        <v>Wednesday</v>
      </c>
      <c r="AE343" s="2">
        <v>0.37809027777777776</v>
      </c>
      <c r="AF343" s="4">
        <v>1</v>
      </c>
      <c r="AG343" s="1">
        <v>43516</v>
      </c>
      <c r="AH343" s="6">
        <f t="shared" si="33"/>
        <v>43497</v>
      </c>
      <c r="AI343" s="6">
        <f t="shared" si="34"/>
        <v>43516</v>
      </c>
      <c r="AJ343" s="6" t="str">
        <f t="shared" si="35"/>
        <v>Wednesday</v>
      </c>
      <c r="AK343" s="2">
        <v>0.38468750000000002</v>
      </c>
      <c r="AL343" t="s">
        <v>32</v>
      </c>
      <c r="AM343" t="s">
        <v>33</v>
      </c>
      <c r="AN343" t="s">
        <v>34</v>
      </c>
      <c r="AO343" t="s">
        <v>27</v>
      </c>
    </row>
    <row r="344" spans="1:41" x14ac:dyDescent="0.2">
      <c r="A344" t="s">
        <v>27</v>
      </c>
      <c r="B344">
        <v>1164213</v>
      </c>
      <c r="C344" t="s">
        <v>28</v>
      </c>
      <c r="G344" t="s">
        <v>29</v>
      </c>
      <c r="I344">
        <v>5418</v>
      </c>
      <c r="J344" t="s">
        <v>30</v>
      </c>
      <c r="K344" t="s">
        <v>64</v>
      </c>
      <c r="L344">
        <f>VLOOKUP($K344,Key!$A$1:$D$106,2,FALSE)</f>
        <v>43.052549999999997</v>
      </c>
      <c r="M344">
        <f>VLOOKUP($K344,Key!$A$1:$D$106,3,FALSE)</f>
        <v>-87.909329999999997</v>
      </c>
      <c r="N344" t="str">
        <f>VLOOKUP($K344,Key!$A$1:$D$106,4,FALSE)</f>
        <v>Milwaukee</v>
      </c>
      <c r="O344" t="s">
        <v>64</v>
      </c>
      <c r="P344">
        <f>VLOOKUP($O344,Key!$A$1:$D$106,2,FALSE)</f>
        <v>43.052549999999997</v>
      </c>
      <c r="Q344">
        <f>VLOOKUP($O344,Key!$A$1:$D$106,3,FALSE)</f>
        <v>-87.909329999999997</v>
      </c>
      <c r="R344" t="str">
        <f>VLOOKUP($O344,Key!$A$1:$D$106,4,FALSE)</f>
        <v>Milwaukee</v>
      </c>
      <c r="S344">
        <v>12</v>
      </c>
      <c r="T344">
        <v>0</v>
      </c>
      <c r="U344">
        <v>0</v>
      </c>
      <c r="V344" t="s">
        <v>32</v>
      </c>
      <c r="W344">
        <v>1</v>
      </c>
      <c r="X344">
        <v>1</v>
      </c>
      <c r="Y344">
        <v>40</v>
      </c>
      <c r="Z344" s="5">
        <v>-1</v>
      </c>
      <c r="AA344" s="1">
        <v>43498</v>
      </c>
      <c r="AB344" s="7">
        <f t="shared" si="30"/>
        <v>43497</v>
      </c>
      <c r="AC344" s="7">
        <f t="shared" si="31"/>
        <v>43498</v>
      </c>
      <c r="AD344" s="7" t="str">
        <f t="shared" si="32"/>
        <v>Saturday</v>
      </c>
      <c r="AE344" s="2">
        <v>0.57197916666666659</v>
      </c>
      <c r="AF344" s="5">
        <v>1</v>
      </c>
      <c r="AG344" s="1">
        <v>43498</v>
      </c>
      <c r="AH344" s="7">
        <f t="shared" si="33"/>
        <v>43497</v>
      </c>
      <c r="AI344" s="7">
        <f t="shared" si="34"/>
        <v>43498</v>
      </c>
      <c r="AJ344" s="7" t="str">
        <f t="shared" si="35"/>
        <v>Saturday</v>
      </c>
      <c r="AK344" s="2">
        <v>0.58047453703703711</v>
      </c>
      <c r="AL344" t="s">
        <v>32</v>
      </c>
      <c r="AM344" t="s">
        <v>33</v>
      </c>
      <c r="AN344" t="s">
        <v>34</v>
      </c>
      <c r="AO344" t="s">
        <v>27</v>
      </c>
    </row>
    <row r="345" spans="1:41" x14ac:dyDescent="0.2">
      <c r="A345" t="s">
        <v>27</v>
      </c>
      <c r="B345">
        <v>1164213</v>
      </c>
      <c r="C345" t="s">
        <v>28</v>
      </c>
      <c r="G345" t="s">
        <v>29</v>
      </c>
      <c r="I345">
        <v>11122</v>
      </c>
      <c r="J345" t="s">
        <v>30</v>
      </c>
      <c r="K345" t="s">
        <v>70</v>
      </c>
      <c r="L345">
        <f>VLOOKUP($K345,Key!$A$1:$D$106,2,FALSE)</f>
        <v>43.08755</v>
      </c>
      <c r="M345">
        <f>VLOOKUP($K345,Key!$A$1:$D$106,3,FALSE)</f>
        <v>-87.887680000000003</v>
      </c>
      <c r="N345" t="str">
        <f>VLOOKUP($K345,Key!$A$1:$D$106,4,FALSE)</f>
        <v>Shorewood</v>
      </c>
      <c r="O345" t="s">
        <v>70</v>
      </c>
      <c r="P345">
        <f>VLOOKUP($O345,Key!$A$1:$D$106,2,FALSE)</f>
        <v>43.08755</v>
      </c>
      <c r="Q345">
        <f>VLOOKUP($O345,Key!$A$1:$D$106,3,FALSE)</f>
        <v>-87.887680000000003</v>
      </c>
      <c r="R345" t="str">
        <f>VLOOKUP($O345,Key!$A$1:$D$106,4,FALSE)</f>
        <v>Shorewood</v>
      </c>
      <c r="S345">
        <v>30</v>
      </c>
      <c r="T345">
        <v>0</v>
      </c>
      <c r="U345">
        <v>0</v>
      </c>
      <c r="V345" t="s">
        <v>32</v>
      </c>
      <c r="W345">
        <v>4</v>
      </c>
      <c r="X345">
        <v>3.8</v>
      </c>
      <c r="Y345">
        <v>160</v>
      </c>
      <c r="Z345" s="4">
        <v>-1</v>
      </c>
      <c r="AA345" s="1">
        <v>43499</v>
      </c>
      <c r="AB345" s="6">
        <f t="shared" si="30"/>
        <v>43497</v>
      </c>
      <c r="AC345" s="6">
        <f t="shared" si="31"/>
        <v>43499</v>
      </c>
      <c r="AD345" s="6" t="str">
        <f t="shared" si="32"/>
        <v>Sunday</v>
      </c>
      <c r="AE345" s="2">
        <v>0.64899305555555553</v>
      </c>
      <c r="AF345" s="4">
        <v>1</v>
      </c>
      <c r="AG345" s="1">
        <v>43499</v>
      </c>
      <c r="AH345" s="6">
        <f t="shared" si="33"/>
        <v>43497</v>
      </c>
      <c r="AI345" s="6">
        <f t="shared" si="34"/>
        <v>43499</v>
      </c>
      <c r="AJ345" s="6" t="str">
        <f t="shared" si="35"/>
        <v>Sunday</v>
      </c>
      <c r="AK345" s="2">
        <v>0.67001157407407408</v>
      </c>
      <c r="AL345" t="s">
        <v>32</v>
      </c>
      <c r="AM345" t="s">
        <v>33</v>
      </c>
      <c r="AN345" t="s">
        <v>34</v>
      </c>
      <c r="AO345" t="s">
        <v>27</v>
      </c>
    </row>
    <row r="346" spans="1:41" x14ac:dyDescent="0.2">
      <c r="A346" t="s">
        <v>27</v>
      </c>
      <c r="B346">
        <v>1867043</v>
      </c>
      <c r="C346" t="s">
        <v>28</v>
      </c>
      <c r="G346" t="s">
        <v>29</v>
      </c>
      <c r="I346">
        <v>11141</v>
      </c>
      <c r="J346" t="s">
        <v>30</v>
      </c>
      <c r="K346" t="s">
        <v>79</v>
      </c>
      <c r="L346">
        <f>VLOOKUP($K346,Key!$A$1:$D$106,2,FALSE)</f>
        <v>43.077359999999999</v>
      </c>
      <c r="M346">
        <f>VLOOKUP($K346,Key!$A$1:$D$106,3,FALSE)</f>
        <v>-87.880769999999998</v>
      </c>
      <c r="N346" t="str">
        <f>VLOOKUP($K346,Key!$A$1:$D$106,4,FALSE)</f>
        <v>Milwaukee</v>
      </c>
      <c r="O346" t="s">
        <v>79</v>
      </c>
      <c r="P346">
        <f>VLOOKUP($O346,Key!$A$1:$D$106,2,FALSE)</f>
        <v>43.077359999999999</v>
      </c>
      <c r="Q346">
        <f>VLOOKUP($O346,Key!$A$1:$D$106,3,FALSE)</f>
        <v>-87.880769999999998</v>
      </c>
      <c r="R346" t="str">
        <f>VLOOKUP($O346,Key!$A$1:$D$106,4,FALSE)</f>
        <v>Milwaukee</v>
      </c>
      <c r="S346">
        <v>16</v>
      </c>
      <c r="T346">
        <v>0</v>
      </c>
      <c r="U346">
        <v>0</v>
      </c>
      <c r="V346" t="s">
        <v>32</v>
      </c>
      <c r="W346">
        <v>2</v>
      </c>
      <c r="X346">
        <v>1.9</v>
      </c>
      <c r="Y346">
        <v>80</v>
      </c>
      <c r="Z346" s="5">
        <v>-1</v>
      </c>
      <c r="AA346" s="1">
        <v>43508</v>
      </c>
      <c r="AB346" s="7">
        <f t="shared" si="30"/>
        <v>43497</v>
      </c>
      <c r="AC346" s="7">
        <f t="shared" si="31"/>
        <v>43508</v>
      </c>
      <c r="AD346" s="7" t="str">
        <f t="shared" si="32"/>
        <v>Tuesday</v>
      </c>
      <c r="AE346" s="2">
        <v>0.32450231481481479</v>
      </c>
      <c r="AF346" s="5">
        <v>1</v>
      </c>
      <c r="AG346" s="1">
        <v>43508</v>
      </c>
      <c r="AH346" s="7">
        <f t="shared" si="33"/>
        <v>43497</v>
      </c>
      <c r="AI346" s="7">
        <f t="shared" si="34"/>
        <v>43508</v>
      </c>
      <c r="AJ346" s="7" t="str">
        <f t="shared" si="35"/>
        <v>Tuesday</v>
      </c>
      <c r="AK346" s="2">
        <v>0.33565972222222223</v>
      </c>
      <c r="AL346" t="s">
        <v>32</v>
      </c>
      <c r="AM346" t="s">
        <v>33</v>
      </c>
      <c r="AN346" t="s">
        <v>34</v>
      </c>
      <c r="AO346" t="s">
        <v>27</v>
      </c>
    </row>
    <row r="347" spans="1:41" x14ac:dyDescent="0.2">
      <c r="A347" t="s">
        <v>27</v>
      </c>
      <c r="B347">
        <v>2290052</v>
      </c>
      <c r="C347" t="s">
        <v>28</v>
      </c>
      <c r="G347" t="s">
        <v>29</v>
      </c>
      <c r="I347">
        <v>11060</v>
      </c>
      <c r="J347" t="s">
        <v>30</v>
      </c>
      <c r="K347" t="s">
        <v>106</v>
      </c>
      <c r="L347">
        <f>VLOOKUP($K347,Key!$A$1:$D$106,2,FALSE)</f>
        <v>43.069021999999997</v>
      </c>
      <c r="M347">
        <f>VLOOKUP($K347,Key!$A$1:$D$106,3,FALSE)</f>
        <v>-87.887940999999998</v>
      </c>
      <c r="N347" t="str">
        <f>VLOOKUP($K347,Key!$A$1:$D$106,4,FALSE)</f>
        <v>Milwaukee</v>
      </c>
      <c r="O347" t="s">
        <v>106</v>
      </c>
      <c r="P347">
        <f>VLOOKUP($O347,Key!$A$1:$D$106,2,FALSE)</f>
        <v>43.069021999999997</v>
      </c>
      <c r="Q347">
        <f>VLOOKUP($O347,Key!$A$1:$D$106,3,FALSE)</f>
        <v>-87.887940999999998</v>
      </c>
      <c r="R347" t="str">
        <f>VLOOKUP($O347,Key!$A$1:$D$106,4,FALSE)</f>
        <v>Milwaukee</v>
      </c>
      <c r="S347">
        <v>24</v>
      </c>
      <c r="T347">
        <v>0</v>
      </c>
      <c r="U347">
        <v>0</v>
      </c>
      <c r="V347" t="s">
        <v>32</v>
      </c>
      <c r="W347">
        <v>3</v>
      </c>
      <c r="X347">
        <v>2.9</v>
      </c>
      <c r="Y347">
        <v>120</v>
      </c>
      <c r="Z347" s="4">
        <v>-1</v>
      </c>
      <c r="AA347" s="1">
        <v>43500</v>
      </c>
      <c r="AB347" s="6">
        <f t="shared" si="30"/>
        <v>43497</v>
      </c>
      <c r="AC347" s="6">
        <f t="shared" si="31"/>
        <v>43500</v>
      </c>
      <c r="AD347" s="6" t="str">
        <f t="shared" si="32"/>
        <v>Monday</v>
      </c>
      <c r="AE347" s="2">
        <v>0.40099537037037036</v>
      </c>
      <c r="AF347" s="4">
        <v>1</v>
      </c>
      <c r="AG347" s="1">
        <v>43500</v>
      </c>
      <c r="AH347" s="6">
        <f t="shared" si="33"/>
        <v>43497</v>
      </c>
      <c r="AI347" s="6">
        <f t="shared" si="34"/>
        <v>43500</v>
      </c>
      <c r="AJ347" s="6" t="str">
        <f t="shared" si="35"/>
        <v>Monday</v>
      </c>
      <c r="AK347" s="2">
        <v>0.4177777777777778</v>
      </c>
      <c r="AL347" t="s">
        <v>32</v>
      </c>
      <c r="AM347" t="s">
        <v>33</v>
      </c>
      <c r="AN347" t="s">
        <v>34</v>
      </c>
      <c r="AO347" t="s">
        <v>27</v>
      </c>
    </row>
    <row r="348" spans="1:41" x14ac:dyDescent="0.2">
      <c r="A348" t="s">
        <v>27</v>
      </c>
      <c r="B348">
        <v>1865798</v>
      </c>
      <c r="C348" t="s">
        <v>28</v>
      </c>
      <c r="G348" t="s">
        <v>29</v>
      </c>
      <c r="I348">
        <v>5470</v>
      </c>
      <c r="J348" t="s">
        <v>30</v>
      </c>
      <c r="K348" t="s">
        <v>63</v>
      </c>
      <c r="L348">
        <f>VLOOKUP($K348,Key!$A$1:$D$106,2,FALSE)</f>
        <v>43.049230000000001</v>
      </c>
      <c r="M348">
        <f>VLOOKUP($K348,Key!$A$1:$D$106,3,FALSE)</f>
        <v>-87.911940000000001</v>
      </c>
      <c r="N348" t="str">
        <f>VLOOKUP($K348,Key!$A$1:$D$106,4,FALSE)</f>
        <v>Milwaukee</v>
      </c>
      <c r="O348" t="s">
        <v>63</v>
      </c>
      <c r="P348">
        <f>VLOOKUP($O348,Key!$A$1:$D$106,2,FALSE)</f>
        <v>43.049230000000001</v>
      </c>
      <c r="Q348">
        <f>VLOOKUP($O348,Key!$A$1:$D$106,3,FALSE)</f>
        <v>-87.911940000000001</v>
      </c>
      <c r="R348" t="str">
        <f>VLOOKUP($O348,Key!$A$1:$D$106,4,FALSE)</f>
        <v>Milwaukee</v>
      </c>
      <c r="S348">
        <v>11</v>
      </c>
      <c r="T348">
        <v>0</v>
      </c>
      <c r="U348">
        <v>0</v>
      </c>
      <c r="V348" t="s">
        <v>32</v>
      </c>
      <c r="W348">
        <v>1</v>
      </c>
      <c r="X348">
        <v>1</v>
      </c>
      <c r="Y348">
        <v>40</v>
      </c>
      <c r="Z348" s="5">
        <v>-1</v>
      </c>
      <c r="AA348" s="1">
        <v>43498</v>
      </c>
      <c r="AB348" s="7">
        <f t="shared" si="30"/>
        <v>43497</v>
      </c>
      <c r="AC348" s="7">
        <f t="shared" si="31"/>
        <v>43498</v>
      </c>
      <c r="AD348" s="7" t="str">
        <f t="shared" si="32"/>
        <v>Saturday</v>
      </c>
      <c r="AE348" s="2">
        <v>0.50638888888888889</v>
      </c>
      <c r="AF348" s="5">
        <v>1</v>
      </c>
      <c r="AG348" s="1">
        <v>43498</v>
      </c>
      <c r="AH348" s="7">
        <f t="shared" si="33"/>
        <v>43497</v>
      </c>
      <c r="AI348" s="7">
        <f t="shared" si="34"/>
        <v>43498</v>
      </c>
      <c r="AJ348" s="7" t="str">
        <f t="shared" si="35"/>
        <v>Saturday</v>
      </c>
      <c r="AK348" s="2">
        <v>0.51427083333333334</v>
      </c>
      <c r="AL348" t="s">
        <v>32</v>
      </c>
      <c r="AM348" t="s">
        <v>33</v>
      </c>
      <c r="AN348" t="s">
        <v>34</v>
      </c>
      <c r="AO348" t="s">
        <v>27</v>
      </c>
    </row>
    <row r="349" spans="1:41" x14ac:dyDescent="0.2">
      <c r="A349" t="s">
        <v>27</v>
      </c>
      <c r="B349">
        <v>2290052</v>
      </c>
      <c r="C349" t="s">
        <v>28</v>
      </c>
      <c r="G349" t="s">
        <v>29</v>
      </c>
      <c r="I349">
        <v>12666</v>
      </c>
      <c r="J349" t="s">
        <v>30</v>
      </c>
      <c r="K349" t="s">
        <v>60</v>
      </c>
      <c r="L349">
        <f>VLOOKUP($K349,Key!$A$1:$D$106,2,FALSE)</f>
        <v>43.037300000000002</v>
      </c>
      <c r="M349">
        <f>VLOOKUP($K349,Key!$A$1:$D$106,3,FALSE)</f>
        <v>-87.915800000000004</v>
      </c>
      <c r="N349" t="str">
        <f>VLOOKUP($K349,Key!$A$1:$D$106,4,FALSE)</f>
        <v>Milwaukee</v>
      </c>
      <c r="O349" t="s">
        <v>60</v>
      </c>
      <c r="P349">
        <f>VLOOKUP($O349,Key!$A$1:$D$106,2,FALSE)</f>
        <v>43.037300000000002</v>
      </c>
      <c r="Q349">
        <f>VLOOKUP($O349,Key!$A$1:$D$106,3,FALSE)</f>
        <v>-87.915800000000004</v>
      </c>
      <c r="R349" t="str">
        <f>VLOOKUP($O349,Key!$A$1:$D$106,4,FALSE)</f>
        <v>Milwaukee</v>
      </c>
      <c r="S349">
        <v>0</v>
      </c>
      <c r="T349">
        <v>0</v>
      </c>
      <c r="U349">
        <v>0</v>
      </c>
      <c r="V349" t="s">
        <v>32</v>
      </c>
      <c r="W349">
        <v>0</v>
      </c>
      <c r="X349">
        <v>0</v>
      </c>
      <c r="Y349">
        <v>0</v>
      </c>
      <c r="Z349" s="4">
        <v>-1</v>
      </c>
      <c r="AA349" s="1">
        <v>43502</v>
      </c>
      <c r="AB349" s="6">
        <f t="shared" si="30"/>
        <v>43497</v>
      </c>
      <c r="AC349" s="6">
        <f t="shared" si="31"/>
        <v>43502</v>
      </c>
      <c r="AD349" s="6" t="str">
        <f t="shared" si="32"/>
        <v>Wednesday</v>
      </c>
      <c r="AE349" s="2">
        <v>0.64403935185185179</v>
      </c>
      <c r="AF349" s="4">
        <v>1</v>
      </c>
      <c r="AG349" s="1">
        <v>43502</v>
      </c>
      <c r="AH349" s="6">
        <f t="shared" si="33"/>
        <v>43497</v>
      </c>
      <c r="AI349" s="6">
        <f t="shared" si="34"/>
        <v>43502</v>
      </c>
      <c r="AJ349" s="6" t="str">
        <f t="shared" si="35"/>
        <v>Wednesday</v>
      </c>
      <c r="AK349" s="2">
        <v>0.64420138888888889</v>
      </c>
      <c r="AL349" t="s">
        <v>32</v>
      </c>
      <c r="AM349" t="s">
        <v>33</v>
      </c>
      <c r="AN349" t="s">
        <v>34</v>
      </c>
      <c r="AO349" t="s">
        <v>27</v>
      </c>
    </row>
    <row r="350" spans="1:41" x14ac:dyDescent="0.2">
      <c r="A350" t="s">
        <v>27</v>
      </c>
      <c r="B350">
        <v>2290052</v>
      </c>
      <c r="C350" t="s">
        <v>28</v>
      </c>
      <c r="G350" t="s">
        <v>29</v>
      </c>
      <c r="I350">
        <v>12652</v>
      </c>
      <c r="J350" t="s">
        <v>30</v>
      </c>
      <c r="K350" t="s">
        <v>92</v>
      </c>
      <c r="L350">
        <f>VLOOKUP($K350,Key!$A$1:$D$106,2,FALSE)</f>
        <v>43.05536</v>
      </c>
      <c r="M350">
        <f>VLOOKUP($K350,Key!$A$1:$D$106,3,FALSE)</f>
        <v>-87.90504</v>
      </c>
      <c r="N350" t="str">
        <f>VLOOKUP($K350,Key!$A$1:$D$106,4,FALSE)</f>
        <v>Milwaukee</v>
      </c>
      <c r="O350" t="s">
        <v>53</v>
      </c>
      <c r="P350">
        <f>VLOOKUP($O350,Key!$A$1:$D$106,2,FALSE)</f>
        <v>43.049909999999997</v>
      </c>
      <c r="Q350">
        <f>VLOOKUP($O350,Key!$A$1:$D$106,3,FALSE)</f>
        <v>-87.914237</v>
      </c>
      <c r="R350" t="str">
        <f>VLOOKUP($O350,Key!$A$1:$D$106,4,FALSE)</f>
        <v>Milwaukee</v>
      </c>
      <c r="S350">
        <v>110</v>
      </c>
      <c r="T350">
        <v>0</v>
      </c>
      <c r="U350">
        <v>0</v>
      </c>
      <c r="V350" t="s">
        <v>32</v>
      </c>
      <c r="W350">
        <v>16</v>
      </c>
      <c r="X350">
        <v>15.2</v>
      </c>
      <c r="Y350">
        <v>640</v>
      </c>
      <c r="Z350" s="5">
        <v>-1</v>
      </c>
      <c r="AA350" s="1">
        <v>43501</v>
      </c>
      <c r="AB350" s="7">
        <f t="shared" si="30"/>
        <v>43497</v>
      </c>
      <c r="AC350" s="7">
        <f t="shared" si="31"/>
        <v>43501</v>
      </c>
      <c r="AD350" s="7" t="str">
        <f t="shared" si="32"/>
        <v>Tuesday</v>
      </c>
      <c r="AE350" s="2">
        <v>0.52055555555555555</v>
      </c>
      <c r="AF350" s="5">
        <v>1</v>
      </c>
      <c r="AG350" s="1">
        <v>43501</v>
      </c>
      <c r="AH350" s="7">
        <f t="shared" si="33"/>
        <v>43497</v>
      </c>
      <c r="AI350" s="7">
        <f t="shared" si="34"/>
        <v>43501</v>
      </c>
      <c r="AJ350" s="7" t="str">
        <f t="shared" si="35"/>
        <v>Tuesday</v>
      </c>
      <c r="AK350" s="2">
        <v>0.59719907407407413</v>
      </c>
      <c r="AL350" t="s">
        <v>33</v>
      </c>
      <c r="AM350" t="s">
        <v>33</v>
      </c>
      <c r="AN350" t="s">
        <v>46</v>
      </c>
      <c r="AO350" t="s">
        <v>27</v>
      </c>
    </row>
    <row r="351" spans="1:41" x14ac:dyDescent="0.2">
      <c r="A351" t="s">
        <v>27</v>
      </c>
      <c r="B351">
        <v>1865798</v>
      </c>
      <c r="C351" t="s">
        <v>28</v>
      </c>
      <c r="G351" t="s">
        <v>29</v>
      </c>
      <c r="I351">
        <v>12601</v>
      </c>
      <c r="J351" t="s">
        <v>30</v>
      </c>
      <c r="K351" t="s">
        <v>45</v>
      </c>
      <c r="L351">
        <f>VLOOKUP($K351,Key!$A$1:$D$106,2,FALSE)</f>
        <v>43.03886</v>
      </c>
      <c r="M351">
        <f>VLOOKUP($K351,Key!$A$1:$D$106,3,FALSE)</f>
        <v>-87.902720000000002</v>
      </c>
      <c r="N351" t="str">
        <f>VLOOKUP($K351,Key!$A$1:$D$106,4,FALSE)</f>
        <v>Milwaukee</v>
      </c>
      <c r="O351" t="s">
        <v>45</v>
      </c>
      <c r="P351">
        <f>VLOOKUP($O351,Key!$A$1:$D$106,2,FALSE)</f>
        <v>43.03886</v>
      </c>
      <c r="Q351">
        <f>VLOOKUP($O351,Key!$A$1:$D$106,3,FALSE)</f>
        <v>-87.902720000000002</v>
      </c>
      <c r="R351" t="str">
        <f>VLOOKUP($O351,Key!$A$1:$D$106,4,FALSE)</f>
        <v>Milwaukee</v>
      </c>
      <c r="S351">
        <v>1</v>
      </c>
      <c r="T351">
        <v>0</v>
      </c>
      <c r="U351">
        <v>0</v>
      </c>
      <c r="V351" t="s">
        <v>32</v>
      </c>
      <c r="W351">
        <v>0</v>
      </c>
      <c r="X351">
        <v>0</v>
      </c>
      <c r="Y351">
        <v>0</v>
      </c>
      <c r="Z351" s="4">
        <v>-1</v>
      </c>
      <c r="AA351" s="1">
        <v>43497</v>
      </c>
      <c r="AB351" s="6">
        <f t="shared" si="30"/>
        <v>43497</v>
      </c>
      <c r="AC351" s="6">
        <f t="shared" si="31"/>
        <v>43497</v>
      </c>
      <c r="AD351" s="6" t="str">
        <f t="shared" si="32"/>
        <v>Friday</v>
      </c>
      <c r="AE351" s="2">
        <v>0.45457175925925924</v>
      </c>
      <c r="AF351" s="4">
        <v>1</v>
      </c>
      <c r="AG351" s="1">
        <v>43497</v>
      </c>
      <c r="AH351" s="6">
        <f t="shared" si="33"/>
        <v>43497</v>
      </c>
      <c r="AI351" s="6">
        <f t="shared" si="34"/>
        <v>43497</v>
      </c>
      <c r="AJ351" s="6" t="str">
        <f t="shared" si="35"/>
        <v>Friday</v>
      </c>
      <c r="AK351" s="2">
        <v>0.45550925925925928</v>
      </c>
      <c r="AL351" t="s">
        <v>32</v>
      </c>
      <c r="AM351" t="s">
        <v>33</v>
      </c>
      <c r="AN351" t="s">
        <v>34</v>
      </c>
      <c r="AO351" t="s">
        <v>27</v>
      </c>
    </row>
    <row r="352" spans="1:41" x14ac:dyDescent="0.2">
      <c r="A352" t="s">
        <v>27</v>
      </c>
      <c r="B352">
        <v>2290052</v>
      </c>
      <c r="C352" t="s">
        <v>28</v>
      </c>
      <c r="G352" t="s">
        <v>29</v>
      </c>
      <c r="I352">
        <v>11046</v>
      </c>
      <c r="J352" t="s">
        <v>30</v>
      </c>
      <c r="K352" t="s">
        <v>38</v>
      </c>
      <c r="L352">
        <f>VLOOKUP($K352,Key!$A$1:$D$106,2,FALSE)</f>
        <v>43.052460000000004</v>
      </c>
      <c r="M352">
        <f>VLOOKUP($K352,Key!$A$1:$D$106,3,FALSE)</f>
        <v>-87.891000000000005</v>
      </c>
      <c r="N352" t="str">
        <f>VLOOKUP($K352,Key!$A$1:$D$106,4,FALSE)</f>
        <v>Milwaukee</v>
      </c>
      <c r="O352" t="s">
        <v>38</v>
      </c>
      <c r="P352">
        <f>VLOOKUP($O352,Key!$A$1:$D$106,2,FALSE)</f>
        <v>43.052460000000004</v>
      </c>
      <c r="Q352">
        <f>VLOOKUP($O352,Key!$A$1:$D$106,3,FALSE)</f>
        <v>-87.891000000000005</v>
      </c>
      <c r="R352" t="str">
        <f>VLOOKUP($O352,Key!$A$1:$D$106,4,FALSE)</f>
        <v>Milwaukee</v>
      </c>
      <c r="S352">
        <v>1</v>
      </c>
      <c r="T352">
        <v>0</v>
      </c>
      <c r="U352">
        <v>0</v>
      </c>
      <c r="V352" t="s">
        <v>32</v>
      </c>
      <c r="W352">
        <v>0</v>
      </c>
      <c r="X352">
        <v>0</v>
      </c>
      <c r="Y352">
        <v>0</v>
      </c>
      <c r="Z352" s="4">
        <v>-1</v>
      </c>
      <c r="AA352" s="1">
        <v>43500</v>
      </c>
      <c r="AB352" s="6">
        <f t="shared" si="30"/>
        <v>43497</v>
      </c>
      <c r="AC352" s="6">
        <f t="shared" si="31"/>
        <v>43500</v>
      </c>
      <c r="AD352" s="6" t="str">
        <f t="shared" si="32"/>
        <v>Monday</v>
      </c>
      <c r="AE352" s="2">
        <v>0.44162037037037033</v>
      </c>
      <c r="AF352" s="4">
        <v>1</v>
      </c>
      <c r="AG352" s="1">
        <v>43500</v>
      </c>
      <c r="AH352" s="6">
        <f t="shared" si="33"/>
        <v>43497</v>
      </c>
      <c r="AI352" s="6">
        <f t="shared" si="34"/>
        <v>43500</v>
      </c>
      <c r="AJ352" s="6" t="str">
        <f t="shared" si="35"/>
        <v>Monday</v>
      </c>
      <c r="AK352" s="2">
        <v>0.44170138888888894</v>
      </c>
      <c r="AL352" t="s">
        <v>32</v>
      </c>
      <c r="AM352" t="s">
        <v>33</v>
      </c>
      <c r="AN352" t="s">
        <v>34</v>
      </c>
      <c r="AO352" t="s">
        <v>27</v>
      </c>
    </row>
    <row r="353" spans="1:41" x14ac:dyDescent="0.2">
      <c r="A353" t="s">
        <v>27</v>
      </c>
      <c r="B353">
        <v>2290052</v>
      </c>
      <c r="C353" t="s">
        <v>28</v>
      </c>
      <c r="G353" t="s">
        <v>29</v>
      </c>
      <c r="I353">
        <v>32</v>
      </c>
      <c r="J353" t="s">
        <v>30</v>
      </c>
      <c r="K353" t="s">
        <v>38</v>
      </c>
      <c r="L353">
        <f>VLOOKUP($K353,Key!$A$1:$D$106,2,FALSE)</f>
        <v>43.052460000000004</v>
      </c>
      <c r="M353">
        <f>VLOOKUP($K353,Key!$A$1:$D$106,3,FALSE)</f>
        <v>-87.891000000000005</v>
      </c>
      <c r="N353" t="str">
        <f>VLOOKUP($K353,Key!$A$1:$D$106,4,FALSE)</f>
        <v>Milwaukee</v>
      </c>
      <c r="O353" t="s">
        <v>38</v>
      </c>
      <c r="P353">
        <f>VLOOKUP($O353,Key!$A$1:$D$106,2,FALSE)</f>
        <v>43.052460000000004</v>
      </c>
      <c r="Q353">
        <f>VLOOKUP($O353,Key!$A$1:$D$106,3,FALSE)</f>
        <v>-87.891000000000005</v>
      </c>
      <c r="R353" t="str">
        <f>VLOOKUP($O353,Key!$A$1:$D$106,4,FALSE)</f>
        <v>Milwaukee</v>
      </c>
      <c r="S353">
        <v>0</v>
      </c>
      <c r="T353">
        <v>0</v>
      </c>
      <c r="U353">
        <v>0</v>
      </c>
      <c r="V353" t="s">
        <v>32</v>
      </c>
      <c r="W353">
        <v>0</v>
      </c>
      <c r="X353">
        <v>0</v>
      </c>
      <c r="Y353">
        <v>0</v>
      </c>
      <c r="Z353" s="5">
        <v>-1</v>
      </c>
      <c r="AA353" s="1">
        <v>43510</v>
      </c>
      <c r="AB353" s="7">
        <f t="shared" si="30"/>
        <v>43497</v>
      </c>
      <c r="AC353" s="7">
        <f t="shared" si="31"/>
        <v>43510</v>
      </c>
      <c r="AD353" s="7" t="str">
        <f t="shared" si="32"/>
        <v>Thursday</v>
      </c>
      <c r="AE353" s="2">
        <v>0.44872685185185185</v>
      </c>
      <c r="AF353" s="5">
        <v>1</v>
      </c>
      <c r="AG353" s="1">
        <v>43510</v>
      </c>
      <c r="AH353" s="7">
        <f t="shared" si="33"/>
        <v>43497</v>
      </c>
      <c r="AI353" s="7">
        <f t="shared" si="34"/>
        <v>43510</v>
      </c>
      <c r="AJ353" s="7" t="str">
        <f t="shared" si="35"/>
        <v>Thursday</v>
      </c>
      <c r="AK353" s="2">
        <v>0.44905092592592594</v>
      </c>
      <c r="AL353" t="s">
        <v>32</v>
      </c>
      <c r="AM353" t="s">
        <v>33</v>
      </c>
      <c r="AN353" t="s">
        <v>34</v>
      </c>
      <c r="AO353" t="s">
        <v>27</v>
      </c>
    </row>
    <row r="354" spans="1:41" x14ac:dyDescent="0.2">
      <c r="A354" t="s">
        <v>27</v>
      </c>
      <c r="B354">
        <v>2290052</v>
      </c>
      <c r="C354" t="s">
        <v>28</v>
      </c>
      <c r="G354" t="s">
        <v>29</v>
      </c>
      <c r="I354">
        <v>12653</v>
      </c>
      <c r="J354" t="s">
        <v>30</v>
      </c>
      <c r="K354" t="s">
        <v>81</v>
      </c>
      <c r="L354">
        <f>VLOOKUP($K354,Key!$A$1:$D$106,2,FALSE)</f>
        <v>43.081940000000003</v>
      </c>
      <c r="M354">
        <f>VLOOKUP($K354,Key!$A$1:$D$106,3,FALSE)</f>
        <v>-87.888090000000005</v>
      </c>
      <c r="N354" t="str">
        <f>VLOOKUP($K354,Key!$A$1:$D$106,4,FALSE)</f>
        <v>Shorewood</v>
      </c>
      <c r="O354" t="s">
        <v>84</v>
      </c>
      <c r="P354">
        <f>VLOOKUP($O354,Key!$A$1:$D$106,2,FALSE)</f>
        <v>43.074890000000003</v>
      </c>
      <c r="Q354">
        <f>VLOOKUP($O354,Key!$A$1:$D$106,3,FALSE)</f>
        <v>-87.882810000000006</v>
      </c>
      <c r="R354" t="str">
        <f>VLOOKUP($O354,Key!$A$1:$D$106,4,FALSE)</f>
        <v>Milwaukee</v>
      </c>
      <c r="S354">
        <v>12</v>
      </c>
      <c r="T354">
        <v>0</v>
      </c>
      <c r="U354">
        <v>0</v>
      </c>
      <c r="V354" t="s">
        <v>32</v>
      </c>
      <c r="W354">
        <v>1</v>
      </c>
      <c r="X354">
        <v>1</v>
      </c>
      <c r="Y354">
        <v>40</v>
      </c>
      <c r="Z354" s="4">
        <v>-1</v>
      </c>
      <c r="AA354" s="1">
        <v>43501</v>
      </c>
      <c r="AB354" s="6">
        <f t="shared" si="30"/>
        <v>43497</v>
      </c>
      <c r="AC354" s="6">
        <f t="shared" si="31"/>
        <v>43501</v>
      </c>
      <c r="AD354" s="6" t="str">
        <f t="shared" si="32"/>
        <v>Tuesday</v>
      </c>
      <c r="AE354" s="2">
        <v>0.41030092592592587</v>
      </c>
      <c r="AF354" s="4">
        <v>1</v>
      </c>
      <c r="AG354" s="1">
        <v>43501</v>
      </c>
      <c r="AH354" s="6">
        <f t="shared" si="33"/>
        <v>43497</v>
      </c>
      <c r="AI354" s="6">
        <f t="shared" si="34"/>
        <v>43501</v>
      </c>
      <c r="AJ354" s="6" t="str">
        <f t="shared" si="35"/>
        <v>Tuesday</v>
      </c>
      <c r="AK354" s="2">
        <v>0.41858796296296297</v>
      </c>
      <c r="AL354" t="s">
        <v>32</v>
      </c>
      <c r="AM354" t="s">
        <v>33</v>
      </c>
      <c r="AN354" t="s">
        <v>46</v>
      </c>
      <c r="AO354" t="s">
        <v>27</v>
      </c>
    </row>
    <row r="355" spans="1:41" x14ac:dyDescent="0.2">
      <c r="A355" t="s">
        <v>27</v>
      </c>
      <c r="B355">
        <v>552586</v>
      </c>
      <c r="C355" t="s">
        <v>28</v>
      </c>
      <c r="G355" t="s">
        <v>29</v>
      </c>
      <c r="I355">
        <v>11057</v>
      </c>
      <c r="J355" t="s">
        <v>30</v>
      </c>
      <c r="K355" t="s">
        <v>35</v>
      </c>
      <c r="L355">
        <f>VLOOKUP($K355,Key!$A$1:$D$106,2,FALSE)</f>
        <v>43.042490000000001</v>
      </c>
      <c r="M355">
        <f>VLOOKUP($K355,Key!$A$1:$D$106,3,FALSE)</f>
        <v>-87.909959999999998</v>
      </c>
      <c r="N355" t="str">
        <f>VLOOKUP($K355,Key!$A$1:$D$106,4,FALSE)</f>
        <v>Milwaukee</v>
      </c>
      <c r="O355" t="s">
        <v>35</v>
      </c>
      <c r="P355">
        <f>VLOOKUP($O355,Key!$A$1:$D$106,2,FALSE)</f>
        <v>43.042490000000001</v>
      </c>
      <c r="Q355">
        <f>VLOOKUP($O355,Key!$A$1:$D$106,3,FALSE)</f>
        <v>-87.909959999999998</v>
      </c>
      <c r="R355" t="str">
        <f>VLOOKUP($O355,Key!$A$1:$D$106,4,FALSE)</f>
        <v>Milwaukee</v>
      </c>
      <c r="S355">
        <v>0</v>
      </c>
      <c r="T355">
        <v>0</v>
      </c>
      <c r="U355">
        <v>0</v>
      </c>
      <c r="V355" t="s">
        <v>32</v>
      </c>
      <c r="W355">
        <v>0</v>
      </c>
      <c r="X355">
        <v>0</v>
      </c>
      <c r="Y355">
        <v>0</v>
      </c>
      <c r="Z355" s="5">
        <v>-1</v>
      </c>
      <c r="AA355" s="1">
        <v>43498</v>
      </c>
      <c r="AB355" s="7">
        <f t="shared" si="30"/>
        <v>43497</v>
      </c>
      <c r="AC355" s="7">
        <f t="shared" si="31"/>
        <v>43498</v>
      </c>
      <c r="AD355" s="7" t="str">
        <f t="shared" si="32"/>
        <v>Saturday</v>
      </c>
      <c r="AE355" s="2">
        <v>0.52615740740740746</v>
      </c>
      <c r="AF355" s="5">
        <v>1</v>
      </c>
      <c r="AG355" s="1">
        <v>43498</v>
      </c>
      <c r="AH355" s="7">
        <f t="shared" si="33"/>
        <v>43497</v>
      </c>
      <c r="AI355" s="7">
        <f t="shared" si="34"/>
        <v>43498</v>
      </c>
      <c r="AJ355" s="7" t="str">
        <f t="shared" si="35"/>
        <v>Saturday</v>
      </c>
      <c r="AK355" s="2">
        <v>0.52626157407407403</v>
      </c>
      <c r="AL355" t="s">
        <v>32</v>
      </c>
      <c r="AM355" t="s">
        <v>33</v>
      </c>
      <c r="AN355" t="s">
        <v>34</v>
      </c>
      <c r="AO355" t="s">
        <v>27</v>
      </c>
    </row>
    <row r="356" spans="1:41" x14ac:dyDescent="0.2">
      <c r="A356" t="s">
        <v>27</v>
      </c>
      <c r="B356">
        <v>2290052</v>
      </c>
      <c r="C356" t="s">
        <v>28</v>
      </c>
      <c r="G356" t="s">
        <v>29</v>
      </c>
      <c r="I356">
        <v>5540</v>
      </c>
      <c r="J356" t="s">
        <v>30</v>
      </c>
      <c r="K356" t="s">
        <v>60</v>
      </c>
      <c r="L356">
        <f>VLOOKUP($K356,Key!$A$1:$D$106,2,FALSE)</f>
        <v>43.037300000000002</v>
      </c>
      <c r="M356">
        <f>VLOOKUP($K356,Key!$A$1:$D$106,3,FALSE)</f>
        <v>-87.915800000000004</v>
      </c>
      <c r="N356" t="str">
        <f>VLOOKUP($K356,Key!$A$1:$D$106,4,FALSE)</f>
        <v>Milwaukee</v>
      </c>
      <c r="O356" t="s">
        <v>53</v>
      </c>
      <c r="P356">
        <f>VLOOKUP($O356,Key!$A$1:$D$106,2,FALSE)</f>
        <v>43.049909999999997</v>
      </c>
      <c r="Q356">
        <f>VLOOKUP($O356,Key!$A$1:$D$106,3,FALSE)</f>
        <v>-87.914237</v>
      </c>
      <c r="R356" t="str">
        <f>VLOOKUP($O356,Key!$A$1:$D$106,4,FALSE)</f>
        <v>Milwaukee</v>
      </c>
      <c r="S356">
        <v>14</v>
      </c>
      <c r="T356">
        <v>0</v>
      </c>
      <c r="U356">
        <v>0</v>
      </c>
      <c r="V356" t="s">
        <v>32</v>
      </c>
      <c r="W356">
        <v>2</v>
      </c>
      <c r="X356">
        <v>1.9</v>
      </c>
      <c r="Y356">
        <v>80</v>
      </c>
      <c r="Z356" s="4">
        <v>-1</v>
      </c>
      <c r="AA356" s="1">
        <v>43502</v>
      </c>
      <c r="AB356" s="6">
        <f t="shared" si="30"/>
        <v>43497</v>
      </c>
      <c r="AC356" s="6">
        <f t="shared" si="31"/>
        <v>43502</v>
      </c>
      <c r="AD356" s="6" t="str">
        <f t="shared" si="32"/>
        <v>Wednesday</v>
      </c>
      <c r="AE356" s="2">
        <v>0.6521527777777778</v>
      </c>
      <c r="AF356" s="4">
        <v>1</v>
      </c>
      <c r="AG356" s="1">
        <v>43502</v>
      </c>
      <c r="AH356" s="6">
        <f t="shared" si="33"/>
        <v>43497</v>
      </c>
      <c r="AI356" s="6">
        <f t="shared" si="34"/>
        <v>43502</v>
      </c>
      <c r="AJ356" s="6" t="str">
        <f t="shared" si="35"/>
        <v>Wednesday</v>
      </c>
      <c r="AK356" s="2">
        <v>0.66228009259259257</v>
      </c>
      <c r="AL356" t="s">
        <v>32</v>
      </c>
      <c r="AM356" t="s">
        <v>33</v>
      </c>
      <c r="AN356" t="s">
        <v>46</v>
      </c>
      <c r="AO356" t="s">
        <v>27</v>
      </c>
    </row>
    <row r="357" spans="1:41" x14ac:dyDescent="0.2">
      <c r="A357" t="s">
        <v>27</v>
      </c>
      <c r="B357">
        <v>2290052</v>
      </c>
      <c r="C357" t="s">
        <v>28</v>
      </c>
      <c r="G357" t="s">
        <v>29</v>
      </c>
      <c r="I357">
        <v>34</v>
      </c>
      <c r="J357" t="s">
        <v>30</v>
      </c>
      <c r="K357" t="s">
        <v>35</v>
      </c>
      <c r="L357">
        <f>VLOOKUP($K357,Key!$A$1:$D$106,2,FALSE)</f>
        <v>43.042490000000001</v>
      </c>
      <c r="M357">
        <f>VLOOKUP($K357,Key!$A$1:$D$106,3,FALSE)</f>
        <v>-87.909959999999998</v>
      </c>
      <c r="N357" t="str">
        <f>VLOOKUP($K357,Key!$A$1:$D$106,4,FALSE)</f>
        <v>Milwaukee</v>
      </c>
      <c r="O357" t="s">
        <v>39</v>
      </c>
      <c r="P357">
        <f>VLOOKUP($O357,Key!$A$1:$D$106,2,FALSE)</f>
        <v>43.053040000000003</v>
      </c>
      <c r="Q357">
        <f>VLOOKUP($O357,Key!$A$1:$D$106,3,FALSE)</f>
        <v>-87.897660000000002</v>
      </c>
      <c r="R357" t="str">
        <f>VLOOKUP($O357,Key!$A$1:$D$106,4,FALSE)</f>
        <v>Milwaukee</v>
      </c>
      <c r="S357">
        <v>2799</v>
      </c>
      <c r="T357">
        <v>0</v>
      </c>
      <c r="U357">
        <v>0</v>
      </c>
      <c r="V357" t="s">
        <v>32</v>
      </c>
      <c r="W357">
        <v>18</v>
      </c>
      <c r="X357">
        <v>17.100000000000001</v>
      </c>
      <c r="Y357">
        <v>720</v>
      </c>
      <c r="Z357" s="5">
        <v>-1</v>
      </c>
      <c r="AA357" s="1">
        <v>43504</v>
      </c>
      <c r="AB357" s="7">
        <f t="shared" si="30"/>
        <v>43497</v>
      </c>
      <c r="AC357" s="7">
        <f t="shared" si="31"/>
        <v>43504</v>
      </c>
      <c r="AD357" s="7" t="str">
        <f t="shared" si="32"/>
        <v>Friday</v>
      </c>
      <c r="AE357" s="2">
        <v>0.61943287037037031</v>
      </c>
      <c r="AF357" s="5">
        <v>1</v>
      </c>
      <c r="AG357" s="1">
        <v>43506</v>
      </c>
      <c r="AH357" s="7">
        <f t="shared" si="33"/>
        <v>43497</v>
      </c>
      <c r="AI357" s="7">
        <f t="shared" si="34"/>
        <v>43506</v>
      </c>
      <c r="AJ357" s="7" t="str">
        <f t="shared" si="35"/>
        <v>Sunday</v>
      </c>
      <c r="AK357" s="2">
        <v>0.56292824074074077</v>
      </c>
      <c r="AL357" t="s">
        <v>33</v>
      </c>
      <c r="AM357" t="s">
        <v>33</v>
      </c>
      <c r="AN357" t="s">
        <v>46</v>
      </c>
      <c r="AO357" t="s">
        <v>27</v>
      </c>
    </row>
    <row r="358" spans="1:41" x14ac:dyDescent="0.2">
      <c r="A358" t="s">
        <v>27</v>
      </c>
      <c r="B358">
        <v>2290052</v>
      </c>
      <c r="C358" t="s">
        <v>28</v>
      </c>
      <c r="G358" t="s">
        <v>29</v>
      </c>
      <c r="I358">
        <v>12607</v>
      </c>
      <c r="J358" t="s">
        <v>30</v>
      </c>
      <c r="K358" t="s">
        <v>89</v>
      </c>
      <c r="L358">
        <f>VLOOKUP($K358,Key!$A$1:$D$106,2,FALSE)</f>
        <v>43.040349999999997</v>
      </c>
      <c r="M358">
        <f>VLOOKUP($K358,Key!$A$1:$D$106,3,FALSE)</f>
        <v>-87.920760000000001</v>
      </c>
      <c r="N358" t="str">
        <f>VLOOKUP($K358,Key!$A$1:$D$106,4,FALSE)</f>
        <v>Milwaukee</v>
      </c>
      <c r="O358" t="s">
        <v>89</v>
      </c>
      <c r="P358">
        <f>VLOOKUP($O358,Key!$A$1:$D$106,2,FALSE)</f>
        <v>43.040349999999997</v>
      </c>
      <c r="Q358">
        <f>VLOOKUP($O358,Key!$A$1:$D$106,3,FALSE)</f>
        <v>-87.920760000000001</v>
      </c>
      <c r="R358" t="str">
        <f>VLOOKUP($O358,Key!$A$1:$D$106,4,FALSE)</f>
        <v>Milwaukee</v>
      </c>
      <c r="S358">
        <v>1</v>
      </c>
      <c r="T358">
        <v>0</v>
      </c>
      <c r="U358">
        <v>0</v>
      </c>
      <c r="V358" t="s">
        <v>32</v>
      </c>
      <c r="W358">
        <v>0</v>
      </c>
      <c r="X358">
        <v>0</v>
      </c>
      <c r="Y358">
        <v>0</v>
      </c>
      <c r="Z358" s="4">
        <v>-1</v>
      </c>
      <c r="AA358" s="1">
        <v>43500</v>
      </c>
      <c r="AB358" s="6">
        <f t="shared" si="30"/>
        <v>43497</v>
      </c>
      <c r="AC358" s="6">
        <f t="shared" si="31"/>
        <v>43500</v>
      </c>
      <c r="AD358" s="6" t="str">
        <f t="shared" si="32"/>
        <v>Monday</v>
      </c>
      <c r="AE358" s="2">
        <v>0.67077546296296298</v>
      </c>
      <c r="AF358" s="4">
        <v>1</v>
      </c>
      <c r="AG358" s="1">
        <v>43500</v>
      </c>
      <c r="AH358" s="6">
        <f t="shared" si="33"/>
        <v>43497</v>
      </c>
      <c r="AI358" s="6">
        <f t="shared" si="34"/>
        <v>43500</v>
      </c>
      <c r="AJ358" s="6" t="str">
        <f t="shared" si="35"/>
        <v>Monday</v>
      </c>
      <c r="AK358" s="2">
        <v>0.67098379629629623</v>
      </c>
      <c r="AL358" t="s">
        <v>32</v>
      </c>
      <c r="AM358" t="s">
        <v>33</v>
      </c>
      <c r="AN358" t="s">
        <v>34</v>
      </c>
      <c r="AO358" t="s">
        <v>27</v>
      </c>
    </row>
    <row r="359" spans="1:41" x14ac:dyDescent="0.2">
      <c r="A359" t="s">
        <v>27</v>
      </c>
      <c r="B359">
        <v>552586</v>
      </c>
      <c r="C359" t="s">
        <v>28</v>
      </c>
      <c r="G359" t="s">
        <v>29</v>
      </c>
      <c r="I359">
        <v>12542</v>
      </c>
      <c r="J359" t="s">
        <v>30</v>
      </c>
      <c r="K359" t="s">
        <v>31</v>
      </c>
      <c r="L359">
        <f>VLOOKUP($K359,Key!$A$1:$D$106,2,FALSE)</f>
        <v>43.034619999999997</v>
      </c>
      <c r="M359">
        <f>VLOOKUP($K359,Key!$A$1:$D$106,3,FALSE)</f>
        <v>-87.917500000000004</v>
      </c>
      <c r="N359" t="str">
        <f>VLOOKUP($K359,Key!$A$1:$D$106,4,FALSE)</f>
        <v>Milwaukee</v>
      </c>
      <c r="O359" t="s">
        <v>31</v>
      </c>
      <c r="P359">
        <f>VLOOKUP($O359,Key!$A$1:$D$106,2,FALSE)</f>
        <v>43.034619999999997</v>
      </c>
      <c r="Q359">
        <f>VLOOKUP($O359,Key!$A$1:$D$106,3,FALSE)</f>
        <v>-87.917500000000004</v>
      </c>
      <c r="R359" t="str">
        <f>VLOOKUP($O359,Key!$A$1:$D$106,4,FALSE)</f>
        <v>Milwaukee</v>
      </c>
      <c r="S359">
        <v>11</v>
      </c>
      <c r="T359">
        <v>0</v>
      </c>
      <c r="U359">
        <v>0</v>
      </c>
      <c r="V359" t="s">
        <v>32</v>
      </c>
      <c r="W359">
        <v>1</v>
      </c>
      <c r="X359">
        <v>1</v>
      </c>
      <c r="Y359">
        <v>40</v>
      </c>
      <c r="Z359" s="5">
        <v>-1</v>
      </c>
      <c r="AA359" s="1">
        <v>43498</v>
      </c>
      <c r="AB359" s="7">
        <f t="shared" si="30"/>
        <v>43497</v>
      </c>
      <c r="AC359" s="7">
        <f t="shared" si="31"/>
        <v>43498</v>
      </c>
      <c r="AD359" s="7" t="str">
        <f t="shared" si="32"/>
        <v>Saturday</v>
      </c>
      <c r="AE359" s="2">
        <v>0.48515046296296299</v>
      </c>
      <c r="AF359" s="5">
        <v>1</v>
      </c>
      <c r="AG359" s="1">
        <v>43498</v>
      </c>
      <c r="AH359" s="7">
        <f t="shared" si="33"/>
        <v>43497</v>
      </c>
      <c r="AI359" s="7">
        <f t="shared" si="34"/>
        <v>43498</v>
      </c>
      <c r="AJ359" s="7" t="str">
        <f t="shared" si="35"/>
        <v>Saturday</v>
      </c>
      <c r="AK359" s="2">
        <v>0.49266203703703698</v>
      </c>
      <c r="AL359" t="s">
        <v>32</v>
      </c>
      <c r="AM359" t="s">
        <v>33</v>
      </c>
      <c r="AN359" t="s">
        <v>34</v>
      </c>
      <c r="AO359" t="s">
        <v>27</v>
      </c>
    </row>
    <row r="360" spans="1:41" x14ac:dyDescent="0.2">
      <c r="A360" t="s">
        <v>27</v>
      </c>
      <c r="B360">
        <v>2290052</v>
      </c>
      <c r="C360" t="s">
        <v>28</v>
      </c>
      <c r="G360" t="s">
        <v>29</v>
      </c>
      <c r="I360">
        <v>5585</v>
      </c>
      <c r="J360" t="s">
        <v>30</v>
      </c>
      <c r="K360" t="s">
        <v>92</v>
      </c>
      <c r="L360">
        <f>VLOOKUP($K360,Key!$A$1:$D$106,2,FALSE)</f>
        <v>43.05536</v>
      </c>
      <c r="M360">
        <f>VLOOKUP($K360,Key!$A$1:$D$106,3,FALSE)</f>
        <v>-87.90504</v>
      </c>
      <c r="N360" t="str">
        <f>VLOOKUP($K360,Key!$A$1:$D$106,4,FALSE)</f>
        <v>Milwaukee</v>
      </c>
      <c r="O360" t="s">
        <v>53</v>
      </c>
      <c r="P360">
        <f>VLOOKUP($O360,Key!$A$1:$D$106,2,FALSE)</f>
        <v>43.049909999999997</v>
      </c>
      <c r="Q360">
        <f>VLOOKUP($O360,Key!$A$1:$D$106,3,FALSE)</f>
        <v>-87.914237</v>
      </c>
      <c r="R360" t="str">
        <f>VLOOKUP($O360,Key!$A$1:$D$106,4,FALSE)</f>
        <v>Milwaukee</v>
      </c>
      <c r="S360">
        <v>109</v>
      </c>
      <c r="T360">
        <v>0</v>
      </c>
      <c r="U360">
        <v>0</v>
      </c>
      <c r="V360" t="s">
        <v>32</v>
      </c>
      <c r="W360">
        <v>16</v>
      </c>
      <c r="X360">
        <v>15.2</v>
      </c>
      <c r="Y360">
        <v>640</v>
      </c>
      <c r="Z360" s="4">
        <v>-1</v>
      </c>
      <c r="AA360" s="1">
        <v>43501</v>
      </c>
      <c r="AB360" s="6">
        <f t="shared" si="30"/>
        <v>43497</v>
      </c>
      <c r="AC360" s="6">
        <f t="shared" si="31"/>
        <v>43501</v>
      </c>
      <c r="AD360" s="6" t="str">
        <f t="shared" si="32"/>
        <v>Tuesday</v>
      </c>
      <c r="AE360" s="2">
        <v>0.52115740740740735</v>
      </c>
      <c r="AF360" s="4">
        <v>1</v>
      </c>
      <c r="AG360" s="1">
        <v>43501</v>
      </c>
      <c r="AH360" s="6">
        <f t="shared" si="33"/>
        <v>43497</v>
      </c>
      <c r="AI360" s="6">
        <f t="shared" si="34"/>
        <v>43501</v>
      </c>
      <c r="AJ360" s="6" t="str">
        <f t="shared" si="35"/>
        <v>Tuesday</v>
      </c>
      <c r="AK360" s="2">
        <v>0.5970833333333333</v>
      </c>
      <c r="AL360" t="s">
        <v>33</v>
      </c>
      <c r="AM360" t="s">
        <v>33</v>
      </c>
      <c r="AN360" t="s">
        <v>46</v>
      </c>
      <c r="AO360" t="s">
        <v>27</v>
      </c>
    </row>
    <row r="361" spans="1:41" x14ac:dyDescent="0.2">
      <c r="A361" t="s">
        <v>27</v>
      </c>
      <c r="B361">
        <v>2290052</v>
      </c>
      <c r="C361" t="s">
        <v>28</v>
      </c>
      <c r="G361" t="s">
        <v>29</v>
      </c>
      <c r="I361">
        <v>12645</v>
      </c>
      <c r="J361" t="s">
        <v>30</v>
      </c>
      <c r="K361" t="s">
        <v>83</v>
      </c>
      <c r="L361">
        <f>VLOOKUP($K361,Key!$A$1:$D$106,2,FALSE)</f>
        <v>43.074655999999997</v>
      </c>
      <c r="M361">
        <f>VLOOKUP($K361,Key!$A$1:$D$106,3,FALSE)</f>
        <v>-87.889011999999994</v>
      </c>
      <c r="N361" t="str">
        <f>VLOOKUP($K361,Key!$A$1:$D$106,4,FALSE)</f>
        <v>Milwaukee</v>
      </c>
      <c r="O361" t="s">
        <v>53</v>
      </c>
      <c r="P361">
        <f>VLOOKUP($O361,Key!$A$1:$D$106,2,FALSE)</f>
        <v>43.049909999999997</v>
      </c>
      <c r="Q361">
        <f>VLOOKUP($O361,Key!$A$1:$D$106,3,FALSE)</f>
        <v>-87.914237</v>
      </c>
      <c r="R361" t="str">
        <f>VLOOKUP($O361,Key!$A$1:$D$106,4,FALSE)</f>
        <v>Milwaukee</v>
      </c>
      <c r="S361">
        <v>1206</v>
      </c>
      <c r="T361">
        <v>0</v>
      </c>
      <c r="U361">
        <v>0</v>
      </c>
      <c r="V361" t="s">
        <v>32</v>
      </c>
      <c r="W361">
        <v>18</v>
      </c>
      <c r="X361">
        <v>17.100000000000001</v>
      </c>
      <c r="Y361">
        <v>720</v>
      </c>
      <c r="Z361" s="5">
        <v>-1</v>
      </c>
      <c r="AA361" s="1">
        <v>43517</v>
      </c>
      <c r="AB361" s="7">
        <f t="shared" si="30"/>
        <v>43497</v>
      </c>
      <c r="AC361" s="7">
        <f t="shared" si="31"/>
        <v>43517</v>
      </c>
      <c r="AD361" s="7" t="str">
        <f t="shared" si="32"/>
        <v>Thursday</v>
      </c>
      <c r="AE361" s="2">
        <v>0.53208333333333335</v>
      </c>
      <c r="AF361" s="5">
        <v>1</v>
      </c>
      <c r="AG361" s="1">
        <v>43518</v>
      </c>
      <c r="AH361" s="7">
        <f t="shared" si="33"/>
        <v>43497</v>
      </c>
      <c r="AI361" s="7">
        <f t="shared" si="34"/>
        <v>43518</v>
      </c>
      <c r="AJ361" s="7" t="str">
        <f t="shared" si="35"/>
        <v>Friday</v>
      </c>
      <c r="AK361" s="2">
        <v>0.3699884259259259</v>
      </c>
      <c r="AL361" t="s">
        <v>33</v>
      </c>
      <c r="AM361" t="s">
        <v>33</v>
      </c>
      <c r="AN361" t="s">
        <v>46</v>
      </c>
      <c r="AO361" t="s">
        <v>27</v>
      </c>
    </row>
    <row r="362" spans="1:41" x14ac:dyDescent="0.2">
      <c r="A362" t="s">
        <v>27</v>
      </c>
      <c r="B362">
        <v>2290052</v>
      </c>
      <c r="C362" t="s">
        <v>28</v>
      </c>
      <c r="G362" t="s">
        <v>29</v>
      </c>
      <c r="I362">
        <v>12535</v>
      </c>
      <c r="J362" t="s">
        <v>30</v>
      </c>
      <c r="K362" t="s">
        <v>83</v>
      </c>
      <c r="L362">
        <f>VLOOKUP($K362,Key!$A$1:$D$106,2,FALSE)</f>
        <v>43.074655999999997</v>
      </c>
      <c r="M362">
        <f>VLOOKUP($K362,Key!$A$1:$D$106,3,FALSE)</f>
        <v>-87.889011999999994</v>
      </c>
      <c r="N362" t="str">
        <f>VLOOKUP($K362,Key!$A$1:$D$106,4,FALSE)</f>
        <v>Milwaukee</v>
      </c>
      <c r="O362" t="s">
        <v>53</v>
      </c>
      <c r="P362">
        <f>VLOOKUP($O362,Key!$A$1:$D$106,2,FALSE)</f>
        <v>43.049909999999997</v>
      </c>
      <c r="Q362">
        <f>VLOOKUP($O362,Key!$A$1:$D$106,3,FALSE)</f>
        <v>-87.914237</v>
      </c>
      <c r="R362" t="str">
        <f>VLOOKUP($O362,Key!$A$1:$D$106,4,FALSE)</f>
        <v>Milwaukee</v>
      </c>
      <c r="S362">
        <v>1220</v>
      </c>
      <c r="T362">
        <v>0</v>
      </c>
      <c r="U362">
        <v>0</v>
      </c>
      <c r="V362" t="s">
        <v>32</v>
      </c>
      <c r="W362">
        <v>18</v>
      </c>
      <c r="X362">
        <v>17.100000000000001</v>
      </c>
      <c r="Y362">
        <v>720</v>
      </c>
      <c r="Z362" s="4">
        <v>-1</v>
      </c>
      <c r="AA362" s="1">
        <v>43517</v>
      </c>
      <c r="AB362" s="6">
        <f t="shared" si="30"/>
        <v>43497</v>
      </c>
      <c r="AC362" s="6">
        <f t="shared" si="31"/>
        <v>43517</v>
      </c>
      <c r="AD362" s="6" t="str">
        <f t="shared" si="32"/>
        <v>Thursday</v>
      </c>
      <c r="AE362" s="2">
        <v>0.52386574074074077</v>
      </c>
      <c r="AF362" s="4">
        <v>1</v>
      </c>
      <c r="AG362" s="1">
        <v>43518</v>
      </c>
      <c r="AH362" s="6">
        <f t="shared" si="33"/>
        <v>43497</v>
      </c>
      <c r="AI362" s="6">
        <f t="shared" si="34"/>
        <v>43518</v>
      </c>
      <c r="AJ362" s="6" t="str">
        <f t="shared" si="35"/>
        <v>Friday</v>
      </c>
      <c r="AK362" s="2">
        <v>0.37099537037037034</v>
      </c>
      <c r="AL362" t="s">
        <v>33</v>
      </c>
      <c r="AM362" t="s">
        <v>33</v>
      </c>
      <c r="AN362" t="s">
        <v>46</v>
      </c>
      <c r="AO362" t="s">
        <v>27</v>
      </c>
    </row>
    <row r="363" spans="1:41" x14ac:dyDescent="0.2">
      <c r="A363" t="s">
        <v>27</v>
      </c>
      <c r="B363">
        <v>1164213</v>
      </c>
      <c r="C363" t="s">
        <v>28</v>
      </c>
      <c r="G363" t="s">
        <v>29</v>
      </c>
      <c r="I363">
        <v>12677</v>
      </c>
      <c r="J363" t="s">
        <v>30</v>
      </c>
      <c r="K363" t="s">
        <v>64</v>
      </c>
      <c r="L363">
        <f>VLOOKUP($K363,Key!$A$1:$D$106,2,FALSE)</f>
        <v>43.052549999999997</v>
      </c>
      <c r="M363">
        <f>VLOOKUP($K363,Key!$A$1:$D$106,3,FALSE)</f>
        <v>-87.909329999999997</v>
      </c>
      <c r="N363" t="str">
        <f>VLOOKUP($K363,Key!$A$1:$D$106,4,FALSE)</f>
        <v>Milwaukee</v>
      </c>
      <c r="O363" t="s">
        <v>64</v>
      </c>
      <c r="P363">
        <f>VLOOKUP($O363,Key!$A$1:$D$106,2,FALSE)</f>
        <v>43.052549999999997</v>
      </c>
      <c r="Q363">
        <f>VLOOKUP($O363,Key!$A$1:$D$106,3,FALSE)</f>
        <v>-87.909329999999997</v>
      </c>
      <c r="R363" t="str">
        <f>VLOOKUP($O363,Key!$A$1:$D$106,4,FALSE)</f>
        <v>Milwaukee</v>
      </c>
      <c r="S363">
        <v>1</v>
      </c>
      <c r="T363">
        <v>0</v>
      </c>
      <c r="U363">
        <v>0</v>
      </c>
      <c r="V363" t="s">
        <v>32</v>
      </c>
      <c r="W363">
        <v>0</v>
      </c>
      <c r="X363">
        <v>0</v>
      </c>
      <c r="Y363">
        <v>0</v>
      </c>
      <c r="Z363" s="5">
        <v>-1</v>
      </c>
      <c r="AA363" s="1">
        <v>43498</v>
      </c>
      <c r="AB363" s="7">
        <f t="shared" si="30"/>
        <v>43497</v>
      </c>
      <c r="AC363" s="7">
        <f t="shared" si="31"/>
        <v>43498</v>
      </c>
      <c r="AD363" s="7" t="str">
        <f t="shared" si="32"/>
        <v>Saturday</v>
      </c>
      <c r="AE363" s="2">
        <v>0.58048611111111115</v>
      </c>
      <c r="AF363" s="5">
        <v>1</v>
      </c>
      <c r="AG363" s="1">
        <v>43498</v>
      </c>
      <c r="AH363" s="7">
        <f t="shared" si="33"/>
        <v>43497</v>
      </c>
      <c r="AI363" s="7">
        <f t="shared" si="34"/>
        <v>43498</v>
      </c>
      <c r="AJ363" s="7" t="str">
        <f t="shared" si="35"/>
        <v>Saturday</v>
      </c>
      <c r="AK363" s="2">
        <v>0.58108796296296295</v>
      </c>
      <c r="AL363" t="s">
        <v>32</v>
      </c>
      <c r="AM363" t="s">
        <v>33</v>
      </c>
      <c r="AN363" t="s">
        <v>34</v>
      </c>
      <c r="AO363" t="s">
        <v>27</v>
      </c>
    </row>
    <row r="364" spans="1:41" x14ac:dyDescent="0.2">
      <c r="A364" t="s">
        <v>27</v>
      </c>
      <c r="B364">
        <v>871693</v>
      </c>
      <c r="C364" t="s">
        <v>28</v>
      </c>
      <c r="G364" t="s">
        <v>29</v>
      </c>
      <c r="I364">
        <v>5507</v>
      </c>
      <c r="J364" t="s">
        <v>30</v>
      </c>
      <c r="K364" t="s">
        <v>123</v>
      </c>
      <c r="L364">
        <f>VLOOKUP($K364,Key!$A$1:$D$106,2,FALSE)</f>
        <v>43.058010000000003</v>
      </c>
      <c r="M364">
        <f>VLOOKUP($K364,Key!$A$1:$D$106,3,FALSE)</f>
        <v>-87.877300000000005</v>
      </c>
      <c r="N364" t="str">
        <f>VLOOKUP($K364,Key!$A$1:$D$106,4,FALSE)</f>
        <v>Milwaukee</v>
      </c>
      <c r="O364" t="s">
        <v>123</v>
      </c>
      <c r="P364">
        <f>VLOOKUP($O364,Key!$A$1:$D$106,2,FALSE)</f>
        <v>43.058010000000003</v>
      </c>
      <c r="Q364">
        <f>VLOOKUP($O364,Key!$A$1:$D$106,3,FALSE)</f>
        <v>-87.877300000000005</v>
      </c>
      <c r="R364" t="str">
        <f>VLOOKUP($O364,Key!$A$1:$D$106,4,FALSE)</f>
        <v>Milwaukee</v>
      </c>
      <c r="S364">
        <v>3</v>
      </c>
      <c r="T364">
        <v>0</v>
      </c>
      <c r="U364">
        <v>0</v>
      </c>
      <c r="V364" t="s">
        <v>32</v>
      </c>
      <c r="W364">
        <v>0</v>
      </c>
      <c r="X364">
        <v>0</v>
      </c>
      <c r="Y364">
        <v>0</v>
      </c>
      <c r="Z364" s="4">
        <v>-1</v>
      </c>
      <c r="AA364" s="1">
        <v>43509</v>
      </c>
      <c r="AB364" s="6">
        <f t="shared" si="30"/>
        <v>43497</v>
      </c>
      <c r="AC364" s="6">
        <f t="shared" si="31"/>
        <v>43509</v>
      </c>
      <c r="AD364" s="6" t="str">
        <f t="shared" si="32"/>
        <v>Wednesday</v>
      </c>
      <c r="AE364" s="2">
        <v>0.5119907407407408</v>
      </c>
      <c r="AF364" s="4">
        <v>1</v>
      </c>
      <c r="AG364" s="1">
        <v>43509</v>
      </c>
      <c r="AH364" s="6">
        <f t="shared" si="33"/>
        <v>43497</v>
      </c>
      <c r="AI364" s="6">
        <f t="shared" si="34"/>
        <v>43509</v>
      </c>
      <c r="AJ364" s="6" t="str">
        <f t="shared" si="35"/>
        <v>Wednesday</v>
      </c>
      <c r="AK364" s="2">
        <v>0.51429398148148142</v>
      </c>
      <c r="AL364" t="s">
        <v>32</v>
      </c>
      <c r="AM364" t="s">
        <v>33</v>
      </c>
      <c r="AN364" t="s">
        <v>34</v>
      </c>
      <c r="AO364" t="s">
        <v>27</v>
      </c>
    </row>
    <row r="365" spans="1:41" x14ac:dyDescent="0.2">
      <c r="A365" t="s">
        <v>27</v>
      </c>
      <c r="B365">
        <v>2290052</v>
      </c>
      <c r="C365" t="s">
        <v>28</v>
      </c>
      <c r="G365" t="s">
        <v>29</v>
      </c>
      <c r="I365">
        <v>12542</v>
      </c>
      <c r="J365" t="s">
        <v>30</v>
      </c>
      <c r="K365" t="s">
        <v>45</v>
      </c>
      <c r="L365">
        <f>VLOOKUP($K365,Key!$A$1:$D$106,2,FALSE)</f>
        <v>43.03886</v>
      </c>
      <c r="M365">
        <f>VLOOKUP($K365,Key!$A$1:$D$106,3,FALSE)</f>
        <v>-87.902720000000002</v>
      </c>
      <c r="N365" t="str">
        <f>VLOOKUP($K365,Key!$A$1:$D$106,4,FALSE)</f>
        <v>Milwaukee</v>
      </c>
      <c r="O365" t="s">
        <v>45</v>
      </c>
      <c r="P365">
        <f>VLOOKUP($O365,Key!$A$1:$D$106,2,FALSE)</f>
        <v>43.03886</v>
      </c>
      <c r="Q365">
        <f>VLOOKUP($O365,Key!$A$1:$D$106,3,FALSE)</f>
        <v>-87.902720000000002</v>
      </c>
      <c r="R365" t="str">
        <f>VLOOKUP($O365,Key!$A$1:$D$106,4,FALSE)</f>
        <v>Milwaukee</v>
      </c>
      <c r="S365">
        <v>0</v>
      </c>
      <c r="T365">
        <v>0</v>
      </c>
      <c r="U365">
        <v>0</v>
      </c>
      <c r="V365" t="s">
        <v>32</v>
      </c>
      <c r="W365">
        <v>0</v>
      </c>
      <c r="X365">
        <v>0</v>
      </c>
      <c r="Y365">
        <v>0</v>
      </c>
      <c r="Z365" s="5">
        <v>-1</v>
      </c>
      <c r="AA365" s="1">
        <v>43509</v>
      </c>
      <c r="AB365" s="7">
        <f t="shared" si="30"/>
        <v>43497</v>
      </c>
      <c r="AC365" s="7">
        <f t="shared" si="31"/>
        <v>43509</v>
      </c>
      <c r="AD365" s="7" t="str">
        <f t="shared" si="32"/>
        <v>Wednesday</v>
      </c>
      <c r="AE365" s="2">
        <v>0.54613425925925929</v>
      </c>
      <c r="AF365" s="5">
        <v>1</v>
      </c>
      <c r="AG365" s="1">
        <v>43509</v>
      </c>
      <c r="AH365" s="7">
        <f t="shared" si="33"/>
        <v>43497</v>
      </c>
      <c r="AI365" s="7">
        <f t="shared" si="34"/>
        <v>43509</v>
      </c>
      <c r="AJ365" s="7" t="str">
        <f t="shared" si="35"/>
        <v>Wednesday</v>
      </c>
      <c r="AK365" s="2">
        <v>0.54633101851851851</v>
      </c>
      <c r="AL365" t="s">
        <v>32</v>
      </c>
      <c r="AM365" t="s">
        <v>33</v>
      </c>
      <c r="AN365" t="s">
        <v>34</v>
      </c>
      <c r="AO365" t="s">
        <v>27</v>
      </c>
    </row>
    <row r="366" spans="1:41" x14ac:dyDescent="0.2">
      <c r="A366" t="s">
        <v>27</v>
      </c>
      <c r="B366">
        <v>2290052</v>
      </c>
      <c r="C366" t="s">
        <v>28</v>
      </c>
      <c r="G366" t="s">
        <v>29</v>
      </c>
      <c r="I366">
        <v>12586</v>
      </c>
      <c r="J366" t="s">
        <v>30</v>
      </c>
      <c r="K366" t="s">
        <v>83</v>
      </c>
      <c r="L366">
        <f>VLOOKUP($K366,Key!$A$1:$D$106,2,FALSE)</f>
        <v>43.074655999999997</v>
      </c>
      <c r="M366">
        <f>VLOOKUP($K366,Key!$A$1:$D$106,3,FALSE)</f>
        <v>-87.889011999999994</v>
      </c>
      <c r="N366" t="str">
        <f>VLOOKUP($K366,Key!$A$1:$D$106,4,FALSE)</f>
        <v>Milwaukee</v>
      </c>
      <c r="O366" t="s">
        <v>53</v>
      </c>
      <c r="P366">
        <f>VLOOKUP($O366,Key!$A$1:$D$106,2,FALSE)</f>
        <v>43.049909999999997</v>
      </c>
      <c r="Q366">
        <f>VLOOKUP($O366,Key!$A$1:$D$106,3,FALSE)</f>
        <v>-87.914237</v>
      </c>
      <c r="R366" t="str">
        <f>VLOOKUP($O366,Key!$A$1:$D$106,4,FALSE)</f>
        <v>Milwaukee</v>
      </c>
      <c r="S366">
        <v>1294</v>
      </c>
      <c r="T366">
        <v>0</v>
      </c>
      <c r="U366">
        <v>0</v>
      </c>
      <c r="V366" t="s">
        <v>32</v>
      </c>
      <c r="W366">
        <v>18</v>
      </c>
      <c r="X366">
        <v>17.100000000000001</v>
      </c>
      <c r="Y366">
        <v>720</v>
      </c>
      <c r="Z366" s="4">
        <v>-1</v>
      </c>
      <c r="AA366" s="1">
        <v>43517</v>
      </c>
      <c r="AB366" s="6">
        <f t="shared" si="30"/>
        <v>43497</v>
      </c>
      <c r="AC366" s="6">
        <f t="shared" si="31"/>
        <v>43517</v>
      </c>
      <c r="AD366" s="6" t="str">
        <f t="shared" si="32"/>
        <v>Thursday</v>
      </c>
      <c r="AE366" s="2">
        <v>0.47196759259259258</v>
      </c>
      <c r="AF366" s="4">
        <v>1</v>
      </c>
      <c r="AG366" s="1">
        <v>43518</v>
      </c>
      <c r="AH366" s="6">
        <f t="shared" si="33"/>
        <v>43497</v>
      </c>
      <c r="AI366" s="6">
        <f t="shared" si="34"/>
        <v>43518</v>
      </c>
      <c r="AJ366" s="6" t="str">
        <f t="shared" si="35"/>
        <v>Friday</v>
      </c>
      <c r="AK366" s="2">
        <v>0.37032407407407408</v>
      </c>
      <c r="AL366" t="s">
        <v>33</v>
      </c>
      <c r="AM366" t="s">
        <v>33</v>
      </c>
      <c r="AN366" t="s">
        <v>46</v>
      </c>
      <c r="AO366" t="s">
        <v>27</v>
      </c>
    </row>
    <row r="367" spans="1:41" x14ac:dyDescent="0.2">
      <c r="A367" t="s">
        <v>27</v>
      </c>
      <c r="B367">
        <v>871693</v>
      </c>
      <c r="C367" t="s">
        <v>28</v>
      </c>
      <c r="G367" t="s">
        <v>29</v>
      </c>
      <c r="I367">
        <v>5526</v>
      </c>
      <c r="J367" t="s">
        <v>30</v>
      </c>
      <c r="K367" t="s">
        <v>31</v>
      </c>
      <c r="L367">
        <f>VLOOKUP($K367,Key!$A$1:$D$106,2,FALSE)</f>
        <v>43.034619999999997</v>
      </c>
      <c r="M367">
        <f>VLOOKUP($K367,Key!$A$1:$D$106,3,FALSE)</f>
        <v>-87.917500000000004</v>
      </c>
      <c r="N367" t="str">
        <f>VLOOKUP($K367,Key!$A$1:$D$106,4,FALSE)</f>
        <v>Milwaukee</v>
      </c>
      <c r="O367" t="s">
        <v>31</v>
      </c>
      <c r="P367">
        <f>VLOOKUP($O367,Key!$A$1:$D$106,2,FALSE)</f>
        <v>43.034619999999997</v>
      </c>
      <c r="Q367">
        <f>VLOOKUP($O367,Key!$A$1:$D$106,3,FALSE)</f>
        <v>-87.917500000000004</v>
      </c>
      <c r="R367" t="str">
        <f>VLOOKUP($O367,Key!$A$1:$D$106,4,FALSE)</f>
        <v>Milwaukee</v>
      </c>
      <c r="S367">
        <v>0</v>
      </c>
      <c r="T367">
        <v>0</v>
      </c>
      <c r="U367">
        <v>0</v>
      </c>
      <c r="V367" t="s">
        <v>32</v>
      </c>
      <c r="W367">
        <v>0</v>
      </c>
      <c r="X367">
        <v>0</v>
      </c>
      <c r="Y367">
        <v>0</v>
      </c>
      <c r="Z367" s="5">
        <v>-1</v>
      </c>
      <c r="AA367" s="1">
        <v>43509</v>
      </c>
      <c r="AB367" s="7">
        <f t="shared" si="30"/>
        <v>43497</v>
      </c>
      <c r="AC367" s="7">
        <f t="shared" si="31"/>
        <v>43509</v>
      </c>
      <c r="AD367" s="7" t="str">
        <f t="shared" si="32"/>
        <v>Wednesday</v>
      </c>
      <c r="AE367" s="2">
        <v>0.59281249999999996</v>
      </c>
      <c r="AF367" s="5">
        <v>1</v>
      </c>
      <c r="AG367" s="1">
        <v>43509</v>
      </c>
      <c r="AH367" s="7">
        <f t="shared" si="33"/>
        <v>43497</v>
      </c>
      <c r="AI367" s="7">
        <f t="shared" si="34"/>
        <v>43509</v>
      </c>
      <c r="AJ367" s="7" t="str">
        <f t="shared" si="35"/>
        <v>Wednesday</v>
      </c>
      <c r="AK367" s="2">
        <v>0.59290509259259261</v>
      </c>
      <c r="AL367" t="s">
        <v>32</v>
      </c>
      <c r="AM367" t="s">
        <v>33</v>
      </c>
      <c r="AN367" t="s">
        <v>34</v>
      </c>
      <c r="AO367" t="s">
        <v>27</v>
      </c>
    </row>
    <row r="368" spans="1:41" x14ac:dyDescent="0.2">
      <c r="A368" t="s">
        <v>27</v>
      </c>
      <c r="B368">
        <v>2290052</v>
      </c>
      <c r="C368" t="s">
        <v>28</v>
      </c>
      <c r="G368" t="s">
        <v>29</v>
      </c>
      <c r="I368">
        <v>5484</v>
      </c>
      <c r="J368" t="s">
        <v>30</v>
      </c>
      <c r="K368" t="s">
        <v>98</v>
      </c>
      <c r="L368">
        <f>VLOOKUP($K368,Key!$A$1:$D$106,2,FALSE)</f>
        <v>43.05097</v>
      </c>
      <c r="M368">
        <f>VLOOKUP($K368,Key!$A$1:$D$106,3,FALSE)</f>
        <v>-87.906440000000003</v>
      </c>
      <c r="N368" t="str">
        <f>VLOOKUP($K368,Key!$A$1:$D$106,4,FALSE)</f>
        <v>Milwaukee</v>
      </c>
      <c r="O368" t="s">
        <v>98</v>
      </c>
      <c r="P368">
        <f>VLOOKUP($O368,Key!$A$1:$D$106,2,FALSE)</f>
        <v>43.05097</v>
      </c>
      <c r="Q368">
        <f>VLOOKUP($O368,Key!$A$1:$D$106,3,FALSE)</f>
        <v>-87.906440000000003</v>
      </c>
      <c r="R368" t="str">
        <f>VLOOKUP($O368,Key!$A$1:$D$106,4,FALSE)</f>
        <v>Milwaukee</v>
      </c>
      <c r="S368">
        <v>1</v>
      </c>
      <c r="T368">
        <v>0</v>
      </c>
      <c r="U368">
        <v>0</v>
      </c>
      <c r="V368" t="s">
        <v>32</v>
      </c>
      <c r="W368">
        <v>0</v>
      </c>
      <c r="X368">
        <v>0</v>
      </c>
      <c r="Y368">
        <v>0</v>
      </c>
      <c r="Z368" s="4">
        <v>-1</v>
      </c>
      <c r="AA368" s="1">
        <v>43517</v>
      </c>
      <c r="AB368" s="6">
        <f t="shared" si="30"/>
        <v>43497</v>
      </c>
      <c r="AC368" s="6">
        <f t="shared" si="31"/>
        <v>43517</v>
      </c>
      <c r="AD368" s="6" t="str">
        <f t="shared" si="32"/>
        <v>Thursday</v>
      </c>
      <c r="AE368" s="2">
        <v>0.43458333333333332</v>
      </c>
      <c r="AF368" s="4">
        <v>1</v>
      </c>
      <c r="AG368" s="1">
        <v>43517</v>
      </c>
      <c r="AH368" s="6">
        <f t="shared" si="33"/>
        <v>43497</v>
      </c>
      <c r="AI368" s="6">
        <f t="shared" si="34"/>
        <v>43517</v>
      </c>
      <c r="AJ368" s="6" t="str">
        <f t="shared" si="35"/>
        <v>Thursday</v>
      </c>
      <c r="AK368" s="2">
        <v>0.43502314814814813</v>
      </c>
      <c r="AL368" t="s">
        <v>32</v>
      </c>
      <c r="AM368" t="s">
        <v>33</v>
      </c>
      <c r="AN368" t="s">
        <v>34</v>
      </c>
      <c r="AO368" t="s">
        <v>27</v>
      </c>
    </row>
    <row r="369" spans="1:41" x14ac:dyDescent="0.2">
      <c r="A369" t="s">
        <v>27</v>
      </c>
      <c r="B369">
        <v>871693</v>
      </c>
      <c r="C369" t="s">
        <v>28</v>
      </c>
      <c r="G369" t="s">
        <v>29</v>
      </c>
      <c r="I369">
        <v>12504</v>
      </c>
      <c r="J369" t="s">
        <v>30</v>
      </c>
      <c r="K369" t="s">
        <v>54</v>
      </c>
      <c r="L369">
        <f>VLOOKUP($K369,Key!$A$1:$D$106,2,FALSE)</f>
        <v>43.028709999999997</v>
      </c>
      <c r="M369">
        <f>VLOOKUP($K369,Key!$A$1:$D$106,3,FALSE)</f>
        <v>-87.9041</v>
      </c>
      <c r="N369" t="str">
        <f>VLOOKUP($K369,Key!$A$1:$D$106,4,FALSE)</f>
        <v>Milwaukee</v>
      </c>
      <c r="O369" t="s">
        <v>54</v>
      </c>
      <c r="P369">
        <f>VLOOKUP($O369,Key!$A$1:$D$106,2,FALSE)</f>
        <v>43.028709999999997</v>
      </c>
      <c r="Q369">
        <f>VLOOKUP($O369,Key!$A$1:$D$106,3,FALSE)</f>
        <v>-87.9041</v>
      </c>
      <c r="R369" t="str">
        <f>VLOOKUP($O369,Key!$A$1:$D$106,4,FALSE)</f>
        <v>Milwaukee</v>
      </c>
      <c r="S369">
        <v>12</v>
      </c>
      <c r="T369">
        <v>0</v>
      </c>
      <c r="U369">
        <v>0</v>
      </c>
      <c r="V369" t="s">
        <v>32</v>
      </c>
      <c r="W369">
        <v>1</v>
      </c>
      <c r="X369">
        <v>1</v>
      </c>
      <c r="Y369">
        <v>40</v>
      </c>
      <c r="Z369" s="5">
        <v>-1</v>
      </c>
      <c r="AA369" s="1">
        <v>43498</v>
      </c>
      <c r="AB369" s="7">
        <f t="shared" si="30"/>
        <v>43497</v>
      </c>
      <c r="AC369" s="7">
        <f t="shared" si="31"/>
        <v>43498</v>
      </c>
      <c r="AD369" s="7" t="str">
        <f t="shared" si="32"/>
        <v>Saturday</v>
      </c>
      <c r="AE369" s="2">
        <v>0.62774305555555554</v>
      </c>
      <c r="AF369" s="5">
        <v>1</v>
      </c>
      <c r="AG369" s="1">
        <v>43498</v>
      </c>
      <c r="AH369" s="7">
        <f t="shared" si="33"/>
        <v>43497</v>
      </c>
      <c r="AI369" s="7">
        <f t="shared" si="34"/>
        <v>43498</v>
      </c>
      <c r="AJ369" s="7" t="str">
        <f t="shared" si="35"/>
        <v>Saturday</v>
      </c>
      <c r="AK369" s="2">
        <v>0.63542824074074067</v>
      </c>
      <c r="AL369" t="s">
        <v>32</v>
      </c>
      <c r="AM369" t="s">
        <v>33</v>
      </c>
      <c r="AN369" t="s">
        <v>34</v>
      </c>
      <c r="AO369" t="s">
        <v>27</v>
      </c>
    </row>
    <row r="370" spans="1:41" x14ac:dyDescent="0.2">
      <c r="A370" t="s">
        <v>27</v>
      </c>
      <c r="B370">
        <v>2290052</v>
      </c>
      <c r="C370" t="s">
        <v>28</v>
      </c>
      <c r="G370" t="s">
        <v>29</v>
      </c>
      <c r="I370">
        <v>12615</v>
      </c>
      <c r="J370" t="s">
        <v>30</v>
      </c>
      <c r="K370" t="s">
        <v>38</v>
      </c>
      <c r="L370">
        <f>VLOOKUP($K370,Key!$A$1:$D$106,2,FALSE)</f>
        <v>43.052460000000004</v>
      </c>
      <c r="M370">
        <f>VLOOKUP($K370,Key!$A$1:$D$106,3,FALSE)</f>
        <v>-87.891000000000005</v>
      </c>
      <c r="N370" t="str">
        <f>VLOOKUP($K370,Key!$A$1:$D$106,4,FALSE)</f>
        <v>Milwaukee</v>
      </c>
      <c r="O370" t="s">
        <v>38</v>
      </c>
      <c r="P370">
        <f>VLOOKUP($O370,Key!$A$1:$D$106,2,FALSE)</f>
        <v>43.052460000000004</v>
      </c>
      <c r="Q370">
        <f>VLOOKUP($O370,Key!$A$1:$D$106,3,FALSE)</f>
        <v>-87.891000000000005</v>
      </c>
      <c r="R370" t="str">
        <f>VLOOKUP($O370,Key!$A$1:$D$106,4,FALSE)</f>
        <v>Milwaukee</v>
      </c>
      <c r="S370">
        <v>0</v>
      </c>
      <c r="T370">
        <v>0</v>
      </c>
      <c r="U370">
        <v>0</v>
      </c>
      <c r="V370" t="s">
        <v>32</v>
      </c>
      <c r="W370">
        <v>0</v>
      </c>
      <c r="X370">
        <v>0</v>
      </c>
      <c r="Y370">
        <v>0</v>
      </c>
      <c r="Z370" s="4">
        <v>-1</v>
      </c>
      <c r="AA370" s="1">
        <v>43510</v>
      </c>
      <c r="AB370" s="6">
        <f t="shared" si="30"/>
        <v>43497</v>
      </c>
      <c r="AC370" s="6">
        <f t="shared" si="31"/>
        <v>43510</v>
      </c>
      <c r="AD370" s="6" t="str">
        <f t="shared" si="32"/>
        <v>Thursday</v>
      </c>
      <c r="AE370" s="2">
        <v>0.44148148148148153</v>
      </c>
      <c r="AF370" s="4">
        <v>1</v>
      </c>
      <c r="AG370" s="1">
        <v>43510</v>
      </c>
      <c r="AH370" s="6">
        <f t="shared" si="33"/>
        <v>43497</v>
      </c>
      <c r="AI370" s="6">
        <f t="shared" si="34"/>
        <v>43510</v>
      </c>
      <c r="AJ370" s="6" t="str">
        <f t="shared" si="35"/>
        <v>Thursday</v>
      </c>
      <c r="AK370" s="2">
        <v>0.44156250000000002</v>
      </c>
      <c r="AL370" t="s">
        <v>32</v>
      </c>
      <c r="AM370" t="s">
        <v>33</v>
      </c>
      <c r="AN370" t="s">
        <v>34</v>
      </c>
      <c r="AO370" t="s">
        <v>27</v>
      </c>
    </row>
    <row r="371" spans="1:41" x14ac:dyDescent="0.2">
      <c r="A371" t="s">
        <v>27</v>
      </c>
      <c r="B371">
        <v>1164213</v>
      </c>
      <c r="C371" t="s">
        <v>28</v>
      </c>
      <c r="G371" t="s">
        <v>29</v>
      </c>
      <c r="I371">
        <v>5562</v>
      </c>
      <c r="J371" t="s">
        <v>30</v>
      </c>
      <c r="K371" t="s">
        <v>67</v>
      </c>
      <c r="L371">
        <f>VLOOKUP($K371,Key!$A$1:$D$106,2,FALSE)</f>
        <v>43.089460000000003</v>
      </c>
      <c r="M371">
        <f>VLOOKUP($K371,Key!$A$1:$D$106,3,FALSE)</f>
        <v>-87.895219999999995</v>
      </c>
      <c r="N371" t="str">
        <f>VLOOKUP($K371,Key!$A$1:$D$106,4,FALSE)</f>
        <v>Shorewood</v>
      </c>
      <c r="O371" t="s">
        <v>67</v>
      </c>
      <c r="P371">
        <f>VLOOKUP($O371,Key!$A$1:$D$106,2,FALSE)</f>
        <v>43.089460000000003</v>
      </c>
      <c r="Q371">
        <f>VLOOKUP($O371,Key!$A$1:$D$106,3,FALSE)</f>
        <v>-87.895219999999995</v>
      </c>
      <c r="R371" t="str">
        <f>VLOOKUP($O371,Key!$A$1:$D$106,4,FALSE)</f>
        <v>Shorewood</v>
      </c>
      <c r="S371">
        <v>18</v>
      </c>
      <c r="T371">
        <v>0</v>
      </c>
      <c r="U371">
        <v>0</v>
      </c>
      <c r="V371" t="s">
        <v>32</v>
      </c>
      <c r="W371">
        <v>2</v>
      </c>
      <c r="X371">
        <v>1.9</v>
      </c>
      <c r="Y371">
        <v>80</v>
      </c>
      <c r="Z371" s="5">
        <v>-1</v>
      </c>
      <c r="AA371" s="1">
        <v>43499</v>
      </c>
      <c r="AB371" s="7">
        <f t="shared" si="30"/>
        <v>43497</v>
      </c>
      <c r="AC371" s="7">
        <f t="shared" si="31"/>
        <v>43499</v>
      </c>
      <c r="AD371" s="7" t="str">
        <f t="shared" si="32"/>
        <v>Sunday</v>
      </c>
      <c r="AE371" s="2">
        <v>0.5326157407407407</v>
      </c>
      <c r="AF371" s="5">
        <v>1</v>
      </c>
      <c r="AG371" s="1">
        <v>43499</v>
      </c>
      <c r="AH371" s="7">
        <f t="shared" si="33"/>
        <v>43497</v>
      </c>
      <c r="AI371" s="7">
        <f t="shared" si="34"/>
        <v>43499</v>
      </c>
      <c r="AJ371" s="7" t="str">
        <f t="shared" si="35"/>
        <v>Sunday</v>
      </c>
      <c r="AK371" s="2">
        <v>0.54464120370370372</v>
      </c>
      <c r="AL371" t="s">
        <v>32</v>
      </c>
      <c r="AM371" t="s">
        <v>33</v>
      </c>
      <c r="AN371" t="s">
        <v>34</v>
      </c>
      <c r="AO371" t="s">
        <v>27</v>
      </c>
    </row>
    <row r="372" spans="1:41" x14ac:dyDescent="0.2">
      <c r="A372" t="s">
        <v>27</v>
      </c>
      <c r="B372">
        <v>2290052</v>
      </c>
      <c r="C372" t="s">
        <v>28</v>
      </c>
      <c r="G372" t="s">
        <v>29</v>
      </c>
      <c r="I372">
        <v>12575</v>
      </c>
      <c r="J372" t="s">
        <v>30</v>
      </c>
      <c r="K372" t="s">
        <v>38</v>
      </c>
      <c r="L372">
        <f>VLOOKUP($K372,Key!$A$1:$D$106,2,FALSE)</f>
        <v>43.052460000000004</v>
      </c>
      <c r="M372">
        <f>VLOOKUP($K372,Key!$A$1:$D$106,3,FALSE)</f>
        <v>-87.891000000000005</v>
      </c>
      <c r="N372" t="str">
        <f>VLOOKUP($K372,Key!$A$1:$D$106,4,FALSE)</f>
        <v>Milwaukee</v>
      </c>
      <c r="O372" t="s">
        <v>38</v>
      </c>
      <c r="P372">
        <f>VLOOKUP($O372,Key!$A$1:$D$106,2,FALSE)</f>
        <v>43.052460000000004</v>
      </c>
      <c r="Q372">
        <f>VLOOKUP($O372,Key!$A$1:$D$106,3,FALSE)</f>
        <v>-87.891000000000005</v>
      </c>
      <c r="R372" t="str">
        <f>VLOOKUP($O372,Key!$A$1:$D$106,4,FALSE)</f>
        <v>Milwaukee</v>
      </c>
      <c r="S372">
        <v>0</v>
      </c>
      <c r="T372">
        <v>0</v>
      </c>
      <c r="U372">
        <v>0</v>
      </c>
      <c r="V372" t="s">
        <v>32</v>
      </c>
      <c r="W372">
        <v>0</v>
      </c>
      <c r="X372">
        <v>0</v>
      </c>
      <c r="Y372">
        <v>0</v>
      </c>
      <c r="Z372" s="5">
        <v>-1</v>
      </c>
      <c r="AA372" s="1">
        <v>43510</v>
      </c>
      <c r="AB372" s="7">
        <f t="shared" si="30"/>
        <v>43497</v>
      </c>
      <c r="AC372" s="7">
        <f t="shared" si="31"/>
        <v>43510</v>
      </c>
      <c r="AD372" s="7" t="str">
        <f t="shared" si="32"/>
        <v>Thursday</v>
      </c>
      <c r="AE372" s="2">
        <v>0.44814814814814818</v>
      </c>
      <c r="AF372" s="5">
        <v>1</v>
      </c>
      <c r="AG372" s="1">
        <v>43510</v>
      </c>
      <c r="AH372" s="7">
        <f t="shared" si="33"/>
        <v>43497</v>
      </c>
      <c r="AI372" s="7">
        <f t="shared" si="34"/>
        <v>43510</v>
      </c>
      <c r="AJ372" s="7" t="str">
        <f t="shared" si="35"/>
        <v>Thursday</v>
      </c>
      <c r="AK372" s="2">
        <v>0.44853009259259258</v>
      </c>
      <c r="AL372" t="s">
        <v>32</v>
      </c>
      <c r="AM372" t="s">
        <v>33</v>
      </c>
      <c r="AN372" t="s">
        <v>34</v>
      </c>
      <c r="AO372" t="s">
        <v>27</v>
      </c>
    </row>
    <row r="373" spans="1:41" x14ac:dyDescent="0.2">
      <c r="A373" t="s">
        <v>27</v>
      </c>
      <c r="B373">
        <v>1865798</v>
      </c>
      <c r="C373" t="s">
        <v>28</v>
      </c>
      <c r="G373" t="s">
        <v>29</v>
      </c>
      <c r="I373">
        <v>5432</v>
      </c>
      <c r="J373" t="s">
        <v>30</v>
      </c>
      <c r="K373" t="s">
        <v>72</v>
      </c>
      <c r="L373">
        <f>VLOOKUP($K373,Key!$A$1:$D$106,2,FALSE)</f>
        <v>43.05847</v>
      </c>
      <c r="M373">
        <f>VLOOKUP($K373,Key!$A$1:$D$106,3,FALSE)</f>
        <v>-87.898079999999993</v>
      </c>
      <c r="N373" t="str">
        <f>VLOOKUP($K373,Key!$A$1:$D$106,4,FALSE)</f>
        <v>Milwaukee</v>
      </c>
      <c r="O373" t="s">
        <v>72</v>
      </c>
      <c r="P373">
        <f>VLOOKUP($O373,Key!$A$1:$D$106,2,FALSE)</f>
        <v>43.05847</v>
      </c>
      <c r="Q373">
        <f>VLOOKUP($O373,Key!$A$1:$D$106,3,FALSE)</f>
        <v>-87.898079999999993</v>
      </c>
      <c r="R373" t="str">
        <f>VLOOKUP($O373,Key!$A$1:$D$106,4,FALSE)</f>
        <v>Milwaukee</v>
      </c>
      <c r="S373">
        <v>20</v>
      </c>
      <c r="T373">
        <v>0</v>
      </c>
      <c r="U373">
        <v>0</v>
      </c>
      <c r="V373" t="s">
        <v>32</v>
      </c>
      <c r="W373">
        <v>3</v>
      </c>
      <c r="X373">
        <v>2.9</v>
      </c>
      <c r="Y373">
        <v>120</v>
      </c>
      <c r="Z373" s="4">
        <v>-1</v>
      </c>
      <c r="AA373" s="1">
        <v>43498</v>
      </c>
      <c r="AB373" s="6">
        <f t="shared" si="30"/>
        <v>43497</v>
      </c>
      <c r="AC373" s="6">
        <f t="shared" si="31"/>
        <v>43498</v>
      </c>
      <c r="AD373" s="6" t="str">
        <f t="shared" si="32"/>
        <v>Saturday</v>
      </c>
      <c r="AE373" s="2">
        <v>0.52344907407407404</v>
      </c>
      <c r="AF373" s="4">
        <v>1</v>
      </c>
      <c r="AG373" s="1">
        <v>43498</v>
      </c>
      <c r="AH373" s="6">
        <f t="shared" si="33"/>
        <v>43497</v>
      </c>
      <c r="AI373" s="6">
        <f t="shared" si="34"/>
        <v>43498</v>
      </c>
      <c r="AJ373" s="6" t="str">
        <f t="shared" si="35"/>
        <v>Saturday</v>
      </c>
      <c r="AK373" s="2">
        <v>0.53702546296296294</v>
      </c>
      <c r="AL373" t="s">
        <v>32</v>
      </c>
      <c r="AM373" t="s">
        <v>33</v>
      </c>
      <c r="AN373" t="s">
        <v>34</v>
      </c>
      <c r="AO373" t="s">
        <v>27</v>
      </c>
    </row>
    <row r="374" spans="1:41" x14ac:dyDescent="0.2">
      <c r="A374" t="s">
        <v>27</v>
      </c>
      <c r="B374">
        <v>1164213</v>
      </c>
      <c r="C374" t="s">
        <v>28</v>
      </c>
      <c r="G374" t="s">
        <v>29</v>
      </c>
      <c r="I374">
        <v>5424</v>
      </c>
      <c r="J374" t="s">
        <v>30</v>
      </c>
      <c r="K374" t="s">
        <v>49</v>
      </c>
      <c r="L374">
        <f>VLOOKUP($K374,Key!$A$1:$D$106,2,FALSE)</f>
        <v>43.03913</v>
      </c>
      <c r="M374">
        <f>VLOOKUP($K374,Key!$A$1:$D$106,3,FALSE)</f>
        <v>-87.916150000000002</v>
      </c>
      <c r="N374" t="str">
        <f>VLOOKUP($K374,Key!$A$1:$D$106,4,FALSE)</f>
        <v>Milwaukee</v>
      </c>
      <c r="O374" t="s">
        <v>49</v>
      </c>
      <c r="P374">
        <f>VLOOKUP($O374,Key!$A$1:$D$106,2,FALSE)</f>
        <v>43.03913</v>
      </c>
      <c r="Q374">
        <f>VLOOKUP($O374,Key!$A$1:$D$106,3,FALSE)</f>
        <v>-87.916150000000002</v>
      </c>
      <c r="R374" t="str">
        <f>VLOOKUP($O374,Key!$A$1:$D$106,4,FALSE)</f>
        <v>Milwaukee</v>
      </c>
      <c r="S374">
        <v>11</v>
      </c>
      <c r="T374">
        <v>0</v>
      </c>
      <c r="U374">
        <v>0</v>
      </c>
      <c r="V374" t="s">
        <v>32</v>
      </c>
      <c r="W374">
        <v>1</v>
      </c>
      <c r="X374">
        <v>1</v>
      </c>
      <c r="Y374">
        <v>40</v>
      </c>
      <c r="Z374" s="5">
        <v>-1</v>
      </c>
      <c r="AA374" s="1">
        <v>43516</v>
      </c>
      <c r="AB374" s="7">
        <f t="shared" si="30"/>
        <v>43497</v>
      </c>
      <c r="AC374" s="7">
        <f t="shared" si="31"/>
        <v>43516</v>
      </c>
      <c r="AD374" s="7" t="str">
        <f t="shared" si="32"/>
        <v>Wednesday</v>
      </c>
      <c r="AE374" s="2">
        <v>0.37646990740740738</v>
      </c>
      <c r="AF374" s="5">
        <v>1</v>
      </c>
      <c r="AG374" s="1">
        <v>43516</v>
      </c>
      <c r="AH374" s="7">
        <f t="shared" si="33"/>
        <v>43497</v>
      </c>
      <c r="AI374" s="7">
        <f t="shared" si="34"/>
        <v>43516</v>
      </c>
      <c r="AJ374" s="7" t="str">
        <f t="shared" si="35"/>
        <v>Wednesday</v>
      </c>
      <c r="AK374" s="2">
        <v>0.38414351851851852</v>
      </c>
      <c r="AL374" t="s">
        <v>32</v>
      </c>
      <c r="AM374" t="s">
        <v>33</v>
      </c>
      <c r="AN374" t="s">
        <v>34</v>
      </c>
      <c r="AO374" t="s">
        <v>27</v>
      </c>
    </row>
    <row r="375" spans="1:41" x14ac:dyDescent="0.2">
      <c r="A375" t="s">
        <v>27</v>
      </c>
      <c r="B375">
        <v>1867043</v>
      </c>
      <c r="C375" t="s">
        <v>28</v>
      </c>
      <c r="G375" t="s">
        <v>29</v>
      </c>
      <c r="I375">
        <v>5425</v>
      </c>
      <c r="J375" t="s">
        <v>30</v>
      </c>
      <c r="K375" t="s">
        <v>79</v>
      </c>
      <c r="L375">
        <f>VLOOKUP($K375,Key!$A$1:$D$106,2,FALSE)</f>
        <v>43.077359999999999</v>
      </c>
      <c r="M375">
        <f>VLOOKUP($K375,Key!$A$1:$D$106,3,FALSE)</f>
        <v>-87.880769999999998</v>
      </c>
      <c r="N375" t="str">
        <f>VLOOKUP($K375,Key!$A$1:$D$106,4,FALSE)</f>
        <v>Milwaukee</v>
      </c>
      <c r="O375" t="s">
        <v>79</v>
      </c>
      <c r="P375">
        <f>VLOOKUP($O375,Key!$A$1:$D$106,2,FALSE)</f>
        <v>43.077359999999999</v>
      </c>
      <c r="Q375">
        <f>VLOOKUP($O375,Key!$A$1:$D$106,3,FALSE)</f>
        <v>-87.880769999999998</v>
      </c>
      <c r="R375" t="str">
        <f>VLOOKUP($O375,Key!$A$1:$D$106,4,FALSE)</f>
        <v>Milwaukee</v>
      </c>
      <c r="S375">
        <v>16</v>
      </c>
      <c r="T375">
        <v>0</v>
      </c>
      <c r="U375">
        <v>0</v>
      </c>
      <c r="V375" t="s">
        <v>32</v>
      </c>
      <c r="W375">
        <v>2</v>
      </c>
      <c r="X375">
        <v>1.9</v>
      </c>
      <c r="Y375">
        <v>80</v>
      </c>
      <c r="Z375" s="4">
        <v>-1</v>
      </c>
      <c r="AA375" s="1">
        <v>43508</v>
      </c>
      <c r="AB375" s="6">
        <f t="shared" si="30"/>
        <v>43497</v>
      </c>
      <c r="AC375" s="6">
        <f t="shared" si="31"/>
        <v>43508</v>
      </c>
      <c r="AD375" s="6" t="str">
        <f t="shared" si="32"/>
        <v>Tuesday</v>
      </c>
      <c r="AE375" s="2">
        <v>0.32445601851851852</v>
      </c>
      <c r="AF375" s="4">
        <v>1</v>
      </c>
      <c r="AG375" s="1">
        <v>43508</v>
      </c>
      <c r="AH375" s="6">
        <f t="shared" si="33"/>
        <v>43497</v>
      </c>
      <c r="AI375" s="6">
        <f t="shared" si="34"/>
        <v>43508</v>
      </c>
      <c r="AJ375" s="6" t="str">
        <f t="shared" si="35"/>
        <v>Tuesday</v>
      </c>
      <c r="AK375" s="2">
        <v>0.33600694444444446</v>
      </c>
      <c r="AL375" t="s">
        <v>32</v>
      </c>
      <c r="AM375" t="s">
        <v>33</v>
      </c>
      <c r="AN375" t="s">
        <v>34</v>
      </c>
      <c r="AO375" t="s">
        <v>27</v>
      </c>
    </row>
    <row r="376" spans="1:41" x14ac:dyDescent="0.2">
      <c r="A376" t="s">
        <v>27</v>
      </c>
      <c r="B376">
        <v>1867043</v>
      </c>
      <c r="C376" t="s">
        <v>28</v>
      </c>
      <c r="G376" t="s">
        <v>29</v>
      </c>
      <c r="I376">
        <v>237</v>
      </c>
      <c r="J376" t="s">
        <v>30</v>
      </c>
      <c r="K376" t="s">
        <v>84</v>
      </c>
      <c r="L376">
        <f>VLOOKUP($K376,Key!$A$1:$D$106,2,FALSE)</f>
        <v>43.074890000000003</v>
      </c>
      <c r="M376">
        <f>VLOOKUP($K376,Key!$A$1:$D$106,3,FALSE)</f>
        <v>-87.882810000000006</v>
      </c>
      <c r="N376" t="str">
        <f>VLOOKUP($K376,Key!$A$1:$D$106,4,FALSE)</f>
        <v>Milwaukee</v>
      </c>
      <c r="O376" t="s">
        <v>84</v>
      </c>
      <c r="P376">
        <f>VLOOKUP($O376,Key!$A$1:$D$106,2,FALSE)</f>
        <v>43.074890000000003</v>
      </c>
      <c r="Q376">
        <f>VLOOKUP($O376,Key!$A$1:$D$106,3,FALSE)</f>
        <v>-87.882810000000006</v>
      </c>
      <c r="R376" t="str">
        <f>VLOOKUP($O376,Key!$A$1:$D$106,4,FALSE)</f>
        <v>Milwaukee</v>
      </c>
      <c r="S376">
        <v>1</v>
      </c>
      <c r="T376">
        <v>0</v>
      </c>
      <c r="U376">
        <v>0</v>
      </c>
      <c r="V376" t="s">
        <v>32</v>
      </c>
      <c r="W376">
        <v>0</v>
      </c>
      <c r="X376">
        <v>0</v>
      </c>
      <c r="Y376">
        <v>0</v>
      </c>
      <c r="Z376" s="5">
        <v>-1</v>
      </c>
      <c r="AA376" s="1">
        <v>43508</v>
      </c>
      <c r="AB376" s="7">
        <f t="shared" si="30"/>
        <v>43497</v>
      </c>
      <c r="AC376" s="7">
        <f t="shared" si="31"/>
        <v>43508</v>
      </c>
      <c r="AD376" s="7" t="str">
        <f t="shared" si="32"/>
        <v>Tuesday</v>
      </c>
      <c r="AE376" s="2">
        <v>0.37100694444444443</v>
      </c>
      <c r="AF376" s="5">
        <v>1</v>
      </c>
      <c r="AG376" s="1">
        <v>43508</v>
      </c>
      <c r="AH376" s="7">
        <f t="shared" si="33"/>
        <v>43497</v>
      </c>
      <c r="AI376" s="7">
        <f t="shared" si="34"/>
        <v>43508</v>
      </c>
      <c r="AJ376" s="7" t="str">
        <f t="shared" si="35"/>
        <v>Tuesday</v>
      </c>
      <c r="AK376" s="2">
        <v>0.37164351851851851</v>
      </c>
      <c r="AL376" t="s">
        <v>32</v>
      </c>
      <c r="AM376" t="s">
        <v>33</v>
      </c>
      <c r="AN376" t="s">
        <v>34</v>
      </c>
      <c r="AO376" t="s">
        <v>27</v>
      </c>
    </row>
    <row r="377" spans="1:41" x14ac:dyDescent="0.2">
      <c r="A377" t="s">
        <v>27</v>
      </c>
      <c r="B377">
        <v>871693</v>
      </c>
      <c r="C377" t="s">
        <v>28</v>
      </c>
      <c r="G377" t="s">
        <v>29</v>
      </c>
      <c r="I377">
        <v>19</v>
      </c>
      <c r="J377" t="s">
        <v>30</v>
      </c>
      <c r="K377" t="s">
        <v>54</v>
      </c>
      <c r="L377">
        <f>VLOOKUP($K377,Key!$A$1:$D$106,2,FALSE)</f>
        <v>43.028709999999997</v>
      </c>
      <c r="M377">
        <f>VLOOKUP($K377,Key!$A$1:$D$106,3,FALSE)</f>
        <v>-87.9041</v>
      </c>
      <c r="N377" t="str">
        <f>VLOOKUP($K377,Key!$A$1:$D$106,4,FALSE)</f>
        <v>Milwaukee</v>
      </c>
      <c r="O377" t="s">
        <v>54</v>
      </c>
      <c r="P377">
        <f>VLOOKUP($O377,Key!$A$1:$D$106,2,FALSE)</f>
        <v>43.028709999999997</v>
      </c>
      <c r="Q377">
        <f>VLOOKUP($O377,Key!$A$1:$D$106,3,FALSE)</f>
        <v>-87.9041</v>
      </c>
      <c r="R377" t="str">
        <f>VLOOKUP($O377,Key!$A$1:$D$106,4,FALSE)</f>
        <v>Milwaukee</v>
      </c>
      <c r="S377">
        <v>0</v>
      </c>
      <c r="T377">
        <v>0</v>
      </c>
      <c r="U377">
        <v>0</v>
      </c>
      <c r="V377" t="s">
        <v>32</v>
      </c>
      <c r="W377">
        <v>0</v>
      </c>
      <c r="X377">
        <v>0</v>
      </c>
      <c r="Y377">
        <v>0</v>
      </c>
      <c r="Z377" s="4">
        <v>-1</v>
      </c>
      <c r="AA377" s="1">
        <v>43509</v>
      </c>
      <c r="AB377" s="6">
        <f t="shared" si="30"/>
        <v>43497</v>
      </c>
      <c r="AC377" s="6">
        <f t="shared" si="31"/>
        <v>43509</v>
      </c>
      <c r="AD377" s="6" t="str">
        <f t="shared" si="32"/>
        <v>Wednesday</v>
      </c>
      <c r="AE377" s="2">
        <v>0.65006944444444448</v>
      </c>
      <c r="AF377" s="4">
        <v>1</v>
      </c>
      <c r="AG377" s="1">
        <v>43509</v>
      </c>
      <c r="AH377" s="6">
        <f t="shared" si="33"/>
        <v>43497</v>
      </c>
      <c r="AI377" s="6">
        <f t="shared" si="34"/>
        <v>43509</v>
      </c>
      <c r="AJ377" s="6" t="str">
        <f t="shared" si="35"/>
        <v>Wednesday</v>
      </c>
      <c r="AK377" s="2">
        <v>0.65032407407407411</v>
      </c>
      <c r="AL377" t="s">
        <v>32</v>
      </c>
      <c r="AM377" t="s">
        <v>33</v>
      </c>
      <c r="AN377" t="s">
        <v>34</v>
      </c>
      <c r="AO377" t="s">
        <v>27</v>
      </c>
    </row>
    <row r="378" spans="1:41" x14ac:dyDescent="0.2">
      <c r="A378" t="s">
        <v>27</v>
      </c>
      <c r="B378">
        <v>2290052</v>
      </c>
      <c r="C378" t="s">
        <v>28</v>
      </c>
      <c r="G378" t="s">
        <v>29</v>
      </c>
      <c r="I378">
        <v>46</v>
      </c>
      <c r="J378" t="s">
        <v>30</v>
      </c>
      <c r="K378" t="s">
        <v>105</v>
      </c>
      <c r="L378">
        <f>VLOOKUP($K378,Key!$A$1:$D$106,2,FALSE)</f>
        <v>43.026470000000003</v>
      </c>
      <c r="M378">
        <f>VLOOKUP($K378,Key!$A$1:$D$106,3,FALSE)</f>
        <v>-87.918040000000005</v>
      </c>
      <c r="N378" t="str">
        <f>VLOOKUP($K378,Key!$A$1:$D$106,4,FALSE)</f>
        <v>Milwaukee</v>
      </c>
      <c r="O378" t="s">
        <v>53</v>
      </c>
      <c r="P378">
        <f>VLOOKUP($O378,Key!$A$1:$D$106,2,FALSE)</f>
        <v>43.049909999999997</v>
      </c>
      <c r="Q378">
        <f>VLOOKUP($O378,Key!$A$1:$D$106,3,FALSE)</f>
        <v>-87.914237</v>
      </c>
      <c r="R378" t="str">
        <f>VLOOKUP($O378,Key!$A$1:$D$106,4,FALSE)</f>
        <v>Milwaukee</v>
      </c>
      <c r="S378">
        <v>270</v>
      </c>
      <c r="T378">
        <v>0</v>
      </c>
      <c r="U378">
        <v>0</v>
      </c>
      <c r="V378" t="s">
        <v>32</v>
      </c>
      <c r="W378">
        <v>18</v>
      </c>
      <c r="X378">
        <v>17.100000000000001</v>
      </c>
      <c r="Y378">
        <v>720</v>
      </c>
      <c r="Z378" s="5">
        <v>-1</v>
      </c>
      <c r="AA378" s="1">
        <v>43521</v>
      </c>
      <c r="AB378" s="7">
        <f t="shared" si="30"/>
        <v>43497</v>
      </c>
      <c r="AC378" s="7">
        <f t="shared" si="31"/>
        <v>43521</v>
      </c>
      <c r="AD378" s="7" t="str">
        <f t="shared" si="32"/>
        <v>Monday</v>
      </c>
      <c r="AE378" s="2">
        <v>0.41782407407407413</v>
      </c>
      <c r="AF378" s="5">
        <v>1</v>
      </c>
      <c r="AG378" s="1">
        <v>43521</v>
      </c>
      <c r="AH378" s="7">
        <f t="shared" si="33"/>
        <v>43497</v>
      </c>
      <c r="AI378" s="7">
        <f t="shared" si="34"/>
        <v>43521</v>
      </c>
      <c r="AJ378" s="7" t="str">
        <f t="shared" si="35"/>
        <v>Monday</v>
      </c>
      <c r="AK378" s="2">
        <v>0.60493055555555553</v>
      </c>
      <c r="AL378" t="s">
        <v>33</v>
      </c>
      <c r="AM378" t="s">
        <v>33</v>
      </c>
      <c r="AN378" t="s">
        <v>46</v>
      </c>
      <c r="AO378" t="s">
        <v>27</v>
      </c>
    </row>
    <row r="379" spans="1:41" x14ac:dyDescent="0.2">
      <c r="A379" t="s">
        <v>27</v>
      </c>
      <c r="B379">
        <v>1164213</v>
      </c>
      <c r="C379" t="s">
        <v>28</v>
      </c>
      <c r="G379" t="s">
        <v>29</v>
      </c>
      <c r="I379">
        <v>5459</v>
      </c>
      <c r="J379" t="s">
        <v>30</v>
      </c>
      <c r="K379" t="s">
        <v>63</v>
      </c>
      <c r="L379">
        <f>VLOOKUP($K379,Key!$A$1:$D$106,2,FALSE)</f>
        <v>43.049230000000001</v>
      </c>
      <c r="M379">
        <f>VLOOKUP($K379,Key!$A$1:$D$106,3,FALSE)</f>
        <v>-87.911940000000001</v>
      </c>
      <c r="N379" t="str">
        <f>VLOOKUP($K379,Key!$A$1:$D$106,4,FALSE)</f>
        <v>Milwaukee</v>
      </c>
      <c r="O379" t="s">
        <v>63</v>
      </c>
      <c r="P379">
        <f>VLOOKUP($O379,Key!$A$1:$D$106,2,FALSE)</f>
        <v>43.049230000000001</v>
      </c>
      <c r="Q379">
        <f>VLOOKUP($O379,Key!$A$1:$D$106,3,FALSE)</f>
        <v>-87.911940000000001</v>
      </c>
      <c r="R379" t="str">
        <f>VLOOKUP($O379,Key!$A$1:$D$106,4,FALSE)</f>
        <v>Milwaukee</v>
      </c>
      <c r="S379">
        <v>12</v>
      </c>
      <c r="T379">
        <v>0</v>
      </c>
      <c r="U379">
        <v>0</v>
      </c>
      <c r="V379" t="s">
        <v>32</v>
      </c>
      <c r="W379">
        <v>1</v>
      </c>
      <c r="X379">
        <v>1</v>
      </c>
      <c r="Y379">
        <v>40</v>
      </c>
      <c r="Z379" s="4">
        <v>-1</v>
      </c>
      <c r="AA379" s="1">
        <v>43498</v>
      </c>
      <c r="AB379" s="6">
        <f t="shared" si="30"/>
        <v>43497</v>
      </c>
      <c r="AC379" s="6">
        <f t="shared" si="31"/>
        <v>43498</v>
      </c>
      <c r="AD379" s="6" t="str">
        <f t="shared" si="32"/>
        <v>Saturday</v>
      </c>
      <c r="AE379" s="2">
        <v>0.50608796296296299</v>
      </c>
      <c r="AF379" s="4">
        <v>1</v>
      </c>
      <c r="AG379" s="1">
        <v>43498</v>
      </c>
      <c r="AH379" s="6">
        <f t="shared" si="33"/>
        <v>43497</v>
      </c>
      <c r="AI379" s="6">
        <f t="shared" si="34"/>
        <v>43498</v>
      </c>
      <c r="AJ379" s="6" t="str">
        <f t="shared" si="35"/>
        <v>Saturday</v>
      </c>
      <c r="AK379" s="2">
        <v>0.51450231481481479</v>
      </c>
      <c r="AL379" t="s">
        <v>32</v>
      </c>
      <c r="AM379" t="s">
        <v>33</v>
      </c>
      <c r="AN379" t="s">
        <v>34</v>
      </c>
      <c r="AO379" t="s">
        <v>27</v>
      </c>
    </row>
    <row r="380" spans="1:41" x14ac:dyDescent="0.2">
      <c r="A380" t="s">
        <v>27</v>
      </c>
      <c r="B380">
        <v>2290052</v>
      </c>
      <c r="C380" t="s">
        <v>28</v>
      </c>
      <c r="G380" t="s">
        <v>29</v>
      </c>
      <c r="I380">
        <v>11130</v>
      </c>
      <c r="J380" t="s">
        <v>30</v>
      </c>
      <c r="K380" t="s">
        <v>72</v>
      </c>
      <c r="L380">
        <f>VLOOKUP($K380,Key!$A$1:$D$106,2,FALSE)</f>
        <v>43.05847</v>
      </c>
      <c r="M380">
        <f>VLOOKUP($K380,Key!$A$1:$D$106,3,FALSE)</f>
        <v>-87.898079999999993</v>
      </c>
      <c r="N380" t="str">
        <f>VLOOKUP($K380,Key!$A$1:$D$106,4,FALSE)</f>
        <v>Milwaukee</v>
      </c>
      <c r="O380" t="s">
        <v>72</v>
      </c>
      <c r="P380">
        <f>VLOOKUP($O380,Key!$A$1:$D$106,2,FALSE)</f>
        <v>43.05847</v>
      </c>
      <c r="Q380">
        <f>VLOOKUP($O380,Key!$A$1:$D$106,3,FALSE)</f>
        <v>-87.898079999999993</v>
      </c>
      <c r="R380" t="str">
        <f>VLOOKUP($O380,Key!$A$1:$D$106,4,FALSE)</f>
        <v>Milwaukee</v>
      </c>
      <c r="S380">
        <v>0</v>
      </c>
      <c r="T380">
        <v>0</v>
      </c>
      <c r="U380">
        <v>0</v>
      </c>
      <c r="V380" t="s">
        <v>32</v>
      </c>
      <c r="W380">
        <v>0</v>
      </c>
      <c r="X380">
        <v>0</v>
      </c>
      <c r="Y380">
        <v>0</v>
      </c>
      <c r="Z380" s="4">
        <v>-1</v>
      </c>
      <c r="AA380" s="1">
        <v>43510</v>
      </c>
      <c r="AB380" s="6">
        <f t="shared" si="30"/>
        <v>43497</v>
      </c>
      <c r="AC380" s="6">
        <f t="shared" si="31"/>
        <v>43510</v>
      </c>
      <c r="AD380" s="6" t="str">
        <f t="shared" si="32"/>
        <v>Thursday</v>
      </c>
      <c r="AE380" s="2">
        <v>0.53372685185185187</v>
      </c>
      <c r="AF380" s="4">
        <v>1</v>
      </c>
      <c r="AG380" s="1">
        <v>43510</v>
      </c>
      <c r="AH380" s="6">
        <f t="shared" si="33"/>
        <v>43497</v>
      </c>
      <c r="AI380" s="6">
        <f t="shared" si="34"/>
        <v>43510</v>
      </c>
      <c r="AJ380" s="6" t="str">
        <f t="shared" si="35"/>
        <v>Thursday</v>
      </c>
      <c r="AK380" s="2">
        <v>0.53386574074074067</v>
      </c>
      <c r="AL380" t="s">
        <v>32</v>
      </c>
      <c r="AM380" t="s">
        <v>33</v>
      </c>
      <c r="AN380" t="s">
        <v>34</v>
      </c>
      <c r="AO380" t="s">
        <v>27</v>
      </c>
    </row>
    <row r="381" spans="1:41" x14ac:dyDescent="0.2">
      <c r="A381" t="s">
        <v>27</v>
      </c>
      <c r="B381">
        <v>871693</v>
      </c>
      <c r="C381" t="s">
        <v>28</v>
      </c>
      <c r="G381" t="s">
        <v>29</v>
      </c>
      <c r="I381">
        <v>9</v>
      </c>
      <c r="J381" t="s">
        <v>30</v>
      </c>
      <c r="K381" t="s">
        <v>54</v>
      </c>
      <c r="L381">
        <f>VLOOKUP($K381,Key!$A$1:$D$106,2,FALSE)</f>
        <v>43.028709999999997</v>
      </c>
      <c r="M381">
        <f>VLOOKUP($K381,Key!$A$1:$D$106,3,FALSE)</f>
        <v>-87.9041</v>
      </c>
      <c r="N381" t="str">
        <f>VLOOKUP($K381,Key!$A$1:$D$106,4,FALSE)</f>
        <v>Milwaukee</v>
      </c>
      <c r="O381" t="s">
        <v>54</v>
      </c>
      <c r="P381">
        <f>VLOOKUP($O381,Key!$A$1:$D$106,2,FALSE)</f>
        <v>43.028709999999997</v>
      </c>
      <c r="Q381">
        <f>VLOOKUP($O381,Key!$A$1:$D$106,3,FALSE)</f>
        <v>-87.9041</v>
      </c>
      <c r="R381" t="str">
        <f>VLOOKUP($O381,Key!$A$1:$D$106,4,FALSE)</f>
        <v>Milwaukee</v>
      </c>
      <c r="S381">
        <v>0</v>
      </c>
      <c r="T381">
        <v>0</v>
      </c>
      <c r="U381">
        <v>0</v>
      </c>
      <c r="V381" t="s">
        <v>32</v>
      </c>
      <c r="W381">
        <v>0</v>
      </c>
      <c r="X381">
        <v>0</v>
      </c>
      <c r="Y381">
        <v>0</v>
      </c>
      <c r="Z381" s="5">
        <v>-1</v>
      </c>
      <c r="AA381" s="1">
        <v>43509</v>
      </c>
      <c r="AB381" s="7">
        <f t="shared" si="30"/>
        <v>43497</v>
      </c>
      <c r="AC381" s="7">
        <f t="shared" si="31"/>
        <v>43509</v>
      </c>
      <c r="AD381" s="7" t="str">
        <f t="shared" si="32"/>
        <v>Wednesday</v>
      </c>
      <c r="AE381" s="2">
        <v>0.64903935185185191</v>
      </c>
      <c r="AF381" s="5">
        <v>1</v>
      </c>
      <c r="AG381" s="1">
        <v>43509</v>
      </c>
      <c r="AH381" s="7">
        <f t="shared" si="33"/>
        <v>43497</v>
      </c>
      <c r="AI381" s="7">
        <f t="shared" si="34"/>
        <v>43509</v>
      </c>
      <c r="AJ381" s="7" t="str">
        <f t="shared" si="35"/>
        <v>Wednesday</v>
      </c>
      <c r="AK381" s="2">
        <v>0.64927083333333335</v>
      </c>
      <c r="AL381" t="s">
        <v>32</v>
      </c>
      <c r="AM381" t="s">
        <v>33</v>
      </c>
      <c r="AN381" t="s">
        <v>34</v>
      </c>
      <c r="AO381" t="s">
        <v>27</v>
      </c>
    </row>
    <row r="382" spans="1:41" x14ac:dyDescent="0.2">
      <c r="A382" t="s">
        <v>27</v>
      </c>
      <c r="B382">
        <v>1865798</v>
      </c>
      <c r="C382" t="s">
        <v>28</v>
      </c>
      <c r="G382" t="s">
        <v>29</v>
      </c>
      <c r="I382">
        <v>11087</v>
      </c>
      <c r="J382" t="s">
        <v>30</v>
      </c>
      <c r="K382" t="s">
        <v>45</v>
      </c>
      <c r="L382">
        <f>VLOOKUP($K382,Key!$A$1:$D$106,2,FALSE)</f>
        <v>43.03886</v>
      </c>
      <c r="M382">
        <f>VLOOKUP($K382,Key!$A$1:$D$106,3,FALSE)</f>
        <v>-87.902720000000002</v>
      </c>
      <c r="N382" t="str">
        <f>VLOOKUP($K382,Key!$A$1:$D$106,4,FALSE)</f>
        <v>Milwaukee</v>
      </c>
      <c r="O382" t="s">
        <v>45</v>
      </c>
      <c r="P382">
        <f>VLOOKUP($O382,Key!$A$1:$D$106,2,FALSE)</f>
        <v>43.03886</v>
      </c>
      <c r="Q382">
        <f>VLOOKUP($O382,Key!$A$1:$D$106,3,FALSE)</f>
        <v>-87.902720000000002</v>
      </c>
      <c r="R382" t="str">
        <f>VLOOKUP($O382,Key!$A$1:$D$106,4,FALSE)</f>
        <v>Milwaukee</v>
      </c>
      <c r="S382">
        <v>1</v>
      </c>
      <c r="T382">
        <v>0</v>
      </c>
      <c r="U382">
        <v>0</v>
      </c>
      <c r="V382" t="s">
        <v>32</v>
      </c>
      <c r="W382">
        <v>0</v>
      </c>
      <c r="X382">
        <v>0</v>
      </c>
      <c r="Y382">
        <v>0</v>
      </c>
      <c r="Z382" s="4">
        <v>-1</v>
      </c>
      <c r="AA382" s="1">
        <v>43497</v>
      </c>
      <c r="AB382" s="6">
        <f t="shared" si="30"/>
        <v>43497</v>
      </c>
      <c r="AC382" s="6">
        <f t="shared" si="31"/>
        <v>43497</v>
      </c>
      <c r="AD382" s="6" t="str">
        <f t="shared" si="32"/>
        <v>Friday</v>
      </c>
      <c r="AE382" s="2">
        <v>0.45587962962962963</v>
      </c>
      <c r="AF382" s="4">
        <v>1</v>
      </c>
      <c r="AG382" s="1">
        <v>43497</v>
      </c>
      <c r="AH382" s="6">
        <f t="shared" si="33"/>
        <v>43497</v>
      </c>
      <c r="AI382" s="6">
        <f t="shared" si="34"/>
        <v>43497</v>
      </c>
      <c r="AJ382" s="6" t="str">
        <f t="shared" si="35"/>
        <v>Friday</v>
      </c>
      <c r="AK382" s="2">
        <v>0.4568402777777778</v>
      </c>
      <c r="AL382" t="s">
        <v>32</v>
      </c>
      <c r="AM382" t="s">
        <v>33</v>
      </c>
      <c r="AN382" t="s">
        <v>34</v>
      </c>
      <c r="AO382" t="s">
        <v>27</v>
      </c>
    </row>
    <row r="383" spans="1:41" x14ac:dyDescent="0.2">
      <c r="A383" t="s">
        <v>27</v>
      </c>
      <c r="B383">
        <v>1164213</v>
      </c>
      <c r="C383" t="s">
        <v>28</v>
      </c>
      <c r="G383" t="s">
        <v>29</v>
      </c>
      <c r="I383">
        <v>82</v>
      </c>
      <c r="J383" t="s">
        <v>30</v>
      </c>
      <c r="K383" t="s">
        <v>67</v>
      </c>
      <c r="L383">
        <f>VLOOKUP($K383,Key!$A$1:$D$106,2,FALSE)</f>
        <v>43.089460000000003</v>
      </c>
      <c r="M383">
        <f>VLOOKUP($K383,Key!$A$1:$D$106,3,FALSE)</f>
        <v>-87.895219999999995</v>
      </c>
      <c r="N383" t="str">
        <f>VLOOKUP($K383,Key!$A$1:$D$106,4,FALSE)</f>
        <v>Shorewood</v>
      </c>
      <c r="O383" t="s">
        <v>67</v>
      </c>
      <c r="P383">
        <f>VLOOKUP($O383,Key!$A$1:$D$106,2,FALSE)</f>
        <v>43.089460000000003</v>
      </c>
      <c r="Q383">
        <f>VLOOKUP($O383,Key!$A$1:$D$106,3,FALSE)</f>
        <v>-87.895219999999995</v>
      </c>
      <c r="R383" t="str">
        <f>VLOOKUP($O383,Key!$A$1:$D$106,4,FALSE)</f>
        <v>Shorewood</v>
      </c>
      <c r="S383">
        <v>1</v>
      </c>
      <c r="T383">
        <v>0</v>
      </c>
      <c r="U383">
        <v>0</v>
      </c>
      <c r="V383" t="s">
        <v>32</v>
      </c>
      <c r="W383">
        <v>0</v>
      </c>
      <c r="X383">
        <v>0</v>
      </c>
      <c r="Y383">
        <v>0</v>
      </c>
      <c r="Z383" s="5">
        <v>-1</v>
      </c>
      <c r="AA383" s="1">
        <v>43499</v>
      </c>
      <c r="AB383" s="7">
        <f t="shared" si="30"/>
        <v>43497</v>
      </c>
      <c r="AC383" s="7">
        <f t="shared" si="31"/>
        <v>43499</v>
      </c>
      <c r="AD383" s="7" t="str">
        <f t="shared" si="32"/>
        <v>Sunday</v>
      </c>
      <c r="AE383" s="2">
        <v>0.52899305555555554</v>
      </c>
      <c r="AF383" s="5">
        <v>1</v>
      </c>
      <c r="AG383" s="1">
        <v>43499</v>
      </c>
      <c r="AH383" s="7">
        <f t="shared" si="33"/>
        <v>43497</v>
      </c>
      <c r="AI383" s="7">
        <f t="shared" si="34"/>
        <v>43499</v>
      </c>
      <c r="AJ383" s="7" t="str">
        <f t="shared" si="35"/>
        <v>Sunday</v>
      </c>
      <c r="AK383" s="2">
        <v>0.5296643518518519</v>
      </c>
      <c r="AL383" t="s">
        <v>32</v>
      </c>
      <c r="AM383" t="s">
        <v>33</v>
      </c>
      <c r="AN383" t="s">
        <v>34</v>
      </c>
      <c r="AO383" t="s">
        <v>27</v>
      </c>
    </row>
    <row r="384" spans="1:41" x14ac:dyDescent="0.2">
      <c r="A384" t="s">
        <v>27</v>
      </c>
      <c r="B384">
        <v>871693</v>
      </c>
      <c r="C384" t="s">
        <v>28</v>
      </c>
      <c r="G384" t="s">
        <v>29</v>
      </c>
      <c r="I384">
        <v>982</v>
      </c>
      <c r="J384" t="s">
        <v>30</v>
      </c>
      <c r="K384" t="s">
        <v>55</v>
      </c>
      <c r="L384">
        <f>VLOOKUP($K384,Key!$A$1:$D$106,2,FALSE)</f>
        <v>43.048200000000001</v>
      </c>
      <c r="M384">
        <f>VLOOKUP($K384,Key!$A$1:$D$106,3,FALSE)</f>
        <v>-87.900859999999994</v>
      </c>
      <c r="N384" t="str">
        <f>VLOOKUP($K384,Key!$A$1:$D$106,4,FALSE)</f>
        <v>Milwaukee</v>
      </c>
      <c r="O384" t="s">
        <v>55</v>
      </c>
      <c r="P384">
        <f>VLOOKUP($O384,Key!$A$1:$D$106,2,FALSE)</f>
        <v>43.048200000000001</v>
      </c>
      <c r="Q384">
        <f>VLOOKUP($O384,Key!$A$1:$D$106,3,FALSE)</f>
        <v>-87.900859999999994</v>
      </c>
      <c r="R384" t="str">
        <f>VLOOKUP($O384,Key!$A$1:$D$106,4,FALSE)</f>
        <v>Milwaukee</v>
      </c>
      <c r="S384">
        <v>0</v>
      </c>
      <c r="T384">
        <v>0</v>
      </c>
      <c r="U384">
        <v>0</v>
      </c>
      <c r="V384" t="s">
        <v>32</v>
      </c>
      <c r="W384">
        <v>0</v>
      </c>
      <c r="X384">
        <v>0</v>
      </c>
      <c r="Y384">
        <v>0</v>
      </c>
      <c r="Z384" s="4">
        <v>-1</v>
      </c>
      <c r="AA384" s="1">
        <v>43498</v>
      </c>
      <c r="AB384" s="6">
        <f t="shared" si="30"/>
        <v>43497</v>
      </c>
      <c r="AC384" s="6">
        <f t="shared" si="31"/>
        <v>43498</v>
      </c>
      <c r="AD384" s="6" t="str">
        <f t="shared" si="32"/>
        <v>Saturday</v>
      </c>
      <c r="AE384" s="2">
        <v>0.51876157407407408</v>
      </c>
      <c r="AF384" s="4">
        <v>1</v>
      </c>
      <c r="AG384" s="1">
        <v>43498</v>
      </c>
      <c r="AH384" s="6">
        <f t="shared" si="33"/>
        <v>43497</v>
      </c>
      <c r="AI384" s="6">
        <f t="shared" si="34"/>
        <v>43498</v>
      </c>
      <c r="AJ384" s="6" t="str">
        <f t="shared" si="35"/>
        <v>Saturday</v>
      </c>
      <c r="AK384" s="2">
        <v>0.51900462962962968</v>
      </c>
      <c r="AL384" t="s">
        <v>32</v>
      </c>
      <c r="AM384" t="s">
        <v>33</v>
      </c>
      <c r="AN384" t="s">
        <v>34</v>
      </c>
      <c r="AO384" t="s">
        <v>27</v>
      </c>
    </row>
    <row r="385" spans="1:41" x14ac:dyDescent="0.2">
      <c r="A385" t="s">
        <v>27</v>
      </c>
      <c r="B385">
        <v>552586</v>
      </c>
      <c r="C385" t="s">
        <v>28</v>
      </c>
      <c r="G385" t="s">
        <v>29</v>
      </c>
      <c r="I385">
        <v>34</v>
      </c>
      <c r="J385" t="s">
        <v>30</v>
      </c>
      <c r="K385" t="s">
        <v>35</v>
      </c>
      <c r="L385">
        <f>VLOOKUP($K385,Key!$A$1:$D$106,2,FALSE)</f>
        <v>43.042490000000001</v>
      </c>
      <c r="M385">
        <f>VLOOKUP($K385,Key!$A$1:$D$106,3,FALSE)</f>
        <v>-87.909959999999998</v>
      </c>
      <c r="N385" t="str">
        <f>VLOOKUP($K385,Key!$A$1:$D$106,4,FALSE)</f>
        <v>Milwaukee</v>
      </c>
      <c r="O385" t="s">
        <v>35</v>
      </c>
      <c r="P385">
        <f>VLOOKUP($O385,Key!$A$1:$D$106,2,FALSE)</f>
        <v>43.042490000000001</v>
      </c>
      <c r="Q385">
        <f>VLOOKUP($O385,Key!$A$1:$D$106,3,FALSE)</f>
        <v>-87.909959999999998</v>
      </c>
      <c r="R385" t="str">
        <f>VLOOKUP($O385,Key!$A$1:$D$106,4,FALSE)</f>
        <v>Milwaukee</v>
      </c>
      <c r="S385">
        <v>0</v>
      </c>
      <c r="T385">
        <v>0</v>
      </c>
      <c r="U385">
        <v>0</v>
      </c>
      <c r="V385" t="s">
        <v>32</v>
      </c>
      <c r="W385">
        <v>0</v>
      </c>
      <c r="X385">
        <v>0</v>
      </c>
      <c r="Y385">
        <v>0</v>
      </c>
      <c r="Z385" s="5">
        <v>-1</v>
      </c>
      <c r="AA385" s="1">
        <v>43498</v>
      </c>
      <c r="AB385" s="7">
        <f t="shared" si="30"/>
        <v>43497</v>
      </c>
      <c r="AC385" s="7">
        <f t="shared" si="31"/>
        <v>43498</v>
      </c>
      <c r="AD385" s="7" t="str">
        <f t="shared" si="32"/>
        <v>Saturday</v>
      </c>
      <c r="AE385" s="2">
        <v>0.53243055555555563</v>
      </c>
      <c r="AF385" s="5">
        <v>1</v>
      </c>
      <c r="AG385" s="1">
        <v>43498</v>
      </c>
      <c r="AH385" s="7">
        <f t="shared" si="33"/>
        <v>43497</v>
      </c>
      <c r="AI385" s="7">
        <f t="shared" si="34"/>
        <v>43498</v>
      </c>
      <c r="AJ385" s="7" t="str">
        <f t="shared" si="35"/>
        <v>Saturday</v>
      </c>
      <c r="AK385" s="2">
        <v>0.53255787037037039</v>
      </c>
      <c r="AL385" t="s">
        <v>32</v>
      </c>
      <c r="AM385" t="s">
        <v>33</v>
      </c>
      <c r="AN385" t="s">
        <v>34</v>
      </c>
      <c r="AO385" t="s">
        <v>27</v>
      </c>
    </row>
    <row r="386" spans="1:41" x14ac:dyDescent="0.2">
      <c r="A386" t="s">
        <v>27</v>
      </c>
      <c r="B386">
        <v>871693</v>
      </c>
      <c r="C386" t="s">
        <v>28</v>
      </c>
      <c r="G386" t="s">
        <v>29</v>
      </c>
      <c r="I386">
        <v>5495</v>
      </c>
      <c r="J386" t="s">
        <v>30</v>
      </c>
      <c r="K386" t="s">
        <v>58</v>
      </c>
      <c r="L386">
        <f>VLOOKUP($K386,Key!$A$1:$D$106,2,FALSE)</f>
        <v>43.004728999999998</v>
      </c>
      <c r="M386">
        <f>VLOOKUP($K386,Key!$A$1:$D$106,3,FALSE)</f>
        <v>-87.905463999999995</v>
      </c>
      <c r="N386" t="str">
        <f>VLOOKUP($K386,Key!$A$1:$D$106,4,FALSE)</f>
        <v>Milwaukee</v>
      </c>
      <c r="O386" t="s">
        <v>58</v>
      </c>
      <c r="P386">
        <f>VLOOKUP($O386,Key!$A$1:$D$106,2,FALSE)</f>
        <v>43.004728999999998</v>
      </c>
      <c r="Q386">
        <f>VLOOKUP($O386,Key!$A$1:$D$106,3,FALSE)</f>
        <v>-87.905463999999995</v>
      </c>
      <c r="R386" t="str">
        <f>VLOOKUP($O386,Key!$A$1:$D$106,4,FALSE)</f>
        <v>Milwaukee</v>
      </c>
      <c r="S386">
        <v>1</v>
      </c>
      <c r="T386">
        <v>0</v>
      </c>
      <c r="U386">
        <v>0</v>
      </c>
      <c r="V386" t="s">
        <v>32</v>
      </c>
      <c r="W386">
        <v>0</v>
      </c>
      <c r="X386">
        <v>0</v>
      </c>
      <c r="Y386">
        <v>0</v>
      </c>
      <c r="Z386" s="4">
        <v>-1</v>
      </c>
      <c r="AA386" s="1">
        <v>43498</v>
      </c>
      <c r="AB386" s="6">
        <f t="shared" ref="AB386:AB439" si="36">DATE(YEAR(AA386), MONTH(AA386), 1)</f>
        <v>43497</v>
      </c>
      <c r="AC386" s="6">
        <f t="shared" ref="AC386:AC439" si="37">AA386</f>
        <v>43498</v>
      </c>
      <c r="AD386" s="6" t="str">
        <f t="shared" ref="AD386:AD439" si="38">TEXT(AC386,"dddd")</f>
        <v>Saturday</v>
      </c>
      <c r="AE386" s="2">
        <v>0.42696759259259259</v>
      </c>
      <c r="AF386" s="4">
        <v>1</v>
      </c>
      <c r="AG386" s="1">
        <v>43498</v>
      </c>
      <c r="AH386" s="6">
        <f t="shared" ref="AH386:AH439" si="39">DATE(YEAR(AG386), MONTH(AG386), 1)</f>
        <v>43497</v>
      </c>
      <c r="AI386" s="6">
        <f t="shared" ref="AI386:AI439" si="40">AG386</f>
        <v>43498</v>
      </c>
      <c r="AJ386" s="6" t="str">
        <f t="shared" ref="AJ386:AJ439" si="41">TEXT(AI386,"dddd")</f>
        <v>Saturday</v>
      </c>
      <c r="AK386" s="2">
        <v>0.42709490740740735</v>
      </c>
      <c r="AL386" t="s">
        <v>32</v>
      </c>
      <c r="AM386" t="s">
        <v>33</v>
      </c>
      <c r="AN386" t="s">
        <v>34</v>
      </c>
      <c r="AO386" t="s">
        <v>27</v>
      </c>
    </row>
    <row r="387" spans="1:41" x14ac:dyDescent="0.2">
      <c r="A387" t="s">
        <v>27</v>
      </c>
      <c r="B387">
        <v>2290052</v>
      </c>
      <c r="C387" t="s">
        <v>28</v>
      </c>
      <c r="G387" t="s">
        <v>29</v>
      </c>
      <c r="I387">
        <v>967</v>
      </c>
      <c r="J387" t="s">
        <v>30</v>
      </c>
      <c r="K387" t="s">
        <v>35</v>
      </c>
      <c r="L387">
        <f>VLOOKUP($K387,Key!$A$1:$D$106,2,FALSE)</f>
        <v>43.042490000000001</v>
      </c>
      <c r="M387">
        <f>VLOOKUP($K387,Key!$A$1:$D$106,3,FALSE)</f>
        <v>-87.909959999999998</v>
      </c>
      <c r="N387" t="str">
        <f>VLOOKUP($K387,Key!$A$1:$D$106,4,FALSE)</f>
        <v>Milwaukee</v>
      </c>
      <c r="O387" t="s">
        <v>39</v>
      </c>
      <c r="P387">
        <f>VLOOKUP($O387,Key!$A$1:$D$106,2,FALSE)</f>
        <v>43.053040000000003</v>
      </c>
      <c r="Q387">
        <f>VLOOKUP($O387,Key!$A$1:$D$106,3,FALSE)</f>
        <v>-87.897660000000002</v>
      </c>
      <c r="R387" t="str">
        <f>VLOOKUP($O387,Key!$A$1:$D$106,4,FALSE)</f>
        <v>Milwaukee</v>
      </c>
      <c r="S387">
        <v>6560</v>
      </c>
      <c r="T387">
        <v>0</v>
      </c>
      <c r="U387">
        <v>0</v>
      </c>
      <c r="V387" t="s">
        <v>32</v>
      </c>
      <c r="W387">
        <v>18</v>
      </c>
      <c r="X387">
        <v>17.100000000000001</v>
      </c>
      <c r="Y387">
        <v>720</v>
      </c>
      <c r="Z387" s="5">
        <v>-1</v>
      </c>
      <c r="AA387" s="1">
        <v>43504</v>
      </c>
      <c r="AB387" s="7">
        <f t="shared" si="36"/>
        <v>43497</v>
      </c>
      <c r="AC387" s="7">
        <f t="shared" si="37"/>
        <v>43504</v>
      </c>
      <c r="AD387" s="7" t="str">
        <f t="shared" si="38"/>
        <v>Friday</v>
      </c>
      <c r="AE387" s="2">
        <v>0.6153819444444445</v>
      </c>
      <c r="AF387" s="5">
        <v>1</v>
      </c>
      <c r="AG387" s="1">
        <v>43509</v>
      </c>
      <c r="AH387" s="7">
        <f t="shared" si="39"/>
        <v>43497</v>
      </c>
      <c r="AI387" s="7">
        <f t="shared" si="40"/>
        <v>43509</v>
      </c>
      <c r="AJ387" s="7" t="str">
        <f t="shared" si="41"/>
        <v>Wednesday</v>
      </c>
      <c r="AK387" s="2">
        <v>0.17092592592592593</v>
      </c>
      <c r="AL387" t="s">
        <v>33</v>
      </c>
      <c r="AM387" t="s">
        <v>33</v>
      </c>
      <c r="AN387" t="s">
        <v>46</v>
      </c>
      <c r="AO387" t="s">
        <v>27</v>
      </c>
    </row>
    <row r="388" spans="1:41" x14ac:dyDescent="0.2">
      <c r="A388" t="s">
        <v>27</v>
      </c>
      <c r="B388">
        <v>2290052</v>
      </c>
      <c r="C388" t="s">
        <v>28</v>
      </c>
      <c r="G388" t="s">
        <v>29</v>
      </c>
      <c r="I388">
        <v>11052</v>
      </c>
      <c r="J388" t="s">
        <v>30</v>
      </c>
      <c r="K388" t="s">
        <v>38</v>
      </c>
      <c r="L388">
        <f>VLOOKUP($K388,Key!$A$1:$D$106,2,FALSE)</f>
        <v>43.052460000000004</v>
      </c>
      <c r="M388">
        <f>VLOOKUP($K388,Key!$A$1:$D$106,3,FALSE)</f>
        <v>-87.891000000000005</v>
      </c>
      <c r="N388" t="str">
        <f>VLOOKUP($K388,Key!$A$1:$D$106,4,FALSE)</f>
        <v>Milwaukee</v>
      </c>
      <c r="O388" t="s">
        <v>38</v>
      </c>
      <c r="P388">
        <f>VLOOKUP($O388,Key!$A$1:$D$106,2,FALSE)</f>
        <v>43.052460000000004</v>
      </c>
      <c r="Q388">
        <f>VLOOKUP($O388,Key!$A$1:$D$106,3,FALSE)</f>
        <v>-87.891000000000005</v>
      </c>
      <c r="R388" t="str">
        <f>VLOOKUP($O388,Key!$A$1:$D$106,4,FALSE)</f>
        <v>Milwaukee</v>
      </c>
      <c r="S388">
        <v>1</v>
      </c>
      <c r="T388">
        <v>0</v>
      </c>
      <c r="U388">
        <v>0</v>
      </c>
      <c r="V388" t="s">
        <v>32</v>
      </c>
      <c r="W388">
        <v>0</v>
      </c>
      <c r="X388">
        <v>0</v>
      </c>
      <c r="Y388">
        <v>0</v>
      </c>
      <c r="Z388" s="4">
        <v>-1</v>
      </c>
      <c r="AA388" s="1">
        <v>43510</v>
      </c>
      <c r="AB388" s="6">
        <f t="shared" si="36"/>
        <v>43497</v>
      </c>
      <c r="AC388" s="6">
        <f t="shared" si="37"/>
        <v>43510</v>
      </c>
      <c r="AD388" s="6" t="str">
        <f t="shared" si="38"/>
        <v>Thursday</v>
      </c>
      <c r="AE388" s="2">
        <v>0.44924768518518521</v>
      </c>
      <c r="AF388" s="4">
        <v>1</v>
      </c>
      <c r="AG388" s="1">
        <v>43510</v>
      </c>
      <c r="AH388" s="6">
        <f t="shared" si="39"/>
        <v>43497</v>
      </c>
      <c r="AI388" s="6">
        <f t="shared" si="40"/>
        <v>43510</v>
      </c>
      <c r="AJ388" s="6" t="str">
        <f t="shared" si="41"/>
        <v>Thursday</v>
      </c>
      <c r="AK388" s="2">
        <v>0.44946759259259261</v>
      </c>
      <c r="AL388" t="s">
        <v>32</v>
      </c>
      <c r="AM388" t="s">
        <v>33</v>
      </c>
      <c r="AN388" t="s">
        <v>34</v>
      </c>
      <c r="AO388" t="s">
        <v>27</v>
      </c>
    </row>
    <row r="389" spans="1:41" x14ac:dyDescent="0.2">
      <c r="A389" t="s">
        <v>27</v>
      </c>
      <c r="B389">
        <v>1867043</v>
      </c>
      <c r="C389" t="s">
        <v>28</v>
      </c>
      <c r="G389" t="s">
        <v>29</v>
      </c>
      <c r="I389">
        <v>5566</v>
      </c>
      <c r="J389" t="s">
        <v>30</v>
      </c>
      <c r="K389" t="s">
        <v>79</v>
      </c>
      <c r="L389">
        <f>VLOOKUP($K389,Key!$A$1:$D$106,2,FALSE)</f>
        <v>43.077359999999999</v>
      </c>
      <c r="M389">
        <f>VLOOKUP($K389,Key!$A$1:$D$106,3,FALSE)</f>
        <v>-87.880769999999998</v>
      </c>
      <c r="N389" t="str">
        <f>VLOOKUP($K389,Key!$A$1:$D$106,4,FALSE)</f>
        <v>Milwaukee</v>
      </c>
      <c r="O389" t="s">
        <v>79</v>
      </c>
      <c r="P389">
        <f>VLOOKUP($O389,Key!$A$1:$D$106,2,FALSE)</f>
        <v>43.077359999999999</v>
      </c>
      <c r="Q389">
        <f>VLOOKUP($O389,Key!$A$1:$D$106,3,FALSE)</f>
        <v>-87.880769999999998</v>
      </c>
      <c r="R389" t="str">
        <f>VLOOKUP($O389,Key!$A$1:$D$106,4,FALSE)</f>
        <v>Milwaukee</v>
      </c>
      <c r="S389">
        <v>9</v>
      </c>
      <c r="T389">
        <v>0</v>
      </c>
      <c r="U389">
        <v>0</v>
      </c>
      <c r="V389" t="s">
        <v>32</v>
      </c>
      <c r="W389">
        <v>1</v>
      </c>
      <c r="X389">
        <v>1</v>
      </c>
      <c r="Y389">
        <v>40</v>
      </c>
      <c r="Z389" s="5">
        <v>-1</v>
      </c>
      <c r="AA389" s="1">
        <v>43508</v>
      </c>
      <c r="AB389" s="7">
        <f t="shared" si="36"/>
        <v>43497</v>
      </c>
      <c r="AC389" s="7">
        <f t="shared" si="37"/>
        <v>43508</v>
      </c>
      <c r="AD389" s="7" t="str">
        <f t="shared" si="38"/>
        <v>Tuesday</v>
      </c>
      <c r="AE389" s="2">
        <v>0.33219907407407406</v>
      </c>
      <c r="AF389" s="5">
        <v>1</v>
      </c>
      <c r="AG389" s="1">
        <v>43508</v>
      </c>
      <c r="AH389" s="7">
        <f t="shared" si="39"/>
        <v>43497</v>
      </c>
      <c r="AI389" s="7">
        <f t="shared" si="40"/>
        <v>43508</v>
      </c>
      <c r="AJ389" s="7" t="str">
        <f t="shared" si="41"/>
        <v>Tuesday</v>
      </c>
      <c r="AK389" s="2">
        <v>0.33854166666666669</v>
      </c>
      <c r="AL389" t="s">
        <v>32</v>
      </c>
      <c r="AM389" t="s">
        <v>33</v>
      </c>
      <c r="AN389" t="s">
        <v>34</v>
      </c>
      <c r="AO389" t="s">
        <v>27</v>
      </c>
    </row>
    <row r="390" spans="1:41" x14ac:dyDescent="0.2">
      <c r="A390" t="s">
        <v>27</v>
      </c>
      <c r="B390">
        <v>2290052</v>
      </c>
      <c r="C390" t="s">
        <v>28</v>
      </c>
      <c r="G390" t="s">
        <v>29</v>
      </c>
      <c r="I390">
        <v>11080</v>
      </c>
      <c r="J390" t="s">
        <v>30</v>
      </c>
      <c r="K390" t="s">
        <v>105</v>
      </c>
      <c r="L390">
        <f>VLOOKUP($K390,Key!$A$1:$D$106,2,FALSE)</f>
        <v>43.026470000000003</v>
      </c>
      <c r="M390">
        <f>VLOOKUP($K390,Key!$A$1:$D$106,3,FALSE)</f>
        <v>-87.918040000000005</v>
      </c>
      <c r="N390" t="str">
        <f>VLOOKUP($K390,Key!$A$1:$D$106,4,FALSE)</f>
        <v>Milwaukee</v>
      </c>
      <c r="O390" t="s">
        <v>53</v>
      </c>
      <c r="P390">
        <f>VLOOKUP($O390,Key!$A$1:$D$106,2,FALSE)</f>
        <v>43.049909999999997</v>
      </c>
      <c r="Q390">
        <f>VLOOKUP($O390,Key!$A$1:$D$106,3,FALSE)</f>
        <v>-87.914237</v>
      </c>
      <c r="R390" t="str">
        <f>VLOOKUP($O390,Key!$A$1:$D$106,4,FALSE)</f>
        <v>Milwaukee</v>
      </c>
      <c r="S390">
        <v>264</v>
      </c>
      <c r="T390">
        <v>0</v>
      </c>
      <c r="U390">
        <v>0</v>
      </c>
      <c r="V390" t="s">
        <v>32</v>
      </c>
      <c r="W390">
        <v>18</v>
      </c>
      <c r="X390">
        <v>17.100000000000001</v>
      </c>
      <c r="Y390">
        <v>720</v>
      </c>
      <c r="Z390" s="4">
        <v>-1</v>
      </c>
      <c r="AA390" s="1">
        <v>43521</v>
      </c>
      <c r="AB390" s="6">
        <f t="shared" si="36"/>
        <v>43497</v>
      </c>
      <c r="AC390" s="6">
        <f t="shared" si="37"/>
        <v>43521</v>
      </c>
      <c r="AD390" s="6" t="str">
        <f t="shared" si="38"/>
        <v>Monday</v>
      </c>
      <c r="AE390" s="2">
        <v>0.42193287037037036</v>
      </c>
      <c r="AF390" s="4">
        <v>1</v>
      </c>
      <c r="AG390" s="1">
        <v>43521</v>
      </c>
      <c r="AH390" s="6">
        <f t="shared" si="39"/>
        <v>43497</v>
      </c>
      <c r="AI390" s="6">
        <f t="shared" si="40"/>
        <v>43521</v>
      </c>
      <c r="AJ390" s="6" t="str">
        <f t="shared" si="41"/>
        <v>Monday</v>
      </c>
      <c r="AK390" s="2">
        <v>0.60545138888888894</v>
      </c>
      <c r="AL390" t="s">
        <v>33</v>
      </c>
      <c r="AM390" t="s">
        <v>33</v>
      </c>
      <c r="AN390" t="s">
        <v>46</v>
      </c>
      <c r="AO390" t="s">
        <v>27</v>
      </c>
    </row>
    <row r="391" spans="1:41" x14ac:dyDescent="0.2">
      <c r="A391" t="s">
        <v>27</v>
      </c>
      <c r="B391">
        <v>2290052</v>
      </c>
      <c r="C391" t="s">
        <v>28</v>
      </c>
      <c r="G391" t="s">
        <v>29</v>
      </c>
      <c r="I391">
        <v>37</v>
      </c>
      <c r="J391" t="s">
        <v>30</v>
      </c>
      <c r="K391" t="s">
        <v>54</v>
      </c>
      <c r="L391">
        <f>VLOOKUP($K391,Key!$A$1:$D$106,2,FALSE)</f>
        <v>43.028709999999997</v>
      </c>
      <c r="M391">
        <f>VLOOKUP($K391,Key!$A$1:$D$106,3,FALSE)</f>
        <v>-87.9041</v>
      </c>
      <c r="N391" t="str">
        <f>VLOOKUP($K391,Key!$A$1:$D$106,4,FALSE)</f>
        <v>Milwaukee</v>
      </c>
      <c r="O391" t="s">
        <v>53</v>
      </c>
      <c r="P391">
        <f>VLOOKUP($O391,Key!$A$1:$D$106,2,FALSE)</f>
        <v>43.049909999999997</v>
      </c>
      <c r="Q391">
        <f>VLOOKUP($O391,Key!$A$1:$D$106,3,FALSE)</f>
        <v>-87.914237</v>
      </c>
      <c r="R391" t="str">
        <f>VLOOKUP($O391,Key!$A$1:$D$106,4,FALSE)</f>
        <v>Milwaukee</v>
      </c>
      <c r="S391">
        <v>1007</v>
      </c>
      <c r="T391">
        <v>0</v>
      </c>
      <c r="U391">
        <v>0</v>
      </c>
      <c r="V391" t="s">
        <v>32</v>
      </c>
      <c r="W391">
        <v>18</v>
      </c>
      <c r="X391">
        <v>17.100000000000001</v>
      </c>
      <c r="Y391">
        <v>720</v>
      </c>
      <c r="Z391" s="4">
        <v>-1</v>
      </c>
      <c r="AA391" s="1">
        <v>43517</v>
      </c>
      <c r="AB391" s="6">
        <f t="shared" si="36"/>
        <v>43497</v>
      </c>
      <c r="AC391" s="6">
        <f t="shared" si="37"/>
        <v>43517</v>
      </c>
      <c r="AD391" s="6" t="str">
        <f t="shared" si="38"/>
        <v>Thursday</v>
      </c>
      <c r="AE391" s="2">
        <v>0.6700462962962962</v>
      </c>
      <c r="AF391" s="4">
        <v>1</v>
      </c>
      <c r="AG391" s="1">
        <v>43518</v>
      </c>
      <c r="AH391" s="6">
        <f t="shared" si="39"/>
        <v>43497</v>
      </c>
      <c r="AI391" s="6">
        <f t="shared" si="40"/>
        <v>43518</v>
      </c>
      <c r="AJ391" s="6" t="str">
        <f t="shared" si="41"/>
        <v>Friday</v>
      </c>
      <c r="AK391" s="2">
        <v>0.36901620370370369</v>
      </c>
      <c r="AL391" t="s">
        <v>33</v>
      </c>
      <c r="AM391" t="s">
        <v>33</v>
      </c>
      <c r="AN391" t="s">
        <v>46</v>
      </c>
      <c r="AO391" t="s">
        <v>27</v>
      </c>
    </row>
    <row r="392" spans="1:41" x14ac:dyDescent="0.2">
      <c r="A392" t="s">
        <v>27</v>
      </c>
      <c r="B392">
        <v>552586</v>
      </c>
      <c r="C392" t="s">
        <v>28</v>
      </c>
      <c r="G392" t="s">
        <v>29</v>
      </c>
      <c r="I392">
        <v>12540</v>
      </c>
      <c r="J392" t="s">
        <v>30</v>
      </c>
      <c r="K392" t="s">
        <v>31</v>
      </c>
      <c r="L392">
        <f>VLOOKUP($K392,Key!$A$1:$D$106,2,FALSE)</f>
        <v>43.034619999999997</v>
      </c>
      <c r="M392">
        <f>VLOOKUP($K392,Key!$A$1:$D$106,3,FALSE)</f>
        <v>-87.917500000000004</v>
      </c>
      <c r="N392" t="str">
        <f>VLOOKUP($K392,Key!$A$1:$D$106,4,FALSE)</f>
        <v>Milwaukee</v>
      </c>
      <c r="O392" t="s">
        <v>31</v>
      </c>
      <c r="P392">
        <f>VLOOKUP($O392,Key!$A$1:$D$106,2,FALSE)</f>
        <v>43.034619999999997</v>
      </c>
      <c r="Q392">
        <f>VLOOKUP($O392,Key!$A$1:$D$106,3,FALSE)</f>
        <v>-87.917500000000004</v>
      </c>
      <c r="R392" t="str">
        <f>VLOOKUP($O392,Key!$A$1:$D$106,4,FALSE)</f>
        <v>Milwaukee</v>
      </c>
      <c r="S392">
        <v>10</v>
      </c>
      <c r="T392">
        <v>0</v>
      </c>
      <c r="U392">
        <v>0</v>
      </c>
      <c r="V392" t="s">
        <v>32</v>
      </c>
      <c r="W392">
        <v>1</v>
      </c>
      <c r="X392">
        <v>1</v>
      </c>
      <c r="Y392">
        <v>40</v>
      </c>
      <c r="Z392" s="5">
        <v>-1</v>
      </c>
      <c r="AA392" s="1">
        <v>43498</v>
      </c>
      <c r="AB392" s="7">
        <f t="shared" si="36"/>
        <v>43497</v>
      </c>
      <c r="AC392" s="7">
        <f t="shared" si="37"/>
        <v>43498</v>
      </c>
      <c r="AD392" s="7" t="str">
        <f t="shared" si="38"/>
        <v>Saturday</v>
      </c>
      <c r="AE392" s="2">
        <v>0.48546296296296299</v>
      </c>
      <c r="AF392" s="5">
        <v>1</v>
      </c>
      <c r="AG392" s="1">
        <v>43498</v>
      </c>
      <c r="AH392" s="7">
        <f t="shared" si="39"/>
        <v>43497</v>
      </c>
      <c r="AI392" s="7">
        <f t="shared" si="40"/>
        <v>43498</v>
      </c>
      <c r="AJ392" s="7" t="str">
        <f t="shared" si="41"/>
        <v>Saturday</v>
      </c>
      <c r="AK392" s="2">
        <v>0.49283564814814818</v>
      </c>
      <c r="AL392" t="s">
        <v>32</v>
      </c>
      <c r="AM392" t="s">
        <v>33</v>
      </c>
      <c r="AN392" t="s">
        <v>34</v>
      </c>
      <c r="AO392" t="s">
        <v>27</v>
      </c>
    </row>
    <row r="393" spans="1:41" x14ac:dyDescent="0.2">
      <c r="A393" t="s">
        <v>27</v>
      </c>
      <c r="B393">
        <v>1164213</v>
      </c>
      <c r="C393" t="s">
        <v>28</v>
      </c>
      <c r="G393" t="s">
        <v>29</v>
      </c>
      <c r="I393">
        <v>11139</v>
      </c>
      <c r="J393" t="s">
        <v>30</v>
      </c>
      <c r="K393" t="s">
        <v>49</v>
      </c>
      <c r="L393">
        <f>VLOOKUP($K393,Key!$A$1:$D$106,2,FALSE)</f>
        <v>43.03913</v>
      </c>
      <c r="M393">
        <f>VLOOKUP($K393,Key!$A$1:$D$106,3,FALSE)</f>
        <v>-87.916150000000002</v>
      </c>
      <c r="N393" t="str">
        <f>VLOOKUP($K393,Key!$A$1:$D$106,4,FALSE)</f>
        <v>Milwaukee</v>
      </c>
      <c r="O393" t="s">
        <v>49</v>
      </c>
      <c r="P393">
        <f>VLOOKUP($O393,Key!$A$1:$D$106,2,FALSE)</f>
        <v>43.03913</v>
      </c>
      <c r="Q393">
        <f>VLOOKUP($O393,Key!$A$1:$D$106,3,FALSE)</f>
        <v>-87.916150000000002</v>
      </c>
      <c r="R393" t="str">
        <f>VLOOKUP($O393,Key!$A$1:$D$106,4,FALSE)</f>
        <v>Milwaukee</v>
      </c>
      <c r="S393">
        <v>11</v>
      </c>
      <c r="T393">
        <v>0</v>
      </c>
      <c r="U393">
        <v>0</v>
      </c>
      <c r="V393" t="s">
        <v>32</v>
      </c>
      <c r="W393">
        <v>1</v>
      </c>
      <c r="X393">
        <v>1</v>
      </c>
      <c r="Y393">
        <v>40</v>
      </c>
      <c r="Z393" s="4">
        <v>-1</v>
      </c>
      <c r="AA393" s="1">
        <v>43516</v>
      </c>
      <c r="AB393" s="6">
        <f t="shared" si="36"/>
        <v>43497</v>
      </c>
      <c r="AC393" s="6">
        <f t="shared" si="37"/>
        <v>43516</v>
      </c>
      <c r="AD393" s="6" t="str">
        <f t="shared" si="38"/>
        <v>Wednesday</v>
      </c>
      <c r="AE393" s="2">
        <v>0.37699074074074074</v>
      </c>
      <c r="AF393" s="4">
        <v>1</v>
      </c>
      <c r="AG393" s="1">
        <v>43516</v>
      </c>
      <c r="AH393" s="6">
        <f t="shared" si="39"/>
        <v>43497</v>
      </c>
      <c r="AI393" s="6">
        <f t="shared" si="40"/>
        <v>43516</v>
      </c>
      <c r="AJ393" s="6" t="str">
        <f t="shared" si="41"/>
        <v>Wednesday</v>
      </c>
      <c r="AK393" s="2">
        <v>0.38436342592592593</v>
      </c>
      <c r="AL393" t="s">
        <v>32</v>
      </c>
      <c r="AM393" t="s">
        <v>33</v>
      </c>
      <c r="AN393" t="s">
        <v>34</v>
      </c>
      <c r="AO393" t="s">
        <v>27</v>
      </c>
    </row>
    <row r="394" spans="1:41" x14ac:dyDescent="0.2">
      <c r="A394" t="s">
        <v>27</v>
      </c>
      <c r="B394">
        <v>1865798</v>
      </c>
      <c r="C394" t="s">
        <v>28</v>
      </c>
      <c r="G394" t="s">
        <v>29</v>
      </c>
      <c r="I394">
        <v>11167</v>
      </c>
      <c r="J394" t="s">
        <v>30</v>
      </c>
      <c r="K394" t="s">
        <v>62</v>
      </c>
      <c r="L394">
        <f>VLOOKUP($K394,Key!$A$1:$D$106,2,FALSE)</f>
        <v>43.041646999999998</v>
      </c>
      <c r="M394">
        <f>VLOOKUP($K394,Key!$A$1:$D$106,3,FALSE)</f>
        <v>-87.927257999999995</v>
      </c>
      <c r="N394" t="str">
        <f>VLOOKUP($K394,Key!$A$1:$D$106,4,FALSE)</f>
        <v>Milwaukee</v>
      </c>
      <c r="O394" t="s">
        <v>62</v>
      </c>
      <c r="P394">
        <f>VLOOKUP($O394,Key!$A$1:$D$106,2,FALSE)</f>
        <v>43.041646999999998</v>
      </c>
      <c r="Q394">
        <f>VLOOKUP($O394,Key!$A$1:$D$106,3,FALSE)</f>
        <v>-87.927257999999995</v>
      </c>
      <c r="R394" t="str">
        <f>VLOOKUP($O394,Key!$A$1:$D$106,4,FALSE)</f>
        <v>Milwaukee</v>
      </c>
      <c r="S394">
        <v>18</v>
      </c>
      <c r="T394">
        <v>0</v>
      </c>
      <c r="U394">
        <v>0</v>
      </c>
      <c r="V394" t="s">
        <v>32</v>
      </c>
      <c r="W394">
        <v>2</v>
      </c>
      <c r="X394">
        <v>1.9</v>
      </c>
      <c r="Y394">
        <v>80</v>
      </c>
      <c r="Z394" s="5">
        <v>-1</v>
      </c>
      <c r="AA394" s="1">
        <v>43498</v>
      </c>
      <c r="AB394" s="7">
        <f t="shared" si="36"/>
        <v>43497</v>
      </c>
      <c r="AC394" s="7">
        <f t="shared" si="37"/>
        <v>43498</v>
      </c>
      <c r="AD394" s="7" t="str">
        <f t="shared" si="38"/>
        <v>Saturday</v>
      </c>
      <c r="AE394" s="2">
        <v>0.48245370370370372</v>
      </c>
      <c r="AF394" s="5">
        <v>1</v>
      </c>
      <c r="AG394" s="1">
        <v>43498</v>
      </c>
      <c r="AH394" s="7">
        <f t="shared" si="39"/>
        <v>43497</v>
      </c>
      <c r="AI394" s="7">
        <f t="shared" si="40"/>
        <v>43498</v>
      </c>
      <c r="AJ394" s="7" t="str">
        <f t="shared" si="41"/>
        <v>Saturday</v>
      </c>
      <c r="AK394" s="2">
        <v>0.49503472222222222</v>
      </c>
      <c r="AL394" t="s">
        <v>32</v>
      </c>
      <c r="AM394" t="s">
        <v>33</v>
      </c>
      <c r="AN394" t="s">
        <v>34</v>
      </c>
      <c r="AO394" t="s">
        <v>27</v>
      </c>
    </row>
    <row r="395" spans="1:41" x14ac:dyDescent="0.2">
      <c r="A395" t="s">
        <v>27</v>
      </c>
      <c r="B395">
        <v>1164213</v>
      </c>
      <c r="C395" t="s">
        <v>28</v>
      </c>
      <c r="G395" t="s">
        <v>29</v>
      </c>
      <c r="I395">
        <v>12560</v>
      </c>
      <c r="J395" t="s">
        <v>30</v>
      </c>
      <c r="K395" t="s">
        <v>75</v>
      </c>
      <c r="L395">
        <f>VLOOKUP($K395,Key!$A$1:$D$106,2,FALSE)</f>
        <v>43.038600000000002</v>
      </c>
      <c r="M395">
        <f>VLOOKUP($K395,Key!$A$1:$D$106,3,FALSE)</f>
        <v>-87.912099999999995</v>
      </c>
      <c r="N395" t="str">
        <f>VLOOKUP($K395,Key!$A$1:$D$106,4,FALSE)</f>
        <v>Milwaukee</v>
      </c>
      <c r="O395" t="s">
        <v>53</v>
      </c>
      <c r="P395">
        <f>VLOOKUP($O395,Key!$A$1:$D$106,2,FALSE)</f>
        <v>43.049909999999997</v>
      </c>
      <c r="Q395">
        <f>VLOOKUP($O395,Key!$A$1:$D$106,3,FALSE)</f>
        <v>-87.914237</v>
      </c>
      <c r="R395" t="str">
        <f>VLOOKUP($O395,Key!$A$1:$D$106,4,FALSE)</f>
        <v>Milwaukee</v>
      </c>
      <c r="S395">
        <v>285</v>
      </c>
      <c r="T395">
        <v>0</v>
      </c>
      <c r="U395">
        <v>0</v>
      </c>
      <c r="V395" t="s">
        <v>32</v>
      </c>
      <c r="W395">
        <v>18</v>
      </c>
      <c r="X395">
        <v>17.100000000000001</v>
      </c>
      <c r="Y395">
        <v>720</v>
      </c>
      <c r="Z395" s="4">
        <v>-1</v>
      </c>
      <c r="AA395" s="1">
        <v>43519</v>
      </c>
      <c r="AB395" s="6">
        <f t="shared" si="36"/>
        <v>43497</v>
      </c>
      <c r="AC395" s="6">
        <f t="shared" si="37"/>
        <v>43519</v>
      </c>
      <c r="AD395" s="6" t="str">
        <f t="shared" si="38"/>
        <v>Saturday</v>
      </c>
      <c r="AE395" s="2">
        <v>0.49903935185185189</v>
      </c>
      <c r="AF395" s="4">
        <v>1</v>
      </c>
      <c r="AG395" s="1">
        <v>43519</v>
      </c>
      <c r="AH395" s="6">
        <f t="shared" si="39"/>
        <v>43497</v>
      </c>
      <c r="AI395" s="6">
        <f t="shared" si="40"/>
        <v>43519</v>
      </c>
      <c r="AJ395" s="6" t="str">
        <f t="shared" si="41"/>
        <v>Saturday</v>
      </c>
      <c r="AK395" s="2">
        <v>0.69678240740740749</v>
      </c>
      <c r="AL395" t="s">
        <v>33</v>
      </c>
      <c r="AM395" t="s">
        <v>33</v>
      </c>
      <c r="AN395" t="s">
        <v>46</v>
      </c>
      <c r="AO395" t="s">
        <v>27</v>
      </c>
    </row>
    <row r="396" spans="1:41" x14ac:dyDescent="0.2">
      <c r="A396" t="s">
        <v>27</v>
      </c>
      <c r="B396">
        <v>2290052</v>
      </c>
      <c r="C396" t="s">
        <v>28</v>
      </c>
      <c r="G396" t="s">
        <v>29</v>
      </c>
      <c r="I396">
        <v>12535</v>
      </c>
      <c r="J396" t="s">
        <v>30</v>
      </c>
      <c r="K396" t="s">
        <v>60</v>
      </c>
      <c r="L396">
        <f>VLOOKUP($K396,Key!$A$1:$D$106,2,FALSE)</f>
        <v>43.037300000000002</v>
      </c>
      <c r="M396">
        <f>VLOOKUP($K396,Key!$A$1:$D$106,3,FALSE)</f>
        <v>-87.915800000000004</v>
      </c>
      <c r="N396" t="str">
        <f>VLOOKUP($K396,Key!$A$1:$D$106,4,FALSE)</f>
        <v>Milwaukee</v>
      </c>
      <c r="O396" t="s">
        <v>53</v>
      </c>
      <c r="P396">
        <f>VLOOKUP($O396,Key!$A$1:$D$106,2,FALSE)</f>
        <v>43.049909999999997</v>
      </c>
      <c r="Q396">
        <f>VLOOKUP($O396,Key!$A$1:$D$106,3,FALSE)</f>
        <v>-87.914237</v>
      </c>
      <c r="R396" t="str">
        <f>VLOOKUP($O396,Key!$A$1:$D$106,4,FALSE)</f>
        <v>Milwaukee</v>
      </c>
      <c r="S396">
        <v>40</v>
      </c>
      <c r="T396">
        <v>0</v>
      </c>
      <c r="U396">
        <v>0</v>
      </c>
      <c r="V396" t="s">
        <v>32</v>
      </c>
      <c r="W396">
        <v>5</v>
      </c>
      <c r="X396">
        <v>4.8</v>
      </c>
      <c r="Y396">
        <v>200</v>
      </c>
      <c r="Z396" s="5">
        <v>-1</v>
      </c>
      <c r="AA396" s="1">
        <v>43502</v>
      </c>
      <c r="AB396" s="7">
        <f t="shared" si="36"/>
        <v>43497</v>
      </c>
      <c r="AC396" s="7">
        <f t="shared" si="37"/>
        <v>43502</v>
      </c>
      <c r="AD396" s="7" t="str">
        <f t="shared" si="38"/>
        <v>Wednesday</v>
      </c>
      <c r="AE396" s="2">
        <v>0.63378472222222226</v>
      </c>
      <c r="AF396" s="5">
        <v>1</v>
      </c>
      <c r="AG396" s="1">
        <v>43502</v>
      </c>
      <c r="AH396" s="7">
        <f t="shared" si="39"/>
        <v>43497</v>
      </c>
      <c r="AI396" s="7">
        <f t="shared" si="40"/>
        <v>43502</v>
      </c>
      <c r="AJ396" s="7" t="str">
        <f t="shared" si="41"/>
        <v>Wednesday</v>
      </c>
      <c r="AK396" s="2">
        <v>0.66158564814814813</v>
      </c>
      <c r="AL396" t="s">
        <v>33</v>
      </c>
      <c r="AM396" t="s">
        <v>33</v>
      </c>
      <c r="AN396" t="s">
        <v>46</v>
      </c>
      <c r="AO396" t="s">
        <v>27</v>
      </c>
    </row>
    <row r="397" spans="1:41" x14ac:dyDescent="0.2">
      <c r="A397" t="s">
        <v>27</v>
      </c>
      <c r="B397">
        <v>2290052</v>
      </c>
      <c r="C397" t="s">
        <v>28</v>
      </c>
      <c r="G397" t="s">
        <v>29</v>
      </c>
      <c r="I397">
        <v>11130</v>
      </c>
      <c r="J397" t="s">
        <v>30</v>
      </c>
      <c r="K397" t="s">
        <v>72</v>
      </c>
      <c r="L397">
        <f>VLOOKUP($K397,Key!$A$1:$D$106,2,FALSE)</f>
        <v>43.05847</v>
      </c>
      <c r="M397">
        <f>VLOOKUP($K397,Key!$A$1:$D$106,3,FALSE)</f>
        <v>-87.898079999999993</v>
      </c>
      <c r="N397" t="str">
        <f>VLOOKUP($K397,Key!$A$1:$D$106,4,FALSE)</f>
        <v>Milwaukee</v>
      </c>
      <c r="O397" t="s">
        <v>72</v>
      </c>
      <c r="P397">
        <f>VLOOKUP($O397,Key!$A$1:$D$106,2,FALSE)</f>
        <v>43.05847</v>
      </c>
      <c r="Q397">
        <f>VLOOKUP($O397,Key!$A$1:$D$106,3,FALSE)</f>
        <v>-87.898079999999993</v>
      </c>
      <c r="R397" t="str">
        <f>VLOOKUP($O397,Key!$A$1:$D$106,4,FALSE)</f>
        <v>Milwaukee</v>
      </c>
      <c r="S397">
        <v>0</v>
      </c>
      <c r="T397">
        <v>0</v>
      </c>
      <c r="U397">
        <v>0</v>
      </c>
      <c r="V397" t="s">
        <v>32</v>
      </c>
      <c r="W397">
        <v>0</v>
      </c>
      <c r="X397">
        <v>0</v>
      </c>
      <c r="Y397">
        <v>0</v>
      </c>
      <c r="Z397" s="4">
        <v>-1</v>
      </c>
      <c r="AA397" s="1">
        <v>43510</v>
      </c>
      <c r="AB397" s="6">
        <f t="shared" si="36"/>
        <v>43497</v>
      </c>
      <c r="AC397" s="6">
        <f t="shared" si="37"/>
        <v>43510</v>
      </c>
      <c r="AD397" s="6" t="str">
        <f t="shared" si="38"/>
        <v>Thursday</v>
      </c>
      <c r="AE397" s="2">
        <v>0.53355324074074073</v>
      </c>
      <c r="AF397" s="4">
        <v>1</v>
      </c>
      <c r="AG397" s="1">
        <v>43510</v>
      </c>
      <c r="AH397" s="6">
        <f t="shared" si="39"/>
        <v>43497</v>
      </c>
      <c r="AI397" s="6">
        <f t="shared" si="40"/>
        <v>43510</v>
      </c>
      <c r="AJ397" s="6" t="str">
        <f t="shared" si="41"/>
        <v>Thursday</v>
      </c>
      <c r="AK397" s="2">
        <v>0.53365740740740741</v>
      </c>
      <c r="AL397" t="s">
        <v>32</v>
      </c>
      <c r="AM397" t="s">
        <v>33</v>
      </c>
      <c r="AN397" t="s">
        <v>34</v>
      </c>
      <c r="AO397" t="s">
        <v>27</v>
      </c>
    </row>
    <row r="398" spans="1:41" x14ac:dyDescent="0.2">
      <c r="A398" t="s">
        <v>27</v>
      </c>
      <c r="B398">
        <v>871693</v>
      </c>
      <c r="C398" t="s">
        <v>28</v>
      </c>
      <c r="G398" t="s">
        <v>29</v>
      </c>
      <c r="I398">
        <v>11143</v>
      </c>
      <c r="J398" t="s">
        <v>30</v>
      </c>
      <c r="K398" t="s">
        <v>54</v>
      </c>
      <c r="L398">
        <f>VLOOKUP($K398,Key!$A$1:$D$106,2,FALSE)</f>
        <v>43.028709999999997</v>
      </c>
      <c r="M398">
        <f>VLOOKUP($K398,Key!$A$1:$D$106,3,FALSE)</f>
        <v>-87.9041</v>
      </c>
      <c r="N398" t="str">
        <f>VLOOKUP($K398,Key!$A$1:$D$106,4,FALSE)</f>
        <v>Milwaukee</v>
      </c>
      <c r="O398" t="s">
        <v>54</v>
      </c>
      <c r="P398">
        <f>VLOOKUP($O398,Key!$A$1:$D$106,2,FALSE)</f>
        <v>43.028709999999997</v>
      </c>
      <c r="Q398">
        <f>VLOOKUP($O398,Key!$A$1:$D$106,3,FALSE)</f>
        <v>-87.9041</v>
      </c>
      <c r="R398" t="str">
        <f>VLOOKUP($O398,Key!$A$1:$D$106,4,FALSE)</f>
        <v>Milwaukee</v>
      </c>
      <c r="S398">
        <v>0</v>
      </c>
      <c r="T398">
        <v>0</v>
      </c>
      <c r="U398">
        <v>0</v>
      </c>
      <c r="V398" t="s">
        <v>32</v>
      </c>
      <c r="W398">
        <v>0</v>
      </c>
      <c r="X398">
        <v>0</v>
      </c>
      <c r="Y398">
        <v>0</v>
      </c>
      <c r="Z398" s="5">
        <v>-1</v>
      </c>
      <c r="AA398" s="1">
        <v>43509</v>
      </c>
      <c r="AB398" s="7">
        <f t="shared" si="36"/>
        <v>43497</v>
      </c>
      <c r="AC398" s="7">
        <f t="shared" si="37"/>
        <v>43509</v>
      </c>
      <c r="AD398" s="7" t="str">
        <f t="shared" si="38"/>
        <v>Wednesday</v>
      </c>
      <c r="AE398" s="2">
        <v>0.65099537037037036</v>
      </c>
      <c r="AF398" s="5">
        <v>1</v>
      </c>
      <c r="AG398" s="1">
        <v>43509</v>
      </c>
      <c r="AH398" s="7">
        <f t="shared" si="39"/>
        <v>43497</v>
      </c>
      <c r="AI398" s="7">
        <f t="shared" si="40"/>
        <v>43509</v>
      </c>
      <c r="AJ398" s="7" t="str">
        <f t="shared" si="41"/>
        <v>Wednesday</v>
      </c>
      <c r="AK398" s="2">
        <v>0.65118055555555554</v>
      </c>
      <c r="AL398" t="s">
        <v>32</v>
      </c>
      <c r="AM398" t="s">
        <v>33</v>
      </c>
      <c r="AN398" t="s">
        <v>34</v>
      </c>
      <c r="AO398" t="s">
        <v>27</v>
      </c>
    </row>
    <row r="399" spans="1:41" x14ac:dyDescent="0.2">
      <c r="A399" t="s">
        <v>27</v>
      </c>
      <c r="B399">
        <v>552586</v>
      </c>
      <c r="C399" t="s">
        <v>28</v>
      </c>
      <c r="G399" t="s">
        <v>29</v>
      </c>
      <c r="I399">
        <v>11137</v>
      </c>
      <c r="J399" t="s">
        <v>30</v>
      </c>
      <c r="K399" t="s">
        <v>37</v>
      </c>
      <c r="L399">
        <f>VLOOKUP($K399,Key!$A$1:$D$106,2,FALSE)</f>
        <v>43.04804</v>
      </c>
      <c r="M399">
        <f>VLOOKUP($K399,Key!$A$1:$D$106,3,FALSE)</f>
        <v>-87.896720000000002</v>
      </c>
      <c r="N399" t="str">
        <f>VLOOKUP($K399,Key!$A$1:$D$106,4,FALSE)</f>
        <v>Milwaukee</v>
      </c>
      <c r="O399" t="s">
        <v>37</v>
      </c>
      <c r="P399">
        <f>VLOOKUP($O399,Key!$A$1:$D$106,2,FALSE)</f>
        <v>43.04804</v>
      </c>
      <c r="Q399">
        <f>VLOOKUP($O399,Key!$A$1:$D$106,3,FALSE)</f>
        <v>-87.896720000000002</v>
      </c>
      <c r="R399" t="str">
        <f>VLOOKUP($O399,Key!$A$1:$D$106,4,FALSE)</f>
        <v>Milwaukee</v>
      </c>
      <c r="S399">
        <v>0</v>
      </c>
      <c r="T399">
        <v>0</v>
      </c>
      <c r="U399">
        <v>0</v>
      </c>
      <c r="V399" t="s">
        <v>32</v>
      </c>
      <c r="W399">
        <v>0</v>
      </c>
      <c r="X399">
        <v>0</v>
      </c>
      <c r="Y399">
        <v>0</v>
      </c>
      <c r="Z399" s="4">
        <v>-1</v>
      </c>
      <c r="AA399" s="1">
        <v>43498</v>
      </c>
      <c r="AB399" s="6">
        <f t="shared" si="36"/>
        <v>43497</v>
      </c>
      <c r="AC399" s="6">
        <f t="shared" si="37"/>
        <v>43498</v>
      </c>
      <c r="AD399" s="6" t="str">
        <f t="shared" si="38"/>
        <v>Saturday</v>
      </c>
      <c r="AE399" s="2">
        <v>0.58473379629629629</v>
      </c>
      <c r="AF399" s="4">
        <v>1</v>
      </c>
      <c r="AG399" s="1">
        <v>43498</v>
      </c>
      <c r="AH399" s="6">
        <f t="shared" si="39"/>
        <v>43497</v>
      </c>
      <c r="AI399" s="6">
        <f t="shared" si="40"/>
        <v>43498</v>
      </c>
      <c r="AJ399" s="6" t="str">
        <f t="shared" si="41"/>
        <v>Saturday</v>
      </c>
      <c r="AK399" s="2">
        <v>0.58527777777777779</v>
      </c>
      <c r="AL399" t="s">
        <v>32</v>
      </c>
      <c r="AM399" t="s">
        <v>33</v>
      </c>
      <c r="AN399" t="s">
        <v>34</v>
      </c>
      <c r="AO399" t="s">
        <v>27</v>
      </c>
    </row>
    <row r="400" spans="1:41" x14ac:dyDescent="0.2">
      <c r="A400" t="s">
        <v>27</v>
      </c>
      <c r="B400">
        <v>1164213</v>
      </c>
      <c r="C400" t="s">
        <v>28</v>
      </c>
      <c r="G400" t="s">
        <v>29</v>
      </c>
      <c r="I400">
        <v>5457</v>
      </c>
      <c r="J400" t="s">
        <v>30</v>
      </c>
      <c r="K400" t="s">
        <v>66</v>
      </c>
      <c r="L400">
        <f>VLOOKUP($K400,Key!$A$1:$D$106,2,FALSE)</f>
        <v>43.036900000000003</v>
      </c>
      <c r="M400">
        <f>VLOOKUP($K400,Key!$A$1:$D$106,3,FALSE)</f>
        <v>-87.89667</v>
      </c>
      <c r="N400" t="str">
        <f>VLOOKUP($K400,Key!$A$1:$D$106,4,FALSE)</f>
        <v>Milwaukee</v>
      </c>
      <c r="O400" t="s">
        <v>66</v>
      </c>
      <c r="P400">
        <f>VLOOKUP($O400,Key!$A$1:$D$106,2,FALSE)</f>
        <v>43.036900000000003</v>
      </c>
      <c r="Q400">
        <f>VLOOKUP($O400,Key!$A$1:$D$106,3,FALSE)</f>
        <v>-87.89667</v>
      </c>
      <c r="R400" t="str">
        <f>VLOOKUP($O400,Key!$A$1:$D$106,4,FALSE)</f>
        <v>Milwaukee</v>
      </c>
      <c r="S400">
        <v>1</v>
      </c>
      <c r="T400">
        <v>0</v>
      </c>
      <c r="U400">
        <v>0</v>
      </c>
      <c r="V400" t="s">
        <v>32</v>
      </c>
      <c r="W400">
        <v>0</v>
      </c>
      <c r="X400">
        <v>0</v>
      </c>
      <c r="Y400">
        <v>0</v>
      </c>
      <c r="Z400" s="5">
        <v>-1</v>
      </c>
      <c r="AA400" s="1">
        <v>43498</v>
      </c>
      <c r="AB400" s="7">
        <f t="shared" si="36"/>
        <v>43497</v>
      </c>
      <c r="AC400" s="7">
        <f t="shared" si="37"/>
        <v>43498</v>
      </c>
      <c r="AD400" s="7" t="str">
        <f t="shared" si="38"/>
        <v>Saturday</v>
      </c>
      <c r="AE400" s="2">
        <v>0.71239583333333334</v>
      </c>
      <c r="AF400" s="5">
        <v>1</v>
      </c>
      <c r="AG400" s="1">
        <v>43498</v>
      </c>
      <c r="AH400" s="7">
        <f t="shared" si="39"/>
        <v>43497</v>
      </c>
      <c r="AI400" s="7">
        <f t="shared" si="40"/>
        <v>43498</v>
      </c>
      <c r="AJ400" s="7" t="str">
        <f t="shared" si="41"/>
        <v>Saturday</v>
      </c>
      <c r="AK400" s="2">
        <v>0.71256944444444448</v>
      </c>
      <c r="AL400" t="s">
        <v>32</v>
      </c>
      <c r="AM400" t="s">
        <v>33</v>
      </c>
      <c r="AN400" t="s">
        <v>34</v>
      </c>
      <c r="AO400" t="s">
        <v>27</v>
      </c>
    </row>
    <row r="401" spans="1:41" x14ac:dyDescent="0.2">
      <c r="A401" t="s">
        <v>27</v>
      </c>
      <c r="B401">
        <v>1164213</v>
      </c>
      <c r="C401" t="s">
        <v>28</v>
      </c>
      <c r="G401" t="s">
        <v>29</v>
      </c>
      <c r="I401">
        <v>12650</v>
      </c>
      <c r="J401" t="s">
        <v>30</v>
      </c>
      <c r="K401" t="s">
        <v>68</v>
      </c>
      <c r="L401">
        <f>VLOOKUP($K401,Key!$A$1:$D$106,2,FALSE)</f>
        <v>43.097999999999999</v>
      </c>
      <c r="M401">
        <f>VLOOKUP($K401,Key!$A$1:$D$106,3,FALSE)</f>
        <v>-87.887529999999998</v>
      </c>
      <c r="N401" t="str">
        <f>VLOOKUP($K401,Key!$A$1:$D$106,4,FALSE)</f>
        <v>Shorewood</v>
      </c>
      <c r="O401" t="s">
        <v>68</v>
      </c>
      <c r="P401">
        <f>VLOOKUP($O401,Key!$A$1:$D$106,2,FALSE)</f>
        <v>43.097999999999999</v>
      </c>
      <c r="Q401">
        <f>VLOOKUP($O401,Key!$A$1:$D$106,3,FALSE)</f>
        <v>-87.887529999999998</v>
      </c>
      <c r="R401" t="str">
        <f>VLOOKUP($O401,Key!$A$1:$D$106,4,FALSE)</f>
        <v>Shorewood</v>
      </c>
      <c r="S401">
        <v>1</v>
      </c>
      <c r="T401">
        <v>0</v>
      </c>
      <c r="U401">
        <v>0</v>
      </c>
      <c r="V401" t="s">
        <v>32</v>
      </c>
      <c r="W401">
        <v>0</v>
      </c>
      <c r="X401">
        <v>0</v>
      </c>
      <c r="Y401">
        <v>0</v>
      </c>
      <c r="Z401" s="4">
        <v>-1</v>
      </c>
      <c r="AA401" s="1">
        <v>43499</v>
      </c>
      <c r="AB401" s="6">
        <f t="shared" si="36"/>
        <v>43497</v>
      </c>
      <c r="AC401" s="6">
        <f t="shared" si="37"/>
        <v>43499</v>
      </c>
      <c r="AD401" s="6" t="str">
        <f t="shared" si="38"/>
        <v>Sunday</v>
      </c>
      <c r="AE401" s="2">
        <v>0.57820601851851849</v>
      </c>
      <c r="AF401" s="4">
        <v>1</v>
      </c>
      <c r="AG401" s="1">
        <v>43499</v>
      </c>
      <c r="AH401" s="6">
        <f t="shared" si="39"/>
        <v>43497</v>
      </c>
      <c r="AI401" s="6">
        <f t="shared" si="40"/>
        <v>43499</v>
      </c>
      <c r="AJ401" s="6" t="str">
        <f t="shared" si="41"/>
        <v>Sunday</v>
      </c>
      <c r="AK401" s="2">
        <v>0.57883101851851848</v>
      </c>
      <c r="AL401" t="s">
        <v>32</v>
      </c>
      <c r="AM401" t="s">
        <v>33</v>
      </c>
      <c r="AN401" t="s">
        <v>34</v>
      </c>
      <c r="AO401" t="s">
        <v>27</v>
      </c>
    </row>
    <row r="402" spans="1:41" x14ac:dyDescent="0.2">
      <c r="A402" t="s">
        <v>27</v>
      </c>
      <c r="B402">
        <v>2290052</v>
      </c>
      <c r="C402" t="s">
        <v>28</v>
      </c>
      <c r="G402" t="s">
        <v>29</v>
      </c>
      <c r="I402">
        <v>12518</v>
      </c>
      <c r="J402" t="s">
        <v>30</v>
      </c>
      <c r="K402" t="s">
        <v>45</v>
      </c>
      <c r="L402">
        <f>VLOOKUP($K402,Key!$A$1:$D$106,2,FALSE)</f>
        <v>43.03886</v>
      </c>
      <c r="M402">
        <f>VLOOKUP($K402,Key!$A$1:$D$106,3,FALSE)</f>
        <v>-87.902720000000002</v>
      </c>
      <c r="N402" t="str">
        <f>VLOOKUP($K402,Key!$A$1:$D$106,4,FALSE)</f>
        <v>Milwaukee</v>
      </c>
      <c r="O402" t="s">
        <v>45</v>
      </c>
      <c r="P402">
        <f>VLOOKUP($O402,Key!$A$1:$D$106,2,FALSE)</f>
        <v>43.03886</v>
      </c>
      <c r="Q402">
        <f>VLOOKUP($O402,Key!$A$1:$D$106,3,FALSE)</f>
        <v>-87.902720000000002</v>
      </c>
      <c r="R402" t="str">
        <f>VLOOKUP($O402,Key!$A$1:$D$106,4,FALSE)</f>
        <v>Milwaukee</v>
      </c>
      <c r="S402">
        <v>20</v>
      </c>
      <c r="T402">
        <v>0</v>
      </c>
      <c r="U402">
        <v>0</v>
      </c>
      <c r="V402" t="s">
        <v>32</v>
      </c>
      <c r="W402">
        <v>3</v>
      </c>
      <c r="X402">
        <v>2.9</v>
      </c>
      <c r="Y402">
        <v>120</v>
      </c>
      <c r="Z402" s="5">
        <v>-1</v>
      </c>
      <c r="AA402" s="1">
        <v>43509</v>
      </c>
      <c r="AB402" s="7">
        <f t="shared" si="36"/>
        <v>43497</v>
      </c>
      <c r="AC402" s="7">
        <f t="shared" si="37"/>
        <v>43509</v>
      </c>
      <c r="AD402" s="7" t="str">
        <f t="shared" si="38"/>
        <v>Wednesday</v>
      </c>
      <c r="AE402" s="2">
        <v>0.52953703703703703</v>
      </c>
      <c r="AF402" s="5">
        <v>1</v>
      </c>
      <c r="AG402" s="1">
        <v>43509</v>
      </c>
      <c r="AH402" s="7">
        <f t="shared" si="39"/>
        <v>43497</v>
      </c>
      <c r="AI402" s="7">
        <f t="shared" si="40"/>
        <v>43509</v>
      </c>
      <c r="AJ402" s="7" t="str">
        <f t="shared" si="41"/>
        <v>Wednesday</v>
      </c>
      <c r="AK402" s="2">
        <v>0.54356481481481478</v>
      </c>
      <c r="AL402" t="s">
        <v>32</v>
      </c>
      <c r="AM402" t="s">
        <v>33</v>
      </c>
      <c r="AN402" t="s">
        <v>34</v>
      </c>
      <c r="AO402" t="s">
        <v>27</v>
      </c>
    </row>
    <row r="403" spans="1:41" x14ac:dyDescent="0.2">
      <c r="A403" t="s">
        <v>27</v>
      </c>
      <c r="B403">
        <v>552586</v>
      </c>
      <c r="C403" t="s">
        <v>28</v>
      </c>
      <c r="G403" t="s">
        <v>29</v>
      </c>
      <c r="I403">
        <v>11158</v>
      </c>
      <c r="J403" t="s">
        <v>30</v>
      </c>
      <c r="K403" t="s">
        <v>35</v>
      </c>
      <c r="L403">
        <f>VLOOKUP($K403,Key!$A$1:$D$106,2,FALSE)</f>
        <v>43.042490000000001</v>
      </c>
      <c r="M403">
        <f>VLOOKUP($K403,Key!$A$1:$D$106,3,FALSE)</f>
        <v>-87.909959999999998</v>
      </c>
      <c r="N403" t="str">
        <f>VLOOKUP($K403,Key!$A$1:$D$106,4,FALSE)</f>
        <v>Milwaukee</v>
      </c>
      <c r="O403" t="s">
        <v>35</v>
      </c>
      <c r="P403">
        <f>VLOOKUP($O403,Key!$A$1:$D$106,2,FALSE)</f>
        <v>43.042490000000001</v>
      </c>
      <c r="Q403">
        <f>VLOOKUP($O403,Key!$A$1:$D$106,3,FALSE)</f>
        <v>-87.909959999999998</v>
      </c>
      <c r="R403" t="str">
        <f>VLOOKUP($O403,Key!$A$1:$D$106,4,FALSE)</f>
        <v>Milwaukee</v>
      </c>
      <c r="S403">
        <v>1</v>
      </c>
      <c r="T403">
        <v>0</v>
      </c>
      <c r="U403">
        <v>0</v>
      </c>
      <c r="V403" t="s">
        <v>32</v>
      </c>
      <c r="W403">
        <v>0</v>
      </c>
      <c r="X403">
        <v>0</v>
      </c>
      <c r="Y403">
        <v>0</v>
      </c>
      <c r="Z403" s="4">
        <v>-1</v>
      </c>
      <c r="AA403" s="1">
        <v>43498</v>
      </c>
      <c r="AB403" s="6">
        <f t="shared" si="36"/>
        <v>43497</v>
      </c>
      <c r="AC403" s="6">
        <f t="shared" si="37"/>
        <v>43498</v>
      </c>
      <c r="AD403" s="6" t="str">
        <f t="shared" si="38"/>
        <v>Saturday</v>
      </c>
      <c r="AE403" s="2">
        <v>0.52634259259259253</v>
      </c>
      <c r="AF403" s="4">
        <v>1</v>
      </c>
      <c r="AG403" s="1">
        <v>43498</v>
      </c>
      <c r="AH403" s="6">
        <f t="shared" si="39"/>
        <v>43497</v>
      </c>
      <c r="AI403" s="6">
        <f t="shared" si="40"/>
        <v>43498</v>
      </c>
      <c r="AJ403" s="6" t="str">
        <f t="shared" si="41"/>
        <v>Saturday</v>
      </c>
      <c r="AK403" s="2">
        <v>0.52651620370370367</v>
      </c>
      <c r="AL403" t="s">
        <v>32</v>
      </c>
      <c r="AM403" t="s">
        <v>33</v>
      </c>
      <c r="AN403" t="s">
        <v>34</v>
      </c>
      <c r="AO403" t="s">
        <v>27</v>
      </c>
    </row>
    <row r="404" spans="1:41" x14ac:dyDescent="0.2">
      <c r="A404" t="s">
        <v>27</v>
      </c>
      <c r="B404">
        <v>871693</v>
      </c>
      <c r="C404" t="s">
        <v>28</v>
      </c>
      <c r="G404" t="s">
        <v>29</v>
      </c>
      <c r="I404">
        <v>111</v>
      </c>
      <c r="J404" t="s">
        <v>30</v>
      </c>
      <c r="K404" t="s">
        <v>55</v>
      </c>
      <c r="L404">
        <f>VLOOKUP($K404,Key!$A$1:$D$106,2,FALSE)</f>
        <v>43.048200000000001</v>
      </c>
      <c r="M404">
        <f>VLOOKUP($K404,Key!$A$1:$D$106,3,FALSE)</f>
        <v>-87.900859999999994</v>
      </c>
      <c r="N404" t="str">
        <f>VLOOKUP($K404,Key!$A$1:$D$106,4,FALSE)</f>
        <v>Milwaukee</v>
      </c>
      <c r="O404" t="s">
        <v>55</v>
      </c>
      <c r="P404">
        <f>VLOOKUP($O404,Key!$A$1:$D$106,2,FALSE)</f>
        <v>43.048200000000001</v>
      </c>
      <c r="Q404">
        <f>VLOOKUP($O404,Key!$A$1:$D$106,3,FALSE)</f>
        <v>-87.900859999999994</v>
      </c>
      <c r="R404" t="str">
        <f>VLOOKUP($O404,Key!$A$1:$D$106,4,FALSE)</f>
        <v>Milwaukee</v>
      </c>
      <c r="S404">
        <v>0</v>
      </c>
      <c r="T404">
        <v>0</v>
      </c>
      <c r="U404">
        <v>0</v>
      </c>
      <c r="V404" t="s">
        <v>32</v>
      </c>
      <c r="W404">
        <v>0</v>
      </c>
      <c r="X404">
        <v>0</v>
      </c>
      <c r="Y404">
        <v>0</v>
      </c>
      <c r="Z404" s="5">
        <v>-1</v>
      </c>
      <c r="AA404" s="1">
        <v>43498</v>
      </c>
      <c r="AB404" s="7">
        <f t="shared" si="36"/>
        <v>43497</v>
      </c>
      <c r="AC404" s="7">
        <f t="shared" si="37"/>
        <v>43498</v>
      </c>
      <c r="AD404" s="7" t="str">
        <f t="shared" si="38"/>
        <v>Saturday</v>
      </c>
      <c r="AE404" s="2">
        <v>0.51966435185185189</v>
      </c>
      <c r="AF404" s="5">
        <v>1</v>
      </c>
      <c r="AG404" s="1">
        <v>43498</v>
      </c>
      <c r="AH404" s="7">
        <f t="shared" si="39"/>
        <v>43497</v>
      </c>
      <c r="AI404" s="7">
        <f t="shared" si="40"/>
        <v>43498</v>
      </c>
      <c r="AJ404" s="7" t="str">
        <f t="shared" si="41"/>
        <v>Saturday</v>
      </c>
      <c r="AK404" s="2">
        <v>0.51990740740740737</v>
      </c>
      <c r="AL404" t="s">
        <v>32</v>
      </c>
      <c r="AM404" t="s">
        <v>33</v>
      </c>
      <c r="AN404" t="s">
        <v>34</v>
      </c>
      <c r="AO404" t="s">
        <v>27</v>
      </c>
    </row>
    <row r="405" spans="1:41" x14ac:dyDescent="0.2">
      <c r="A405" t="s">
        <v>27</v>
      </c>
      <c r="B405">
        <v>2290052</v>
      </c>
      <c r="C405" t="s">
        <v>28</v>
      </c>
      <c r="G405" t="s">
        <v>29</v>
      </c>
      <c r="I405">
        <v>5432</v>
      </c>
      <c r="J405" t="s">
        <v>30</v>
      </c>
      <c r="K405" t="s">
        <v>72</v>
      </c>
      <c r="L405">
        <f>VLOOKUP($K405,Key!$A$1:$D$106,2,FALSE)</f>
        <v>43.05847</v>
      </c>
      <c r="M405">
        <f>VLOOKUP($K405,Key!$A$1:$D$106,3,FALSE)</f>
        <v>-87.898079999999993</v>
      </c>
      <c r="N405" t="str">
        <f>VLOOKUP($K405,Key!$A$1:$D$106,4,FALSE)</f>
        <v>Milwaukee</v>
      </c>
      <c r="O405" t="s">
        <v>72</v>
      </c>
      <c r="P405">
        <f>VLOOKUP($O405,Key!$A$1:$D$106,2,FALSE)</f>
        <v>43.05847</v>
      </c>
      <c r="Q405">
        <f>VLOOKUP($O405,Key!$A$1:$D$106,3,FALSE)</f>
        <v>-87.898079999999993</v>
      </c>
      <c r="R405" t="str">
        <f>VLOOKUP($O405,Key!$A$1:$D$106,4,FALSE)</f>
        <v>Milwaukee</v>
      </c>
      <c r="S405">
        <v>0</v>
      </c>
      <c r="T405">
        <v>0</v>
      </c>
      <c r="U405">
        <v>0</v>
      </c>
      <c r="V405" t="s">
        <v>32</v>
      </c>
      <c r="W405">
        <v>0</v>
      </c>
      <c r="X405">
        <v>0</v>
      </c>
      <c r="Y405">
        <v>0</v>
      </c>
      <c r="Z405" s="4">
        <v>-1</v>
      </c>
      <c r="AA405" s="1">
        <v>43510</v>
      </c>
      <c r="AB405" s="6">
        <f t="shared" si="36"/>
        <v>43497</v>
      </c>
      <c r="AC405" s="6">
        <f t="shared" si="37"/>
        <v>43510</v>
      </c>
      <c r="AD405" s="6" t="str">
        <f t="shared" si="38"/>
        <v>Thursday</v>
      </c>
      <c r="AE405" s="2">
        <v>0.53644675925925933</v>
      </c>
      <c r="AF405" s="4">
        <v>1</v>
      </c>
      <c r="AG405" s="1">
        <v>43510</v>
      </c>
      <c r="AH405" s="6">
        <f t="shared" si="39"/>
        <v>43497</v>
      </c>
      <c r="AI405" s="6">
        <f t="shared" si="40"/>
        <v>43510</v>
      </c>
      <c r="AJ405" s="6" t="str">
        <f t="shared" si="41"/>
        <v>Thursday</v>
      </c>
      <c r="AK405" s="2">
        <v>0.5366319444444444</v>
      </c>
      <c r="AL405" t="s">
        <v>32</v>
      </c>
      <c r="AM405" t="s">
        <v>33</v>
      </c>
      <c r="AN405" t="s">
        <v>34</v>
      </c>
      <c r="AO405" t="s">
        <v>27</v>
      </c>
    </row>
    <row r="406" spans="1:41" x14ac:dyDescent="0.2">
      <c r="A406" t="s">
        <v>27</v>
      </c>
      <c r="B406">
        <v>871693</v>
      </c>
      <c r="C406" t="s">
        <v>28</v>
      </c>
      <c r="G406" t="s">
        <v>29</v>
      </c>
      <c r="I406">
        <v>11100</v>
      </c>
      <c r="J406" t="s">
        <v>30</v>
      </c>
      <c r="K406" t="s">
        <v>58</v>
      </c>
      <c r="L406">
        <f>VLOOKUP($K406,Key!$A$1:$D$106,2,FALSE)</f>
        <v>43.004728999999998</v>
      </c>
      <c r="M406">
        <f>VLOOKUP($K406,Key!$A$1:$D$106,3,FALSE)</f>
        <v>-87.905463999999995</v>
      </c>
      <c r="N406" t="str">
        <f>VLOOKUP($K406,Key!$A$1:$D$106,4,FALSE)</f>
        <v>Milwaukee</v>
      </c>
      <c r="O406" t="s">
        <v>58</v>
      </c>
      <c r="P406">
        <f>VLOOKUP($O406,Key!$A$1:$D$106,2,FALSE)</f>
        <v>43.004728999999998</v>
      </c>
      <c r="Q406">
        <f>VLOOKUP($O406,Key!$A$1:$D$106,3,FALSE)</f>
        <v>-87.905463999999995</v>
      </c>
      <c r="R406" t="str">
        <f>VLOOKUP($O406,Key!$A$1:$D$106,4,FALSE)</f>
        <v>Milwaukee</v>
      </c>
      <c r="S406">
        <v>1</v>
      </c>
      <c r="T406">
        <v>0</v>
      </c>
      <c r="U406">
        <v>0</v>
      </c>
      <c r="V406" t="s">
        <v>32</v>
      </c>
      <c r="W406">
        <v>0</v>
      </c>
      <c r="X406">
        <v>0</v>
      </c>
      <c r="Y406">
        <v>0</v>
      </c>
      <c r="Z406" s="5">
        <v>-1</v>
      </c>
      <c r="AA406" s="1">
        <v>43498</v>
      </c>
      <c r="AB406" s="7">
        <f t="shared" si="36"/>
        <v>43497</v>
      </c>
      <c r="AC406" s="7">
        <f t="shared" si="37"/>
        <v>43498</v>
      </c>
      <c r="AD406" s="7" t="str">
        <f t="shared" si="38"/>
        <v>Saturday</v>
      </c>
      <c r="AE406" s="2">
        <v>0.41729166666666667</v>
      </c>
      <c r="AF406" s="5">
        <v>1</v>
      </c>
      <c r="AG406" s="1">
        <v>43498</v>
      </c>
      <c r="AH406" s="7">
        <f t="shared" si="39"/>
        <v>43497</v>
      </c>
      <c r="AI406" s="7">
        <f t="shared" si="40"/>
        <v>43498</v>
      </c>
      <c r="AJ406" s="7" t="str">
        <f t="shared" si="41"/>
        <v>Saturday</v>
      </c>
      <c r="AK406" s="2">
        <v>0.41747685185185185</v>
      </c>
      <c r="AL406" t="s">
        <v>32</v>
      </c>
      <c r="AM406" t="s">
        <v>33</v>
      </c>
      <c r="AN406" t="s">
        <v>34</v>
      </c>
      <c r="AO406" t="s">
        <v>27</v>
      </c>
    </row>
    <row r="407" spans="1:41" x14ac:dyDescent="0.2">
      <c r="A407" t="s">
        <v>27</v>
      </c>
      <c r="B407">
        <v>871693</v>
      </c>
      <c r="C407" t="s">
        <v>28</v>
      </c>
      <c r="G407" t="s">
        <v>29</v>
      </c>
      <c r="I407">
        <v>9</v>
      </c>
      <c r="J407" t="s">
        <v>30</v>
      </c>
      <c r="K407" t="s">
        <v>54</v>
      </c>
      <c r="L407">
        <f>VLOOKUP($K407,Key!$A$1:$D$106,2,FALSE)</f>
        <v>43.028709999999997</v>
      </c>
      <c r="M407">
        <f>VLOOKUP($K407,Key!$A$1:$D$106,3,FALSE)</f>
        <v>-87.9041</v>
      </c>
      <c r="N407" t="str">
        <f>VLOOKUP($K407,Key!$A$1:$D$106,4,FALSE)</f>
        <v>Milwaukee</v>
      </c>
      <c r="O407" t="s">
        <v>54</v>
      </c>
      <c r="P407">
        <f>VLOOKUP($O407,Key!$A$1:$D$106,2,FALSE)</f>
        <v>43.028709999999997</v>
      </c>
      <c r="Q407">
        <f>VLOOKUP($O407,Key!$A$1:$D$106,3,FALSE)</f>
        <v>-87.9041</v>
      </c>
      <c r="R407" t="str">
        <f>VLOOKUP($O407,Key!$A$1:$D$106,4,FALSE)</f>
        <v>Milwaukee</v>
      </c>
      <c r="S407">
        <v>16</v>
      </c>
      <c r="T407">
        <v>0</v>
      </c>
      <c r="U407">
        <v>0</v>
      </c>
      <c r="V407" t="s">
        <v>32</v>
      </c>
      <c r="W407">
        <v>2</v>
      </c>
      <c r="X407">
        <v>1.9</v>
      </c>
      <c r="Y407">
        <v>80</v>
      </c>
      <c r="Z407" s="4">
        <v>-1</v>
      </c>
      <c r="AA407" s="1">
        <v>43498</v>
      </c>
      <c r="AB407" s="6">
        <f t="shared" si="36"/>
        <v>43497</v>
      </c>
      <c r="AC407" s="6">
        <f t="shared" si="37"/>
        <v>43498</v>
      </c>
      <c r="AD407" s="6" t="str">
        <f t="shared" si="38"/>
        <v>Saturday</v>
      </c>
      <c r="AE407" s="2">
        <v>0.62493055555555554</v>
      </c>
      <c r="AF407" s="4">
        <v>1</v>
      </c>
      <c r="AG407" s="1">
        <v>43498</v>
      </c>
      <c r="AH407" s="6">
        <f t="shared" si="39"/>
        <v>43497</v>
      </c>
      <c r="AI407" s="6">
        <f t="shared" si="40"/>
        <v>43498</v>
      </c>
      <c r="AJ407" s="6" t="str">
        <f t="shared" si="41"/>
        <v>Saturday</v>
      </c>
      <c r="AK407" s="2">
        <v>0.63599537037037035</v>
      </c>
      <c r="AL407" t="s">
        <v>32</v>
      </c>
      <c r="AM407" t="s">
        <v>33</v>
      </c>
      <c r="AN407" t="s">
        <v>34</v>
      </c>
      <c r="AO407" t="s">
        <v>27</v>
      </c>
    </row>
    <row r="408" spans="1:41" x14ac:dyDescent="0.2">
      <c r="A408" t="s">
        <v>27</v>
      </c>
      <c r="B408">
        <v>1164213</v>
      </c>
      <c r="C408" t="s">
        <v>28</v>
      </c>
      <c r="G408" t="s">
        <v>29</v>
      </c>
      <c r="I408">
        <v>243</v>
      </c>
      <c r="J408" t="s">
        <v>30</v>
      </c>
      <c r="K408" t="s">
        <v>69</v>
      </c>
      <c r="L408">
        <f>VLOOKUP($K408,Key!$A$1:$D$106,2,FALSE)</f>
        <v>43.092329999999997</v>
      </c>
      <c r="M408">
        <f>VLOOKUP($K408,Key!$A$1:$D$106,3,FALSE)</f>
        <v>-87.887550000000005</v>
      </c>
      <c r="N408" t="str">
        <f>VLOOKUP($K408,Key!$A$1:$D$106,4,FALSE)</f>
        <v>Shorewood</v>
      </c>
      <c r="O408" t="s">
        <v>69</v>
      </c>
      <c r="P408">
        <f>VLOOKUP($O408,Key!$A$1:$D$106,2,FALSE)</f>
        <v>43.092329999999997</v>
      </c>
      <c r="Q408">
        <f>VLOOKUP($O408,Key!$A$1:$D$106,3,FALSE)</f>
        <v>-87.887550000000005</v>
      </c>
      <c r="R408" t="str">
        <f>VLOOKUP($O408,Key!$A$1:$D$106,4,FALSE)</f>
        <v>Shorewood</v>
      </c>
      <c r="S408">
        <v>0</v>
      </c>
      <c r="T408">
        <v>0</v>
      </c>
      <c r="U408">
        <v>0</v>
      </c>
      <c r="V408" t="s">
        <v>32</v>
      </c>
      <c r="W408">
        <v>0</v>
      </c>
      <c r="X408">
        <v>0</v>
      </c>
      <c r="Y408">
        <v>0</v>
      </c>
      <c r="Z408" s="5">
        <v>-1</v>
      </c>
      <c r="AA408" s="1">
        <v>43499</v>
      </c>
      <c r="AB408" s="7">
        <f t="shared" si="36"/>
        <v>43497</v>
      </c>
      <c r="AC408" s="7">
        <f t="shared" si="37"/>
        <v>43499</v>
      </c>
      <c r="AD408" s="7" t="str">
        <f t="shared" si="38"/>
        <v>Sunday</v>
      </c>
      <c r="AE408" s="2">
        <v>0.61922453703703706</v>
      </c>
      <c r="AF408" s="5">
        <v>1</v>
      </c>
      <c r="AG408" s="1">
        <v>43499</v>
      </c>
      <c r="AH408" s="7">
        <f t="shared" si="39"/>
        <v>43497</v>
      </c>
      <c r="AI408" s="7">
        <f t="shared" si="40"/>
        <v>43499</v>
      </c>
      <c r="AJ408" s="7" t="str">
        <f t="shared" si="41"/>
        <v>Sunday</v>
      </c>
      <c r="AK408" s="2">
        <v>0.61938657407407405</v>
      </c>
      <c r="AL408" t="s">
        <v>32</v>
      </c>
      <c r="AM408" t="s">
        <v>33</v>
      </c>
      <c r="AN408" t="s">
        <v>34</v>
      </c>
      <c r="AO408" t="s">
        <v>27</v>
      </c>
    </row>
    <row r="409" spans="1:41" x14ac:dyDescent="0.2">
      <c r="A409" t="s">
        <v>27</v>
      </c>
      <c r="B409">
        <v>1865798</v>
      </c>
      <c r="C409" t="s">
        <v>28</v>
      </c>
      <c r="G409" t="s">
        <v>29</v>
      </c>
      <c r="I409">
        <v>5585</v>
      </c>
      <c r="J409" t="s">
        <v>30</v>
      </c>
      <c r="K409" t="s">
        <v>92</v>
      </c>
      <c r="L409">
        <f>VLOOKUP($K409,Key!$A$1:$D$106,2,FALSE)</f>
        <v>43.05536</v>
      </c>
      <c r="M409">
        <f>VLOOKUP($K409,Key!$A$1:$D$106,3,FALSE)</f>
        <v>-87.90504</v>
      </c>
      <c r="N409" t="str">
        <f>VLOOKUP($K409,Key!$A$1:$D$106,4,FALSE)</f>
        <v>Milwaukee</v>
      </c>
      <c r="O409" t="s">
        <v>92</v>
      </c>
      <c r="P409">
        <f>VLOOKUP($O409,Key!$A$1:$D$106,2,FALSE)</f>
        <v>43.05536</v>
      </c>
      <c r="Q409">
        <f>VLOOKUP($O409,Key!$A$1:$D$106,3,FALSE)</f>
        <v>-87.90504</v>
      </c>
      <c r="R409" t="str">
        <f>VLOOKUP($O409,Key!$A$1:$D$106,4,FALSE)</f>
        <v>Milwaukee</v>
      </c>
      <c r="S409">
        <v>11</v>
      </c>
      <c r="T409">
        <v>0</v>
      </c>
      <c r="U409">
        <v>0</v>
      </c>
      <c r="V409" t="s">
        <v>32</v>
      </c>
      <c r="W409">
        <v>1</v>
      </c>
      <c r="X409">
        <v>1</v>
      </c>
      <c r="Y409">
        <v>40</v>
      </c>
      <c r="Z409" s="4">
        <v>-1</v>
      </c>
      <c r="AA409" s="1">
        <v>43498</v>
      </c>
      <c r="AB409" s="6">
        <f t="shared" si="36"/>
        <v>43497</v>
      </c>
      <c r="AC409" s="6">
        <f t="shared" si="37"/>
        <v>43498</v>
      </c>
      <c r="AD409" s="6" t="str">
        <f t="shared" si="38"/>
        <v>Saturday</v>
      </c>
      <c r="AE409" s="2">
        <v>0.54974537037037041</v>
      </c>
      <c r="AF409" s="4">
        <v>1</v>
      </c>
      <c r="AG409" s="1">
        <v>43498</v>
      </c>
      <c r="AH409" s="6">
        <f t="shared" si="39"/>
        <v>43497</v>
      </c>
      <c r="AI409" s="6">
        <f t="shared" si="40"/>
        <v>43498</v>
      </c>
      <c r="AJ409" s="6" t="str">
        <f t="shared" si="41"/>
        <v>Saturday</v>
      </c>
      <c r="AK409" s="2">
        <v>0.55730324074074067</v>
      </c>
      <c r="AL409" t="s">
        <v>32</v>
      </c>
      <c r="AM409" t="s">
        <v>33</v>
      </c>
      <c r="AN409" t="s">
        <v>34</v>
      </c>
      <c r="AO409" t="s">
        <v>27</v>
      </c>
    </row>
    <row r="410" spans="1:41" x14ac:dyDescent="0.2">
      <c r="A410" t="s">
        <v>27</v>
      </c>
      <c r="B410">
        <v>2290052</v>
      </c>
      <c r="C410" t="s">
        <v>28</v>
      </c>
      <c r="G410" t="s">
        <v>29</v>
      </c>
      <c r="I410">
        <v>959</v>
      </c>
      <c r="J410" t="s">
        <v>30</v>
      </c>
      <c r="K410" t="s">
        <v>94</v>
      </c>
      <c r="L410">
        <f>VLOOKUP($K410,Key!$A$1:$D$106,2,FALSE)</f>
        <v>43.066893999999998</v>
      </c>
      <c r="M410">
        <f>VLOOKUP($K410,Key!$A$1:$D$106,3,FALSE)</f>
        <v>-87.877936000000005</v>
      </c>
      <c r="N410" t="str">
        <f>VLOOKUP($K410,Key!$A$1:$D$106,4,FALSE)</f>
        <v>Milwaukee</v>
      </c>
      <c r="O410" t="s">
        <v>94</v>
      </c>
      <c r="P410">
        <f>VLOOKUP($O410,Key!$A$1:$D$106,2,FALSE)</f>
        <v>43.066893999999998</v>
      </c>
      <c r="Q410">
        <f>VLOOKUP($O410,Key!$A$1:$D$106,3,FALSE)</f>
        <v>-87.877936000000005</v>
      </c>
      <c r="R410" t="str">
        <f>VLOOKUP($O410,Key!$A$1:$D$106,4,FALSE)</f>
        <v>Milwaukee</v>
      </c>
      <c r="S410">
        <v>0</v>
      </c>
      <c r="T410">
        <v>0</v>
      </c>
      <c r="U410">
        <v>0</v>
      </c>
      <c r="V410" t="s">
        <v>32</v>
      </c>
      <c r="W410">
        <v>0</v>
      </c>
      <c r="X410">
        <v>0</v>
      </c>
      <c r="Y410">
        <v>0</v>
      </c>
      <c r="Z410" s="5">
        <v>-1</v>
      </c>
      <c r="AA410" s="1">
        <v>43500</v>
      </c>
      <c r="AB410" s="7">
        <f t="shared" si="36"/>
        <v>43497</v>
      </c>
      <c r="AC410" s="7">
        <f t="shared" si="37"/>
        <v>43500</v>
      </c>
      <c r="AD410" s="7" t="str">
        <f t="shared" si="38"/>
        <v>Monday</v>
      </c>
      <c r="AE410" s="2">
        <v>0.47170138888888885</v>
      </c>
      <c r="AF410" s="5">
        <v>1</v>
      </c>
      <c r="AG410" s="1">
        <v>43500</v>
      </c>
      <c r="AH410" s="7">
        <f t="shared" si="39"/>
        <v>43497</v>
      </c>
      <c r="AI410" s="7">
        <f t="shared" si="40"/>
        <v>43500</v>
      </c>
      <c r="AJ410" s="7" t="str">
        <f t="shared" si="41"/>
        <v>Monday</v>
      </c>
      <c r="AK410" s="2">
        <v>0.4718518518518518</v>
      </c>
      <c r="AL410" t="s">
        <v>32</v>
      </c>
      <c r="AM410" t="s">
        <v>33</v>
      </c>
      <c r="AN410" t="s">
        <v>34</v>
      </c>
      <c r="AO410" t="s">
        <v>27</v>
      </c>
    </row>
    <row r="411" spans="1:41" x14ac:dyDescent="0.2">
      <c r="A411" t="s">
        <v>27</v>
      </c>
      <c r="B411">
        <v>2290052</v>
      </c>
      <c r="C411" t="s">
        <v>28</v>
      </c>
      <c r="G411" t="s">
        <v>29</v>
      </c>
      <c r="I411">
        <v>31</v>
      </c>
      <c r="J411" t="s">
        <v>30</v>
      </c>
      <c r="K411" t="s">
        <v>83</v>
      </c>
      <c r="L411">
        <f>VLOOKUP($K411,Key!$A$1:$D$106,2,FALSE)</f>
        <v>43.074655999999997</v>
      </c>
      <c r="M411">
        <f>VLOOKUP($K411,Key!$A$1:$D$106,3,FALSE)</f>
        <v>-87.889011999999994</v>
      </c>
      <c r="N411" t="str">
        <f>VLOOKUP($K411,Key!$A$1:$D$106,4,FALSE)</f>
        <v>Milwaukee</v>
      </c>
      <c r="O411" t="s">
        <v>53</v>
      </c>
      <c r="P411">
        <f>VLOOKUP($O411,Key!$A$1:$D$106,2,FALSE)</f>
        <v>43.049909999999997</v>
      </c>
      <c r="Q411">
        <f>VLOOKUP($O411,Key!$A$1:$D$106,3,FALSE)</f>
        <v>-87.914237</v>
      </c>
      <c r="R411" t="str">
        <f>VLOOKUP($O411,Key!$A$1:$D$106,4,FALSE)</f>
        <v>Milwaukee</v>
      </c>
      <c r="S411">
        <v>1301</v>
      </c>
      <c r="T411">
        <v>0</v>
      </c>
      <c r="U411">
        <v>0</v>
      </c>
      <c r="V411" t="s">
        <v>32</v>
      </c>
      <c r="W411">
        <v>18</v>
      </c>
      <c r="X411">
        <v>17.100000000000001</v>
      </c>
      <c r="Y411">
        <v>720</v>
      </c>
      <c r="Z411" s="4">
        <v>-1</v>
      </c>
      <c r="AA411" s="1">
        <v>43517</v>
      </c>
      <c r="AB411" s="6">
        <f t="shared" si="36"/>
        <v>43497</v>
      </c>
      <c r="AC411" s="6">
        <f t="shared" si="37"/>
        <v>43517</v>
      </c>
      <c r="AD411" s="6" t="str">
        <f t="shared" si="38"/>
        <v>Thursday</v>
      </c>
      <c r="AE411" s="2">
        <v>0.46716435185185184</v>
      </c>
      <c r="AF411" s="4">
        <v>1</v>
      </c>
      <c r="AG411" s="1">
        <v>43518</v>
      </c>
      <c r="AH411" s="6">
        <f t="shared" si="39"/>
        <v>43497</v>
      </c>
      <c r="AI411" s="6">
        <f t="shared" si="40"/>
        <v>43518</v>
      </c>
      <c r="AJ411" s="6" t="str">
        <f t="shared" si="41"/>
        <v>Friday</v>
      </c>
      <c r="AK411" s="2">
        <v>0.3706828703703704</v>
      </c>
      <c r="AL411" t="s">
        <v>33</v>
      </c>
      <c r="AM411" t="s">
        <v>33</v>
      </c>
      <c r="AN411" t="s">
        <v>46</v>
      </c>
      <c r="AO411" t="s">
        <v>27</v>
      </c>
    </row>
    <row r="412" spans="1:41" x14ac:dyDescent="0.2">
      <c r="A412" t="s">
        <v>27</v>
      </c>
      <c r="B412">
        <v>2290052</v>
      </c>
      <c r="C412" t="s">
        <v>28</v>
      </c>
      <c r="G412" t="s">
        <v>29</v>
      </c>
      <c r="I412">
        <v>11074</v>
      </c>
      <c r="J412" t="s">
        <v>30</v>
      </c>
      <c r="K412" t="s">
        <v>104</v>
      </c>
      <c r="L412">
        <f>VLOOKUP($K412,Key!$A$1:$D$106,2,FALSE)</f>
        <v>43.063749000000001</v>
      </c>
      <c r="M412">
        <f>VLOOKUP($K412,Key!$A$1:$D$106,3,FALSE)</f>
        <v>-87.887962999999999</v>
      </c>
      <c r="N412" t="str">
        <f>VLOOKUP($K412,Key!$A$1:$D$106,4,FALSE)</f>
        <v>Milwaukee</v>
      </c>
      <c r="O412" t="s">
        <v>104</v>
      </c>
      <c r="P412">
        <f>VLOOKUP($O412,Key!$A$1:$D$106,2,FALSE)</f>
        <v>43.063749000000001</v>
      </c>
      <c r="Q412">
        <f>VLOOKUP($O412,Key!$A$1:$D$106,3,FALSE)</f>
        <v>-87.887962999999999</v>
      </c>
      <c r="R412" t="str">
        <f>VLOOKUP($O412,Key!$A$1:$D$106,4,FALSE)</f>
        <v>Milwaukee</v>
      </c>
      <c r="S412">
        <v>0</v>
      </c>
      <c r="T412">
        <v>0</v>
      </c>
      <c r="U412">
        <v>0</v>
      </c>
      <c r="V412" t="s">
        <v>32</v>
      </c>
      <c r="W412">
        <v>0</v>
      </c>
      <c r="X412">
        <v>0</v>
      </c>
      <c r="Y412">
        <v>0</v>
      </c>
      <c r="Z412" s="5">
        <v>-1</v>
      </c>
      <c r="AA412" s="1">
        <v>43500</v>
      </c>
      <c r="AB412" s="7">
        <f t="shared" si="36"/>
        <v>43497</v>
      </c>
      <c r="AC412" s="7">
        <f t="shared" si="37"/>
        <v>43500</v>
      </c>
      <c r="AD412" s="7" t="str">
        <f t="shared" si="38"/>
        <v>Monday</v>
      </c>
      <c r="AE412" s="2">
        <v>0.50247685185185187</v>
      </c>
      <c r="AF412" s="5">
        <v>1</v>
      </c>
      <c r="AG412" s="1">
        <v>43500</v>
      </c>
      <c r="AH412" s="7">
        <f t="shared" si="39"/>
        <v>43497</v>
      </c>
      <c r="AI412" s="7">
        <f t="shared" si="40"/>
        <v>43500</v>
      </c>
      <c r="AJ412" s="7" t="str">
        <f t="shared" si="41"/>
        <v>Monday</v>
      </c>
      <c r="AK412" s="2">
        <v>0.50271990740740746</v>
      </c>
      <c r="AL412" t="s">
        <v>32</v>
      </c>
      <c r="AM412" t="s">
        <v>33</v>
      </c>
      <c r="AN412" t="s">
        <v>34</v>
      </c>
      <c r="AO412" t="s">
        <v>27</v>
      </c>
    </row>
    <row r="413" spans="1:41" x14ac:dyDescent="0.2">
      <c r="A413" t="s">
        <v>27</v>
      </c>
      <c r="B413">
        <v>871693</v>
      </c>
      <c r="C413" t="s">
        <v>28</v>
      </c>
      <c r="G413" t="s">
        <v>29</v>
      </c>
      <c r="I413">
        <v>11088</v>
      </c>
      <c r="J413" t="s">
        <v>30</v>
      </c>
      <c r="K413" t="s">
        <v>55</v>
      </c>
      <c r="L413">
        <f>VLOOKUP($K413,Key!$A$1:$D$106,2,FALSE)</f>
        <v>43.048200000000001</v>
      </c>
      <c r="M413">
        <f>VLOOKUP($K413,Key!$A$1:$D$106,3,FALSE)</f>
        <v>-87.900859999999994</v>
      </c>
      <c r="N413" t="str">
        <f>VLOOKUP($K413,Key!$A$1:$D$106,4,FALSE)</f>
        <v>Milwaukee</v>
      </c>
      <c r="O413" t="s">
        <v>55</v>
      </c>
      <c r="P413">
        <f>VLOOKUP($O413,Key!$A$1:$D$106,2,FALSE)</f>
        <v>43.048200000000001</v>
      </c>
      <c r="Q413">
        <f>VLOOKUP($O413,Key!$A$1:$D$106,3,FALSE)</f>
        <v>-87.900859999999994</v>
      </c>
      <c r="R413" t="str">
        <f>VLOOKUP($O413,Key!$A$1:$D$106,4,FALSE)</f>
        <v>Milwaukee</v>
      </c>
      <c r="S413">
        <v>0</v>
      </c>
      <c r="T413">
        <v>0</v>
      </c>
      <c r="U413">
        <v>0</v>
      </c>
      <c r="V413" t="s">
        <v>32</v>
      </c>
      <c r="W413">
        <v>0</v>
      </c>
      <c r="X413">
        <v>0</v>
      </c>
      <c r="Y413">
        <v>0</v>
      </c>
      <c r="Z413" s="4">
        <v>-1</v>
      </c>
      <c r="AA413" s="1">
        <v>43498</v>
      </c>
      <c r="AB413" s="6">
        <f t="shared" si="36"/>
        <v>43497</v>
      </c>
      <c r="AC413" s="6">
        <f t="shared" si="37"/>
        <v>43498</v>
      </c>
      <c r="AD413" s="6" t="str">
        <f t="shared" si="38"/>
        <v>Saturday</v>
      </c>
      <c r="AE413" s="2">
        <v>0.52024305555555561</v>
      </c>
      <c r="AF413" s="4">
        <v>1</v>
      </c>
      <c r="AG413" s="1">
        <v>43498</v>
      </c>
      <c r="AH413" s="6">
        <f t="shared" si="39"/>
        <v>43497</v>
      </c>
      <c r="AI413" s="6">
        <f t="shared" si="40"/>
        <v>43498</v>
      </c>
      <c r="AJ413" s="6" t="str">
        <f t="shared" si="41"/>
        <v>Saturday</v>
      </c>
      <c r="AK413" s="2">
        <v>0.52050925925925928</v>
      </c>
      <c r="AL413" t="s">
        <v>32</v>
      </c>
      <c r="AM413" t="s">
        <v>33</v>
      </c>
      <c r="AN413" t="s">
        <v>34</v>
      </c>
      <c r="AO413" t="s">
        <v>27</v>
      </c>
    </row>
    <row r="414" spans="1:41" x14ac:dyDescent="0.2">
      <c r="A414" t="s">
        <v>27</v>
      </c>
      <c r="B414">
        <v>871693</v>
      </c>
      <c r="C414" t="s">
        <v>28</v>
      </c>
      <c r="G414" t="s">
        <v>29</v>
      </c>
      <c r="I414">
        <v>5475</v>
      </c>
      <c r="J414" t="s">
        <v>30</v>
      </c>
      <c r="K414" t="s">
        <v>123</v>
      </c>
      <c r="L414">
        <f>VLOOKUP($K414,Key!$A$1:$D$106,2,FALSE)</f>
        <v>43.058010000000003</v>
      </c>
      <c r="M414">
        <f>VLOOKUP($K414,Key!$A$1:$D$106,3,FALSE)</f>
        <v>-87.877300000000005</v>
      </c>
      <c r="N414" t="str">
        <f>VLOOKUP($K414,Key!$A$1:$D$106,4,FALSE)</f>
        <v>Milwaukee</v>
      </c>
      <c r="O414" t="s">
        <v>123</v>
      </c>
      <c r="P414">
        <f>VLOOKUP($O414,Key!$A$1:$D$106,2,FALSE)</f>
        <v>43.058010000000003</v>
      </c>
      <c r="Q414">
        <f>VLOOKUP($O414,Key!$A$1:$D$106,3,FALSE)</f>
        <v>-87.877300000000005</v>
      </c>
      <c r="R414" t="str">
        <f>VLOOKUP($O414,Key!$A$1:$D$106,4,FALSE)</f>
        <v>Milwaukee</v>
      </c>
      <c r="S414">
        <v>4</v>
      </c>
      <c r="T414">
        <v>0</v>
      </c>
      <c r="U414">
        <v>0</v>
      </c>
      <c r="V414" t="s">
        <v>32</v>
      </c>
      <c r="W414">
        <v>0</v>
      </c>
      <c r="X414">
        <v>0</v>
      </c>
      <c r="Y414">
        <v>0</v>
      </c>
      <c r="Z414" s="5">
        <v>-1</v>
      </c>
      <c r="AA414" s="1">
        <v>43509</v>
      </c>
      <c r="AB414" s="7">
        <f t="shared" si="36"/>
        <v>43497</v>
      </c>
      <c r="AC414" s="7">
        <f t="shared" si="37"/>
        <v>43509</v>
      </c>
      <c r="AD414" s="7" t="str">
        <f t="shared" si="38"/>
        <v>Wednesday</v>
      </c>
      <c r="AE414" s="2">
        <v>0.51167824074074075</v>
      </c>
      <c r="AF414" s="5">
        <v>1</v>
      </c>
      <c r="AG414" s="1">
        <v>43509</v>
      </c>
      <c r="AH414" s="7">
        <f t="shared" si="39"/>
        <v>43497</v>
      </c>
      <c r="AI414" s="7">
        <f t="shared" si="40"/>
        <v>43509</v>
      </c>
      <c r="AJ414" s="7" t="str">
        <f t="shared" si="41"/>
        <v>Wednesday</v>
      </c>
      <c r="AK414" s="2">
        <v>0.51445601851851852</v>
      </c>
      <c r="AL414" t="s">
        <v>32</v>
      </c>
      <c r="AM414" t="s">
        <v>33</v>
      </c>
      <c r="AN414" t="s">
        <v>34</v>
      </c>
      <c r="AO414" t="s">
        <v>27</v>
      </c>
    </row>
    <row r="415" spans="1:41" x14ac:dyDescent="0.2">
      <c r="A415" t="s">
        <v>27</v>
      </c>
      <c r="B415">
        <v>2290052</v>
      </c>
      <c r="C415" t="s">
        <v>28</v>
      </c>
      <c r="G415" t="s">
        <v>29</v>
      </c>
      <c r="I415">
        <v>5544</v>
      </c>
      <c r="J415" t="s">
        <v>30</v>
      </c>
      <c r="K415" t="s">
        <v>63</v>
      </c>
      <c r="L415">
        <f>VLOOKUP($K415,Key!$A$1:$D$106,2,FALSE)</f>
        <v>43.049230000000001</v>
      </c>
      <c r="M415">
        <f>VLOOKUP($K415,Key!$A$1:$D$106,3,FALSE)</f>
        <v>-87.911940000000001</v>
      </c>
      <c r="N415" t="str">
        <f>VLOOKUP($K415,Key!$A$1:$D$106,4,FALSE)</f>
        <v>Milwaukee</v>
      </c>
      <c r="O415" t="s">
        <v>63</v>
      </c>
      <c r="P415">
        <f>VLOOKUP($O415,Key!$A$1:$D$106,2,FALSE)</f>
        <v>43.049230000000001</v>
      </c>
      <c r="Q415">
        <f>VLOOKUP($O415,Key!$A$1:$D$106,3,FALSE)</f>
        <v>-87.911940000000001</v>
      </c>
      <c r="R415" t="str">
        <f>VLOOKUP($O415,Key!$A$1:$D$106,4,FALSE)</f>
        <v>Milwaukee</v>
      </c>
      <c r="S415">
        <v>0</v>
      </c>
      <c r="T415">
        <v>0</v>
      </c>
      <c r="U415">
        <v>0</v>
      </c>
      <c r="V415" t="s">
        <v>32</v>
      </c>
      <c r="W415">
        <v>0</v>
      </c>
      <c r="X415">
        <v>0</v>
      </c>
      <c r="Y415">
        <v>0</v>
      </c>
      <c r="Z415" s="4">
        <v>-1</v>
      </c>
      <c r="AA415" s="1">
        <v>43504</v>
      </c>
      <c r="AB415" s="6">
        <f t="shared" si="36"/>
        <v>43497</v>
      </c>
      <c r="AC415" s="6">
        <f t="shared" si="37"/>
        <v>43504</v>
      </c>
      <c r="AD415" s="6" t="str">
        <f t="shared" si="38"/>
        <v>Friday</v>
      </c>
      <c r="AE415" s="2">
        <v>0.46826388888888887</v>
      </c>
      <c r="AF415" s="4">
        <v>1</v>
      </c>
      <c r="AG415" s="1">
        <v>43504</v>
      </c>
      <c r="AH415" s="6">
        <f t="shared" si="39"/>
        <v>43497</v>
      </c>
      <c r="AI415" s="6">
        <f t="shared" si="40"/>
        <v>43504</v>
      </c>
      <c r="AJ415" s="6" t="str">
        <f t="shared" si="41"/>
        <v>Friday</v>
      </c>
      <c r="AK415" s="2">
        <v>0.46836805555555555</v>
      </c>
      <c r="AL415" t="s">
        <v>32</v>
      </c>
      <c r="AM415" t="s">
        <v>33</v>
      </c>
      <c r="AN415" t="s">
        <v>34</v>
      </c>
      <c r="AO415" t="s">
        <v>27</v>
      </c>
    </row>
    <row r="416" spans="1:41" x14ac:dyDescent="0.2">
      <c r="A416" t="s">
        <v>27</v>
      </c>
      <c r="B416">
        <v>1865798</v>
      </c>
      <c r="C416" t="s">
        <v>28</v>
      </c>
      <c r="G416" t="s">
        <v>29</v>
      </c>
      <c r="I416">
        <v>11071</v>
      </c>
      <c r="J416" t="s">
        <v>30</v>
      </c>
      <c r="K416" t="s">
        <v>63</v>
      </c>
      <c r="L416">
        <f>VLOOKUP($K416,Key!$A$1:$D$106,2,FALSE)</f>
        <v>43.049230000000001</v>
      </c>
      <c r="M416">
        <f>VLOOKUP($K416,Key!$A$1:$D$106,3,FALSE)</f>
        <v>-87.911940000000001</v>
      </c>
      <c r="N416" t="str">
        <f>VLOOKUP($K416,Key!$A$1:$D$106,4,FALSE)</f>
        <v>Milwaukee</v>
      </c>
      <c r="O416" t="s">
        <v>63</v>
      </c>
      <c r="P416">
        <f>VLOOKUP($O416,Key!$A$1:$D$106,2,FALSE)</f>
        <v>43.049230000000001</v>
      </c>
      <c r="Q416">
        <f>VLOOKUP($O416,Key!$A$1:$D$106,3,FALSE)</f>
        <v>-87.911940000000001</v>
      </c>
      <c r="R416" t="str">
        <f>VLOOKUP($O416,Key!$A$1:$D$106,4,FALSE)</f>
        <v>Milwaukee</v>
      </c>
      <c r="S416">
        <v>12</v>
      </c>
      <c r="T416">
        <v>0</v>
      </c>
      <c r="U416">
        <v>0</v>
      </c>
      <c r="V416" t="s">
        <v>32</v>
      </c>
      <c r="W416">
        <v>1</v>
      </c>
      <c r="X416">
        <v>1</v>
      </c>
      <c r="Y416">
        <v>40</v>
      </c>
      <c r="Z416" s="5">
        <v>-1</v>
      </c>
      <c r="AA416" s="1">
        <v>43498</v>
      </c>
      <c r="AB416" s="7">
        <f t="shared" si="36"/>
        <v>43497</v>
      </c>
      <c r="AC416" s="7">
        <f t="shared" si="37"/>
        <v>43498</v>
      </c>
      <c r="AD416" s="7" t="str">
        <f t="shared" si="38"/>
        <v>Saturday</v>
      </c>
      <c r="AE416" s="2">
        <v>0.50609953703703703</v>
      </c>
      <c r="AF416" s="5">
        <v>1</v>
      </c>
      <c r="AG416" s="1">
        <v>43498</v>
      </c>
      <c r="AH416" s="7">
        <f t="shared" si="39"/>
        <v>43497</v>
      </c>
      <c r="AI416" s="7">
        <f t="shared" si="40"/>
        <v>43498</v>
      </c>
      <c r="AJ416" s="7" t="str">
        <f t="shared" si="41"/>
        <v>Saturday</v>
      </c>
      <c r="AK416" s="2">
        <v>0.51436342592592588</v>
      </c>
      <c r="AL416" t="s">
        <v>32</v>
      </c>
      <c r="AM416" t="s">
        <v>33</v>
      </c>
      <c r="AN416" t="s">
        <v>34</v>
      </c>
      <c r="AO416" t="s">
        <v>27</v>
      </c>
    </row>
    <row r="417" spans="1:41" x14ac:dyDescent="0.2">
      <c r="A417" t="s">
        <v>27</v>
      </c>
      <c r="B417">
        <v>2290052</v>
      </c>
      <c r="C417" t="s">
        <v>28</v>
      </c>
      <c r="G417" t="s">
        <v>29</v>
      </c>
      <c r="I417">
        <v>202</v>
      </c>
      <c r="J417" t="s">
        <v>30</v>
      </c>
      <c r="K417" t="s">
        <v>45</v>
      </c>
      <c r="L417">
        <f>VLOOKUP($K417,Key!$A$1:$D$106,2,FALSE)</f>
        <v>43.03886</v>
      </c>
      <c r="M417">
        <f>VLOOKUP($K417,Key!$A$1:$D$106,3,FALSE)</f>
        <v>-87.902720000000002</v>
      </c>
      <c r="N417" t="str">
        <f>VLOOKUP($K417,Key!$A$1:$D$106,4,FALSE)</f>
        <v>Milwaukee</v>
      </c>
      <c r="O417" t="s">
        <v>45</v>
      </c>
      <c r="P417">
        <f>VLOOKUP($O417,Key!$A$1:$D$106,2,FALSE)</f>
        <v>43.03886</v>
      </c>
      <c r="Q417">
        <f>VLOOKUP($O417,Key!$A$1:$D$106,3,FALSE)</f>
        <v>-87.902720000000002</v>
      </c>
      <c r="R417" t="str">
        <f>VLOOKUP($O417,Key!$A$1:$D$106,4,FALSE)</f>
        <v>Milwaukee</v>
      </c>
      <c r="S417">
        <v>7362</v>
      </c>
      <c r="T417">
        <v>0</v>
      </c>
      <c r="U417">
        <v>0</v>
      </c>
      <c r="V417" t="s">
        <v>32</v>
      </c>
      <c r="W417">
        <v>18</v>
      </c>
      <c r="X417">
        <v>17.100000000000001</v>
      </c>
      <c r="Y417">
        <v>720</v>
      </c>
      <c r="Z417" s="4">
        <v>-1</v>
      </c>
      <c r="AA417" s="1">
        <v>43504</v>
      </c>
      <c r="AB417" s="6">
        <f t="shared" si="36"/>
        <v>43497</v>
      </c>
      <c r="AC417" s="6">
        <f t="shared" si="37"/>
        <v>43504</v>
      </c>
      <c r="AD417" s="6" t="str">
        <f t="shared" si="38"/>
        <v>Friday</v>
      </c>
      <c r="AE417" s="2">
        <v>0.43089120370370365</v>
      </c>
      <c r="AF417" s="4">
        <v>1</v>
      </c>
      <c r="AG417" s="1">
        <v>43509</v>
      </c>
      <c r="AH417" s="6">
        <f t="shared" si="39"/>
        <v>43497</v>
      </c>
      <c r="AI417" s="6">
        <f t="shared" si="40"/>
        <v>43509</v>
      </c>
      <c r="AJ417" s="6" t="str">
        <f t="shared" si="41"/>
        <v>Wednesday</v>
      </c>
      <c r="AK417" s="2">
        <v>0.5430787037037037</v>
      </c>
      <c r="AL417" t="s">
        <v>33</v>
      </c>
      <c r="AM417" t="s">
        <v>33</v>
      </c>
      <c r="AN417" t="s">
        <v>34</v>
      </c>
      <c r="AO417" t="s">
        <v>27</v>
      </c>
    </row>
    <row r="418" spans="1:41" x14ac:dyDescent="0.2">
      <c r="A418" t="s">
        <v>27</v>
      </c>
      <c r="B418">
        <v>2290052</v>
      </c>
      <c r="C418" t="s">
        <v>28</v>
      </c>
      <c r="G418" t="s">
        <v>29</v>
      </c>
      <c r="I418">
        <v>5491</v>
      </c>
      <c r="J418" t="s">
        <v>30</v>
      </c>
      <c r="K418" t="s">
        <v>92</v>
      </c>
      <c r="L418">
        <f>VLOOKUP($K418,Key!$A$1:$D$106,2,FALSE)</f>
        <v>43.05536</v>
      </c>
      <c r="M418">
        <f>VLOOKUP($K418,Key!$A$1:$D$106,3,FALSE)</f>
        <v>-87.90504</v>
      </c>
      <c r="N418" t="str">
        <f>VLOOKUP($K418,Key!$A$1:$D$106,4,FALSE)</f>
        <v>Milwaukee</v>
      </c>
      <c r="O418" t="s">
        <v>53</v>
      </c>
      <c r="P418">
        <f>VLOOKUP($O418,Key!$A$1:$D$106,2,FALSE)</f>
        <v>43.049909999999997</v>
      </c>
      <c r="Q418">
        <f>VLOOKUP($O418,Key!$A$1:$D$106,3,FALSE)</f>
        <v>-87.914237</v>
      </c>
      <c r="R418" t="str">
        <f>VLOOKUP($O418,Key!$A$1:$D$106,4,FALSE)</f>
        <v>Milwaukee</v>
      </c>
      <c r="S418">
        <v>107</v>
      </c>
      <c r="T418">
        <v>0</v>
      </c>
      <c r="U418">
        <v>0</v>
      </c>
      <c r="V418" t="s">
        <v>32</v>
      </c>
      <c r="W418">
        <v>16</v>
      </c>
      <c r="X418">
        <v>15.2</v>
      </c>
      <c r="Y418">
        <v>640</v>
      </c>
      <c r="Z418" s="5">
        <v>-1</v>
      </c>
      <c r="AA418" s="1">
        <v>43501</v>
      </c>
      <c r="AB418" s="7">
        <f t="shared" si="36"/>
        <v>43497</v>
      </c>
      <c r="AC418" s="7">
        <f t="shared" si="37"/>
        <v>43501</v>
      </c>
      <c r="AD418" s="7" t="str">
        <f t="shared" si="38"/>
        <v>Tuesday</v>
      </c>
      <c r="AE418" s="2">
        <v>0.52240740740740743</v>
      </c>
      <c r="AF418" s="5">
        <v>1</v>
      </c>
      <c r="AG418" s="1">
        <v>43501</v>
      </c>
      <c r="AH418" s="7">
        <f t="shared" si="39"/>
        <v>43497</v>
      </c>
      <c r="AI418" s="7">
        <f t="shared" si="40"/>
        <v>43501</v>
      </c>
      <c r="AJ418" s="7" t="str">
        <f t="shared" si="41"/>
        <v>Tuesday</v>
      </c>
      <c r="AK418" s="2">
        <v>0.59687499999999993</v>
      </c>
      <c r="AL418" t="s">
        <v>33</v>
      </c>
      <c r="AM418" t="s">
        <v>33</v>
      </c>
      <c r="AN418" t="s">
        <v>46</v>
      </c>
      <c r="AO418" t="s">
        <v>27</v>
      </c>
    </row>
    <row r="419" spans="1:41" x14ac:dyDescent="0.2">
      <c r="A419" t="s">
        <v>27</v>
      </c>
      <c r="B419">
        <v>1867043</v>
      </c>
      <c r="C419" t="s">
        <v>28</v>
      </c>
      <c r="G419" t="s">
        <v>29</v>
      </c>
      <c r="I419">
        <v>76</v>
      </c>
      <c r="J419" t="s">
        <v>30</v>
      </c>
      <c r="K419" t="s">
        <v>79</v>
      </c>
      <c r="L419">
        <f>VLOOKUP($K419,Key!$A$1:$D$106,2,FALSE)</f>
        <v>43.077359999999999</v>
      </c>
      <c r="M419">
        <f>VLOOKUP($K419,Key!$A$1:$D$106,3,FALSE)</f>
        <v>-87.880769999999998</v>
      </c>
      <c r="N419" t="str">
        <f>VLOOKUP($K419,Key!$A$1:$D$106,4,FALSE)</f>
        <v>Milwaukee</v>
      </c>
      <c r="O419" t="s">
        <v>79</v>
      </c>
      <c r="P419">
        <f>VLOOKUP($O419,Key!$A$1:$D$106,2,FALSE)</f>
        <v>43.077359999999999</v>
      </c>
      <c r="Q419">
        <f>VLOOKUP($O419,Key!$A$1:$D$106,3,FALSE)</f>
        <v>-87.880769999999998</v>
      </c>
      <c r="R419" t="str">
        <f>VLOOKUP($O419,Key!$A$1:$D$106,4,FALSE)</f>
        <v>Milwaukee</v>
      </c>
      <c r="S419">
        <v>9</v>
      </c>
      <c r="T419">
        <v>0</v>
      </c>
      <c r="U419">
        <v>0</v>
      </c>
      <c r="V419" t="s">
        <v>32</v>
      </c>
      <c r="W419">
        <v>1</v>
      </c>
      <c r="X419">
        <v>1</v>
      </c>
      <c r="Y419">
        <v>40</v>
      </c>
      <c r="Z419" s="4">
        <v>-1</v>
      </c>
      <c r="AA419" s="1">
        <v>43508</v>
      </c>
      <c r="AB419" s="6">
        <f t="shared" si="36"/>
        <v>43497</v>
      </c>
      <c r="AC419" s="6">
        <f t="shared" si="37"/>
        <v>43508</v>
      </c>
      <c r="AD419" s="6" t="str">
        <f t="shared" si="38"/>
        <v>Tuesday</v>
      </c>
      <c r="AE419" s="2">
        <v>0.32548611111111109</v>
      </c>
      <c r="AF419" s="4">
        <v>1</v>
      </c>
      <c r="AG419" s="1">
        <v>43508</v>
      </c>
      <c r="AH419" s="6">
        <f t="shared" si="39"/>
        <v>43497</v>
      </c>
      <c r="AI419" s="6">
        <f t="shared" si="40"/>
        <v>43508</v>
      </c>
      <c r="AJ419" s="6" t="str">
        <f t="shared" si="41"/>
        <v>Tuesday</v>
      </c>
      <c r="AK419" s="2">
        <v>0.33189814814814816</v>
      </c>
      <c r="AL419" t="s">
        <v>32</v>
      </c>
      <c r="AM419" t="s">
        <v>33</v>
      </c>
      <c r="AN419" t="s">
        <v>34</v>
      </c>
      <c r="AO419" t="s">
        <v>27</v>
      </c>
    </row>
    <row r="420" spans="1:41" x14ac:dyDescent="0.2">
      <c r="A420" t="s">
        <v>27</v>
      </c>
      <c r="B420">
        <v>1164213</v>
      </c>
      <c r="C420" t="s">
        <v>28</v>
      </c>
      <c r="G420" t="s">
        <v>29</v>
      </c>
      <c r="I420">
        <v>5460</v>
      </c>
      <c r="J420" t="s">
        <v>30</v>
      </c>
      <c r="K420" t="s">
        <v>63</v>
      </c>
      <c r="L420">
        <f>VLOOKUP($K420,Key!$A$1:$D$106,2,FALSE)</f>
        <v>43.049230000000001</v>
      </c>
      <c r="M420">
        <f>VLOOKUP($K420,Key!$A$1:$D$106,3,FALSE)</f>
        <v>-87.911940000000001</v>
      </c>
      <c r="N420" t="str">
        <f>VLOOKUP($K420,Key!$A$1:$D$106,4,FALSE)</f>
        <v>Milwaukee</v>
      </c>
      <c r="O420" t="s">
        <v>63</v>
      </c>
      <c r="P420">
        <f>VLOOKUP($O420,Key!$A$1:$D$106,2,FALSE)</f>
        <v>43.049230000000001</v>
      </c>
      <c r="Q420">
        <f>VLOOKUP($O420,Key!$A$1:$D$106,3,FALSE)</f>
        <v>-87.911940000000001</v>
      </c>
      <c r="R420" t="str">
        <f>VLOOKUP($O420,Key!$A$1:$D$106,4,FALSE)</f>
        <v>Milwaukee</v>
      </c>
      <c r="S420">
        <v>12</v>
      </c>
      <c r="T420">
        <v>0</v>
      </c>
      <c r="U420">
        <v>0</v>
      </c>
      <c r="V420" t="s">
        <v>32</v>
      </c>
      <c r="W420">
        <v>1</v>
      </c>
      <c r="X420">
        <v>1</v>
      </c>
      <c r="Y420">
        <v>40</v>
      </c>
      <c r="Z420" s="5">
        <v>-1</v>
      </c>
      <c r="AA420" s="1">
        <v>43498</v>
      </c>
      <c r="AB420" s="7">
        <f t="shared" si="36"/>
        <v>43497</v>
      </c>
      <c r="AC420" s="7">
        <f t="shared" si="37"/>
        <v>43498</v>
      </c>
      <c r="AD420" s="7" t="str">
        <f t="shared" si="38"/>
        <v>Saturday</v>
      </c>
      <c r="AE420" s="2">
        <v>0.50555555555555554</v>
      </c>
      <c r="AF420" s="5">
        <v>1</v>
      </c>
      <c r="AG420" s="1">
        <v>43498</v>
      </c>
      <c r="AH420" s="7">
        <f t="shared" si="39"/>
        <v>43497</v>
      </c>
      <c r="AI420" s="7">
        <f t="shared" si="40"/>
        <v>43498</v>
      </c>
      <c r="AJ420" s="7" t="str">
        <f t="shared" si="41"/>
        <v>Saturday</v>
      </c>
      <c r="AK420" s="2">
        <v>0.51421296296296293</v>
      </c>
      <c r="AL420" t="s">
        <v>32</v>
      </c>
      <c r="AM420" t="s">
        <v>33</v>
      </c>
      <c r="AN420" t="s">
        <v>34</v>
      </c>
      <c r="AO420" t="s">
        <v>27</v>
      </c>
    </row>
    <row r="421" spans="1:41" x14ac:dyDescent="0.2">
      <c r="A421" t="s">
        <v>27</v>
      </c>
      <c r="B421">
        <v>871693</v>
      </c>
      <c r="C421" t="s">
        <v>28</v>
      </c>
      <c r="G421" t="s">
        <v>29</v>
      </c>
      <c r="I421">
        <v>12494</v>
      </c>
      <c r="J421" t="s">
        <v>30</v>
      </c>
      <c r="K421" t="s">
        <v>56</v>
      </c>
      <c r="L421">
        <f>VLOOKUP($K421,Key!$A$1:$D$106,2,FALSE)</f>
        <v>43.02948</v>
      </c>
      <c r="M421">
        <f>VLOOKUP($K421,Key!$A$1:$D$106,3,FALSE)</f>
        <v>-87.912819999999996</v>
      </c>
      <c r="N421" t="str">
        <f>VLOOKUP($K421,Key!$A$1:$D$106,4,FALSE)</f>
        <v>Milwaukee</v>
      </c>
      <c r="O421" t="s">
        <v>56</v>
      </c>
      <c r="P421">
        <f>VLOOKUP($O421,Key!$A$1:$D$106,2,FALSE)</f>
        <v>43.02948</v>
      </c>
      <c r="Q421">
        <f>VLOOKUP($O421,Key!$A$1:$D$106,3,FALSE)</f>
        <v>-87.912819999999996</v>
      </c>
      <c r="R421" t="str">
        <f>VLOOKUP($O421,Key!$A$1:$D$106,4,FALSE)</f>
        <v>Milwaukee</v>
      </c>
      <c r="S421">
        <v>0</v>
      </c>
      <c r="T421">
        <v>0</v>
      </c>
      <c r="U421">
        <v>0</v>
      </c>
      <c r="V421" t="s">
        <v>32</v>
      </c>
      <c r="W421">
        <v>0</v>
      </c>
      <c r="X421">
        <v>0</v>
      </c>
      <c r="Y421">
        <v>0</v>
      </c>
      <c r="Z421" s="4">
        <v>-1</v>
      </c>
      <c r="AA421" s="1">
        <v>43498</v>
      </c>
      <c r="AB421" s="6">
        <f t="shared" si="36"/>
        <v>43497</v>
      </c>
      <c r="AC421" s="6">
        <f t="shared" si="37"/>
        <v>43498</v>
      </c>
      <c r="AD421" s="6" t="str">
        <f t="shared" si="38"/>
        <v>Saturday</v>
      </c>
      <c r="AE421" s="2">
        <v>0.66293981481481479</v>
      </c>
      <c r="AF421" s="4">
        <v>1</v>
      </c>
      <c r="AG421" s="1">
        <v>43498</v>
      </c>
      <c r="AH421" s="6">
        <f t="shared" si="39"/>
        <v>43497</v>
      </c>
      <c r="AI421" s="6">
        <f t="shared" si="40"/>
        <v>43498</v>
      </c>
      <c r="AJ421" s="6" t="str">
        <f t="shared" si="41"/>
        <v>Saturday</v>
      </c>
      <c r="AK421" s="2">
        <v>0.66314814814814815</v>
      </c>
      <c r="AL421" t="s">
        <v>32</v>
      </c>
      <c r="AM421" t="s">
        <v>33</v>
      </c>
      <c r="AN421" t="s">
        <v>34</v>
      </c>
      <c r="AO421" t="s">
        <v>27</v>
      </c>
    </row>
    <row r="422" spans="1:41" x14ac:dyDescent="0.2">
      <c r="A422" t="s">
        <v>27</v>
      </c>
      <c r="B422">
        <v>1164213</v>
      </c>
      <c r="C422" t="s">
        <v>28</v>
      </c>
      <c r="G422" t="s">
        <v>29</v>
      </c>
      <c r="I422">
        <v>5485</v>
      </c>
      <c r="J422" t="s">
        <v>30</v>
      </c>
      <c r="K422" t="s">
        <v>64</v>
      </c>
      <c r="L422">
        <f>VLOOKUP($K422,Key!$A$1:$D$106,2,FALSE)</f>
        <v>43.052549999999997</v>
      </c>
      <c r="M422">
        <f>VLOOKUP($K422,Key!$A$1:$D$106,3,FALSE)</f>
        <v>-87.909329999999997</v>
      </c>
      <c r="N422" t="str">
        <f>VLOOKUP($K422,Key!$A$1:$D$106,4,FALSE)</f>
        <v>Milwaukee</v>
      </c>
      <c r="O422" t="s">
        <v>64</v>
      </c>
      <c r="P422">
        <f>VLOOKUP($O422,Key!$A$1:$D$106,2,FALSE)</f>
        <v>43.052549999999997</v>
      </c>
      <c r="Q422">
        <f>VLOOKUP($O422,Key!$A$1:$D$106,3,FALSE)</f>
        <v>-87.909329999999997</v>
      </c>
      <c r="R422" t="str">
        <f>VLOOKUP($O422,Key!$A$1:$D$106,4,FALSE)</f>
        <v>Milwaukee</v>
      </c>
      <c r="S422">
        <v>12</v>
      </c>
      <c r="T422">
        <v>0</v>
      </c>
      <c r="U422">
        <v>0</v>
      </c>
      <c r="V422" t="s">
        <v>32</v>
      </c>
      <c r="W422">
        <v>1</v>
      </c>
      <c r="X422">
        <v>1</v>
      </c>
      <c r="Y422">
        <v>40</v>
      </c>
      <c r="Z422" s="5">
        <v>-1</v>
      </c>
      <c r="AA422" s="1">
        <v>43498</v>
      </c>
      <c r="AB422" s="7">
        <f t="shared" si="36"/>
        <v>43497</v>
      </c>
      <c r="AC422" s="7">
        <f t="shared" si="37"/>
        <v>43498</v>
      </c>
      <c r="AD422" s="7" t="str">
        <f t="shared" si="38"/>
        <v>Saturday</v>
      </c>
      <c r="AE422" s="2">
        <v>0.57219907407407411</v>
      </c>
      <c r="AF422" s="5">
        <v>1</v>
      </c>
      <c r="AG422" s="1">
        <v>43498</v>
      </c>
      <c r="AH422" s="7">
        <f t="shared" si="39"/>
        <v>43497</v>
      </c>
      <c r="AI422" s="7">
        <f t="shared" si="40"/>
        <v>43498</v>
      </c>
      <c r="AJ422" s="7" t="str">
        <f t="shared" si="41"/>
        <v>Saturday</v>
      </c>
      <c r="AK422" s="2">
        <v>0.57997685185185188</v>
      </c>
      <c r="AL422" t="s">
        <v>32</v>
      </c>
      <c r="AM422" t="s">
        <v>33</v>
      </c>
      <c r="AN422" t="s">
        <v>34</v>
      </c>
      <c r="AO422" t="s">
        <v>27</v>
      </c>
    </row>
    <row r="423" spans="1:41" x14ac:dyDescent="0.2">
      <c r="A423" t="s">
        <v>27</v>
      </c>
      <c r="B423">
        <v>1164213</v>
      </c>
      <c r="C423" t="s">
        <v>28</v>
      </c>
      <c r="G423" t="s">
        <v>29</v>
      </c>
      <c r="I423">
        <v>11132</v>
      </c>
      <c r="J423" t="s">
        <v>30</v>
      </c>
      <c r="K423" t="s">
        <v>62</v>
      </c>
      <c r="L423">
        <f>VLOOKUP($K423,Key!$A$1:$D$106,2,FALSE)</f>
        <v>43.041646999999998</v>
      </c>
      <c r="M423">
        <f>VLOOKUP($K423,Key!$A$1:$D$106,3,FALSE)</f>
        <v>-87.927257999999995</v>
      </c>
      <c r="N423" t="str">
        <f>VLOOKUP($K423,Key!$A$1:$D$106,4,FALSE)</f>
        <v>Milwaukee</v>
      </c>
      <c r="O423" t="s">
        <v>62</v>
      </c>
      <c r="P423">
        <f>VLOOKUP($O423,Key!$A$1:$D$106,2,FALSE)</f>
        <v>43.041646999999998</v>
      </c>
      <c r="Q423">
        <f>VLOOKUP($O423,Key!$A$1:$D$106,3,FALSE)</f>
        <v>-87.927257999999995</v>
      </c>
      <c r="R423" t="str">
        <f>VLOOKUP($O423,Key!$A$1:$D$106,4,FALSE)</f>
        <v>Milwaukee</v>
      </c>
      <c r="S423">
        <v>19</v>
      </c>
      <c r="T423">
        <v>0</v>
      </c>
      <c r="U423">
        <v>0</v>
      </c>
      <c r="V423" t="s">
        <v>32</v>
      </c>
      <c r="W423">
        <v>2</v>
      </c>
      <c r="X423">
        <v>1.9</v>
      </c>
      <c r="Y423">
        <v>80</v>
      </c>
      <c r="Z423" s="4">
        <v>-1</v>
      </c>
      <c r="AA423" s="1">
        <v>43498</v>
      </c>
      <c r="AB423" s="6">
        <f t="shared" si="36"/>
        <v>43497</v>
      </c>
      <c r="AC423" s="6">
        <f t="shared" si="37"/>
        <v>43498</v>
      </c>
      <c r="AD423" s="6" t="str">
        <f t="shared" si="38"/>
        <v>Saturday</v>
      </c>
      <c r="AE423" s="2">
        <v>0.48243055555555553</v>
      </c>
      <c r="AF423" s="4">
        <v>1</v>
      </c>
      <c r="AG423" s="1">
        <v>43498</v>
      </c>
      <c r="AH423" s="6">
        <f t="shared" si="39"/>
        <v>43497</v>
      </c>
      <c r="AI423" s="6">
        <f t="shared" si="40"/>
        <v>43498</v>
      </c>
      <c r="AJ423" s="6" t="str">
        <f t="shared" si="41"/>
        <v>Saturday</v>
      </c>
      <c r="AK423" s="2">
        <v>0.49521990740740746</v>
      </c>
      <c r="AL423" t="s">
        <v>32</v>
      </c>
      <c r="AM423" t="s">
        <v>33</v>
      </c>
      <c r="AN423" t="s">
        <v>34</v>
      </c>
      <c r="AO423" t="s">
        <v>27</v>
      </c>
    </row>
    <row r="424" spans="1:41" x14ac:dyDescent="0.2">
      <c r="A424" t="s">
        <v>27</v>
      </c>
      <c r="B424">
        <v>1164213</v>
      </c>
      <c r="C424" t="s">
        <v>28</v>
      </c>
      <c r="G424" t="s">
        <v>29</v>
      </c>
      <c r="I424">
        <v>5574</v>
      </c>
      <c r="J424" t="s">
        <v>30</v>
      </c>
      <c r="K424" t="s">
        <v>45</v>
      </c>
      <c r="L424">
        <f>VLOOKUP($K424,Key!$A$1:$D$106,2,FALSE)</f>
        <v>43.03886</v>
      </c>
      <c r="M424">
        <f>VLOOKUP($K424,Key!$A$1:$D$106,3,FALSE)</f>
        <v>-87.902720000000002</v>
      </c>
      <c r="N424" t="str">
        <f>VLOOKUP($K424,Key!$A$1:$D$106,4,FALSE)</f>
        <v>Milwaukee</v>
      </c>
      <c r="O424" t="s">
        <v>45</v>
      </c>
      <c r="P424">
        <f>VLOOKUP($O424,Key!$A$1:$D$106,2,FALSE)</f>
        <v>43.03886</v>
      </c>
      <c r="Q424">
        <f>VLOOKUP($O424,Key!$A$1:$D$106,3,FALSE)</f>
        <v>-87.902720000000002</v>
      </c>
      <c r="R424" t="str">
        <f>VLOOKUP($O424,Key!$A$1:$D$106,4,FALSE)</f>
        <v>Milwaukee</v>
      </c>
      <c r="S424">
        <v>5</v>
      </c>
      <c r="T424">
        <v>0</v>
      </c>
      <c r="U424">
        <v>0</v>
      </c>
      <c r="V424" t="s">
        <v>32</v>
      </c>
      <c r="W424">
        <v>0</v>
      </c>
      <c r="X424">
        <v>0</v>
      </c>
      <c r="Y424">
        <v>0</v>
      </c>
      <c r="Z424" s="5">
        <v>-1</v>
      </c>
      <c r="AA424" s="1">
        <v>43497</v>
      </c>
      <c r="AB424" s="7">
        <f t="shared" si="36"/>
        <v>43497</v>
      </c>
      <c r="AC424" s="7">
        <f t="shared" si="37"/>
        <v>43497</v>
      </c>
      <c r="AD424" s="7" t="str">
        <f t="shared" si="38"/>
        <v>Friday</v>
      </c>
      <c r="AE424" s="2">
        <v>0.44967592592592592</v>
      </c>
      <c r="AF424" s="5">
        <v>1</v>
      </c>
      <c r="AG424" s="1">
        <v>43497</v>
      </c>
      <c r="AH424" s="7">
        <f t="shared" si="39"/>
        <v>43497</v>
      </c>
      <c r="AI424" s="7">
        <f t="shared" si="40"/>
        <v>43497</v>
      </c>
      <c r="AJ424" s="7" t="str">
        <f t="shared" si="41"/>
        <v>Friday</v>
      </c>
      <c r="AK424" s="2">
        <v>0.45315972222222217</v>
      </c>
      <c r="AL424" t="s">
        <v>32</v>
      </c>
      <c r="AM424" t="s">
        <v>33</v>
      </c>
      <c r="AN424" t="s">
        <v>34</v>
      </c>
      <c r="AO424" t="s">
        <v>27</v>
      </c>
    </row>
    <row r="425" spans="1:41" x14ac:dyDescent="0.2">
      <c r="A425" t="s">
        <v>27</v>
      </c>
      <c r="B425">
        <v>2290052</v>
      </c>
      <c r="C425" t="s">
        <v>28</v>
      </c>
      <c r="G425" t="s">
        <v>29</v>
      </c>
      <c r="I425">
        <v>5436</v>
      </c>
      <c r="J425" t="s">
        <v>30</v>
      </c>
      <c r="K425" t="s">
        <v>92</v>
      </c>
      <c r="L425">
        <f>VLOOKUP($K425,Key!$A$1:$D$106,2,FALSE)</f>
        <v>43.05536</v>
      </c>
      <c r="M425">
        <f>VLOOKUP($K425,Key!$A$1:$D$106,3,FALSE)</f>
        <v>-87.90504</v>
      </c>
      <c r="N425" t="str">
        <f>VLOOKUP($K425,Key!$A$1:$D$106,4,FALSE)</f>
        <v>Milwaukee</v>
      </c>
      <c r="O425" t="s">
        <v>53</v>
      </c>
      <c r="P425">
        <f>VLOOKUP($O425,Key!$A$1:$D$106,2,FALSE)</f>
        <v>43.049909999999997</v>
      </c>
      <c r="Q425">
        <f>VLOOKUP($O425,Key!$A$1:$D$106,3,FALSE)</f>
        <v>-87.914237</v>
      </c>
      <c r="R425" t="str">
        <f>VLOOKUP($O425,Key!$A$1:$D$106,4,FALSE)</f>
        <v>Milwaukee</v>
      </c>
      <c r="S425">
        <v>114</v>
      </c>
      <c r="T425">
        <v>0</v>
      </c>
      <c r="U425">
        <v>0</v>
      </c>
      <c r="V425" t="s">
        <v>32</v>
      </c>
      <c r="W425">
        <v>17</v>
      </c>
      <c r="X425">
        <v>16.2</v>
      </c>
      <c r="Y425">
        <v>680</v>
      </c>
      <c r="Z425" s="4">
        <v>-1</v>
      </c>
      <c r="AA425" s="1">
        <v>43501</v>
      </c>
      <c r="AB425" s="6">
        <f t="shared" si="36"/>
        <v>43497</v>
      </c>
      <c r="AC425" s="6">
        <f t="shared" si="37"/>
        <v>43501</v>
      </c>
      <c r="AD425" s="6" t="str">
        <f t="shared" si="38"/>
        <v>Tuesday</v>
      </c>
      <c r="AE425" s="2">
        <v>0.51817129629629632</v>
      </c>
      <c r="AF425" s="4">
        <v>1</v>
      </c>
      <c r="AG425" s="1">
        <v>43501</v>
      </c>
      <c r="AH425" s="6">
        <f t="shared" si="39"/>
        <v>43497</v>
      </c>
      <c r="AI425" s="6">
        <f t="shared" si="40"/>
        <v>43501</v>
      </c>
      <c r="AJ425" s="6" t="str">
        <f t="shared" si="41"/>
        <v>Tuesday</v>
      </c>
      <c r="AK425" s="2">
        <v>0.59743055555555558</v>
      </c>
      <c r="AL425" t="s">
        <v>33</v>
      </c>
      <c r="AM425" t="s">
        <v>33</v>
      </c>
      <c r="AN425" t="s">
        <v>46</v>
      </c>
      <c r="AO425" t="s">
        <v>27</v>
      </c>
    </row>
    <row r="426" spans="1:41" x14ac:dyDescent="0.2">
      <c r="A426" t="s">
        <v>27</v>
      </c>
      <c r="B426">
        <v>1164213</v>
      </c>
      <c r="C426" t="s">
        <v>28</v>
      </c>
      <c r="G426" t="s">
        <v>29</v>
      </c>
      <c r="I426">
        <v>5455</v>
      </c>
      <c r="J426" t="s">
        <v>30</v>
      </c>
      <c r="K426" t="s">
        <v>58</v>
      </c>
      <c r="L426">
        <f>VLOOKUP($K426,Key!$A$1:$D$106,2,FALSE)</f>
        <v>43.004728999999998</v>
      </c>
      <c r="M426">
        <f>VLOOKUP($K426,Key!$A$1:$D$106,3,FALSE)</f>
        <v>-87.905463999999995</v>
      </c>
      <c r="N426" t="str">
        <f>VLOOKUP($K426,Key!$A$1:$D$106,4,FALSE)</f>
        <v>Milwaukee</v>
      </c>
      <c r="O426" t="s">
        <v>53</v>
      </c>
      <c r="P426">
        <f>VLOOKUP($O426,Key!$A$1:$D$106,2,FALSE)</f>
        <v>43.049909999999997</v>
      </c>
      <c r="Q426">
        <f>VLOOKUP($O426,Key!$A$1:$D$106,3,FALSE)</f>
        <v>-87.914237</v>
      </c>
      <c r="R426" t="str">
        <f>VLOOKUP($O426,Key!$A$1:$D$106,4,FALSE)</f>
        <v>Milwaukee</v>
      </c>
      <c r="S426">
        <v>202</v>
      </c>
      <c r="T426">
        <v>0</v>
      </c>
      <c r="U426">
        <v>0</v>
      </c>
      <c r="V426" t="s">
        <v>32</v>
      </c>
      <c r="W426">
        <v>18</v>
      </c>
      <c r="X426">
        <v>17.100000000000001</v>
      </c>
      <c r="Y426">
        <v>720</v>
      </c>
      <c r="Z426" s="4">
        <v>-1</v>
      </c>
      <c r="AA426" s="1">
        <v>43506</v>
      </c>
      <c r="AB426" s="6">
        <f t="shared" si="36"/>
        <v>43497</v>
      </c>
      <c r="AC426" s="6">
        <f t="shared" si="37"/>
        <v>43506</v>
      </c>
      <c r="AD426" s="6" t="str">
        <f t="shared" si="38"/>
        <v>Sunday</v>
      </c>
      <c r="AE426" s="2">
        <v>0.57572916666666674</v>
      </c>
      <c r="AF426" s="4">
        <v>1</v>
      </c>
      <c r="AG426" s="1">
        <v>43506</v>
      </c>
      <c r="AH426" s="6">
        <f t="shared" si="39"/>
        <v>43497</v>
      </c>
      <c r="AI426" s="6">
        <f t="shared" si="40"/>
        <v>43506</v>
      </c>
      <c r="AJ426" s="6" t="str">
        <f t="shared" si="41"/>
        <v>Sunday</v>
      </c>
      <c r="AK426" s="2">
        <v>0.71643518518518512</v>
      </c>
      <c r="AL426" t="s">
        <v>33</v>
      </c>
      <c r="AM426" t="s">
        <v>33</v>
      </c>
      <c r="AN426" t="s">
        <v>46</v>
      </c>
      <c r="AO426" t="s">
        <v>27</v>
      </c>
    </row>
    <row r="427" spans="1:41" x14ac:dyDescent="0.2">
      <c r="A427" t="s">
        <v>27</v>
      </c>
      <c r="B427">
        <v>871693</v>
      </c>
      <c r="C427" t="s">
        <v>28</v>
      </c>
      <c r="G427" t="s">
        <v>29</v>
      </c>
      <c r="I427">
        <v>982</v>
      </c>
      <c r="J427" t="s">
        <v>30</v>
      </c>
      <c r="K427" t="s">
        <v>55</v>
      </c>
      <c r="L427">
        <f>VLOOKUP($K427,Key!$A$1:$D$106,2,FALSE)</f>
        <v>43.048200000000001</v>
      </c>
      <c r="M427">
        <f>VLOOKUP($K427,Key!$A$1:$D$106,3,FALSE)</f>
        <v>-87.900859999999994</v>
      </c>
      <c r="N427" t="str">
        <f>VLOOKUP($K427,Key!$A$1:$D$106,4,FALSE)</f>
        <v>Milwaukee</v>
      </c>
      <c r="O427" t="s">
        <v>55</v>
      </c>
      <c r="P427">
        <f>VLOOKUP($O427,Key!$A$1:$D$106,2,FALSE)</f>
        <v>43.048200000000001</v>
      </c>
      <c r="Q427">
        <f>VLOOKUP($O427,Key!$A$1:$D$106,3,FALSE)</f>
        <v>-87.900859999999994</v>
      </c>
      <c r="R427" t="str">
        <f>VLOOKUP($O427,Key!$A$1:$D$106,4,FALSE)</f>
        <v>Milwaukee</v>
      </c>
      <c r="S427">
        <v>0</v>
      </c>
      <c r="T427">
        <v>0</v>
      </c>
      <c r="U427">
        <v>0</v>
      </c>
      <c r="V427" t="s">
        <v>32</v>
      </c>
      <c r="W427">
        <v>0</v>
      </c>
      <c r="X427">
        <v>0</v>
      </c>
      <c r="Y427">
        <v>0</v>
      </c>
      <c r="Z427" s="5">
        <v>-1</v>
      </c>
      <c r="AA427" s="1">
        <v>43498</v>
      </c>
      <c r="AB427" s="7">
        <f t="shared" si="36"/>
        <v>43497</v>
      </c>
      <c r="AC427" s="7">
        <f t="shared" si="37"/>
        <v>43498</v>
      </c>
      <c r="AD427" s="7" t="str">
        <f t="shared" si="38"/>
        <v>Saturday</v>
      </c>
      <c r="AE427" s="2">
        <v>0.51909722222222221</v>
      </c>
      <c r="AF427" s="5">
        <v>1</v>
      </c>
      <c r="AG427" s="1">
        <v>43498</v>
      </c>
      <c r="AH427" s="7">
        <f t="shared" si="39"/>
        <v>43497</v>
      </c>
      <c r="AI427" s="7">
        <f t="shared" si="40"/>
        <v>43498</v>
      </c>
      <c r="AJ427" s="7" t="str">
        <f t="shared" si="41"/>
        <v>Saturday</v>
      </c>
      <c r="AK427" s="2">
        <v>0.51924768518518516</v>
      </c>
      <c r="AL427" t="s">
        <v>32</v>
      </c>
      <c r="AM427" t="s">
        <v>33</v>
      </c>
      <c r="AN427" t="s">
        <v>34</v>
      </c>
      <c r="AO427" t="s">
        <v>27</v>
      </c>
    </row>
    <row r="428" spans="1:41" x14ac:dyDescent="0.2">
      <c r="A428" t="s">
        <v>27</v>
      </c>
      <c r="B428">
        <v>1164213</v>
      </c>
      <c r="C428" t="s">
        <v>28</v>
      </c>
      <c r="G428" t="s">
        <v>29</v>
      </c>
      <c r="I428">
        <v>11049</v>
      </c>
      <c r="J428" t="s">
        <v>30</v>
      </c>
      <c r="K428" t="s">
        <v>58</v>
      </c>
      <c r="L428">
        <f>VLOOKUP($K428,Key!$A$1:$D$106,2,FALSE)</f>
        <v>43.004728999999998</v>
      </c>
      <c r="M428">
        <f>VLOOKUP($K428,Key!$A$1:$D$106,3,FALSE)</f>
        <v>-87.905463999999995</v>
      </c>
      <c r="N428" t="str">
        <f>VLOOKUP($K428,Key!$A$1:$D$106,4,FALSE)</f>
        <v>Milwaukee</v>
      </c>
      <c r="O428" t="s">
        <v>53</v>
      </c>
      <c r="P428">
        <f>VLOOKUP($O428,Key!$A$1:$D$106,2,FALSE)</f>
        <v>43.049909999999997</v>
      </c>
      <c r="Q428">
        <f>VLOOKUP($O428,Key!$A$1:$D$106,3,FALSE)</f>
        <v>-87.914237</v>
      </c>
      <c r="R428" t="str">
        <f>VLOOKUP($O428,Key!$A$1:$D$106,4,FALSE)</f>
        <v>Milwaukee</v>
      </c>
      <c r="S428">
        <v>203</v>
      </c>
      <c r="T428">
        <v>0</v>
      </c>
      <c r="U428">
        <v>0</v>
      </c>
      <c r="V428" t="s">
        <v>32</v>
      </c>
      <c r="W428">
        <v>18</v>
      </c>
      <c r="X428">
        <v>17.100000000000001</v>
      </c>
      <c r="Y428">
        <v>720</v>
      </c>
      <c r="Z428" s="4">
        <v>-1</v>
      </c>
      <c r="AA428" s="1">
        <v>43506</v>
      </c>
      <c r="AB428" s="6">
        <f t="shared" si="36"/>
        <v>43497</v>
      </c>
      <c r="AC428" s="6">
        <f t="shared" si="37"/>
        <v>43506</v>
      </c>
      <c r="AD428" s="6" t="str">
        <f t="shared" si="38"/>
        <v>Sunday</v>
      </c>
      <c r="AE428" s="2">
        <v>0.57532407407407404</v>
      </c>
      <c r="AF428" s="4">
        <v>1</v>
      </c>
      <c r="AG428" s="1">
        <v>43506</v>
      </c>
      <c r="AH428" s="6">
        <f t="shared" si="39"/>
        <v>43497</v>
      </c>
      <c r="AI428" s="6">
        <f t="shared" si="40"/>
        <v>43506</v>
      </c>
      <c r="AJ428" s="6" t="str">
        <f t="shared" si="41"/>
        <v>Sunday</v>
      </c>
      <c r="AK428" s="2">
        <v>0.71652777777777776</v>
      </c>
      <c r="AL428" t="s">
        <v>33</v>
      </c>
      <c r="AM428" t="s">
        <v>33</v>
      </c>
      <c r="AN428" t="s">
        <v>46</v>
      </c>
      <c r="AO428" t="s">
        <v>27</v>
      </c>
    </row>
    <row r="429" spans="1:41" x14ac:dyDescent="0.2">
      <c r="A429" t="s">
        <v>27</v>
      </c>
      <c r="B429">
        <v>2290052</v>
      </c>
      <c r="C429" t="s">
        <v>28</v>
      </c>
      <c r="G429" t="s">
        <v>29</v>
      </c>
      <c r="I429">
        <v>183</v>
      </c>
      <c r="J429" t="s">
        <v>30</v>
      </c>
      <c r="K429" t="s">
        <v>71</v>
      </c>
      <c r="L429">
        <f>VLOOKUP($K429,Key!$A$1:$D$106,2,FALSE)</f>
        <v>43.038719999999998</v>
      </c>
      <c r="M429">
        <f>VLOOKUP($K429,Key!$A$1:$D$106,3,FALSE)</f>
        <v>-87.905339999999995</v>
      </c>
      <c r="N429" t="str">
        <f>VLOOKUP($K429,Key!$A$1:$D$106,4,FALSE)</f>
        <v>Milwaukee</v>
      </c>
      <c r="O429" t="s">
        <v>71</v>
      </c>
      <c r="P429">
        <f>VLOOKUP($O429,Key!$A$1:$D$106,2,FALSE)</f>
        <v>43.038719999999998</v>
      </c>
      <c r="Q429">
        <f>VLOOKUP($O429,Key!$A$1:$D$106,3,FALSE)</f>
        <v>-87.905339999999995</v>
      </c>
      <c r="R429" t="str">
        <f>VLOOKUP($O429,Key!$A$1:$D$106,4,FALSE)</f>
        <v>Milwaukee</v>
      </c>
      <c r="S429">
        <v>0</v>
      </c>
      <c r="T429">
        <v>0</v>
      </c>
      <c r="U429">
        <v>0</v>
      </c>
      <c r="V429" t="s">
        <v>32</v>
      </c>
      <c r="W429">
        <v>0</v>
      </c>
      <c r="X429">
        <v>0</v>
      </c>
      <c r="Y429">
        <v>0</v>
      </c>
      <c r="Z429" s="5">
        <v>-1</v>
      </c>
      <c r="AA429" s="1">
        <v>43509</v>
      </c>
      <c r="AB429" s="7">
        <f t="shared" si="36"/>
        <v>43497</v>
      </c>
      <c r="AC429" s="7">
        <f t="shared" si="37"/>
        <v>43509</v>
      </c>
      <c r="AD429" s="7" t="str">
        <f t="shared" si="38"/>
        <v>Wednesday</v>
      </c>
      <c r="AE429" s="2">
        <v>0.65953703703703703</v>
      </c>
      <c r="AF429" s="5">
        <v>1</v>
      </c>
      <c r="AG429" s="1">
        <v>43509</v>
      </c>
      <c r="AH429" s="7">
        <f t="shared" si="39"/>
        <v>43497</v>
      </c>
      <c r="AI429" s="7">
        <f t="shared" si="40"/>
        <v>43509</v>
      </c>
      <c r="AJ429" s="7" t="str">
        <f t="shared" si="41"/>
        <v>Wednesday</v>
      </c>
      <c r="AK429" s="2">
        <v>0.65969907407407413</v>
      </c>
      <c r="AL429" t="s">
        <v>32</v>
      </c>
      <c r="AM429" t="s">
        <v>33</v>
      </c>
      <c r="AN429" t="s">
        <v>34</v>
      </c>
      <c r="AO429" t="s">
        <v>27</v>
      </c>
    </row>
    <row r="430" spans="1:41" x14ac:dyDescent="0.2">
      <c r="A430" t="s">
        <v>27</v>
      </c>
      <c r="B430">
        <v>871693</v>
      </c>
      <c r="C430" t="s">
        <v>28</v>
      </c>
      <c r="G430" t="s">
        <v>29</v>
      </c>
      <c r="I430">
        <v>11106</v>
      </c>
      <c r="J430" t="s">
        <v>30</v>
      </c>
      <c r="K430" t="s">
        <v>58</v>
      </c>
      <c r="L430">
        <f>VLOOKUP($K430,Key!$A$1:$D$106,2,FALSE)</f>
        <v>43.004728999999998</v>
      </c>
      <c r="M430">
        <f>VLOOKUP($K430,Key!$A$1:$D$106,3,FALSE)</f>
        <v>-87.905463999999995</v>
      </c>
      <c r="N430" t="str">
        <f>VLOOKUP($K430,Key!$A$1:$D$106,4,FALSE)</f>
        <v>Milwaukee</v>
      </c>
      <c r="O430" t="s">
        <v>58</v>
      </c>
      <c r="P430">
        <f>VLOOKUP($O430,Key!$A$1:$D$106,2,FALSE)</f>
        <v>43.004728999999998</v>
      </c>
      <c r="Q430">
        <f>VLOOKUP($O430,Key!$A$1:$D$106,3,FALSE)</f>
        <v>-87.905463999999995</v>
      </c>
      <c r="R430" t="str">
        <f>VLOOKUP($O430,Key!$A$1:$D$106,4,FALSE)</f>
        <v>Milwaukee</v>
      </c>
      <c r="S430">
        <v>17</v>
      </c>
      <c r="T430">
        <v>0</v>
      </c>
      <c r="U430">
        <v>0</v>
      </c>
      <c r="V430" t="s">
        <v>32</v>
      </c>
      <c r="W430">
        <v>2</v>
      </c>
      <c r="X430">
        <v>1.9</v>
      </c>
      <c r="Y430">
        <v>80</v>
      </c>
      <c r="Z430" s="4">
        <v>-1</v>
      </c>
      <c r="AA430" s="1">
        <v>43498</v>
      </c>
      <c r="AB430" s="6">
        <f t="shared" si="36"/>
        <v>43497</v>
      </c>
      <c r="AC430" s="6">
        <f t="shared" si="37"/>
        <v>43498</v>
      </c>
      <c r="AD430" s="6" t="str">
        <f t="shared" si="38"/>
        <v>Saturday</v>
      </c>
      <c r="AE430" s="2">
        <v>0.40886574074074072</v>
      </c>
      <c r="AF430" s="4">
        <v>1</v>
      </c>
      <c r="AG430" s="1">
        <v>43498</v>
      </c>
      <c r="AH430" s="6">
        <f t="shared" si="39"/>
        <v>43497</v>
      </c>
      <c r="AI430" s="6">
        <f t="shared" si="40"/>
        <v>43498</v>
      </c>
      <c r="AJ430" s="6" t="str">
        <f t="shared" si="41"/>
        <v>Saturday</v>
      </c>
      <c r="AK430" s="2">
        <v>0.42023148148148143</v>
      </c>
      <c r="AL430" t="s">
        <v>32</v>
      </c>
      <c r="AM430" t="s">
        <v>33</v>
      </c>
      <c r="AN430" t="s">
        <v>34</v>
      </c>
      <c r="AO430" t="s">
        <v>27</v>
      </c>
    </row>
    <row r="431" spans="1:41" x14ac:dyDescent="0.2">
      <c r="A431" t="s">
        <v>27</v>
      </c>
      <c r="B431">
        <v>871693</v>
      </c>
      <c r="C431" t="s">
        <v>28</v>
      </c>
      <c r="G431" t="s">
        <v>29</v>
      </c>
      <c r="I431">
        <v>12647</v>
      </c>
      <c r="J431" t="s">
        <v>30</v>
      </c>
      <c r="K431" t="s">
        <v>45</v>
      </c>
      <c r="L431">
        <f>VLOOKUP($K431,Key!$A$1:$D$106,2,FALSE)</f>
        <v>43.03886</v>
      </c>
      <c r="M431">
        <f>VLOOKUP($K431,Key!$A$1:$D$106,3,FALSE)</f>
        <v>-87.902720000000002</v>
      </c>
      <c r="N431" t="str">
        <f>VLOOKUP($K431,Key!$A$1:$D$106,4,FALSE)</f>
        <v>Milwaukee</v>
      </c>
      <c r="O431" t="s">
        <v>45</v>
      </c>
      <c r="P431">
        <f>VLOOKUP($O431,Key!$A$1:$D$106,2,FALSE)</f>
        <v>43.03886</v>
      </c>
      <c r="Q431">
        <f>VLOOKUP($O431,Key!$A$1:$D$106,3,FALSE)</f>
        <v>-87.902720000000002</v>
      </c>
      <c r="R431" t="str">
        <f>VLOOKUP($O431,Key!$A$1:$D$106,4,FALSE)</f>
        <v>Milwaukee</v>
      </c>
      <c r="S431">
        <v>0</v>
      </c>
      <c r="T431">
        <v>0</v>
      </c>
      <c r="U431">
        <v>0</v>
      </c>
      <c r="V431" t="s">
        <v>32</v>
      </c>
      <c r="W431">
        <v>0</v>
      </c>
      <c r="X431">
        <v>0</v>
      </c>
      <c r="Y431">
        <v>0</v>
      </c>
      <c r="Z431" s="5">
        <v>-1</v>
      </c>
      <c r="AA431" s="1">
        <v>43524</v>
      </c>
      <c r="AB431" s="7">
        <f t="shared" si="36"/>
        <v>43497</v>
      </c>
      <c r="AC431" s="7">
        <f t="shared" si="37"/>
        <v>43524</v>
      </c>
      <c r="AD431" s="7" t="str">
        <f t="shared" si="38"/>
        <v>Thursday</v>
      </c>
      <c r="AE431" s="2">
        <v>0.56545138888888891</v>
      </c>
      <c r="AF431" s="5">
        <v>1</v>
      </c>
      <c r="AG431" s="1">
        <v>43524</v>
      </c>
      <c r="AH431" s="7">
        <f t="shared" si="39"/>
        <v>43497</v>
      </c>
      <c r="AI431" s="7">
        <f t="shared" si="40"/>
        <v>43524</v>
      </c>
      <c r="AJ431" s="7" t="str">
        <f t="shared" si="41"/>
        <v>Thursday</v>
      </c>
      <c r="AK431" s="2">
        <v>0.56555555555555559</v>
      </c>
      <c r="AL431" t="s">
        <v>32</v>
      </c>
      <c r="AM431" t="s">
        <v>33</v>
      </c>
      <c r="AN431" t="s">
        <v>34</v>
      </c>
      <c r="AO431" t="s">
        <v>27</v>
      </c>
    </row>
    <row r="432" spans="1:41" x14ac:dyDescent="0.2">
      <c r="A432" t="s">
        <v>27</v>
      </c>
      <c r="B432">
        <v>1865798</v>
      </c>
      <c r="C432" t="s">
        <v>28</v>
      </c>
      <c r="G432" t="s">
        <v>29</v>
      </c>
      <c r="I432">
        <v>12666</v>
      </c>
      <c r="J432" t="s">
        <v>30</v>
      </c>
      <c r="K432" t="s">
        <v>92</v>
      </c>
      <c r="L432">
        <f>VLOOKUP($K432,Key!$A$1:$D$106,2,FALSE)</f>
        <v>43.05536</v>
      </c>
      <c r="M432">
        <f>VLOOKUP($K432,Key!$A$1:$D$106,3,FALSE)</f>
        <v>-87.90504</v>
      </c>
      <c r="N432" t="str">
        <f>VLOOKUP($K432,Key!$A$1:$D$106,4,FALSE)</f>
        <v>Milwaukee</v>
      </c>
      <c r="O432" t="s">
        <v>92</v>
      </c>
      <c r="P432">
        <f>VLOOKUP($O432,Key!$A$1:$D$106,2,FALSE)</f>
        <v>43.05536</v>
      </c>
      <c r="Q432">
        <f>VLOOKUP($O432,Key!$A$1:$D$106,3,FALSE)</f>
        <v>-87.90504</v>
      </c>
      <c r="R432" t="str">
        <f>VLOOKUP($O432,Key!$A$1:$D$106,4,FALSE)</f>
        <v>Milwaukee</v>
      </c>
      <c r="S432">
        <v>13</v>
      </c>
      <c r="T432">
        <v>0</v>
      </c>
      <c r="U432">
        <v>0</v>
      </c>
      <c r="V432" t="s">
        <v>32</v>
      </c>
      <c r="W432">
        <v>1</v>
      </c>
      <c r="X432">
        <v>1</v>
      </c>
      <c r="Y432">
        <v>40</v>
      </c>
      <c r="Z432" s="4">
        <v>-1</v>
      </c>
      <c r="AA432" s="1">
        <v>43498</v>
      </c>
      <c r="AB432" s="6">
        <f t="shared" si="36"/>
        <v>43497</v>
      </c>
      <c r="AC432" s="6">
        <f t="shared" si="37"/>
        <v>43498</v>
      </c>
      <c r="AD432" s="6" t="str">
        <f t="shared" si="38"/>
        <v>Saturday</v>
      </c>
      <c r="AE432" s="2">
        <v>0.54685185185185181</v>
      </c>
      <c r="AF432" s="4">
        <v>1</v>
      </c>
      <c r="AG432" s="1">
        <v>43498</v>
      </c>
      <c r="AH432" s="6">
        <f t="shared" si="39"/>
        <v>43497</v>
      </c>
      <c r="AI432" s="6">
        <f t="shared" si="40"/>
        <v>43498</v>
      </c>
      <c r="AJ432" s="6" t="str">
        <f t="shared" si="41"/>
        <v>Saturday</v>
      </c>
      <c r="AK432" s="2">
        <v>0.55614583333333334</v>
      </c>
      <c r="AL432" t="s">
        <v>32</v>
      </c>
      <c r="AM432" t="s">
        <v>33</v>
      </c>
      <c r="AN432" t="s">
        <v>34</v>
      </c>
      <c r="AO432" t="s">
        <v>27</v>
      </c>
    </row>
    <row r="433" spans="1:41" x14ac:dyDescent="0.2">
      <c r="A433" t="s">
        <v>27</v>
      </c>
      <c r="B433">
        <v>1164213</v>
      </c>
      <c r="C433" t="s">
        <v>28</v>
      </c>
      <c r="G433" t="s">
        <v>29</v>
      </c>
      <c r="I433">
        <v>12681</v>
      </c>
      <c r="J433" t="s">
        <v>30</v>
      </c>
      <c r="K433" t="s">
        <v>49</v>
      </c>
      <c r="L433">
        <f>VLOOKUP($K433,Key!$A$1:$D$106,2,FALSE)</f>
        <v>43.03913</v>
      </c>
      <c r="M433">
        <f>VLOOKUP($K433,Key!$A$1:$D$106,3,FALSE)</f>
        <v>-87.916150000000002</v>
      </c>
      <c r="N433" t="str">
        <f>VLOOKUP($K433,Key!$A$1:$D$106,4,FALSE)</f>
        <v>Milwaukee</v>
      </c>
      <c r="O433" t="s">
        <v>49</v>
      </c>
      <c r="P433">
        <f>VLOOKUP($O433,Key!$A$1:$D$106,2,FALSE)</f>
        <v>43.03913</v>
      </c>
      <c r="Q433">
        <f>VLOOKUP($O433,Key!$A$1:$D$106,3,FALSE)</f>
        <v>-87.916150000000002</v>
      </c>
      <c r="R433" t="str">
        <f>VLOOKUP($O433,Key!$A$1:$D$106,4,FALSE)</f>
        <v>Milwaukee</v>
      </c>
      <c r="S433">
        <v>13</v>
      </c>
      <c r="T433">
        <v>0</v>
      </c>
      <c r="U433">
        <v>0</v>
      </c>
      <c r="V433" t="s">
        <v>32</v>
      </c>
      <c r="W433">
        <v>1</v>
      </c>
      <c r="X433">
        <v>1</v>
      </c>
      <c r="Y433">
        <v>40</v>
      </c>
      <c r="Z433" s="5">
        <v>-1</v>
      </c>
      <c r="AA433" s="1">
        <v>43498</v>
      </c>
      <c r="AB433" s="7">
        <f t="shared" si="36"/>
        <v>43497</v>
      </c>
      <c r="AC433" s="7">
        <f t="shared" si="37"/>
        <v>43498</v>
      </c>
      <c r="AD433" s="7" t="str">
        <f t="shared" si="38"/>
        <v>Saturday</v>
      </c>
      <c r="AE433" s="2">
        <v>0.40148148148148149</v>
      </c>
      <c r="AF433" s="5">
        <v>1</v>
      </c>
      <c r="AG433" s="1">
        <v>43498</v>
      </c>
      <c r="AH433" s="7">
        <f t="shared" si="39"/>
        <v>43497</v>
      </c>
      <c r="AI433" s="7">
        <f t="shared" si="40"/>
        <v>43498</v>
      </c>
      <c r="AJ433" s="7" t="str">
        <f t="shared" si="41"/>
        <v>Saturday</v>
      </c>
      <c r="AK433" s="2">
        <v>0.41108796296296296</v>
      </c>
      <c r="AL433" t="s">
        <v>32</v>
      </c>
      <c r="AM433" t="s">
        <v>33</v>
      </c>
      <c r="AN433" t="s">
        <v>34</v>
      </c>
      <c r="AO433" t="s">
        <v>27</v>
      </c>
    </row>
    <row r="434" spans="1:41" x14ac:dyDescent="0.2">
      <c r="A434" t="s">
        <v>27</v>
      </c>
      <c r="B434">
        <v>2290052</v>
      </c>
      <c r="C434" t="s">
        <v>28</v>
      </c>
      <c r="G434" t="s">
        <v>29</v>
      </c>
      <c r="I434">
        <v>12601</v>
      </c>
      <c r="J434" t="s">
        <v>30</v>
      </c>
      <c r="K434" t="s">
        <v>45</v>
      </c>
      <c r="L434">
        <f>VLOOKUP($K434,Key!$A$1:$D$106,2,FALSE)</f>
        <v>43.03886</v>
      </c>
      <c r="M434">
        <f>VLOOKUP($K434,Key!$A$1:$D$106,3,FALSE)</f>
        <v>-87.902720000000002</v>
      </c>
      <c r="N434" t="str">
        <f>VLOOKUP($K434,Key!$A$1:$D$106,4,FALSE)</f>
        <v>Milwaukee</v>
      </c>
      <c r="O434" t="s">
        <v>45</v>
      </c>
      <c r="P434">
        <f>VLOOKUP($O434,Key!$A$1:$D$106,2,FALSE)</f>
        <v>43.03886</v>
      </c>
      <c r="Q434">
        <f>VLOOKUP($O434,Key!$A$1:$D$106,3,FALSE)</f>
        <v>-87.902720000000002</v>
      </c>
      <c r="R434" t="str">
        <f>VLOOKUP($O434,Key!$A$1:$D$106,4,FALSE)</f>
        <v>Milwaukee</v>
      </c>
      <c r="S434">
        <v>1</v>
      </c>
      <c r="T434">
        <v>0</v>
      </c>
      <c r="U434">
        <v>0</v>
      </c>
      <c r="V434" t="s">
        <v>32</v>
      </c>
      <c r="W434">
        <v>0</v>
      </c>
      <c r="X434">
        <v>0</v>
      </c>
      <c r="Y434">
        <v>0</v>
      </c>
      <c r="Z434" s="4">
        <v>-1</v>
      </c>
      <c r="AA434" s="1">
        <v>43509</v>
      </c>
      <c r="AB434" s="6">
        <f t="shared" si="36"/>
        <v>43497</v>
      </c>
      <c r="AC434" s="6">
        <f t="shared" si="37"/>
        <v>43509</v>
      </c>
      <c r="AD434" s="6" t="str">
        <f t="shared" si="38"/>
        <v>Wednesday</v>
      </c>
      <c r="AE434" s="2">
        <v>0.54546296296296293</v>
      </c>
      <c r="AF434" s="4">
        <v>1</v>
      </c>
      <c r="AG434" s="1">
        <v>43509</v>
      </c>
      <c r="AH434" s="6">
        <f t="shared" si="39"/>
        <v>43497</v>
      </c>
      <c r="AI434" s="6">
        <f t="shared" si="40"/>
        <v>43509</v>
      </c>
      <c r="AJ434" s="6" t="str">
        <f t="shared" si="41"/>
        <v>Wednesday</v>
      </c>
      <c r="AK434" s="2">
        <v>0.54600694444444442</v>
      </c>
      <c r="AL434" t="s">
        <v>32</v>
      </c>
      <c r="AM434" t="s">
        <v>33</v>
      </c>
      <c r="AN434" t="s">
        <v>34</v>
      </c>
      <c r="AO434" t="s">
        <v>27</v>
      </c>
    </row>
    <row r="435" spans="1:41" x14ac:dyDescent="0.2">
      <c r="A435" t="s">
        <v>27</v>
      </c>
      <c r="B435">
        <v>2290052</v>
      </c>
      <c r="C435" t="s">
        <v>28</v>
      </c>
      <c r="G435" t="s">
        <v>29</v>
      </c>
      <c r="I435">
        <v>11046</v>
      </c>
      <c r="J435" t="s">
        <v>30</v>
      </c>
      <c r="K435" t="s">
        <v>38</v>
      </c>
      <c r="L435">
        <f>VLOOKUP($K435,Key!$A$1:$D$106,2,FALSE)</f>
        <v>43.052460000000004</v>
      </c>
      <c r="M435">
        <f>VLOOKUP($K435,Key!$A$1:$D$106,3,FALSE)</f>
        <v>-87.891000000000005</v>
      </c>
      <c r="N435" t="str">
        <f>VLOOKUP($K435,Key!$A$1:$D$106,4,FALSE)</f>
        <v>Milwaukee</v>
      </c>
      <c r="O435" t="s">
        <v>38</v>
      </c>
      <c r="P435">
        <f>VLOOKUP($O435,Key!$A$1:$D$106,2,FALSE)</f>
        <v>43.052460000000004</v>
      </c>
      <c r="Q435">
        <f>VLOOKUP($O435,Key!$A$1:$D$106,3,FALSE)</f>
        <v>-87.891000000000005</v>
      </c>
      <c r="R435" t="str">
        <f>VLOOKUP($O435,Key!$A$1:$D$106,4,FALSE)</f>
        <v>Milwaukee</v>
      </c>
      <c r="S435">
        <v>2</v>
      </c>
      <c r="T435">
        <v>0</v>
      </c>
      <c r="U435">
        <v>0</v>
      </c>
      <c r="V435" t="s">
        <v>32</v>
      </c>
      <c r="W435">
        <v>0</v>
      </c>
      <c r="X435">
        <v>0</v>
      </c>
      <c r="Y435">
        <v>0</v>
      </c>
      <c r="Z435" s="5">
        <v>-1</v>
      </c>
      <c r="AA435" s="1">
        <v>43510</v>
      </c>
      <c r="AB435" s="7">
        <f t="shared" si="36"/>
        <v>43497</v>
      </c>
      <c r="AC435" s="7">
        <f t="shared" si="37"/>
        <v>43510</v>
      </c>
      <c r="AD435" s="7" t="str">
        <f t="shared" si="38"/>
        <v>Thursday</v>
      </c>
      <c r="AE435" s="2">
        <v>0.46731481481481479</v>
      </c>
      <c r="AF435" s="5">
        <v>1</v>
      </c>
      <c r="AG435" s="1">
        <v>43510</v>
      </c>
      <c r="AH435" s="7">
        <f t="shared" si="39"/>
        <v>43497</v>
      </c>
      <c r="AI435" s="7">
        <f t="shared" si="40"/>
        <v>43510</v>
      </c>
      <c r="AJ435" s="7" t="str">
        <f t="shared" si="41"/>
        <v>Thursday</v>
      </c>
      <c r="AK435" s="2">
        <v>0.4682986111111111</v>
      </c>
      <c r="AL435" t="s">
        <v>32</v>
      </c>
      <c r="AM435" t="s">
        <v>33</v>
      </c>
      <c r="AN435" t="s">
        <v>34</v>
      </c>
      <c r="AO435" t="s">
        <v>27</v>
      </c>
    </row>
    <row r="436" spans="1:41" x14ac:dyDescent="0.2">
      <c r="A436" t="s">
        <v>27</v>
      </c>
      <c r="B436">
        <v>871693</v>
      </c>
      <c r="C436" t="s">
        <v>28</v>
      </c>
      <c r="G436" t="s">
        <v>29</v>
      </c>
      <c r="I436">
        <v>5433</v>
      </c>
      <c r="J436" t="s">
        <v>30</v>
      </c>
      <c r="K436" t="s">
        <v>58</v>
      </c>
      <c r="L436">
        <f>VLOOKUP($K436,Key!$A$1:$D$106,2,FALSE)</f>
        <v>43.004728999999998</v>
      </c>
      <c r="M436">
        <f>VLOOKUP($K436,Key!$A$1:$D$106,3,FALSE)</f>
        <v>-87.905463999999995</v>
      </c>
      <c r="N436" t="str">
        <f>VLOOKUP($K436,Key!$A$1:$D$106,4,FALSE)</f>
        <v>Milwaukee</v>
      </c>
      <c r="O436" t="s">
        <v>58</v>
      </c>
      <c r="P436">
        <f>VLOOKUP($O436,Key!$A$1:$D$106,2,FALSE)</f>
        <v>43.004728999999998</v>
      </c>
      <c r="Q436">
        <f>VLOOKUP($O436,Key!$A$1:$D$106,3,FALSE)</f>
        <v>-87.905463999999995</v>
      </c>
      <c r="R436" t="str">
        <f>VLOOKUP($O436,Key!$A$1:$D$106,4,FALSE)</f>
        <v>Milwaukee</v>
      </c>
      <c r="S436">
        <v>1</v>
      </c>
      <c r="T436">
        <v>0</v>
      </c>
      <c r="U436">
        <v>0</v>
      </c>
      <c r="V436" t="s">
        <v>32</v>
      </c>
      <c r="W436">
        <v>0</v>
      </c>
      <c r="X436">
        <v>0</v>
      </c>
      <c r="Y436">
        <v>0</v>
      </c>
      <c r="Z436" s="4">
        <v>-1</v>
      </c>
      <c r="AA436" s="1">
        <v>43498</v>
      </c>
      <c r="AB436" s="6">
        <f t="shared" si="36"/>
        <v>43497</v>
      </c>
      <c r="AC436" s="6">
        <f t="shared" si="37"/>
        <v>43498</v>
      </c>
      <c r="AD436" s="6" t="str">
        <f t="shared" si="38"/>
        <v>Saturday</v>
      </c>
      <c r="AE436" s="2">
        <v>0.42627314814814815</v>
      </c>
      <c r="AF436" s="4">
        <v>1</v>
      </c>
      <c r="AG436" s="1">
        <v>43498</v>
      </c>
      <c r="AH436" s="6">
        <f t="shared" si="39"/>
        <v>43497</v>
      </c>
      <c r="AI436" s="6">
        <f t="shared" si="40"/>
        <v>43498</v>
      </c>
      <c r="AJ436" s="6" t="str">
        <f t="shared" si="41"/>
        <v>Saturday</v>
      </c>
      <c r="AK436" s="2">
        <v>0.42638888888888887</v>
      </c>
      <c r="AL436" t="s">
        <v>32</v>
      </c>
      <c r="AM436" t="s">
        <v>33</v>
      </c>
      <c r="AN436" t="s">
        <v>34</v>
      </c>
      <c r="AO436" t="s">
        <v>27</v>
      </c>
    </row>
    <row r="437" spans="1:41" x14ac:dyDescent="0.2">
      <c r="A437" t="s">
        <v>27</v>
      </c>
      <c r="B437">
        <v>2290052</v>
      </c>
      <c r="C437" t="s">
        <v>28</v>
      </c>
      <c r="G437" t="s">
        <v>29</v>
      </c>
      <c r="I437">
        <v>23</v>
      </c>
      <c r="J437" t="s">
        <v>30</v>
      </c>
      <c r="K437" t="s">
        <v>35</v>
      </c>
      <c r="L437">
        <f>VLOOKUP($K437,Key!$A$1:$D$106,2,FALSE)</f>
        <v>43.042490000000001</v>
      </c>
      <c r="M437">
        <f>VLOOKUP($K437,Key!$A$1:$D$106,3,FALSE)</f>
        <v>-87.909959999999998</v>
      </c>
      <c r="N437" t="str">
        <f>VLOOKUP($K437,Key!$A$1:$D$106,4,FALSE)</f>
        <v>Milwaukee</v>
      </c>
      <c r="O437" t="s">
        <v>75</v>
      </c>
      <c r="P437">
        <f>VLOOKUP($O437,Key!$A$1:$D$106,2,FALSE)</f>
        <v>43.038600000000002</v>
      </c>
      <c r="Q437">
        <f>VLOOKUP($O437,Key!$A$1:$D$106,3,FALSE)</f>
        <v>-87.912099999999995</v>
      </c>
      <c r="R437" t="str">
        <f>VLOOKUP($O437,Key!$A$1:$D$106,4,FALSE)</f>
        <v>Milwaukee</v>
      </c>
      <c r="S437">
        <v>1381</v>
      </c>
      <c r="T437">
        <v>0</v>
      </c>
      <c r="U437">
        <v>0</v>
      </c>
      <c r="V437" t="s">
        <v>32</v>
      </c>
      <c r="W437">
        <v>18</v>
      </c>
      <c r="X437">
        <v>17.100000000000001</v>
      </c>
      <c r="Y437">
        <v>720</v>
      </c>
      <c r="Z437" s="5">
        <v>-1</v>
      </c>
      <c r="AA437" s="1">
        <v>43504</v>
      </c>
      <c r="AB437" s="7">
        <f t="shared" si="36"/>
        <v>43497</v>
      </c>
      <c r="AC437" s="7">
        <f t="shared" si="37"/>
        <v>43504</v>
      </c>
      <c r="AD437" s="7" t="str">
        <f t="shared" si="38"/>
        <v>Friday</v>
      </c>
      <c r="AE437" s="2">
        <v>0.61479166666666674</v>
      </c>
      <c r="AF437" s="5">
        <v>1</v>
      </c>
      <c r="AG437" s="1">
        <v>43505</v>
      </c>
      <c r="AH437" s="7">
        <f t="shared" si="39"/>
        <v>43497</v>
      </c>
      <c r="AI437" s="7">
        <f t="shared" si="40"/>
        <v>43505</v>
      </c>
      <c r="AJ437" s="7" t="str">
        <f t="shared" si="41"/>
        <v>Saturday</v>
      </c>
      <c r="AK437" s="2">
        <v>0.57398148148148154</v>
      </c>
      <c r="AL437" t="s">
        <v>33</v>
      </c>
      <c r="AM437" t="s">
        <v>33</v>
      </c>
      <c r="AN437" t="s">
        <v>46</v>
      </c>
      <c r="AO437" t="s">
        <v>27</v>
      </c>
    </row>
    <row r="438" spans="1:41" x14ac:dyDescent="0.2">
      <c r="A438" t="s">
        <v>27</v>
      </c>
      <c r="B438">
        <v>1865798</v>
      </c>
      <c r="C438" t="s">
        <v>28</v>
      </c>
      <c r="G438" t="s">
        <v>29</v>
      </c>
      <c r="I438">
        <v>5437</v>
      </c>
      <c r="J438" t="s">
        <v>30</v>
      </c>
      <c r="K438" t="s">
        <v>62</v>
      </c>
      <c r="L438">
        <f>VLOOKUP($K438,Key!$A$1:$D$106,2,FALSE)</f>
        <v>43.041646999999998</v>
      </c>
      <c r="M438">
        <f>VLOOKUP($K438,Key!$A$1:$D$106,3,FALSE)</f>
        <v>-87.927257999999995</v>
      </c>
      <c r="N438" t="str">
        <f>VLOOKUP($K438,Key!$A$1:$D$106,4,FALSE)</f>
        <v>Milwaukee</v>
      </c>
      <c r="O438" t="s">
        <v>62</v>
      </c>
      <c r="P438">
        <f>VLOOKUP($O438,Key!$A$1:$D$106,2,FALSE)</f>
        <v>43.041646999999998</v>
      </c>
      <c r="Q438">
        <f>VLOOKUP($O438,Key!$A$1:$D$106,3,FALSE)</f>
        <v>-87.927257999999995</v>
      </c>
      <c r="R438" t="str">
        <f>VLOOKUP($O438,Key!$A$1:$D$106,4,FALSE)</f>
        <v>Milwaukee</v>
      </c>
      <c r="S438">
        <v>17</v>
      </c>
      <c r="T438">
        <v>0</v>
      </c>
      <c r="U438">
        <v>0</v>
      </c>
      <c r="V438" t="s">
        <v>32</v>
      </c>
      <c r="W438">
        <v>2</v>
      </c>
      <c r="X438">
        <v>1.9</v>
      </c>
      <c r="Y438">
        <v>80</v>
      </c>
      <c r="Z438" s="4">
        <v>-1</v>
      </c>
      <c r="AA438" s="1">
        <v>43498</v>
      </c>
      <c r="AB438" s="6">
        <f t="shared" si="36"/>
        <v>43497</v>
      </c>
      <c r="AC438" s="6">
        <f t="shared" si="37"/>
        <v>43498</v>
      </c>
      <c r="AD438" s="6" t="str">
        <f t="shared" si="38"/>
        <v>Saturday</v>
      </c>
      <c r="AE438" s="2">
        <v>0.48265046296296293</v>
      </c>
      <c r="AF438" s="4">
        <v>1</v>
      </c>
      <c r="AG438" s="1">
        <v>43498</v>
      </c>
      <c r="AH438" s="6">
        <f t="shared" si="39"/>
        <v>43497</v>
      </c>
      <c r="AI438" s="6">
        <f t="shared" si="40"/>
        <v>43498</v>
      </c>
      <c r="AJ438" s="6" t="str">
        <f t="shared" si="41"/>
        <v>Saturday</v>
      </c>
      <c r="AK438" s="2">
        <v>0.49510416666666668</v>
      </c>
      <c r="AL438" t="s">
        <v>32</v>
      </c>
      <c r="AM438" t="s">
        <v>33</v>
      </c>
      <c r="AN438" t="s">
        <v>34</v>
      </c>
      <c r="AO438" t="s">
        <v>27</v>
      </c>
    </row>
    <row r="439" spans="1:41" x14ac:dyDescent="0.2">
      <c r="A439" t="s">
        <v>27</v>
      </c>
      <c r="B439">
        <v>871693</v>
      </c>
      <c r="C439" t="s">
        <v>28</v>
      </c>
      <c r="G439" t="s">
        <v>29</v>
      </c>
      <c r="I439">
        <v>3</v>
      </c>
      <c r="J439" t="s">
        <v>30</v>
      </c>
      <c r="K439" t="s">
        <v>44</v>
      </c>
      <c r="L439">
        <f>VLOOKUP($K439,Key!$A$1:$D$106,2,FALSE)</f>
        <v>43.03519</v>
      </c>
      <c r="M439">
        <f>VLOOKUP($K439,Key!$A$1:$D$106,3,FALSE)</f>
        <v>-87.907390000000007</v>
      </c>
      <c r="N439" t="str">
        <f>VLOOKUP($K439,Key!$A$1:$D$106,4,FALSE)</f>
        <v>Milwaukee</v>
      </c>
      <c r="O439" t="s">
        <v>44</v>
      </c>
      <c r="P439">
        <f>VLOOKUP($O439,Key!$A$1:$D$106,2,FALSE)</f>
        <v>43.03519</v>
      </c>
      <c r="Q439">
        <f>VLOOKUP($O439,Key!$A$1:$D$106,3,FALSE)</f>
        <v>-87.907390000000007</v>
      </c>
      <c r="R439" t="str">
        <f>VLOOKUP($O439,Key!$A$1:$D$106,4,FALSE)</f>
        <v>Milwaukee</v>
      </c>
      <c r="S439">
        <v>0</v>
      </c>
      <c r="T439">
        <v>0</v>
      </c>
      <c r="U439">
        <v>0</v>
      </c>
      <c r="V439" t="s">
        <v>32</v>
      </c>
      <c r="W439">
        <v>0</v>
      </c>
      <c r="X439">
        <v>0</v>
      </c>
      <c r="Y439">
        <v>0</v>
      </c>
      <c r="Z439" s="5">
        <v>-1</v>
      </c>
      <c r="AA439" s="1">
        <v>43509</v>
      </c>
      <c r="AB439" s="7">
        <f t="shared" si="36"/>
        <v>43497</v>
      </c>
      <c r="AC439" s="7">
        <f t="shared" si="37"/>
        <v>43509</v>
      </c>
      <c r="AD439" s="7" t="str">
        <f t="shared" si="38"/>
        <v>Wednesday</v>
      </c>
      <c r="AE439" s="2">
        <v>0.61219907407407403</v>
      </c>
      <c r="AF439" s="5">
        <v>1</v>
      </c>
      <c r="AG439" s="1">
        <v>43509</v>
      </c>
      <c r="AH439" s="7">
        <f t="shared" si="39"/>
        <v>43497</v>
      </c>
      <c r="AI439" s="7">
        <f t="shared" si="40"/>
        <v>43509</v>
      </c>
      <c r="AJ439" s="7" t="str">
        <f t="shared" si="41"/>
        <v>Wednesday</v>
      </c>
      <c r="AK439" s="2">
        <v>0.61246527777777782</v>
      </c>
      <c r="AL439" t="s">
        <v>32</v>
      </c>
      <c r="AM439" t="s">
        <v>33</v>
      </c>
      <c r="AN439" t="s">
        <v>34</v>
      </c>
      <c r="AO43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E44C-73FD-4AB6-8D68-5F3EC1799FA3}">
  <dimension ref="A1:BE54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35.6640625" bestFit="1" customWidth="1"/>
    <col min="2" max="2" width="18.33203125" bestFit="1" customWidth="1"/>
    <col min="3" max="3" width="13.6640625" bestFit="1" customWidth="1"/>
    <col min="4" max="4" width="12.83203125" bestFit="1" customWidth="1"/>
    <col min="5" max="5" width="7" bestFit="1" customWidth="1"/>
    <col min="6" max="6" width="15.83203125" bestFit="1" customWidth="1"/>
    <col min="7" max="7" width="15.1640625" bestFit="1" customWidth="1"/>
    <col min="8" max="8" width="16.6640625" bestFit="1" customWidth="1"/>
    <col min="9" max="9" width="15.5" bestFit="1" customWidth="1"/>
    <col min="10" max="10" width="16.33203125" bestFit="1" customWidth="1"/>
    <col min="11" max="11" width="14" bestFit="1" customWidth="1"/>
    <col min="12" max="12" width="16.83203125" bestFit="1" customWidth="1"/>
    <col min="13" max="13" width="15.6640625" bestFit="1" customWidth="1"/>
    <col min="14" max="14" width="18.1640625" bestFit="1" customWidth="1"/>
    <col min="15" max="15" width="17" bestFit="1" customWidth="1"/>
    <col min="16" max="16" width="12.83203125" bestFit="1" customWidth="1"/>
    <col min="17" max="17" width="8.5" bestFit="1" customWidth="1"/>
    <col min="18" max="18" width="17.6640625" bestFit="1" customWidth="1"/>
    <col min="19" max="19" width="20.5" bestFit="1" customWidth="1"/>
    <col min="20" max="20" width="17.83203125" bestFit="1" customWidth="1"/>
    <col min="21" max="21" width="17.6640625" bestFit="1" customWidth="1"/>
    <col min="22" max="22" width="17.5" bestFit="1" customWidth="1"/>
    <col min="24" max="24" width="13.5" bestFit="1" customWidth="1"/>
    <col min="25" max="25" width="31.6640625" bestFit="1" customWidth="1"/>
    <col min="26" max="26" width="31.5" bestFit="1" customWidth="1"/>
    <col min="27" max="27" width="29.5" bestFit="1" customWidth="1"/>
    <col min="28" max="28" width="16.6640625" bestFit="1" customWidth="1"/>
    <col min="29" max="29" width="11" bestFit="1" customWidth="1"/>
    <col min="30" max="30" width="17" bestFit="1" customWidth="1"/>
    <col min="31" max="31" width="17.83203125" bestFit="1" customWidth="1"/>
    <col min="32" max="32" width="14.5" bestFit="1" customWidth="1"/>
    <col min="33" max="33" width="15.5" bestFit="1" customWidth="1"/>
    <col min="34" max="34" width="19.33203125" bestFit="1" customWidth="1"/>
    <col min="35" max="36" width="15.33203125" bestFit="1" customWidth="1"/>
    <col min="37" max="37" width="14.6640625" bestFit="1" customWidth="1"/>
    <col min="38" max="38" width="13.6640625" bestFit="1" customWidth="1"/>
    <col min="39" max="39" width="9.83203125" bestFit="1" customWidth="1"/>
    <col min="40" max="40" width="17.83203125" bestFit="1" customWidth="1"/>
    <col min="41" max="41" width="14.1640625" bestFit="1" customWidth="1"/>
    <col min="42" max="42" width="18.1640625" bestFit="1" customWidth="1"/>
    <col min="43" max="43" width="13.33203125" bestFit="1" customWidth="1"/>
    <col min="44" max="44" width="11" bestFit="1" customWidth="1"/>
    <col min="45" max="45" width="19.1640625" bestFit="1" customWidth="1"/>
    <col min="46" max="46" width="11.5" bestFit="1" customWidth="1"/>
    <col min="47" max="47" width="14.6640625" bestFit="1" customWidth="1"/>
    <col min="48" max="48" width="20.33203125" bestFit="1" customWidth="1"/>
    <col min="49" max="49" width="24.6640625" bestFit="1" customWidth="1"/>
    <col min="50" max="50" width="36" bestFit="1" customWidth="1"/>
    <col min="51" max="51" width="14.1640625" bestFit="1" customWidth="1"/>
    <col min="52" max="52" width="15.5" bestFit="1" customWidth="1"/>
    <col min="53" max="54" width="16.6640625" bestFit="1" customWidth="1"/>
    <col min="55" max="55" width="24.5" bestFit="1" customWidth="1"/>
    <col min="56" max="56" width="11.83203125" bestFit="1" customWidth="1"/>
    <col min="57" max="57" width="11.33203125" bestFit="1" customWidth="1"/>
  </cols>
  <sheetData>
    <row r="1" spans="1:57" x14ac:dyDescent="0.2">
      <c r="A1" s="11" t="s">
        <v>197</v>
      </c>
      <c r="B1" s="11" t="s">
        <v>196</v>
      </c>
    </row>
    <row r="2" spans="1:57" x14ac:dyDescent="0.2">
      <c r="A2" s="11" t="s">
        <v>194</v>
      </c>
      <c r="B2" t="s">
        <v>71</v>
      </c>
      <c r="C2" t="s">
        <v>120</v>
      </c>
      <c r="D2" t="s">
        <v>87</v>
      </c>
      <c r="E2" t="s">
        <v>62</v>
      </c>
      <c r="F2" t="s">
        <v>39</v>
      </c>
      <c r="G2" t="s">
        <v>38</v>
      </c>
      <c r="H2" t="s">
        <v>44</v>
      </c>
      <c r="I2" t="s">
        <v>37</v>
      </c>
      <c r="J2" t="s">
        <v>114</v>
      </c>
      <c r="K2" t="s">
        <v>74</v>
      </c>
      <c r="L2" t="s">
        <v>51</v>
      </c>
      <c r="M2" t="s">
        <v>66</v>
      </c>
      <c r="N2" t="s">
        <v>94</v>
      </c>
      <c r="O2" t="s">
        <v>88</v>
      </c>
      <c r="P2" t="s">
        <v>118</v>
      </c>
      <c r="Q2" t="s">
        <v>53</v>
      </c>
      <c r="R2" t="s">
        <v>79</v>
      </c>
      <c r="S2" t="s">
        <v>72</v>
      </c>
      <c r="T2" t="s">
        <v>31</v>
      </c>
      <c r="U2" t="s">
        <v>61</v>
      </c>
      <c r="V2" t="s">
        <v>92</v>
      </c>
      <c r="W2" t="s">
        <v>59</v>
      </c>
      <c r="X2" t="s">
        <v>69</v>
      </c>
      <c r="Y2" t="s">
        <v>81</v>
      </c>
      <c r="Z2" t="s">
        <v>113</v>
      </c>
      <c r="AA2" t="s">
        <v>103</v>
      </c>
      <c r="AB2" t="s">
        <v>108</v>
      </c>
      <c r="AC2" t="s">
        <v>80</v>
      </c>
      <c r="AD2" t="s">
        <v>104</v>
      </c>
      <c r="AE2" t="s">
        <v>83</v>
      </c>
      <c r="AF2" t="s">
        <v>36</v>
      </c>
      <c r="AG2" t="s">
        <v>55</v>
      </c>
      <c r="AH2" t="s">
        <v>64</v>
      </c>
      <c r="AI2" t="s">
        <v>99</v>
      </c>
      <c r="AJ2" t="s">
        <v>89</v>
      </c>
      <c r="AK2" t="s">
        <v>35</v>
      </c>
      <c r="AL2" t="s">
        <v>106</v>
      </c>
      <c r="AM2" t="s">
        <v>107</v>
      </c>
      <c r="AN2" t="s">
        <v>56</v>
      </c>
      <c r="AO2" t="s">
        <v>57</v>
      </c>
      <c r="AP2" t="s">
        <v>122</v>
      </c>
      <c r="AQ2" t="s">
        <v>85</v>
      </c>
      <c r="AR2" t="s">
        <v>63</v>
      </c>
      <c r="AS2" t="s">
        <v>116</v>
      </c>
      <c r="AT2" t="s">
        <v>54</v>
      </c>
      <c r="AU2" t="s">
        <v>45</v>
      </c>
      <c r="AV2" t="s">
        <v>84</v>
      </c>
      <c r="AW2" t="s">
        <v>50</v>
      </c>
      <c r="AX2" t="s">
        <v>75</v>
      </c>
      <c r="AY2" t="s">
        <v>97</v>
      </c>
      <c r="AZ2" t="s">
        <v>98</v>
      </c>
      <c r="BA2" t="s">
        <v>48</v>
      </c>
      <c r="BB2" t="s">
        <v>49</v>
      </c>
      <c r="BC2" t="s">
        <v>60</v>
      </c>
      <c r="BD2" t="s">
        <v>58</v>
      </c>
      <c r="BE2" t="s">
        <v>195</v>
      </c>
    </row>
    <row r="3" spans="1:57" x14ac:dyDescent="0.2">
      <c r="A3" s="12" t="s">
        <v>71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>
        <v>2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>
        <v>1</v>
      </c>
      <c r="AU3" s="13"/>
      <c r="AV3" s="13"/>
      <c r="AW3" s="13"/>
      <c r="AX3" s="13"/>
      <c r="AY3" s="13"/>
      <c r="AZ3" s="13">
        <v>1</v>
      </c>
      <c r="BA3" s="13"/>
      <c r="BB3" s="13"/>
      <c r="BC3" s="13"/>
      <c r="BD3" s="13"/>
      <c r="BE3" s="13">
        <v>4</v>
      </c>
    </row>
    <row r="4" spans="1:57" x14ac:dyDescent="0.2">
      <c r="A4" s="12" t="s">
        <v>120</v>
      </c>
      <c r="B4" s="13"/>
      <c r="C4" s="13">
        <v>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>
        <v>1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>
        <v>3</v>
      </c>
    </row>
    <row r="5" spans="1:57" x14ac:dyDescent="0.2">
      <c r="A5" s="12" t="s">
        <v>87</v>
      </c>
      <c r="B5" s="13"/>
      <c r="C5" s="13"/>
      <c r="D5" s="13"/>
      <c r="E5" s="13"/>
      <c r="F5" s="13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v>1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v>1</v>
      </c>
      <c r="AJ5" s="13"/>
      <c r="AK5" s="13"/>
      <c r="AL5" s="13">
        <v>2</v>
      </c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>
        <v>1</v>
      </c>
      <c r="BA5" s="13"/>
      <c r="BB5" s="13"/>
      <c r="BC5" s="13"/>
      <c r="BD5" s="13"/>
      <c r="BE5" s="13">
        <v>6</v>
      </c>
    </row>
    <row r="6" spans="1:57" x14ac:dyDescent="0.2">
      <c r="A6" s="12" t="s">
        <v>62</v>
      </c>
      <c r="B6" s="13"/>
      <c r="C6" s="13"/>
      <c r="D6" s="13"/>
      <c r="E6" s="13">
        <v>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>
        <v>2</v>
      </c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>
        <v>3</v>
      </c>
    </row>
    <row r="7" spans="1:57" x14ac:dyDescent="0.2">
      <c r="A7" s="12" t="s">
        <v>39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>
        <v>1</v>
      </c>
      <c r="AC7" s="13"/>
      <c r="AD7" s="13"/>
      <c r="AE7" s="13"/>
      <c r="AF7" s="13"/>
      <c r="AG7" s="13"/>
      <c r="AH7" s="13"/>
      <c r="AI7" s="13"/>
      <c r="AJ7" s="13">
        <v>1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>
        <v>2</v>
      </c>
      <c r="BA7" s="13"/>
      <c r="BB7" s="13">
        <v>1</v>
      </c>
      <c r="BC7" s="13"/>
      <c r="BD7" s="13">
        <v>14</v>
      </c>
      <c r="BE7" s="13">
        <v>20</v>
      </c>
    </row>
    <row r="8" spans="1:57" x14ac:dyDescent="0.2">
      <c r="A8" s="12" t="s">
        <v>38</v>
      </c>
      <c r="B8" s="13"/>
      <c r="C8" s="13"/>
      <c r="D8" s="13"/>
      <c r="E8" s="13"/>
      <c r="F8" s="13"/>
      <c r="G8" s="13">
        <v>1</v>
      </c>
      <c r="H8" s="13"/>
      <c r="I8" s="13"/>
      <c r="J8" s="13"/>
      <c r="K8" s="13"/>
      <c r="L8" s="13"/>
      <c r="M8" s="13"/>
      <c r="N8" s="13"/>
      <c r="O8" s="13"/>
      <c r="P8" s="13">
        <v>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2</v>
      </c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>
        <v>1</v>
      </c>
      <c r="AS8" s="13"/>
      <c r="AT8" s="13"/>
      <c r="AU8" s="13">
        <v>2</v>
      </c>
      <c r="AV8" s="13"/>
      <c r="AW8" s="13"/>
      <c r="AX8" s="13"/>
      <c r="AY8" s="13"/>
      <c r="AZ8" s="13"/>
      <c r="BA8" s="13"/>
      <c r="BB8" s="13"/>
      <c r="BC8" s="13"/>
      <c r="BD8" s="13"/>
      <c r="BE8" s="13">
        <v>7</v>
      </c>
    </row>
    <row r="9" spans="1:57" x14ac:dyDescent="0.2">
      <c r="A9" s="12" t="s">
        <v>44</v>
      </c>
      <c r="B9" s="13"/>
      <c r="C9" s="13"/>
      <c r="D9" s="13"/>
      <c r="E9" s="13"/>
      <c r="F9" s="13"/>
      <c r="G9" s="13"/>
      <c r="H9" s="13">
        <v>3</v>
      </c>
      <c r="I9" s="13"/>
      <c r="J9" s="13"/>
      <c r="K9" s="13"/>
      <c r="L9" s="13"/>
      <c r="M9" s="13">
        <v>4</v>
      </c>
      <c r="N9" s="13"/>
      <c r="O9" s="13"/>
      <c r="P9" s="13">
        <v>1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>
        <v>4</v>
      </c>
      <c r="AV9" s="13"/>
      <c r="AW9" s="13"/>
      <c r="AX9" s="13">
        <v>1</v>
      </c>
      <c r="AY9" s="13"/>
      <c r="AZ9" s="13"/>
      <c r="BA9" s="13">
        <v>3</v>
      </c>
      <c r="BB9" s="13"/>
      <c r="BC9" s="13"/>
      <c r="BD9" s="13"/>
      <c r="BE9" s="13">
        <v>16</v>
      </c>
    </row>
    <row r="10" spans="1:57" x14ac:dyDescent="0.2">
      <c r="A10" s="12" t="s">
        <v>37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>
        <v>1</v>
      </c>
      <c r="AV10" s="13">
        <v>1</v>
      </c>
      <c r="AW10" s="13"/>
      <c r="AX10" s="13"/>
      <c r="AY10" s="13"/>
      <c r="AZ10" s="13"/>
      <c r="BA10" s="13"/>
      <c r="BB10" s="13"/>
      <c r="BC10" s="13">
        <v>1</v>
      </c>
      <c r="BD10" s="13">
        <v>1</v>
      </c>
      <c r="BE10" s="13">
        <v>4</v>
      </c>
    </row>
    <row r="11" spans="1:57" x14ac:dyDescent="0.2">
      <c r="A11" s="12" t="s">
        <v>114</v>
      </c>
      <c r="B11" s="13"/>
      <c r="C11" s="13"/>
      <c r="D11" s="13"/>
      <c r="E11" s="13"/>
      <c r="F11" s="13"/>
      <c r="G11" s="13"/>
      <c r="H11" s="13">
        <v>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>
        <v>1</v>
      </c>
      <c r="BA11" s="13">
        <v>2</v>
      </c>
      <c r="BB11" s="13"/>
      <c r="BC11" s="13"/>
      <c r="BD11" s="13"/>
      <c r="BE11" s="13">
        <v>4</v>
      </c>
    </row>
    <row r="12" spans="1:57" x14ac:dyDescent="0.2">
      <c r="A12" s="12" t="s">
        <v>74</v>
      </c>
      <c r="B12" s="13"/>
      <c r="C12" s="13"/>
      <c r="D12" s="13"/>
      <c r="E12" s="13"/>
      <c r="F12" s="13"/>
      <c r="G12" s="13"/>
      <c r="H12" s="13"/>
      <c r="I12" s="13"/>
      <c r="J12" s="13"/>
      <c r="K12" s="13">
        <v>2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>
        <v>1</v>
      </c>
      <c r="AP12" s="13"/>
      <c r="AQ12" s="13"/>
      <c r="AR12" s="13"/>
      <c r="AS12" s="13"/>
      <c r="AT12" s="13"/>
      <c r="AU12" s="13"/>
      <c r="AV12" s="13"/>
      <c r="AW12" s="13"/>
      <c r="AX12" s="13">
        <v>10</v>
      </c>
      <c r="AY12" s="13"/>
      <c r="AZ12" s="13"/>
      <c r="BA12" s="13">
        <v>1</v>
      </c>
      <c r="BB12" s="13">
        <v>2</v>
      </c>
      <c r="BC12" s="13"/>
      <c r="BD12" s="13"/>
      <c r="BE12" s="13">
        <v>16</v>
      </c>
    </row>
    <row r="13" spans="1:57" x14ac:dyDescent="0.2">
      <c r="A13" s="12" t="s">
        <v>51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v>1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>
        <v>1</v>
      </c>
    </row>
    <row r="14" spans="1:57" x14ac:dyDescent="0.2">
      <c r="A14" s="12" t="s">
        <v>66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>
        <v>4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>
        <v>5</v>
      </c>
    </row>
    <row r="15" spans="1:57" x14ac:dyDescent="0.2">
      <c r="A15" s="12" t="s">
        <v>94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2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>
        <v>1</v>
      </c>
      <c r="AM15" s="13"/>
      <c r="AN15" s="13"/>
      <c r="AO15" s="13"/>
      <c r="AP15" s="13"/>
      <c r="AQ15" s="13"/>
      <c r="AR15" s="13"/>
      <c r="AS15" s="13"/>
      <c r="AT15" s="13"/>
      <c r="AU15" s="13"/>
      <c r="AV15" s="13">
        <v>1</v>
      </c>
      <c r="AW15" s="13"/>
      <c r="AX15" s="13"/>
      <c r="AY15" s="13"/>
      <c r="AZ15" s="13"/>
      <c r="BA15" s="13"/>
      <c r="BB15" s="13"/>
      <c r="BC15" s="13"/>
      <c r="BD15" s="13"/>
      <c r="BE15" s="13">
        <v>4</v>
      </c>
    </row>
    <row r="16" spans="1:57" x14ac:dyDescent="0.2">
      <c r="A16" s="12" t="s">
        <v>88</v>
      </c>
      <c r="B16" s="13"/>
      <c r="C16" s="13"/>
      <c r="D16" s="13"/>
      <c r="E16" s="13">
        <v>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>
        <v>1</v>
      </c>
      <c r="AK16" s="13"/>
      <c r="AL16" s="13"/>
      <c r="AM16" s="13"/>
      <c r="AN16" s="13"/>
      <c r="AO16" s="13">
        <v>1</v>
      </c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>
        <v>2</v>
      </c>
      <c r="BC16" s="13"/>
      <c r="BD16" s="13"/>
      <c r="BE16" s="13">
        <v>5</v>
      </c>
    </row>
    <row r="17" spans="1:57" x14ac:dyDescent="0.2">
      <c r="A17" s="12" t="s">
        <v>79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v>4</v>
      </c>
      <c r="S17" s="13"/>
      <c r="T17" s="13"/>
      <c r="U17" s="13"/>
      <c r="V17" s="13"/>
      <c r="W17" s="13"/>
      <c r="X17" s="13"/>
      <c r="Y17" s="13"/>
      <c r="Z17" s="13"/>
      <c r="AA17" s="13">
        <v>1</v>
      </c>
      <c r="AB17" s="13">
        <v>1</v>
      </c>
      <c r="AC17" s="13">
        <v>2</v>
      </c>
      <c r="AD17" s="13"/>
      <c r="AE17" s="13">
        <v>13</v>
      </c>
      <c r="AF17" s="13"/>
      <c r="AG17" s="13"/>
      <c r="AH17" s="13"/>
      <c r="AI17" s="13"/>
      <c r="AJ17" s="13"/>
      <c r="AK17" s="13"/>
      <c r="AL17" s="13">
        <v>1</v>
      </c>
      <c r="AM17" s="13"/>
      <c r="AN17" s="13"/>
      <c r="AO17" s="13"/>
      <c r="AP17" s="13"/>
      <c r="AQ17" s="13">
        <v>2</v>
      </c>
      <c r="AR17" s="13"/>
      <c r="AS17" s="13"/>
      <c r="AT17" s="13"/>
      <c r="AU17" s="13"/>
      <c r="AV17" s="13">
        <v>1</v>
      </c>
      <c r="AW17" s="13"/>
      <c r="AX17" s="13"/>
      <c r="AY17" s="13"/>
      <c r="AZ17" s="13"/>
      <c r="BA17" s="13"/>
      <c r="BB17" s="13"/>
      <c r="BC17" s="13"/>
      <c r="BD17" s="13"/>
      <c r="BE17" s="13">
        <v>25</v>
      </c>
    </row>
    <row r="18" spans="1:57" x14ac:dyDescent="0.2">
      <c r="A18" s="12" t="s">
        <v>72</v>
      </c>
      <c r="B18" s="13">
        <v>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1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v>1</v>
      </c>
      <c r="AH18" s="13"/>
      <c r="AI18" s="13"/>
      <c r="AJ18" s="13">
        <v>2</v>
      </c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>
        <v>6</v>
      </c>
    </row>
    <row r="19" spans="1:57" x14ac:dyDescent="0.2">
      <c r="A19" s="12" t="s">
        <v>31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>
        <v>2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>
        <v>2</v>
      </c>
      <c r="AL19" s="13"/>
      <c r="AM19" s="13"/>
      <c r="AN19" s="13"/>
      <c r="AO19" s="13">
        <v>1</v>
      </c>
      <c r="AP19" s="13"/>
      <c r="AQ19" s="13"/>
      <c r="AR19" s="13"/>
      <c r="AS19" s="13">
        <v>1</v>
      </c>
      <c r="AT19" s="13">
        <v>1</v>
      </c>
      <c r="AU19" s="13">
        <v>2</v>
      </c>
      <c r="AV19" s="13"/>
      <c r="AW19" s="13"/>
      <c r="AX19" s="13"/>
      <c r="AY19" s="13"/>
      <c r="AZ19" s="13">
        <v>1</v>
      </c>
      <c r="BA19" s="13">
        <v>1</v>
      </c>
      <c r="BB19" s="13">
        <v>2</v>
      </c>
      <c r="BC19" s="13">
        <v>1</v>
      </c>
      <c r="BD19" s="13"/>
      <c r="BE19" s="13">
        <v>14</v>
      </c>
    </row>
    <row r="20" spans="1:57" x14ac:dyDescent="0.2">
      <c r="A20" s="12" t="s">
        <v>61</v>
      </c>
      <c r="B20" s="13"/>
      <c r="C20" s="13"/>
      <c r="D20" s="13">
        <v>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>
        <v>1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>
        <v>1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>
        <v>1</v>
      </c>
      <c r="AW20" s="13"/>
      <c r="AX20" s="13"/>
      <c r="AY20" s="13"/>
      <c r="AZ20" s="13"/>
      <c r="BA20" s="13"/>
      <c r="BB20" s="13"/>
      <c r="BC20" s="13"/>
      <c r="BD20" s="13"/>
      <c r="BE20" s="13">
        <v>4</v>
      </c>
    </row>
    <row r="21" spans="1:57" x14ac:dyDescent="0.2">
      <c r="A21" s="12" t="s">
        <v>92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>
        <v>2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>
        <v>2</v>
      </c>
    </row>
    <row r="22" spans="1:57" x14ac:dyDescent="0.2">
      <c r="A22" s="12" t="s">
        <v>65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>
        <v>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>
        <v>1</v>
      </c>
    </row>
    <row r="23" spans="1:57" x14ac:dyDescent="0.2">
      <c r="A23" s="12" t="s">
        <v>59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>
        <v>1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>
        <v>1</v>
      </c>
    </row>
    <row r="24" spans="1:57" x14ac:dyDescent="0.2">
      <c r="A24" s="12" t="s">
        <v>69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>
        <v>1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>
        <v>1</v>
      </c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>
        <v>2</v>
      </c>
    </row>
    <row r="25" spans="1:57" x14ac:dyDescent="0.2">
      <c r="A25" s="12" t="s">
        <v>81</v>
      </c>
      <c r="B25" s="13"/>
      <c r="C25" s="13"/>
      <c r="D25" s="13"/>
      <c r="E25" s="13"/>
      <c r="F25" s="13"/>
      <c r="G25" s="13">
        <v>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>
        <v>1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>
        <v>1</v>
      </c>
      <c r="AR25" s="13"/>
      <c r="AS25" s="13"/>
      <c r="AT25" s="13"/>
      <c r="AU25" s="13"/>
      <c r="AV25" s="13"/>
      <c r="AW25" s="13"/>
      <c r="AX25" s="13">
        <v>2</v>
      </c>
      <c r="AY25" s="13">
        <v>1</v>
      </c>
      <c r="AZ25" s="13"/>
      <c r="BA25" s="13"/>
      <c r="BB25" s="13"/>
      <c r="BC25" s="13"/>
      <c r="BD25" s="13"/>
      <c r="BE25" s="13">
        <v>6</v>
      </c>
    </row>
    <row r="26" spans="1:57" x14ac:dyDescent="0.2">
      <c r="A26" s="12" t="s">
        <v>113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>
        <v>1</v>
      </c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>
        <v>1</v>
      </c>
    </row>
    <row r="27" spans="1:57" x14ac:dyDescent="0.2">
      <c r="A27" s="12" t="s">
        <v>103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>
        <v>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>
        <v>2</v>
      </c>
      <c r="AR27" s="13"/>
      <c r="AS27" s="13"/>
      <c r="AT27" s="13"/>
      <c r="AU27" s="13"/>
      <c r="AV27" s="13">
        <v>1</v>
      </c>
      <c r="AW27" s="13"/>
      <c r="AX27" s="13"/>
      <c r="AY27" s="13"/>
      <c r="AZ27" s="13"/>
      <c r="BA27" s="13"/>
      <c r="BB27" s="13"/>
      <c r="BC27" s="13"/>
      <c r="BD27" s="13"/>
      <c r="BE27" s="13">
        <v>4</v>
      </c>
    </row>
    <row r="28" spans="1:57" x14ac:dyDescent="0.2">
      <c r="A28" s="12" t="s">
        <v>108</v>
      </c>
      <c r="B28" s="13"/>
      <c r="C28" s="13"/>
      <c r="D28" s="13"/>
      <c r="E28" s="13"/>
      <c r="F28" s="13">
        <v>1</v>
      </c>
      <c r="G28" s="13">
        <v>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>
        <v>2</v>
      </c>
      <c r="AC28" s="13">
        <v>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>
        <v>1</v>
      </c>
      <c r="AW28" s="13"/>
      <c r="AX28" s="13"/>
      <c r="AY28" s="13"/>
      <c r="AZ28" s="13"/>
      <c r="BA28" s="13"/>
      <c r="BB28" s="13"/>
      <c r="BC28" s="13"/>
      <c r="BD28" s="13"/>
      <c r="BE28" s="13">
        <v>7</v>
      </c>
    </row>
    <row r="29" spans="1:57" x14ac:dyDescent="0.2">
      <c r="A29" s="12" t="s">
        <v>80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>
        <v>1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>
        <v>1</v>
      </c>
      <c r="BA29" s="13"/>
      <c r="BB29" s="13"/>
      <c r="BC29" s="13"/>
      <c r="BD29" s="13"/>
      <c r="BE29" s="13">
        <v>2</v>
      </c>
    </row>
    <row r="30" spans="1:57" x14ac:dyDescent="0.2">
      <c r="A30" s="12" t="s">
        <v>104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>
        <v>1</v>
      </c>
      <c r="U30" s="13"/>
      <c r="V30" s="13"/>
      <c r="W30" s="13"/>
      <c r="X30" s="13"/>
      <c r="Y30" s="13">
        <v>1</v>
      </c>
      <c r="Z30" s="13"/>
      <c r="AA30" s="13"/>
      <c r="AB30" s="13"/>
      <c r="AC30" s="13"/>
      <c r="AD30" s="13">
        <v>1</v>
      </c>
      <c r="AE30" s="13">
        <v>1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>
        <v>4</v>
      </c>
    </row>
    <row r="31" spans="1:57" x14ac:dyDescent="0.2">
      <c r="A31" s="12" t="s">
        <v>83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>
        <v>14</v>
      </c>
      <c r="S31" s="13"/>
      <c r="T31" s="13"/>
      <c r="U31" s="13"/>
      <c r="V31" s="13"/>
      <c r="W31" s="13"/>
      <c r="X31" s="13"/>
      <c r="Y31" s="13">
        <v>1</v>
      </c>
      <c r="Z31" s="13"/>
      <c r="AA31" s="13"/>
      <c r="AB31" s="13">
        <v>1</v>
      </c>
      <c r="AC31" s="13"/>
      <c r="AD31" s="13"/>
      <c r="AE31" s="13">
        <v>7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>
        <v>2</v>
      </c>
      <c r="AR31" s="13"/>
      <c r="AS31" s="13"/>
      <c r="AT31" s="13"/>
      <c r="AU31" s="13"/>
      <c r="AV31" s="13">
        <v>4</v>
      </c>
      <c r="AW31" s="13"/>
      <c r="AX31" s="13"/>
      <c r="AY31" s="13"/>
      <c r="AZ31" s="13"/>
      <c r="BA31" s="13"/>
      <c r="BB31" s="13"/>
      <c r="BC31" s="13"/>
      <c r="BD31" s="13"/>
      <c r="BE31" s="13">
        <v>29</v>
      </c>
    </row>
    <row r="32" spans="1:57" x14ac:dyDescent="0.2">
      <c r="A32" s="12" t="s">
        <v>36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v>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>
        <v>2</v>
      </c>
      <c r="AL32" s="13"/>
      <c r="AM32" s="13"/>
      <c r="AN32" s="13"/>
      <c r="AO32" s="13"/>
      <c r="AP32" s="13"/>
      <c r="AQ32" s="13"/>
      <c r="AR32" s="13"/>
      <c r="AS32" s="13"/>
      <c r="AT32" s="13"/>
      <c r="AU32" s="13">
        <v>4</v>
      </c>
      <c r="AV32" s="13"/>
      <c r="AW32" s="13"/>
      <c r="AX32" s="13"/>
      <c r="AY32" s="13"/>
      <c r="AZ32" s="13"/>
      <c r="BA32" s="13"/>
      <c r="BB32" s="13"/>
      <c r="BC32" s="13"/>
      <c r="BD32" s="13"/>
      <c r="BE32" s="13">
        <v>7</v>
      </c>
    </row>
    <row r="33" spans="1:57" x14ac:dyDescent="0.2">
      <c r="A33" s="12" t="s">
        <v>55</v>
      </c>
      <c r="B33" s="13"/>
      <c r="C33" s="13"/>
      <c r="D33" s="13"/>
      <c r="E33" s="13"/>
      <c r="F33" s="13"/>
      <c r="G33" s="13"/>
      <c r="H33" s="13"/>
      <c r="I33" s="13">
        <v>1</v>
      </c>
      <c r="J33" s="13"/>
      <c r="K33" s="13"/>
      <c r="L33" s="13"/>
      <c r="M33" s="13"/>
      <c r="N33" s="13"/>
      <c r="O33" s="13">
        <v>1</v>
      </c>
      <c r="P33" s="13"/>
      <c r="Q33" s="13"/>
      <c r="R33" s="13"/>
      <c r="S33" s="13">
        <v>1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>
        <v>3</v>
      </c>
    </row>
    <row r="34" spans="1:57" x14ac:dyDescent="0.2">
      <c r="A34" s="12" t="s">
        <v>64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>
        <v>1</v>
      </c>
      <c r="R34" s="13"/>
      <c r="S34" s="13">
        <v>1</v>
      </c>
      <c r="T34" s="13"/>
      <c r="U34" s="13">
        <v>1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>
        <v>1</v>
      </c>
      <c r="BB34" s="13">
        <v>3</v>
      </c>
      <c r="BC34" s="13"/>
      <c r="BD34" s="13"/>
      <c r="BE34" s="13">
        <v>7</v>
      </c>
    </row>
    <row r="35" spans="1:57" x14ac:dyDescent="0.2">
      <c r="A35" s="12" t="s">
        <v>99</v>
      </c>
      <c r="B35" s="13"/>
      <c r="C35" s="13"/>
      <c r="D35" s="13">
        <v>1</v>
      </c>
      <c r="E35" s="13"/>
      <c r="F35" s="13"/>
      <c r="G35" s="13">
        <v>1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>
        <v>1</v>
      </c>
      <c r="W35" s="13"/>
      <c r="X35" s="13"/>
      <c r="Y35" s="13">
        <v>1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>
        <v>1</v>
      </c>
      <c r="AM35" s="13">
        <v>4</v>
      </c>
      <c r="AN35" s="13"/>
      <c r="AO35" s="13"/>
      <c r="AP35" s="13"/>
      <c r="AQ35" s="13"/>
      <c r="AR35" s="13"/>
      <c r="AS35" s="13"/>
      <c r="AT35" s="13"/>
      <c r="AU35" s="13"/>
      <c r="AV35" s="13">
        <v>1</v>
      </c>
      <c r="AW35" s="13"/>
      <c r="AX35" s="13"/>
      <c r="AY35" s="13"/>
      <c r="AZ35" s="13"/>
      <c r="BA35" s="13"/>
      <c r="BB35" s="13">
        <v>1</v>
      </c>
      <c r="BC35" s="13"/>
      <c r="BD35" s="13"/>
      <c r="BE35" s="13">
        <v>11</v>
      </c>
    </row>
    <row r="36" spans="1:57" x14ac:dyDescent="0.2">
      <c r="A36" s="12" t="s">
        <v>89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>
        <v>1</v>
      </c>
      <c r="AU36" s="13"/>
      <c r="AV36" s="13"/>
      <c r="AW36" s="13"/>
      <c r="AX36" s="13">
        <v>1</v>
      </c>
      <c r="AY36" s="13">
        <v>1</v>
      </c>
      <c r="AZ36" s="13"/>
      <c r="BA36" s="13"/>
      <c r="BB36" s="13"/>
      <c r="BC36" s="13"/>
      <c r="BD36" s="13"/>
      <c r="BE36" s="13">
        <v>4</v>
      </c>
    </row>
    <row r="37" spans="1:57" x14ac:dyDescent="0.2">
      <c r="A37" s="12" t="s">
        <v>35</v>
      </c>
      <c r="B37" s="13"/>
      <c r="C37" s="13"/>
      <c r="D37" s="13"/>
      <c r="E37" s="13"/>
      <c r="F37" s="13"/>
      <c r="G37" s="13"/>
      <c r="H37" s="13">
        <v>1</v>
      </c>
      <c r="I37" s="13"/>
      <c r="J37" s="13"/>
      <c r="K37" s="13">
        <v>2</v>
      </c>
      <c r="L37" s="13"/>
      <c r="M37" s="13">
        <v>1</v>
      </c>
      <c r="N37" s="13"/>
      <c r="O37" s="13">
        <v>1</v>
      </c>
      <c r="P37" s="13"/>
      <c r="Q37" s="13"/>
      <c r="R37" s="13"/>
      <c r="S37" s="13"/>
      <c r="T37" s="13">
        <v>1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>
        <v>1</v>
      </c>
      <c r="AI37" s="13"/>
      <c r="AJ37" s="13"/>
      <c r="AK37" s="13">
        <v>11</v>
      </c>
      <c r="AL37" s="13"/>
      <c r="AM37" s="13"/>
      <c r="AN37" s="13"/>
      <c r="AO37" s="13"/>
      <c r="AP37" s="13"/>
      <c r="AQ37" s="13"/>
      <c r="AR37" s="13"/>
      <c r="AS37" s="13"/>
      <c r="AT37" s="13">
        <v>2</v>
      </c>
      <c r="AU37" s="13">
        <v>1</v>
      </c>
      <c r="AV37" s="13"/>
      <c r="AW37" s="13"/>
      <c r="AX37" s="13"/>
      <c r="AY37" s="13"/>
      <c r="AZ37" s="13"/>
      <c r="BA37" s="13"/>
      <c r="BB37" s="13">
        <v>8</v>
      </c>
      <c r="BC37" s="13"/>
      <c r="BD37" s="13"/>
      <c r="BE37" s="13">
        <v>29</v>
      </c>
    </row>
    <row r="38" spans="1:57" x14ac:dyDescent="0.2">
      <c r="A38" s="12" t="s">
        <v>106</v>
      </c>
      <c r="B38" s="13"/>
      <c r="C38" s="13"/>
      <c r="D38" s="13">
        <v>2</v>
      </c>
      <c r="E38" s="13"/>
      <c r="F38" s="13"/>
      <c r="G38" s="13"/>
      <c r="H38" s="13"/>
      <c r="I38" s="13"/>
      <c r="J38" s="13"/>
      <c r="K38" s="13"/>
      <c r="L38" s="13"/>
      <c r="M38" s="13"/>
      <c r="N38" s="13">
        <v>1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>
        <v>1</v>
      </c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>
        <v>4</v>
      </c>
    </row>
    <row r="39" spans="1:57" x14ac:dyDescent="0.2">
      <c r="A39" s="12" t="s">
        <v>107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>
        <v>1</v>
      </c>
      <c r="O39" s="13"/>
      <c r="P39" s="13"/>
      <c r="Q39" s="13"/>
      <c r="R39" s="13"/>
      <c r="S39" s="13"/>
      <c r="T39" s="13"/>
      <c r="U39" s="13">
        <v>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v>4</v>
      </c>
      <c r="AJ39" s="13"/>
      <c r="AK39" s="13"/>
      <c r="AL39" s="13">
        <v>1</v>
      </c>
      <c r="AM39" s="13"/>
      <c r="AN39" s="13"/>
      <c r="AO39" s="13"/>
      <c r="AP39" s="13"/>
      <c r="AQ39" s="13">
        <v>1</v>
      </c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>
        <v>9</v>
      </c>
    </row>
    <row r="40" spans="1:57" x14ac:dyDescent="0.2">
      <c r="A40" s="12" t="s">
        <v>56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>
        <v>1</v>
      </c>
      <c r="AL40" s="13"/>
      <c r="AM40" s="13"/>
      <c r="AN40" s="13"/>
      <c r="AO40" s="13">
        <v>2</v>
      </c>
      <c r="AP40" s="13"/>
      <c r="AQ40" s="13"/>
      <c r="AR40" s="13"/>
      <c r="AS40" s="13"/>
      <c r="AT40" s="13"/>
      <c r="AU40" s="13">
        <v>1</v>
      </c>
      <c r="AV40" s="13"/>
      <c r="AW40" s="13"/>
      <c r="AX40" s="13"/>
      <c r="AY40" s="13"/>
      <c r="AZ40" s="13"/>
      <c r="BA40" s="13"/>
      <c r="BB40" s="13"/>
      <c r="BC40" s="13"/>
      <c r="BD40" s="13"/>
      <c r="BE40" s="13">
        <v>4</v>
      </c>
    </row>
    <row r="41" spans="1:57" x14ac:dyDescent="0.2">
      <c r="A41" s="12" t="s">
        <v>57</v>
      </c>
      <c r="B41" s="13"/>
      <c r="C41" s="13"/>
      <c r="D41" s="13"/>
      <c r="E41" s="13">
        <v>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>
        <v>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>
        <v>1</v>
      </c>
      <c r="AL41" s="13"/>
      <c r="AM41" s="13"/>
      <c r="AN41" s="13">
        <v>1</v>
      </c>
      <c r="AO41" s="13">
        <v>1</v>
      </c>
      <c r="AP41" s="13"/>
      <c r="AQ41" s="13"/>
      <c r="AR41" s="13"/>
      <c r="AS41" s="13"/>
      <c r="AT41" s="13"/>
      <c r="AU41" s="13"/>
      <c r="AV41" s="13"/>
      <c r="AW41" s="13"/>
      <c r="AX41" s="13">
        <v>4</v>
      </c>
      <c r="AY41" s="13"/>
      <c r="AZ41" s="13">
        <v>1</v>
      </c>
      <c r="BA41" s="13">
        <v>2</v>
      </c>
      <c r="BB41" s="13"/>
      <c r="BC41" s="13"/>
      <c r="BD41" s="13">
        <v>8</v>
      </c>
      <c r="BE41" s="13">
        <v>22</v>
      </c>
    </row>
    <row r="42" spans="1:57" x14ac:dyDescent="0.2">
      <c r="A42" s="12" t="s">
        <v>85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>
        <v>1</v>
      </c>
      <c r="O42" s="13"/>
      <c r="P42" s="13">
        <v>2</v>
      </c>
      <c r="Q42" s="13"/>
      <c r="R42" s="13">
        <v>5</v>
      </c>
      <c r="S42" s="13"/>
      <c r="T42" s="13"/>
      <c r="U42" s="13"/>
      <c r="V42" s="13"/>
      <c r="W42" s="13"/>
      <c r="X42" s="13">
        <v>1</v>
      </c>
      <c r="Y42" s="13">
        <v>3</v>
      </c>
      <c r="Z42" s="13">
        <v>2</v>
      </c>
      <c r="AA42" s="13">
        <v>2</v>
      </c>
      <c r="AB42" s="13">
        <v>2</v>
      </c>
      <c r="AC42" s="13"/>
      <c r="AD42" s="13"/>
      <c r="AE42" s="13">
        <v>5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>
        <v>25</v>
      </c>
      <c r="AR42" s="13"/>
      <c r="AS42" s="13"/>
      <c r="AT42" s="13"/>
      <c r="AU42" s="13"/>
      <c r="AV42" s="13">
        <v>12</v>
      </c>
      <c r="AW42" s="13"/>
      <c r="AX42" s="13"/>
      <c r="AY42" s="13"/>
      <c r="AZ42" s="13"/>
      <c r="BA42" s="13"/>
      <c r="BB42" s="13"/>
      <c r="BC42" s="13"/>
      <c r="BD42" s="13"/>
      <c r="BE42" s="13">
        <v>60</v>
      </c>
    </row>
    <row r="43" spans="1:57" x14ac:dyDescent="0.2">
      <c r="A43" s="12" t="s">
        <v>116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>
        <v>1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>
        <v>1</v>
      </c>
    </row>
    <row r="44" spans="1:57" x14ac:dyDescent="0.2">
      <c r="A44" s="12" t="s">
        <v>54</v>
      </c>
      <c r="B44" s="13">
        <v>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>
        <v>3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>
        <v>4</v>
      </c>
    </row>
    <row r="45" spans="1:57" x14ac:dyDescent="0.2">
      <c r="A45" s="12" t="s">
        <v>45</v>
      </c>
      <c r="B45" s="13"/>
      <c r="C45" s="13"/>
      <c r="D45" s="13"/>
      <c r="E45" s="13"/>
      <c r="F45" s="13"/>
      <c r="G45" s="13">
        <v>1</v>
      </c>
      <c r="H45" s="13">
        <v>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>
        <v>9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>
        <v>2</v>
      </c>
      <c r="AG45" s="13"/>
      <c r="AH45" s="13"/>
      <c r="AI45" s="13"/>
      <c r="AJ45" s="13"/>
      <c r="AK45" s="13">
        <v>1</v>
      </c>
      <c r="AL45" s="13"/>
      <c r="AM45" s="13"/>
      <c r="AN45" s="13"/>
      <c r="AO45" s="13"/>
      <c r="AP45" s="13"/>
      <c r="AQ45" s="13"/>
      <c r="AR45" s="13"/>
      <c r="AS45" s="13"/>
      <c r="AT45" s="13"/>
      <c r="AU45" s="13">
        <v>2</v>
      </c>
      <c r="AV45" s="13"/>
      <c r="AW45" s="13"/>
      <c r="AX45" s="13"/>
      <c r="AY45" s="13"/>
      <c r="AZ45" s="13">
        <v>7</v>
      </c>
      <c r="BA45" s="13"/>
      <c r="BB45" s="13"/>
      <c r="BC45" s="13"/>
      <c r="BD45" s="13"/>
      <c r="BE45" s="13">
        <v>28</v>
      </c>
    </row>
    <row r="46" spans="1:57" x14ac:dyDescent="0.2">
      <c r="A46" s="12" t="s">
        <v>84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>
        <v>2</v>
      </c>
      <c r="N46" s="13">
        <v>1</v>
      </c>
      <c r="O46" s="13"/>
      <c r="P46" s="13"/>
      <c r="Q46" s="13">
        <v>1</v>
      </c>
      <c r="R46" s="13">
        <v>3</v>
      </c>
      <c r="S46" s="13"/>
      <c r="T46" s="13"/>
      <c r="U46" s="13"/>
      <c r="V46" s="13"/>
      <c r="W46" s="13"/>
      <c r="X46" s="13"/>
      <c r="Y46" s="13">
        <v>1</v>
      </c>
      <c r="Z46" s="13"/>
      <c r="AA46" s="13">
        <v>2</v>
      </c>
      <c r="AB46" s="13"/>
      <c r="AC46" s="13"/>
      <c r="AD46" s="13">
        <v>1</v>
      </c>
      <c r="AE46" s="13">
        <v>6</v>
      </c>
      <c r="AF46" s="13"/>
      <c r="AG46" s="13"/>
      <c r="AH46" s="13"/>
      <c r="AI46" s="13"/>
      <c r="AJ46" s="13"/>
      <c r="AK46" s="13"/>
      <c r="AL46" s="13"/>
      <c r="AM46" s="13">
        <v>4</v>
      </c>
      <c r="AN46" s="13"/>
      <c r="AO46" s="13">
        <v>1</v>
      </c>
      <c r="AP46" s="13"/>
      <c r="AQ46" s="13">
        <v>8</v>
      </c>
      <c r="AR46" s="13"/>
      <c r="AS46" s="13"/>
      <c r="AT46" s="13"/>
      <c r="AU46" s="13"/>
      <c r="AV46" s="13">
        <v>6</v>
      </c>
      <c r="AW46" s="13"/>
      <c r="AX46" s="13"/>
      <c r="AY46" s="13"/>
      <c r="AZ46" s="13"/>
      <c r="BA46" s="13"/>
      <c r="BB46" s="13"/>
      <c r="BC46" s="13"/>
      <c r="BD46" s="13"/>
      <c r="BE46" s="13">
        <v>36</v>
      </c>
    </row>
    <row r="47" spans="1:57" x14ac:dyDescent="0.2">
      <c r="A47" s="12" t="s">
        <v>50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>
        <v>2</v>
      </c>
      <c r="AX47" s="13"/>
      <c r="AY47" s="13"/>
      <c r="AZ47" s="13"/>
      <c r="BA47" s="13"/>
      <c r="BB47" s="13"/>
      <c r="BC47" s="13"/>
      <c r="BD47" s="13"/>
      <c r="BE47" s="13">
        <v>2</v>
      </c>
    </row>
    <row r="48" spans="1:57" x14ac:dyDescent="0.2">
      <c r="A48" s="12" t="s">
        <v>75</v>
      </c>
      <c r="B48" s="13"/>
      <c r="C48" s="13"/>
      <c r="D48" s="13"/>
      <c r="E48" s="13"/>
      <c r="F48" s="13"/>
      <c r="G48" s="13"/>
      <c r="H48" s="13">
        <v>1</v>
      </c>
      <c r="I48" s="13"/>
      <c r="J48" s="13"/>
      <c r="K48" s="13">
        <v>8</v>
      </c>
      <c r="L48" s="13"/>
      <c r="M48" s="13"/>
      <c r="N48" s="13"/>
      <c r="O48" s="13">
        <v>1</v>
      </c>
      <c r="P48" s="13"/>
      <c r="Q48" s="13">
        <v>2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>
        <v>5</v>
      </c>
      <c r="AP48" s="13"/>
      <c r="AQ48" s="13"/>
      <c r="AR48" s="13"/>
      <c r="AS48" s="13"/>
      <c r="AT48" s="13"/>
      <c r="AU48" s="13"/>
      <c r="AV48" s="13"/>
      <c r="AW48" s="13"/>
      <c r="AX48" s="13">
        <v>1</v>
      </c>
      <c r="AY48" s="13"/>
      <c r="AZ48" s="13"/>
      <c r="BA48" s="13">
        <v>2</v>
      </c>
      <c r="BB48" s="13">
        <v>2</v>
      </c>
      <c r="BC48" s="13"/>
      <c r="BD48" s="13"/>
      <c r="BE48" s="13">
        <v>22</v>
      </c>
    </row>
    <row r="49" spans="1:57" x14ac:dyDescent="0.2">
      <c r="A49" s="12" t="s">
        <v>98</v>
      </c>
      <c r="B49" s="13"/>
      <c r="C49" s="13"/>
      <c r="D49" s="13">
        <v>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>
        <v>1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>
        <v>1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>
        <v>9</v>
      </c>
      <c r="AV49" s="13"/>
      <c r="AW49" s="13"/>
      <c r="AX49" s="13"/>
      <c r="AY49" s="13"/>
      <c r="AZ49" s="13">
        <v>1</v>
      </c>
      <c r="BA49" s="13"/>
      <c r="BB49" s="13">
        <v>2</v>
      </c>
      <c r="BC49" s="13"/>
      <c r="BD49" s="13"/>
      <c r="BE49" s="13">
        <v>15</v>
      </c>
    </row>
    <row r="50" spans="1:57" x14ac:dyDescent="0.2">
      <c r="A50" s="12" t="s">
        <v>48</v>
      </c>
      <c r="B50" s="13"/>
      <c r="C50" s="13"/>
      <c r="D50" s="13"/>
      <c r="E50" s="13"/>
      <c r="F50" s="13"/>
      <c r="G50" s="13"/>
      <c r="H50" s="13">
        <v>2</v>
      </c>
      <c r="I50" s="13"/>
      <c r="J50" s="13">
        <v>1</v>
      </c>
      <c r="K50" s="13"/>
      <c r="L50" s="13"/>
      <c r="M50" s="13"/>
      <c r="N50" s="13"/>
      <c r="O50" s="13"/>
      <c r="P50" s="13"/>
      <c r="Q50" s="13"/>
      <c r="R50" s="13"/>
      <c r="S50" s="13"/>
      <c r="T50" s="13">
        <v>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>
        <v>1</v>
      </c>
      <c r="BA50" s="13"/>
      <c r="BB50" s="13"/>
      <c r="BC50" s="13">
        <v>1</v>
      </c>
      <c r="BD50" s="13"/>
      <c r="BE50" s="13">
        <v>6</v>
      </c>
    </row>
    <row r="51" spans="1:57" x14ac:dyDescent="0.2">
      <c r="A51" s="12" t="s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>
        <v>2</v>
      </c>
      <c r="P51" s="13"/>
      <c r="Q51" s="13"/>
      <c r="R51" s="13"/>
      <c r="S51" s="13"/>
      <c r="T51" s="13">
        <v>1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>
        <v>1</v>
      </c>
      <c r="AG51" s="13"/>
      <c r="AH51" s="13"/>
      <c r="AI51" s="13"/>
      <c r="AJ51" s="13"/>
      <c r="AK51" s="13">
        <v>7</v>
      </c>
      <c r="AL51" s="13"/>
      <c r="AM51" s="13"/>
      <c r="AN51" s="13"/>
      <c r="AO51" s="13"/>
      <c r="AP51" s="13">
        <v>1</v>
      </c>
      <c r="AQ51" s="13"/>
      <c r="AR51" s="13"/>
      <c r="AS51" s="13"/>
      <c r="AT51" s="13"/>
      <c r="AU51" s="13"/>
      <c r="AV51" s="13"/>
      <c r="AW51" s="13"/>
      <c r="AX51" s="13">
        <v>2</v>
      </c>
      <c r="AY51" s="13"/>
      <c r="AZ51" s="13"/>
      <c r="BA51" s="13"/>
      <c r="BB51" s="13">
        <v>1</v>
      </c>
      <c r="BC51" s="13">
        <v>1</v>
      </c>
      <c r="BD51" s="13"/>
      <c r="BE51" s="13">
        <v>16</v>
      </c>
    </row>
    <row r="52" spans="1:57" x14ac:dyDescent="0.2">
      <c r="A52" s="12" t="s">
        <v>60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>
        <v>1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>
        <v>1</v>
      </c>
      <c r="AO52" s="13">
        <v>1</v>
      </c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>
        <v>1</v>
      </c>
      <c r="BD52" s="13"/>
      <c r="BE52" s="13">
        <v>4</v>
      </c>
    </row>
    <row r="53" spans="1:57" x14ac:dyDescent="0.2">
      <c r="A53" s="12" t="s">
        <v>58</v>
      </c>
      <c r="B53" s="13"/>
      <c r="C53" s="13"/>
      <c r="D53" s="13"/>
      <c r="E53" s="13"/>
      <c r="F53" s="13">
        <v>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>
        <v>6</v>
      </c>
      <c r="AP53" s="13"/>
      <c r="AQ53" s="13"/>
      <c r="AR53" s="13"/>
      <c r="AS53" s="13"/>
      <c r="AT53" s="13"/>
      <c r="AU53" s="13"/>
      <c r="AV53" s="13"/>
      <c r="AW53" s="13"/>
      <c r="AX53" s="13">
        <v>2</v>
      </c>
      <c r="AY53" s="13"/>
      <c r="AZ53" s="13"/>
      <c r="BA53" s="13"/>
      <c r="BB53" s="13"/>
      <c r="BC53" s="13"/>
      <c r="BD53" s="13">
        <v>1</v>
      </c>
      <c r="BE53" s="13">
        <v>10</v>
      </c>
    </row>
    <row r="54" spans="1:57" x14ac:dyDescent="0.2">
      <c r="A54" s="12" t="s">
        <v>195</v>
      </c>
      <c r="B54" s="13">
        <v>3</v>
      </c>
      <c r="C54" s="13">
        <v>2</v>
      </c>
      <c r="D54" s="13">
        <v>5</v>
      </c>
      <c r="E54" s="13">
        <v>5</v>
      </c>
      <c r="F54" s="13">
        <v>3</v>
      </c>
      <c r="G54" s="13">
        <v>6</v>
      </c>
      <c r="H54" s="13">
        <v>14</v>
      </c>
      <c r="I54" s="13">
        <v>1</v>
      </c>
      <c r="J54" s="13">
        <v>1</v>
      </c>
      <c r="K54" s="13">
        <v>12</v>
      </c>
      <c r="L54" s="13">
        <v>1</v>
      </c>
      <c r="M54" s="13">
        <v>8</v>
      </c>
      <c r="N54" s="13">
        <v>4</v>
      </c>
      <c r="O54" s="13">
        <v>7</v>
      </c>
      <c r="P54" s="13">
        <v>5</v>
      </c>
      <c r="Q54" s="13">
        <v>6</v>
      </c>
      <c r="R54" s="13">
        <v>30</v>
      </c>
      <c r="S54" s="13">
        <v>8</v>
      </c>
      <c r="T54" s="13">
        <v>16</v>
      </c>
      <c r="U54" s="13">
        <v>6</v>
      </c>
      <c r="V54" s="13">
        <v>1</v>
      </c>
      <c r="W54" s="13">
        <v>1</v>
      </c>
      <c r="X54" s="13">
        <v>1</v>
      </c>
      <c r="Y54" s="13">
        <v>8</v>
      </c>
      <c r="Z54" s="13">
        <v>2</v>
      </c>
      <c r="AA54" s="13">
        <v>5</v>
      </c>
      <c r="AB54" s="13">
        <v>7</v>
      </c>
      <c r="AC54" s="13">
        <v>3</v>
      </c>
      <c r="AD54" s="13">
        <v>2</v>
      </c>
      <c r="AE54" s="13">
        <v>35</v>
      </c>
      <c r="AF54" s="13">
        <v>5</v>
      </c>
      <c r="AG54" s="13">
        <v>1</v>
      </c>
      <c r="AH54" s="13">
        <v>5</v>
      </c>
      <c r="AI54" s="13">
        <v>5</v>
      </c>
      <c r="AJ54" s="13">
        <v>4</v>
      </c>
      <c r="AK54" s="13">
        <v>25</v>
      </c>
      <c r="AL54" s="13">
        <v>7</v>
      </c>
      <c r="AM54" s="13">
        <v>8</v>
      </c>
      <c r="AN54" s="13">
        <v>2</v>
      </c>
      <c r="AO54" s="13">
        <v>22</v>
      </c>
      <c r="AP54" s="13">
        <v>1</v>
      </c>
      <c r="AQ54" s="13">
        <v>43</v>
      </c>
      <c r="AR54" s="13">
        <v>1</v>
      </c>
      <c r="AS54" s="13">
        <v>1</v>
      </c>
      <c r="AT54" s="13">
        <v>8</v>
      </c>
      <c r="AU54" s="13">
        <v>26</v>
      </c>
      <c r="AV54" s="13">
        <v>29</v>
      </c>
      <c r="AW54" s="13">
        <v>2</v>
      </c>
      <c r="AX54" s="13">
        <v>23</v>
      </c>
      <c r="AY54" s="13">
        <v>2</v>
      </c>
      <c r="AZ54" s="13">
        <v>17</v>
      </c>
      <c r="BA54" s="13">
        <v>12</v>
      </c>
      <c r="BB54" s="13">
        <v>24</v>
      </c>
      <c r="BC54" s="13">
        <v>5</v>
      </c>
      <c r="BD54" s="13">
        <v>24</v>
      </c>
      <c r="BE54" s="13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9DDC-8AB1-B347-A271-DC305021BED6}">
  <dimension ref="A1:AO2"/>
  <sheetViews>
    <sheetView workbookViewId="0">
      <selection sqref="A1:AO2"/>
    </sheetView>
  </sheetViews>
  <sheetFormatPr baseColWidth="10" defaultRowHeight="15" x14ac:dyDescent="0.2"/>
  <cols>
    <col min="1" max="1" width="18" customWidth="1"/>
    <col min="5" max="5" width="11" customWidth="1"/>
    <col min="7" max="7" width="13.1640625" customWidth="1"/>
    <col min="8" max="8" width="17.1640625" customWidth="1"/>
    <col min="11" max="11" width="19.33203125" customWidth="1"/>
    <col min="14" max="14" width="13.33203125" customWidth="1"/>
    <col min="15" max="15" width="17.33203125" customWidth="1"/>
    <col min="19" max="19" width="14.1640625" customWidth="1"/>
    <col min="20" max="20" width="21.1640625" customWidth="1"/>
    <col min="22" max="22" width="15.6640625" customWidth="1"/>
    <col min="24" max="24" width="21.1640625" customWidth="1"/>
    <col min="25" max="25" width="23" customWidth="1"/>
    <col min="27" max="27" width="18.5" customWidth="1"/>
    <col min="28" max="28" width="16.5" customWidth="1"/>
    <col min="29" max="29" width="14.5" customWidth="1"/>
    <col min="31" max="31" width="18.6640625" customWidth="1"/>
    <col min="32" max="32" width="13.83203125" customWidth="1"/>
    <col min="33" max="33" width="16.5" customWidth="1"/>
    <col min="34" max="34" width="14.5" customWidth="1"/>
    <col min="35" max="35" width="13.33203125" customWidth="1"/>
    <col min="37" max="37" width="16.6640625" customWidth="1"/>
    <col min="38" max="38" width="16" customWidth="1"/>
    <col min="39" max="39" width="17" customWidth="1"/>
    <col min="40" max="40" width="18" customWidth="1"/>
    <col min="41" max="41" width="17.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</v>
      </c>
      <c r="M1" t="s">
        <v>135</v>
      </c>
      <c r="N1" t="s">
        <v>136</v>
      </c>
      <c r="O1" t="s">
        <v>11</v>
      </c>
      <c r="P1" t="s">
        <v>137</v>
      </c>
      <c r="Q1" t="s">
        <v>138</v>
      </c>
      <c r="R1" t="s">
        <v>139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140</v>
      </c>
      <c r="AA1" t="s">
        <v>19</v>
      </c>
      <c r="AB1" t="s">
        <v>141</v>
      </c>
      <c r="AC1" t="s">
        <v>142</v>
      </c>
      <c r="AD1" t="s">
        <v>143</v>
      </c>
      <c r="AE1" t="s">
        <v>21</v>
      </c>
      <c r="AF1" t="s">
        <v>144</v>
      </c>
      <c r="AG1" t="s">
        <v>20</v>
      </c>
      <c r="AH1" t="s">
        <v>145</v>
      </c>
      <c r="AI1" t="s">
        <v>146</v>
      </c>
      <c r="AJ1" t="s">
        <v>147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</row>
    <row r="2" spans="1:41" x14ac:dyDescent="0.2">
      <c r="A2" t="s">
        <v>27</v>
      </c>
      <c r="B2">
        <v>2243085</v>
      </c>
      <c r="C2" t="s">
        <v>40</v>
      </c>
      <c r="F2">
        <v>53204</v>
      </c>
      <c r="G2" t="s">
        <v>29</v>
      </c>
      <c r="H2" t="s">
        <v>115</v>
      </c>
      <c r="I2">
        <v>32</v>
      </c>
      <c r="J2" t="s">
        <v>30</v>
      </c>
      <c r="K2" t="s">
        <v>56</v>
      </c>
      <c r="L2">
        <v>43.02948</v>
      </c>
      <c r="M2">
        <v>-87.912819999999996</v>
      </c>
      <c r="N2" t="s">
        <v>47</v>
      </c>
      <c r="O2" t="s">
        <v>35</v>
      </c>
      <c r="P2">
        <v>43.042490000000001</v>
      </c>
      <c r="Q2">
        <v>-87.909959999999998</v>
      </c>
      <c r="R2" t="s">
        <v>47</v>
      </c>
      <c r="S2">
        <v>9</v>
      </c>
      <c r="T2">
        <v>0</v>
      </c>
      <c r="U2">
        <v>2</v>
      </c>
      <c r="V2" t="s">
        <v>32</v>
      </c>
      <c r="W2">
        <v>1</v>
      </c>
      <c r="X2">
        <v>1</v>
      </c>
      <c r="Y2">
        <v>40</v>
      </c>
      <c r="Z2">
        <v>-1</v>
      </c>
      <c r="AA2" s="1">
        <v>43505</v>
      </c>
      <c r="AB2" s="1">
        <v>43497</v>
      </c>
      <c r="AC2" s="1">
        <v>43505</v>
      </c>
      <c r="AD2" t="s">
        <v>204</v>
      </c>
      <c r="AE2" s="14">
        <v>0.58990740740740744</v>
      </c>
      <c r="AF2">
        <v>1</v>
      </c>
      <c r="AG2" s="1">
        <v>43505</v>
      </c>
      <c r="AH2" s="1">
        <v>43497</v>
      </c>
      <c r="AI2" s="1">
        <v>43505</v>
      </c>
      <c r="AJ2" t="s">
        <v>204</v>
      </c>
      <c r="AK2" s="14">
        <v>0.5958796296296297</v>
      </c>
      <c r="AL2" t="s">
        <v>32</v>
      </c>
      <c r="AM2" t="s">
        <v>33</v>
      </c>
      <c r="AN2" t="s">
        <v>46</v>
      </c>
      <c r="AO2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449D-C517-2045-87A0-58B54DBB2797}">
  <dimension ref="A1:AO4"/>
  <sheetViews>
    <sheetView workbookViewId="0">
      <selection sqref="A1:AO4"/>
    </sheetView>
  </sheetViews>
  <sheetFormatPr baseColWidth="10" defaultRowHeight="15" x14ac:dyDescent="0.2"/>
  <cols>
    <col min="1" max="1" width="18" customWidth="1"/>
    <col min="5" max="5" width="11" customWidth="1"/>
    <col min="7" max="7" width="13.1640625" customWidth="1"/>
    <col min="8" max="8" width="17.1640625" customWidth="1"/>
    <col min="11" max="11" width="19.33203125" customWidth="1"/>
    <col min="14" max="14" width="13.33203125" customWidth="1"/>
    <col min="15" max="15" width="17.33203125" customWidth="1"/>
    <col min="19" max="19" width="14.1640625" customWidth="1"/>
    <col min="20" max="20" width="21.1640625" customWidth="1"/>
    <col min="22" max="22" width="15.6640625" customWidth="1"/>
    <col min="24" max="24" width="21.1640625" customWidth="1"/>
    <col min="25" max="25" width="23" customWidth="1"/>
    <col min="27" max="27" width="18.5" customWidth="1"/>
    <col min="28" max="28" width="16.5" customWidth="1"/>
    <col min="29" max="29" width="14.5" customWidth="1"/>
    <col min="31" max="31" width="18.6640625" customWidth="1"/>
    <col min="32" max="32" width="13.83203125" customWidth="1"/>
    <col min="33" max="33" width="16.5" customWidth="1"/>
    <col min="34" max="34" width="14.5" customWidth="1"/>
    <col min="35" max="35" width="13.33203125" customWidth="1"/>
    <col min="37" max="37" width="16.6640625" customWidth="1"/>
    <col min="38" max="38" width="16" customWidth="1"/>
    <col min="39" max="39" width="17" customWidth="1"/>
    <col min="40" max="40" width="18" customWidth="1"/>
    <col min="41" max="41" width="17.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</v>
      </c>
      <c r="M1" t="s">
        <v>135</v>
      </c>
      <c r="N1" t="s">
        <v>136</v>
      </c>
      <c r="O1" t="s">
        <v>11</v>
      </c>
      <c r="P1" t="s">
        <v>137</v>
      </c>
      <c r="Q1" t="s">
        <v>138</v>
      </c>
      <c r="R1" t="s">
        <v>139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140</v>
      </c>
      <c r="AA1" t="s">
        <v>19</v>
      </c>
      <c r="AB1" t="s">
        <v>141</v>
      </c>
      <c r="AC1" t="s">
        <v>142</v>
      </c>
      <c r="AD1" t="s">
        <v>143</v>
      </c>
      <c r="AE1" t="s">
        <v>21</v>
      </c>
      <c r="AF1" t="s">
        <v>144</v>
      </c>
      <c r="AG1" t="s">
        <v>20</v>
      </c>
      <c r="AH1" t="s">
        <v>145</v>
      </c>
      <c r="AI1" t="s">
        <v>146</v>
      </c>
      <c r="AJ1" t="s">
        <v>147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</row>
    <row r="2" spans="1:41" x14ac:dyDescent="0.2">
      <c r="A2" t="s">
        <v>27</v>
      </c>
      <c r="B2">
        <v>2078963</v>
      </c>
      <c r="C2" t="s">
        <v>40</v>
      </c>
      <c r="D2" t="s">
        <v>126</v>
      </c>
      <c r="E2" t="s">
        <v>127</v>
      </c>
      <c r="F2">
        <v>57730</v>
      </c>
      <c r="G2" t="s">
        <v>29</v>
      </c>
      <c r="H2" t="s">
        <v>115</v>
      </c>
      <c r="I2">
        <v>12708</v>
      </c>
      <c r="J2" t="s">
        <v>30</v>
      </c>
      <c r="K2" t="s">
        <v>37</v>
      </c>
      <c r="L2">
        <v>43.04804</v>
      </c>
      <c r="M2">
        <v>-87.896720000000002</v>
      </c>
      <c r="N2" t="s">
        <v>47</v>
      </c>
      <c r="O2" t="s">
        <v>58</v>
      </c>
      <c r="P2">
        <v>43.004728999999998</v>
      </c>
      <c r="Q2">
        <v>-87.905463999999995</v>
      </c>
      <c r="R2" t="s">
        <v>47</v>
      </c>
      <c r="S2">
        <v>25</v>
      </c>
      <c r="T2">
        <v>0</v>
      </c>
      <c r="U2">
        <v>2</v>
      </c>
      <c r="V2" t="s">
        <v>32</v>
      </c>
      <c r="W2">
        <v>3</v>
      </c>
      <c r="X2">
        <v>2.9</v>
      </c>
      <c r="Y2">
        <v>120</v>
      </c>
      <c r="Z2">
        <v>-1</v>
      </c>
      <c r="AA2" s="1">
        <v>43520</v>
      </c>
      <c r="AB2" s="1">
        <v>43497</v>
      </c>
      <c r="AC2" s="1">
        <v>43520</v>
      </c>
      <c r="AD2" t="s">
        <v>198</v>
      </c>
      <c r="AE2" s="14">
        <v>0.15041666666666667</v>
      </c>
      <c r="AF2">
        <v>1</v>
      </c>
      <c r="AG2" s="1">
        <v>43520</v>
      </c>
      <c r="AH2" s="1">
        <v>43497</v>
      </c>
      <c r="AI2" s="1">
        <v>43520</v>
      </c>
      <c r="AJ2" t="s">
        <v>198</v>
      </c>
      <c r="AK2" s="14">
        <v>0.1675925925925926</v>
      </c>
      <c r="AL2" t="s">
        <v>32</v>
      </c>
      <c r="AM2" t="s">
        <v>33</v>
      </c>
      <c r="AN2" t="s">
        <v>46</v>
      </c>
      <c r="AO2" t="s">
        <v>27</v>
      </c>
    </row>
    <row r="3" spans="1:41" x14ac:dyDescent="0.2">
      <c r="A3" t="s">
        <v>27</v>
      </c>
      <c r="B3">
        <v>1994247</v>
      </c>
      <c r="C3" t="s">
        <v>95</v>
      </c>
      <c r="F3">
        <v>53233</v>
      </c>
      <c r="G3" t="s">
        <v>29</v>
      </c>
      <c r="H3" t="s">
        <v>96</v>
      </c>
      <c r="I3">
        <v>11077</v>
      </c>
      <c r="J3" t="s">
        <v>30</v>
      </c>
      <c r="K3" t="s">
        <v>65</v>
      </c>
      <c r="L3">
        <v>43.040154000000001</v>
      </c>
      <c r="M3">
        <v>-87.932113000000001</v>
      </c>
      <c r="N3" t="s">
        <v>47</v>
      </c>
      <c r="O3" t="s">
        <v>88</v>
      </c>
      <c r="P3">
        <v>43.031480000000002</v>
      </c>
      <c r="Q3">
        <v>-87.908169999999998</v>
      </c>
      <c r="R3" t="s">
        <v>47</v>
      </c>
      <c r="S3">
        <v>664</v>
      </c>
      <c r="T3">
        <v>0</v>
      </c>
      <c r="U3">
        <v>97.06</v>
      </c>
      <c r="V3" t="s">
        <v>32</v>
      </c>
      <c r="W3">
        <v>18</v>
      </c>
      <c r="X3">
        <v>17.100000000000001</v>
      </c>
      <c r="Y3">
        <v>720</v>
      </c>
      <c r="Z3">
        <v>-1</v>
      </c>
      <c r="AA3" s="1">
        <v>43512</v>
      </c>
      <c r="AB3" s="1">
        <v>43497</v>
      </c>
      <c r="AC3" s="1">
        <v>43512</v>
      </c>
      <c r="AD3" t="s">
        <v>204</v>
      </c>
      <c r="AE3" s="14">
        <v>0.71204861111111117</v>
      </c>
      <c r="AF3">
        <v>1</v>
      </c>
      <c r="AG3" s="1">
        <v>43513</v>
      </c>
      <c r="AH3" s="1">
        <v>43497</v>
      </c>
      <c r="AI3" s="1">
        <v>43513</v>
      </c>
      <c r="AJ3" t="s">
        <v>198</v>
      </c>
      <c r="AK3" s="14">
        <v>0.17348379629629629</v>
      </c>
      <c r="AL3" t="s">
        <v>33</v>
      </c>
      <c r="AM3" t="s">
        <v>33</v>
      </c>
      <c r="AN3" t="s">
        <v>46</v>
      </c>
      <c r="AO3" t="s">
        <v>27</v>
      </c>
    </row>
    <row r="4" spans="1:41" x14ac:dyDescent="0.2">
      <c r="A4" t="s">
        <v>27</v>
      </c>
      <c r="B4">
        <v>1948071</v>
      </c>
      <c r="C4" t="s">
        <v>40</v>
      </c>
      <c r="D4" t="s">
        <v>93</v>
      </c>
      <c r="E4" t="s">
        <v>42</v>
      </c>
      <c r="F4">
        <v>53211</v>
      </c>
      <c r="G4" t="s">
        <v>29</v>
      </c>
      <c r="H4" t="s">
        <v>43</v>
      </c>
      <c r="I4">
        <v>12668</v>
      </c>
      <c r="J4" t="s">
        <v>30</v>
      </c>
      <c r="K4" t="s">
        <v>85</v>
      </c>
      <c r="L4">
        <v>43.078530000000001</v>
      </c>
      <c r="M4">
        <v>-87.882620000000003</v>
      </c>
      <c r="N4" t="s">
        <v>47</v>
      </c>
      <c r="O4" t="s">
        <v>113</v>
      </c>
      <c r="P4">
        <v>43.09534</v>
      </c>
      <c r="Q4">
        <v>-87.887339999999995</v>
      </c>
      <c r="R4" t="s">
        <v>93</v>
      </c>
      <c r="S4">
        <v>2343</v>
      </c>
      <c r="T4">
        <v>60</v>
      </c>
      <c r="U4">
        <v>0</v>
      </c>
      <c r="V4" t="s">
        <v>33</v>
      </c>
      <c r="W4">
        <v>18</v>
      </c>
      <c r="X4">
        <v>17.100000000000001</v>
      </c>
      <c r="Y4">
        <v>720</v>
      </c>
      <c r="Z4">
        <v>-1</v>
      </c>
      <c r="AA4" s="1">
        <v>43497</v>
      </c>
      <c r="AB4" s="1">
        <v>43497</v>
      </c>
      <c r="AC4" s="1">
        <v>43497</v>
      </c>
      <c r="AD4" t="s">
        <v>203</v>
      </c>
      <c r="AE4" s="14">
        <v>0.54305555555555551</v>
      </c>
      <c r="AF4">
        <v>1</v>
      </c>
      <c r="AG4" s="1">
        <v>43499</v>
      </c>
      <c r="AH4" s="1">
        <v>43497</v>
      </c>
      <c r="AI4" s="1">
        <v>43499</v>
      </c>
      <c r="AJ4" t="s">
        <v>198</v>
      </c>
      <c r="AK4" s="14">
        <v>0.17074074074074075</v>
      </c>
      <c r="AL4" t="s">
        <v>33</v>
      </c>
      <c r="AM4" t="s">
        <v>33</v>
      </c>
      <c r="AN4" t="s">
        <v>46</v>
      </c>
      <c r="AO4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326A-A5BA-41CA-AD94-D9C3A6DD88AC}">
  <dimension ref="A1:I26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9.5" bestFit="1" customWidth="1"/>
    <col min="2" max="2" width="16.33203125" bestFit="1" customWidth="1"/>
    <col min="3" max="4" width="8.33203125" bestFit="1" customWidth="1"/>
    <col min="5" max="5" width="11.5" bestFit="1" customWidth="1"/>
    <col min="6" max="6" width="9" bestFit="1" customWidth="1"/>
    <col min="7" max="7" width="6.5" bestFit="1" customWidth="1"/>
    <col min="8" max="8" width="8.6640625" bestFit="1" customWidth="1"/>
    <col min="9" max="9" width="11.33203125" bestFit="1" customWidth="1"/>
  </cols>
  <sheetData>
    <row r="1" spans="1:9" x14ac:dyDescent="0.2">
      <c r="A1" s="11" t="s">
        <v>197</v>
      </c>
      <c r="B1" s="11" t="s">
        <v>196</v>
      </c>
    </row>
    <row r="2" spans="1:9" x14ac:dyDescent="0.2">
      <c r="A2" s="11" t="s">
        <v>194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203</v>
      </c>
      <c r="H2" t="s">
        <v>204</v>
      </c>
      <c r="I2" t="s">
        <v>195</v>
      </c>
    </row>
    <row r="3" spans="1:9" x14ac:dyDescent="0.2">
      <c r="A3" s="12" t="s">
        <v>205</v>
      </c>
      <c r="B3" s="13"/>
      <c r="C3" s="13"/>
      <c r="D3" s="13"/>
      <c r="E3" s="13"/>
      <c r="F3" s="13">
        <v>1</v>
      </c>
      <c r="G3" s="13">
        <v>1</v>
      </c>
      <c r="H3" s="13">
        <v>1</v>
      </c>
      <c r="I3" s="13">
        <v>3</v>
      </c>
    </row>
    <row r="4" spans="1:9" x14ac:dyDescent="0.2">
      <c r="A4" s="12" t="s">
        <v>206</v>
      </c>
      <c r="B4" s="13">
        <v>2</v>
      </c>
      <c r="C4" s="13"/>
      <c r="D4" s="13">
        <v>1</v>
      </c>
      <c r="E4" s="13"/>
      <c r="F4" s="13"/>
      <c r="G4" s="13">
        <v>1</v>
      </c>
      <c r="H4" s="13">
        <v>2</v>
      </c>
      <c r="I4" s="13">
        <v>6</v>
      </c>
    </row>
    <row r="5" spans="1:9" x14ac:dyDescent="0.2">
      <c r="A5" s="12" t="s">
        <v>207</v>
      </c>
      <c r="B5" s="13">
        <v>2</v>
      </c>
      <c r="C5" s="13">
        <v>1</v>
      </c>
      <c r="D5" s="13"/>
      <c r="E5" s="13">
        <v>1</v>
      </c>
      <c r="F5" s="13">
        <v>1</v>
      </c>
      <c r="G5" s="13"/>
      <c r="H5" s="13"/>
      <c r="I5" s="13">
        <v>5</v>
      </c>
    </row>
    <row r="6" spans="1:9" x14ac:dyDescent="0.2">
      <c r="A6" s="12" t="s">
        <v>208</v>
      </c>
      <c r="B6" s="13">
        <v>3</v>
      </c>
      <c r="C6" s="13">
        <v>1</v>
      </c>
      <c r="D6" s="13">
        <v>2</v>
      </c>
      <c r="E6" s="13"/>
      <c r="F6" s="13"/>
      <c r="G6" s="13"/>
      <c r="H6" s="13">
        <v>3</v>
      </c>
      <c r="I6" s="13">
        <v>9</v>
      </c>
    </row>
    <row r="7" spans="1:9" x14ac:dyDescent="0.2">
      <c r="A7" s="12" t="s">
        <v>209</v>
      </c>
      <c r="B7" s="13"/>
      <c r="C7" s="13"/>
      <c r="D7" s="13"/>
      <c r="E7" s="13"/>
      <c r="F7" s="13">
        <v>1</v>
      </c>
      <c r="G7" s="13"/>
      <c r="H7" s="13"/>
      <c r="I7" s="13">
        <v>1</v>
      </c>
    </row>
    <row r="8" spans="1:9" x14ac:dyDescent="0.2">
      <c r="A8" s="12" t="s">
        <v>210</v>
      </c>
      <c r="B8" s="13"/>
      <c r="C8" s="13">
        <v>3</v>
      </c>
      <c r="D8" s="13">
        <v>1</v>
      </c>
      <c r="E8" s="13"/>
      <c r="F8" s="13">
        <v>1</v>
      </c>
      <c r="G8" s="13"/>
      <c r="H8" s="13">
        <v>1</v>
      </c>
      <c r="I8" s="13">
        <v>6</v>
      </c>
    </row>
    <row r="9" spans="1:9" x14ac:dyDescent="0.2">
      <c r="A9" s="12" t="s">
        <v>211</v>
      </c>
      <c r="B9" s="13"/>
      <c r="C9" s="13">
        <v>3</v>
      </c>
      <c r="D9" s="13">
        <v>5</v>
      </c>
      <c r="E9" s="13">
        <v>6</v>
      </c>
      <c r="F9" s="13">
        <v>3</v>
      </c>
      <c r="G9" s="13">
        <v>2</v>
      </c>
      <c r="H9" s="13">
        <v>1</v>
      </c>
      <c r="I9" s="13">
        <v>20</v>
      </c>
    </row>
    <row r="10" spans="1:9" x14ac:dyDescent="0.2">
      <c r="A10" s="12" t="s">
        <v>212</v>
      </c>
      <c r="B10" s="13"/>
      <c r="C10" s="13">
        <v>6</v>
      </c>
      <c r="D10" s="13">
        <v>9</v>
      </c>
      <c r="E10" s="13">
        <v>4</v>
      </c>
      <c r="F10" s="13">
        <v>11</v>
      </c>
      <c r="G10" s="13">
        <v>9</v>
      </c>
      <c r="H10" s="13">
        <v>8</v>
      </c>
      <c r="I10" s="13">
        <v>47</v>
      </c>
    </row>
    <row r="11" spans="1:9" x14ac:dyDescent="0.2">
      <c r="A11" s="12" t="s">
        <v>213</v>
      </c>
      <c r="B11" s="13">
        <v>1</v>
      </c>
      <c r="C11" s="13">
        <v>1</v>
      </c>
      <c r="D11" s="13">
        <v>8</v>
      </c>
      <c r="E11" s="13">
        <v>6</v>
      </c>
      <c r="F11" s="13">
        <v>4</v>
      </c>
      <c r="G11" s="13">
        <v>3</v>
      </c>
      <c r="H11" s="13">
        <v>10</v>
      </c>
      <c r="I11" s="13">
        <v>33</v>
      </c>
    </row>
    <row r="12" spans="1:9" x14ac:dyDescent="0.2">
      <c r="A12" s="12" t="s">
        <v>214</v>
      </c>
      <c r="B12" s="13">
        <v>5</v>
      </c>
      <c r="C12" s="13">
        <v>4</v>
      </c>
      <c r="D12" s="13">
        <v>8</v>
      </c>
      <c r="E12" s="13">
        <v>4</v>
      </c>
      <c r="F12" s="13">
        <v>4</v>
      </c>
      <c r="G12" s="13">
        <v>3</v>
      </c>
      <c r="H12" s="13">
        <v>1</v>
      </c>
      <c r="I12" s="13">
        <v>29</v>
      </c>
    </row>
    <row r="13" spans="1:9" x14ac:dyDescent="0.2">
      <c r="A13" s="12" t="s">
        <v>215</v>
      </c>
      <c r="B13" s="13">
        <v>2</v>
      </c>
      <c r="C13" s="13">
        <v>1</v>
      </c>
      <c r="D13" s="13">
        <v>10</v>
      </c>
      <c r="E13" s="13">
        <v>3</v>
      </c>
      <c r="F13" s="13">
        <v>6</v>
      </c>
      <c r="G13" s="13"/>
      <c r="H13" s="13">
        <v>7</v>
      </c>
      <c r="I13" s="13">
        <v>29</v>
      </c>
    </row>
    <row r="14" spans="1:9" x14ac:dyDescent="0.2">
      <c r="A14" s="12" t="s">
        <v>216</v>
      </c>
      <c r="B14" s="13">
        <v>4</v>
      </c>
      <c r="C14" s="13">
        <v>4</v>
      </c>
      <c r="D14" s="13">
        <v>4</v>
      </c>
      <c r="E14" s="13">
        <v>5</v>
      </c>
      <c r="F14" s="13">
        <v>2</v>
      </c>
      <c r="G14" s="13">
        <v>4</v>
      </c>
      <c r="H14" s="13">
        <v>2</v>
      </c>
      <c r="I14" s="13">
        <v>25</v>
      </c>
    </row>
    <row r="15" spans="1:9" x14ac:dyDescent="0.2">
      <c r="A15" s="12" t="s">
        <v>217</v>
      </c>
      <c r="B15" s="13">
        <v>6</v>
      </c>
      <c r="C15" s="13">
        <v>4</v>
      </c>
      <c r="D15" s="13">
        <v>5</v>
      </c>
      <c r="E15" s="13">
        <v>2</v>
      </c>
      <c r="F15" s="13">
        <v>5</v>
      </c>
      <c r="G15" s="13">
        <v>3</v>
      </c>
      <c r="H15" s="13">
        <v>4</v>
      </c>
      <c r="I15" s="13">
        <v>29</v>
      </c>
    </row>
    <row r="16" spans="1:9" x14ac:dyDescent="0.2">
      <c r="A16" s="12" t="s">
        <v>218</v>
      </c>
      <c r="B16" s="13">
        <v>2</v>
      </c>
      <c r="C16" s="13">
        <v>1</v>
      </c>
      <c r="D16" s="13">
        <v>5</v>
      </c>
      <c r="E16" s="13"/>
      <c r="F16" s="13">
        <v>8</v>
      </c>
      <c r="G16" s="13">
        <v>8</v>
      </c>
      <c r="H16" s="13">
        <v>1</v>
      </c>
      <c r="I16" s="13">
        <v>25</v>
      </c>
    </row>
    <row r="17" spans="1:9" x14ac:dyDescent="0.2">
      <c r="A17" s="12" t="s">
        <v>219</v>
      </c>
      <c r="B17" s="13">
        <v>6</v>
      </c>
      <c r="C17" s="13">
        <v>8</v>
      </c>
      <c r="D17" s="13">
        <v>5</v>
      </c>
      <c r="E17" s="13">
        <v>12</v>
      </c>
      <c r="F17" s="13">
        <v>7</v>
      </c>
      <c r="G17" s="13">
        <v>2</v>
      </c>
      <c r="H17" s="13">
        <v>9</v>
      </c>
      <c r="I17" s="13">
        <v>49</v>
      </c>
    </row>
    <row r="18" spans="1:9" x14ac:dyDescent="0.2">
      <c r="A18" s="12" t="s">
        <v>220</v>
      </c>
      <c r="B18" s="13">
        <v>1</v>
      </c>
      <c r="C18" s="13">
        <v>2</v>
      </c>
      <c r="D18" s="13">
        <v>6</v>
      </c>
      <c r="E18" s="13">
        <v>6</v>
      </c>
      <c r="F18" s="13">
        <v>8</v>
      </c>
      <c r="G18" s="13">
        <v>8</v>
      </c>
      <c r="H18" s="13">
        <v>8</v>
      </c>
      <c r="I18" s="13">
        <v>39</v>
      </c>
    </row>
    <row r="19" spans="1:9" x14ac:dyDescent="0.2">
      <c r="A19" s="12" t="s">
        <v>221</v>
      </c>
      <c r="B19" s="13"/>
      <c r="C19" s="13">
        <v>6</v>
      </c>
      <c r="D19" s="13">
        <v>4</v>
      </c>
      <c r="E19" s="13">
        <v>7</v>
      </c>
      <c r="F19" s="13">
        <v>6</v>
      </c>
      <c r="G19" s="13">
        <v>9</v>
      </c>
      <c r="H19" s="13">
        <v>8</v>
      </c>
      <c r="I19" s="13">
        <v>40</v>
      </c>
    </row>
    <row r="20" spans="1:9" x14ac:dyDescent="0.2">
      <c r="A20" s="12" t="s">
        <v>222</v>
      </c>
      <c r="B20" s="13">
        <v>5</v>
      </c>
      <c r="C20" s="13">
        <v>4</v>
      </c>
      <c r="D20" s="13">
        <v>5</v>
      </c>
      <c r="E20" s="13">
        <v>4</v>
      </c>
      <c r="F20" s="13">
        <v>5</v>
      </c>
      <c r="G20" s="13">
        <v>7</v>
      </c>
      <c r="H20" s="13">
        <v>1</v>
      </c>
      <c r="I20" s="13">
        <v>31</v>
      </c>
    </row>
    <row r="21" spans="1:9" x14ac:dyDescent="0.2">
      <c r="A21" s="12" t="s">
        <v>223</v>
      </c>
      <c r="B21" s="13">
        <v>7</v>
      </c>
      <c r="C21" s="13">
        <v>2</v>
      </c>
      <c r="D21" s="13"/>
      <c r="E21" s="13">
        <v>5</v>
      </c>
      <c r="F21" s="13">
        <v>5</v>
      </c>
      <c r="G21" s="13">
        <v>3</v>
      </c>
      <c r="H21" s="13">
        <v>4</v>
      </c>
      <c r="I21" s="13">
        <v>26</v>
      </c>
    </row>
    <row r="22" spans="1:9" x14ac:dyDescent="0.2">
      <c r="A22" s="12" t="s">
        <v>224</v>
      </c>
      <c r="B22" s="13">
        <v>1</v>
      </c>
      <c r="C22" s="13">
        <v>3</v>
      </c>
      <c r="D22" s="13">
        <v>1</v>
      </c>
      <c r="E22" s="13">
        <v>2</v>
      </c>
      <c r="F22" s="13">
        <v>3</v>
      </c>
      <c r="G22" s="13">
        <v>4</v>
      </c>
      <c r="H22" s="13">
        <v>4</v>
      </c>
      <c r="I22" s="13">
        <v>18</v>
      </c>
    </row>
    <row r="23" spans="1:9" x14ac:dyDescent="0.2">
      <c r="A23" s="12" t="s">
        <v>225</v>
      </c>
      <c r="B23" s="13">
        <v>1</v>
      </c>
      <c r="C23" s="13">
        <v>3</v>
      </c>
      <c r="D23" s="13">
        <v>2</v>
      </c>
      <c r="E23" s="13">
        <v>2</v>
      </c>
      <c r="F23" s="13">
        <v>5</v>
      </c>
      <c r="G23" s="13">
        <v>1</v>
      </c>
      <c r="H23" s="13"/>
      <c r="I23" s="13">
        <v>14</v>
      </c>
    </row>
    <row r="24" spans="1:9" x14ac:dyDescent="0.2">
      <c r="A24" s="12" t="s">
        <v>226</v>
      </c>
      <c r="B24" s="13"/>
      <c r="C24" s="13">
        <v>1</v>
      </c>
      <c r="D24" s="13"/>
      <c r="E24" s="13">
        <v>4</v>
      </c>
      <c r="F24" s="13">
        <v>6</v>
      </c>
      <c r="G24" s="13">
        <v>2</v>
      </c>
      <c r="H24" s="13">
        <v>3</v>
      </c>
      <c r="I24" s="13">
        <v>16</v>
      </c>
    </row>
    <row r="25" spans="1:9" x14ac:dyDescent="0.2">
      <c r="A25" s="12" t="s">
        <v>227</v>
      </c>
      <c r="B25" s="13"/>
      <c r="C25" s="13">
        <v>1</v>
      </c>
      <c r="D25" s="13"/>
      <c r="E25" s="13">
        <v>1</v>
      </c>
      <c r="F25" s="13"/>
      <c r="G25" s="13">
        <v>6</v>
      </c>
      <c r="H25" s="13">
        <v>2</v>
      </c>
      <c r="I25" s="13">
        <v>10</v>
      </c>
    </row>
    <row r="26" spans="1:9" x14ac:dyDescent="0.2">
      <c r="A26" s="12" t="s">
        <v>195</v>
      </c>
      <c r="B26" s="13">
        <v>48</v>
      </c>
      <c r="C26" s="13">
        <v>59</v>
      </c>
      <c r="D26" s="13">
        <v>81</v>
      </c>
      <c r="E26" s="13">
        <v>74</v>
      </c>
      <c r="F26" s="13">
        <v>92</v>
      </c>
      <c r="G26" s="13">
        <v>76</v>
      </c>
      <c r="H26" s="13">
        <v>80</v>
      </c>
      <c r="I26" s="13">
        <v>510</v>
      </c>
    </row>
  </sheetData>
  <conditionalFormatting pivot="1" sqref="B3:H3 B4:H4 B5:H5 B6:H6 B7:H7 B8:H8 B9:H9 B10:H10 B11:H11 B12:H12 B13:H13 B14:H14 B15:H15 B16:H16 B17:H17 B18:H18 B19:H19 B20:H20 B21:H21 B22:H22 B23:H23 B24:H24 B25: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1D44-AFB8-4347-B28B-CE3032A3A389}">
  <dimension ref="A1:EF61"/>
  <sheetViews>
    <sheetView topLeftCell="A17" zoomScale="75" zoomScaleNormal="100" workbookViewId="0">
      <selection activeCell="Q6" sqref="Q6:Q7"/>
    </sheetView>
  </sheetViews>
  <sheetFormatPr baseColWidth="10" defaultColWidth="8.83203125" defaultRowHeight="15" x14ac:dyDescent="0.2"/>
  <cols>
    <col min="1" max="1" width="35.6640625" bestFit="1" customWidth="1"/>
    <col min="2" max="2" width="16.33203125" bestFit="1" customWidth="1"/>
    <col min="3" max="5" width="7.5" bestFit="1" customWidth="1"/>
    <col min="6" max="7" width="8.5" bestFit="1" customWidth="1"/>
    <col min="8" max="8" width="8.33203125" bestFit="1" customWidth="1"/>
    <col min="9" max="16" width="7.33203125" bestFit="1" customWidth="1"/>
    <col min="17" max="17" width="12.33203125" bestFit="1" customWidth="1"/>
    <col min="18" max="18" width="10.1640625" bestFit="1" customWidth="1"/>
    <col min="19" max="23" width="7.5" bestFit="1" customWidth="1"/>
    <col min="24" max="25" width="8.5" bestFit="1" customWidth="1"/>
    <col min="26" max="26" width="8.33203125" bestFit="1" customWidth="1"/>
    <col min="27" max="35" width="7.33203125" bestFit="1" customWidth="1"/>
    <col min="36" max="37" width="8.33203125" bestFit="1" customWidth="1"/>
    <col min="38" max="38" width="13.33203125" bestFit="1" customWidth="1"/>
    <col min="39" max="39" width="10.1640625" bestFit="1" customWidth="1"/>
    <col min="40" max="44" width="7.5" bestFit="1" customWidth="1"/>
    <col min="45" max="46" width="8.5" bestFit="1" customWidth="1"/>
    <col min="47" max="47" width="8.33203125" bestFit="1" customWidth="1"/>
    <col min="48" max="55" width="7.33203125" bestFit="1" customWidth="1"/>
    <col min="56" max="56" width="13.33203125" bestFit="1" customWidth="1"/>
    <col min="57" max="57" width="13.5" bestFit="1" customWidth="1"/>
    <col min="58" max="60" width="7.5" bestFit="1" customWidth="1"/>
    <col min="61" max="62" width="8.5" bestFit="1" customWidth="1"/>
    <col min="63" max="63" width="8.33203125" bestFit="1" customWidth="1"/>
    <col min="64" max="71" width="7.33203125" bestFit="1" customWidth="1"/>
    <col min="72" max="73" width="8.33203125" bestFit="1" customWidth="1"/>
    <col min="74" max="74" width="16.5" bestFit="1" customWidth="1"/>
    <col min="75" max="75" width="10.83203125" bestFit="1" customWidth="1"/>
    <col min="76" max="81" width="7.5" bestFit="1" customWidth="1"/>
    <col min="82" max="83" width="8.5" bestFit="1" customWidth="1"/>
    <col min="84" max="84" width="8.33203125" bestFit="1" customWidth="1"/>
    <col min="85" max="93" width="7.33203125" bestFit="1" customWidth="1"/>
    <col min="94" max="94" width="8.33203125" bestFit="1" customWidth="1"/>
    <col min="95" max="95" width="14" bestFit="1" customWidth="1"/>
    <col min="96" max="96" width="8.33203125" bestFit="1" customWidth="1"/>
    <col min="97" max="100" width="7.5" bestFit="1" customWidth="1"/>
    <col min="101" max="101" width="8.5" bestFit="1" customWidth="1"/>
    <col min="102" max="102" width="8.33203125" bestFit="1" customWidth="1"/>
    <col min="103" max="111" width="7.33203125" bestFit="1" customWidth="1"/>
    <col min="112" max="113" width="8.33203125" bestFit="1" customWidth="1"/>
    <col min="114" max="114" width="11.33203125" bestFit="1" customWidth="1"/>
    <col min="115" max="115" width="10.5" bestFit="1" customWidth="1"/>
    <col min="116" max="121" width="7.5" bestFit="1" customWidth="1"/>
    <col min="122" max="123" width="8.5" bestFit="1" customWidth="1"/>
    <col min="124" max="124" width="8.33203125" bestFit="1" customWidth="1"/>
    <col min="125" max="132" width="7.33203125" bestFit="1" customWidth="1"/>
    <col min="133" max="134" width="8.33203125" bestFit="1" customWidth="1"/>
    <col min="135" max="135" width="13.6640625" bestFit="1" customWidth="1"/>
    <col min="136" max="136" width="11.33203125" bestFit="1" customWidth="1"/>
    <col min="137" max="187" width="10.1640625" bestFit="1" customWidth="1"/>
    <col min="188" max="188" width="13.33203125" bestFit="1" customWidth="1"/>
    <col min="189" max="262" width="13.5" bestFit="1" customWidth="1"/>
    <col min="263" max="263" width="16.5" bestFit="1" customWidth="1"/>
    <col min="264" max="355" width="10.83203125" bestFit="1" customWidth="1"/>
    <col min="356" max="356" width="14" bestFit="1" customWidth="1"/>
    <col min="357" max="432" width="8.5" bestFit="1" customWidth="1"/>
    <col min="433" max="433" width="11.33203125" bestFit="1" customWidth="1"/>
    <col min="434" max="513" width="10.5" bestFit="1" customWidth="1"/>
    <col min="514" max="514" width="13.6640625" bestFit="1" customWidth="1"/>
    <col min="515" max="515" width="11.33203125" bestFit="1" customWidth="1"/>
  </cols>
  <sheetData>
    <row r="1" spans="1:136" x14ac:dyDescent="0.2">
      <c r="A1" s="11" t="s">
        <v>197</v>
      </c>
      <c r="B1" s="11" t="s">
        <v>196</v>
      </c>
    </row>
    <row r="2" spans="1:136" x14ac:dyDescent="0.2">
      <c r="B2" t="s">
        <v>198</v>
      </c>
      <c r="Q2" t="s">
        <v>228</v>
      </c>
      <c r="R2" t="s">
        <v>199</v>
      </c>
      <c r="AL2" t="s">
        <v>229</v>
      </c>
      <c r="AM2" t="s">
        <v>200</v>
      </c>
      <c r="BD2" t="s">
        <v>230</v>
      </c>
      <c r="BE2" t="s">
        <v>201</v>
      </c>
      <c r="BV2" t="s">
        <v>231</v>
      </c>
      <c r="BW2" t="s">
        <v>202</v>
      </c>
      <c r="CQ2" t="s">
        <v>232</v>
      </c>
      <c r="CR2" t="s">
        <v>203</v>
      </c>
      <c r="DJ2" t="s">
        <v>233</v>
      </c>
      <c r="DK2" t="s">
        <v>204</v>
      </c>
      <c r="EE2" t="s">
        <v>234</v>
      </c>
      <c r="EF2" t="s">
        <v>195</v>
      </c>
    </row>
    <row r="3" spans="1:136" x14ac:dyDescent="0.2">
      <c r="B3" t="s">
        <v>206</v>
      </c>
      <c r="C3" t="s">
        <v>207</v>
      </c>
      <c r="D3" t="s">
        <v>208</v>
      </c>
      <c r="E3" t="s">
        <v>213</v>
      </c>
      <c r="F3" t="s">
        <v>214</v>
      </c>
      <c r="G3" t="s">
        <v>215</v>
      </c>
      <c r="H3" t="s">
        <v>216</v>
      </c>
      <c r="I3" t="s">
        <v>217</v>
      </c>
      <c r="J3" t="s">
        <v>218</v>
      </c>
      <c r="K3" t="s">
        <v>219</v>
      </c>
      <c r="L3" t="s">
        <v>220</v>
      </c>
      <c r="M3" t="s">
        <v>222</v>
      </c>
      <c r="N3" t="s">
        <v>223</v>
      </c>
      <c r="O3" t="s">
        <v>224</v>
      </c>
      <c r="P3" t="s">
        <v>225</v>
      </c>
      <c r="R3" t="s">
        <v>207</v>
      </c>
      <c r="S3" t="s">
        <v>208</v>
      </c>
      <c r="T3" t="s">
        <v>210</v>
      </c>
      <c r="U3" t="s">
        <v>211</v>
      </c>
      <c r="V3" t="s">
        <v>212</v>
      </c>
      <c r="W3" t="s">
        <v>213</v>
      </c>
      <c r="X3" t="s">
        <v>214</v>
      </c>
      <c r="Y3" t="s">
        <v>215</v>
      </c>
      <c r="Z3" t="s">
        <v>216</v>
      </c>
      <c r="AA3" t="s">
        <v>217</v>
      </c>
      <c r="AB3" t="s">
        <v>218</v>
      </c>
      <c r="AC3" t="s">
        <v>219</v>
      </c>
      <c r="AD3" t="s">
        <v>220</v>
      </c>
      <c r="AE3" t="s">
        <v>221</v>
      </c>
      <c r="AF3" t="s">
        <v>222</v>
      </c>
      <c r="AG3" t="s">
        <v>223</v>
      </c>
      <c r="AH3" t="s">
        <v>224</v>
      </c>
      <c r="AI3" t="s">
        <v>225</v>
      </c>
      <c r="AJ3" t="s">
        <v>226</v>
      </c>
      <c r="AK3" t="s">
        <v>227</v>
      </c>
      <c r="AM3" t="s">
        <v>206</v>
      </c>
      <c r="AN3" t="s">
        <v>208</v>
      </c>
      <c r="AO3" t="s">
        <v>210</v>
      </c>
      <c r="AP3" t="s">
        <v>211</v>
      </c>
      <c r="AQ3" t="s">
        <v>212</v>
      </c>
      <c r="AR3" t="s">
        <v>213</v>
      </c>
      <c r="AS3" t="s">
        <v>214</v>
      </c>
      <c r="AT3" t="s">
        <v>215</v>
      </c>
      <c r="AU3" t="s">
        <v>216</v>
      </c>
      <c r="AV3" t="s">
        <v>217</v>
      </c>
      <c r="AW3" t="s">
        <v>218</v>
      </c>
      <c r="AX3" t="s">
        <v>219</v>
      </c>
      <c r="AY3" t="s">
        <v>220</v>
      </c>
      <c r="AZ3" t="s">
        <v>221</v>
      </c>
      <c r="BA3" t="s">
        <v>222</v>
      </c>
      <c r="BB3" t="s">
        <v>224</v>
      </c>
      <c r="BC3" t="s">
        <v>225</v>
      </c>
      <c r="BE3" t="s">
        <v>207</v>
      </c>
      <c r="BF3" t="s">
        <v>211</v>
      </c>
      <c r="BG3" t="s">
        <v>212</v>
      </c>
      <c r="BH3" t="s">
        <v>213</v>
      </c>
      <c r="BI3" t="s">
        <v>214</v>
      </c>
      <c r="BJ3" t="s">
        <v>215</v>
      </c>
      <c r="BK3" t="s">
        <v>216</v>
      </c>
      <c r="BL3" t="s">
        <v>217</v>
      </c>
      <c r="BM3" t="s">
        <v>219</v>
      </c>
      <c r="BN3" t="s">
        <v>220</v>
      </c>
      <c r="BO3" t="s">
        <v>221</v>
      </c>
      <c r="BP3" t="s">
        <v>222</v>
      </c>
      <c r="BQ3" t="s">
        <v>223</v>
      </c>
      <c r="BR3" t="s">
        <v>224</v>
      </c>
      <c r="BS3" t="s">
        <v>225</v>
      </c>
      <c r="BT3" t="s">
        <v>226</v>
      </c>
      <c r="BU3" t="s">
        <v>227</v>
      </c>
      <c r="BW3" t="s">
        <v>205</v>
      </c>
      <c r="BX3" t="s">
        <v>207</v>
      </c>
      <c r="BY3" t="s">
        <v>209</v>
      </c>
      <c r="BZ3" t="s">
        <v>210</v>
      </c>
      <c r="CA3" t="s">
        <v>211</v>
      </c>
      <c r="CB3" t="s">
        <v>212</v>
      </c>
      <c r="CC3" t="s">
        <v>213</v>
      </c>
      <c r="CD3" t="s">
        <v>214</v>
      </c>
      <c r="CE3" t="s">
        <v>215</v>
      </c>
      <c r="CF3" t="s">
        <v>216</v>
      </c>
      <c r="CG3" t="s">
        <v>217</v>
      </c>
      <c r="CH3" t="s">
        <v>218</v>
      </c>
      <c r="CI3" t="s">
        <v>219</v>
      </c>
      <c r="CJ3" t="s">
        <v>220</v>
      </c>
      <c r="CK3" t="s">
        <v>221</v>
      </c>
      <c r="CL3" t="s">
        <v>222</v>
      </c>
      <c r="CM3" t="s">
        <v>223</v>
      </c>
      <c r="CN3" t="s">
        <v>224</v>
      </c>
      <c r="CO3" t="s">
        <v>225</v>
      </c>
      <c r="CP3" t="s">
        <v>226</v>
      </c>
      <c r="CR3" t="s">
        <v>205</v>
      </c>
      <c r="CS3" t="s">
        <v>206</v>
      </c>
      <c r="CT3" t="s">
        <v>211</v>
      </c>
      <c r="CU3" t="s">
        <v>212</v>
      </c>
      <c r="CV3" t="s">
        <v>213</v>
      </c>
      <c r="CW3" t="s">
        <v>214</v>
      </c>
      <c r="CX3" t="s">
        <v>216</v>
      </c>
      <c r="CY3" t="s">
        <v>217</v>
      </c>
      <c r="CZ3" t="s">
        <v>218</v>
      </c>
      <c r="DA3" t="s">
        <v>219</v>
      </c>
      <c r="DB3" t="s">
        <v>220</v>
      </c>
      <c r="DC3" t="s">
        <v>221</v>
      </c>
      <c r="DD3" t="s">
        <v>222</v>
      </c>
      <c r="DE3" t="s">
        <v>223</v>
      </c>
      <c r="DF3" t="s">
        <v>224</v>
      </c>
      <c r="DG3" t="s">
        <v>225</v>
      </c>
      <c r="DH3" t="s">
        <v>226</v>
      </c>
      <c r="DI3" t="s">
        <v>227</v>
      </c>
      <c r="DK3" t="s">
        <v>205</v>
      </c>
      <c r="DL3" t="s">
        <v>206</v>
      </c>
      <c r="DM3" t="s">
        <v>208</v>
      </c>
      <c r="DN3" t="s">
        <v>210</v>
      </c>
      <c r="DO3" t="s">
        <v>211</v>
      </c>
      <c r="DP3" t="s">
        <v>212</v>
      </c>
      <c r="DQ3" t="s">
        <v>213</v>
      </c>
      <c r="DR3" t="s">
        <v>214</v>
      </c>
      <c r="DS3" t="s">
        <v>215</v>
      </c>
      <c r="DT3" t="s">
        <v>216</v>
      </c>
      <c r="DU3" t="s">
        <v>217</v>
      </c>
      <c r="DV3" t="s">
        <v>218</v>
      </c>
      <c r="DW3" t="s">
        <v>219</v>
      </c>
      <c r="DX3" t="s">
        <v>220</v>
      </c>
      <c r="DY3" t="s">
        <v>221</v>
      </c>
      <c r="DZ3" t="s">
        <v>222</v>
      </c>
      <c r="EA3" t="s">
        <v>223</v>
      </c>
      <c r="EB3" t="s">
        <v>224</v>
      </c>
      <c r="EC3" t="s">
        <v>226</v>
      </c>
      <c r="ED3" t="s">
        <v>227</v>
      </c>
    </row>
    <row r="5" spans="1:136" x14ac:dyDescent="0.2">
      <c r="A5" s="11" t="s">
        <v>194</v>
      </c>
    </row>
    <row r="6" spans="1:136" x14ac:dyDescent="0.2">
      <c r="A6" s="12" t="s">
        <v>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>
        <v>1</v>
      </c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>
        <v>1</v>
      </c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>
        <v>2</v>
      </c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>
        <v>2</v>
      </c>
      <c r="EF6" s="13">
        <v>3</v>
      </c>
    </row>
    <row r="7" spans="1:136" x14ac:dyDescent="0.2">
      <c r="A7" s="12" t="s">
        <v>120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>
        <v>1</v>
      </c>
      <c r="AU7" s="13"/>
      <c r="AV7" s="13"/>
      <c r="AW7" s="13"/>
      <c r="AX7" s="13"/>
      <c r="AY7" s="13"/>
      <c r="AZ7" s="13"/>
      <c r="BA7" s="13"/>
      <c r="BB7" s="13"/>
      <c r="BC7" s="13"/>
      <c r="BD7" s="13">
        <v>1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>
        <v>1</v>
      </c>
      <c r="DA7" s="13"/>
      <c r="DB7" s="13"/>
      <c r="DC7" s="13"/>
      <c r="DD7" s="13"/>
      <c r="DE7" s="13"/>
      <c r="DF7" s="13"/>
      <c r="DG7" s="13"/>
      <c r="DH7" s="13"/>
      <c r="DI7" s="13"/>
      <c r="DJ7" s="13">
        <v>1</v>
      </c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>
        <v>2</v>
      </c>
    </row>
    <row r="8" spans="1:136" x14ac:dyDescent="0.2">
      <c r="A8" s="12" t="s">
        <v>87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/>
      <c r="O8" s="13"/>
      <c r="P8" s="13"/>
      <c r="Q8" s="13">
        <v>1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1</v>
      </c>
      <c r="AF8" s="13"/>
      <c r="AG8" s="13"/>
      <c r="AH8" s="13"/>
      <c r="AI8" s="13"/>
      <c r="AJ8" s="13"/>
      <c r="AK8" s="13"/>
      <c r="AL8" s="13">
        <v>1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>
        <v>1</v>
      </c>
      <c r="AY8" s="13"/>
      <c r="AZ8" s="13"/>
      <c r="BA8" s="13"/>
      <c r="BB8" s="13"/>
      <c r="BC8" s="13"/>
      <c r="BD8" s="13">
        <v>1</v>
      </c>
      <c r="BE8" s="13"/>
      <c r="BF8" s="13"/>
      <c r="BG8" s="13"/>
      <c r="BH8" s="13">
        <v>1</v>
      </c>
      <c r="BI8" s="13"/>
      <c r="BJ8" s="13"/>
      <c r="BK8" s="13"/>
      <c r="BL8" s="13"/>
      <c r="BM8" s="13"/>
      <c r="BN8" s="13"/>
      <c r="BO8" s="13"/>
      <c r="BP8" s="13"/>
      <c r="BQ8" s="13">
        <v>1</v>
      </c>
      <c r="BR8" s="13"/>
      <c r="BS8" s="13"/>
      <c r="BT8" s="13"/>
      <c r="BU8" s="13"/>
      <c r="BV8" s="13">
        <v>2</v>
      </c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>
        <v>5</v>
      </c>
    </row>
    <row r="9" spans="1:136" x14ac:dyDescent="0.2">
      <c r="A9" s="12" t="s">
        <v>62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1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>
        <v>1</v>
      </c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>
        <v>1</v>
      </c>
      <c r="BH9" s="13"/>
      <c r="BI9" s="13"/>
      <c r="BJ9" s="13"/>
      <c r="BK9" s="13"/>
      <c r="BL9" s="13">
        <v>1</v>
      </c>
      <c r="BM9" s="13">
        <v>1</v>
      </c>
      <c r="BN9" s="13"/>
      <c r="BO9" s="13"/>
      <c r="BP9" s="13"/>
      <c r="BQ9" s="13"/>
      <c r="BR9" s="13"/>
      <c r="BS9" s="13"/>
      <c r="BT9" s="13"/>
      <c r="BU9" s="13"/>
      <c r="BV9" s="13">
        <v>3</v>
      </c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>
        <v>1</v>
      </c>
      <c r="CJ9" s="13"/>
      <c r="CK9" s="13"/>
      <c r="CL9" s="13"/>
      <c r="CM9" s="13"/>
      <c r="CN9" s="13"/>
      <c r="CO9" s="13"/>
      <c r="CP9" s="13"/>
      <c r="CQ9" s="13">
        <v>1</v>
      </c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>
        <v>5</v>
      </c>
    </row>
    <row r="10" spans="1:136" x14ac:dyDescent="0.2">
      <c r="A10" s="12" t="s">
        <v>39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>
        <v>1</v>
      </c>
      <c r="CI10" s="13"/>
      <c r="CJ10" s="13"/>
      <c r="CK10" s="13"/>
      <c r="CL10" s="13"/>
      <c r="CM10" s="13">
        <v>1</v>
      </c>
      <c r="CN10" s="13"/>
      <c r="CO10" s="13"/>
      <c r="CP10" s="13"/>
      <c r="CQ10" s="13">
        <v>2</v>
      </c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>
        <v>1</v>
      </c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>
        <v>1</v>
      </c>
      <c r="EF10" s="13">
        <v>3</v>
      </c>
    </row>
    <row r="11" spans="1:136" x14ac:dyDescent="0.2">
      <c r="A11" s="12" t="s">
        <v>38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2</v>
      </c>
      <c r="L11" s="13"/>
      <c r="M11" s="13"/>
      <c r="N11" s="13"/>
      <c r="O11" s="13"/>
      <c r="P11" s="13"/>
      <c r="Q11" s="13">
        <v>2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>
        <v>1</v>
      </c>
      <c r="CE11" s="13"/>
      <c r="CF11" s="13"/>
      <c r="CG11" s="13"/>
      <c r="CH11" s="13"/>
      <c r="CI11" s="13"/>
      <c r="CJ11" s="13"/>
      <c r="CK11" s="13">
        <v>1</v>
      </c>
      <c r="CL11" s="13">
        <v>1</v>
      </c>
      <c r="CM11" s="13"/>
      <c r="CN11" s="13"/>
      <c r="CO11" s="13"/>
      <c r="CP11" s="13"/>
      <c r="CQ11" s="13">
        <v>3</v>
      </c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>
        <v>1</v>
      </c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>
        <v>1</v>
      </c>
      <c r="EF11" s="13">
        <v>6</v>
      </c>
    </row>
    <row r="12" spans="1:136" x14ac:dyDescent="0.2">
      <c r="A12" s="12" t="s">
        <v>44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>
        <v>1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>
        <v>1</v>
      </c>
      <c r="AM12" s="13"/>
      <c r="AN12" s="13"/>
      <c r="AO12" s="13"/>
      <c r="AP12" s="13"/>
      <c r="AQ12" s="13"/>
      <c r="AR12" s="13"/>
      <c r="AS12" s="13">
        <v>1</v>
      </c>
      <c r="AT12" s="13"/>
      <c r="AU12" s="13">
        <v>2</v>
      </c>
      <c r="AV12" s="13">
        <v>1</v>
      </c>
      <c r="AW12" s="13"/>
      <c r="AX12" s="13"/>
      <c r="AY12" s="13"/>
      <c r="AZ12" s="13"/>
      <c r="BA12" s="13"/>
      <c r="BB12" s="13"/>
      <c r="BC12" s="13"/>
      <c r="BD12" s="13">
        <v>4</v>
      </c>
      <c r="BE12" s="13"/>
      <c r="BF12" s="13"/>
      <c r="BG12" s="13"/>
      <c r="BH12" s="13">
        <v>1</v>
      </c>
      <c r="BI12" s="13"/>
      <c r="BJ12" s="13"/>
      <c r="BK12" s="13"/>
      <c r="BL12" s="13"/>
      <c r="BM12" s="13"/>
      <c r="BN12" s="13"/>
      <c r="BO12" s="13"/>
      <c r="BP12" s="13"/>
      <c r="BQ12" s="13"/>
      <c r="BR12" s="13">
        <v>1</v>
      </c>
      <c r="BS12" s="13"/>
      <c r="BT12" s="13"/>
      <c r="BU12" s="13"/>
      <c r="BV12" s="13">
        <v>2</v>
      </c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>
        <v>1</v>
      </c>
      <c r="CI12" s="13"/>
      <c r="CJ12" s="13"/>
      <c r="CK12" s="13"/>
      <c r="CL12" s="13"/>
      <c r="CM12" s="13"/>
      <c r="CN12" s="13"/>
      <c r="CO12" s="13"/>
      <c r="CP12" s="13"/>
      <c r="CQ12" s="13">
        <v>1</v>
      </c>
      <c r="CR12" s="13"/>
      <c r="CS12" s="13"/>
      <c r="CT12" s="13"/>
      <c r="CU12" s="13"/>
      <c r="CV12" s="13"/>
      <c r="CW12" s="13"/>
      <c r="CX12" s="13"/>
      <c r="CY12" s="13"/>
      <c r="CZ12" s="13">
        <v>2</v>
      </c>
      <c r="DA12" s="13"/>
      <c r="DB12" s="13"/>
      <c r="DC12" s="13"/>
      <c r="DD12" s="13"/>
      <c r="DE12" s="13"/>
      <c r="DF12" s="13"/>
      <c r="DG12" s="13"/>
      <c r="DH12" s="13"/>
      <c r="DI12" s="13"/>
      <c r="DJ12" s="13">
        <v>2</v>
      </c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>
        <v>1</v>
      </c>
      <c r="DV12" s="13"/>
      <c r="DW12" s="13"/>
      <c r="DX12" s="13"/>
      <c r="DY12" s="13"/>
      <c r="DZ12" s="13"/>
      <c r="EA12" s="13">
        <v>1</v>
      </c>
      <c r="EB12" s="13">
        <v>2</v>
      </c>
      <c r="EC12" s="13"/>
      <c r="ED12" s="13"/>
      <c r="EE12" s="13">
        <v>4</v>
      </c>
      <c r="EF12" s="13">
        <v>14</v>
      </c>
    </row>
    <row r="13" spans="1:136" x14ac:dyDescent="0.2">
      <c r="A13" s="12" t="s">
        <v>37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>
        <v>1</v>
      </c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>
        <v>1</v>
      </c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>
        <v>1</v>
      </c>
    </row>
    <row r="14" spans="1:136" x14ac:dyDescent="0.2">
      <c r="A14" s="12" t="s">
        <v>114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>
        <v>1</v>
      </c>
      <c r="AF14" s="13"/>
      <c r="AG14" s="13"/>
      <c r="AH14" s="13"/>
      <c r="AI14" s="13"/>
      <c r="AJ14" s="13"/>
      <c r="AK14" s="13"/>
      <c r="AL14" s="13">
        <v>1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>
        <v>1</v>
      </c>
    </row>
    <row r="15" spans="1:136" x14ac:dyDescent="0.2">
      <c r="A15" s="12" t="s">
        <v>74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/>
      <c r="O15" s="13"/>
      <c r="P15" s="13"/>
      <c r="Q15" s="13">
        <v>1</v>
      </c>
      <c r="R15" s="13"/>
      <c r="S15" s="13"/>
      <c r="T15" s="13"/>
      <c r="U15" s="13"/>
      <c r="V15" s="13">
        <v>1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>
        <v>1</v>
      </c>
      <c r="AM15" s="13"/>
      <c r="AN15" s="13"/>
      <c r="AO15" s="13"/>
      <c r="AP15" s="13"/>
      <c r="AQ15" s="13">
        <v>2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>
        <v>2</v>
      </c>
      <c r="BE15" s="13"/>
      <c r="BF15" s="13">
        <v>1</v>
      </c>
      <c r="BG15" s="13">
        <v>1</v>
      </c>
      <c r="BH15" s="13"/>
      <c r="BI15" s="13"/>
      <c r="BJ15" s="13"/>
      <c r="BK15" s="13"/>
      <c r="BL15" s="13"/>
      <c r="BM15" s="13"/>
      <c r="BN15" s="13"/>
      <c r="BO15" s="13">
        <v>1</v>
      </c>
      <c r="BP15" s="13"/>
      <c r="BQ15" s="13"/>
      <c r="BR15" s="13"/>
      <c r="BS15" s="13"/>
      <c r="BT15" s="13"/>
      <c r="BU15" s="13"/>
      <c r="BV15" s="13">
        <v>3</v>
      </c>
      <c r="BW15" s="13"/>
      <c r="BX15" s="13"/>
      <c r="BY15" s="13"/>
      <c r="BZ15" s="13"/>
      <c r="CA15" s="13"/>
      <c r="CB15" s="13">
        <v>2</v>
      </c>
      <c r="CC15" s="13"/>
      <c r="CD15" s="13"/>
      <c r="CE15" s="13"/>
      <c r="CF15" s="13"/>
      <c r="CG15" s="13"/>
      <c r="CH15" s="13">
        <v>1</v>
      </c>
      <c r="CI15" s="13">
        <v>1</v>
      </c>
      <c r="CJ15" s="13"/>
      <c r="CK15" s="13"/>
      <c r="CL15" s="13"/>
      <c r="CM15" s="13"/>
      <c r="CN15" s="13"/>
      <c r="CO15" s="13"/>
      <c r="CP15" s="13"/>
      <c r="CQ15" s="13">
        <v>4</v>
      </c>
      <c r="CR15" s="13"/>
      <c r="CS15" s="13"/>
      <c r="CT15" s="13"/>
      <c r="CU15" s="13">
        <v>1</v>
      </c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>
        <v>1</v>
      </c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>
        <v>12</v>
      </c>
    </row>
    <row r="16" spans="1:136" x14ac:dyDescent="0.2">
      <c r="A16" s="12" t="s">
        <v>51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>
        <v>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>
        <v>1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>
        <v>1</v>
      </c>
    </row>
    <row r="17" spans="1:136" x14ac:dyDescent="0.2">
      <c r="A17" s="12" t="s">
        <v>66</v>
      </c>
      <c r="B17" s="13"/>
      <c r="C17" s="13"/>
      <c r="D17" s="13"/>
      <c r="E17" s="13"/>
      <c r="F17" s="13"/>
      <c r="G17" s="13"/>
      <c r="H17" s="13"/>
      <c r="I17" s="13"/>
      <c r="J17" s="13"/>
      <c r="K17" s="13">
        <v>4</v>
      </c>
      <c r="L17" s="13"/>
      <c r="M17" s="13"/>
      <c r="N17" s="13"/>
      <c r="O17" s="13"/>
      <c r="P17" s="13"/>
      <c r="Q17" s="13">
        <v>4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>
        <v>1</v>
      </c>
      <c r="DD17" s="13"/>
      <c r="DE17" s="13"/>
      <c r="DF17" s="13">
        <v>2</v>
      </c>
      <c r="DG17" s="13"/>
      <c r="DH17" s="13"/>
      <c r="DI17" s="13"/>
      <c r="DJ17" s="13">
        <v>3</v>
      </c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>
        <v>1</v>
      </c>
      <c r="DX17" s="13"/>
      <c r="DY17" s="13"/>
      <c r="DZ17" s="13"/>
      <c r="EA17" s="13"/>
      <c r="EB17" s="13"/>
      <c r="EC17" s="13"/>
      <c r="ED17" s="13"/>
      <c r="EE17" s="13">
        <v>1</v>
      </c>
      <c r="EF17" s="13">
        <v>8</v>
      </c>
    </row>
    <row r="18" spans="1:136" x14ac:dyDescent="0.2">
      <c r="A18" s="12" t="s">
        <v>94</v>
      </c>
      <c r="B18" s="13"/>
      <c r="C18" s="13"/>
      <c r="D18" s="13"/>
      <c r="E18" s="13"/>
      <c r="F18" s="13">
        <v>1</v>
      </c>
      <c r="G18" s="13"/>
      <c r="H18" s="13"/>
      <c r="I18" s="13"/>
      <c r="J18" s="13">
        <v>1</v>
      </c>
      <c r="K18" s="13"/>
      <c r="L18" s="13"/>
      <c r="M18" s="13"/>
      <c r="N18" s="13"/>
      <c r="O18" s="13"/>
      <c r="P18" s="13"/>
      <c r="Q18" s="13">
        <v>2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v>1</v>
      </c>
      <c r="AJ18" s="13"/>
      <c r="AK18" s="13"/>
      <c r="AL18" s="13">
        <v>1</v>
      </c>
      <c r="AM18" s="13"/>
      <c r="AN18" s="13"/>
      <c r="AO18" s="13"/>
      <c r="AP18" s="13"/>
      <c r="AQ18" s="13"/>
      <c r="AR18" s="13"/>
      <c r="AS18" s="13">
        <v>1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>
        <v>1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>
        <v>4</v>
      </c>
    </row>
    <row r="19" spans="1:136" x14ac:dyDescent="0.2">
      <c r="A19" s="12" t="s">
        <v>88</v>
      </c>
      <c r="B19" s="13"/>
      <c r="C19" s="13"/>
      <c r="D19" s="13">
        <v>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>
        <v>1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>
        <v>1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>
        <v>1</v>
      </c>
      <c r="BA19" s="13"/>
      <c r="BB19" s="13"/>
      <c r="BC19" s="13"/>
      <c r="BD19" s="13">
        <v>2</v>
      </c>
      <c r="BE19" s="13"/>
      <c r="BF19" s="13"/>
      <c r="BG19" s="13"/>
      <c r="BH19" s="13"/>
      <c r="BI19" s="13"/>
      <c r="BJ19" s="13"/>
      <c r="BK19" s="13">
        <v>1</v>
      </c>
      <c r="BL19" s="13"/>
      <c r="BM19" s="13"/>
      <c r="BN19" s="13"/>
      <c r="BO19" s="13"/>
      <c r="BP19" s="13"/>
      <c r="BQ19" s="13"/>
      <c r="BR19" s="13"/>
      <c r="BS19" s="13">
        <v>2</v>
      </c>
      <c r="BT19" s="13"/>
      <c r="BU19" s="13"/>
      <c r="BV19" s="13">
        <v>3</v>
      </c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>
        <v>1</v>
      </c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>
        <v>1</v>
      </c>
      <c r="EF19" s="13">
        <v>7</v>
      </c>
    </row>
    <row r="20" spans="1:136" x14ac:dyDescent="0.2">
      <c r="A20" s="12" t="s">
        <v>118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>
        <v>1</v>
      </c>
      <c r="AX20" s="13">
        <v>1</v>
      </c>
      <c r="AY20" s="13"/>
      <c r="AZ20" s="13"/>
      <c r="BA20" s="13"/>
      <c r="BB20" s="13"/>
      <c r="BC20" s="13"/>
      <c r="BD20" s="13">
        <v>2</v>
      </c>
      <c r="BE20" s="13"/>
      <c r="BF20" s="13"/>
      <c r="BG20" s="13"/>
      <c r="BH20" s="13"/>
      <c r="BI20" s="13"/>
      <c r="BJ20" s="13"/>
      <c r="BK20" s="13"/>
      <c r="BL20" s="13"/>
      <c r="BM20" s="13">
        <v>1</v>
      </c>
      <c r="BN20" s="13"/>
      <c r="BO20" s="13"/>
      <c r="BP20" s="13"/>
      <c r="BQ20" s="13"/>
      <c r="BR20" s="13"/>
      <c r="BS20" s="13"/>
      <c r="BT20" s="13"/>
      <c r="BU20" s="13"/>
      <c r="BV20" s="13">
        <v>1</v>
      </c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>
        <v>1</v>
      </c>
      <c r="CI20" s="13"/>
      <c r="CJ20" s="13">
        <v>1</v>
      </c>
      <c r="CK20" s="13"/>
      <c r="CL20" s="13"/>
      <c r="CM20" s="13"/>
      <c r="CN20" s="13"/>
      <c r="CO20" s="13"/>
      <c r="CP20" s="13"/>
      <c r="CQ20" s="13">
        <v>2</v>
      </c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>
        <v>5</v>
      </c>
    </row>
    <row r="21" spans="1:136" x14ac:dyDescent="0.2">
      <c r="A21" s="12" t="s">
        <v>53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1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>
        <v>1</v>
      </c>
      <c r="AM21" s="13"/>
      <c r="AN21" s="13"/>
      <c r="AO21" s="13"/>
      <c r="AP21" s="13"/>
      <c r="AQ21" s="13"/>
      <c r="AR21" s="13"/>
      <c r="AS21" s="13">
        <v>1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>
        <v>1</v>
      </c>
      <c r="BE21" s="13"/>
      <c r="BF21" s="13"/>
      <c r="BG21" s="13"/>
      <c r="BH21" s="13"/>
      <c r="BI21" s="13"/>
      <c r="BJ21" s="13"/>
      <c r="BK21" s="13"/>
      <c r="BL21" s="13"/>
      <c r="BM21" s="13">
        <v>1</v>
      </c>
      <c r="BN21" s="13"/>
      <c r="BO21" s="13"/>
      <c r="BP21" s="13"/>
      <c r="BQ21" s="13"/>
      <c r="BR21" s="13"/>
      <c r="BS21" s="13"/>
      <c r="BT21" s="13"/>
      <c r="BU21" s="13"/>
      <c r="BV21" s="13">
        <v>1</v>
      </c>
      <c r="BW21" s="13"/>
      <c r="BX21" s="13"/>
      <c r="BY21" s="13"/>
      <c r="BZ21" s="13"/>
      <c r="CA21" s="13"/>
      <c r="CB21" s="13">
        <v>2</v>
      </c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>
        <v>2</v>
      </c>
      <c r="CR21" s="13"/>
      <c r="CS21" s="13"/>
      <c r="CT21" s="13"/>
      <c r="CU21" s="13"/>
      <c r="CV21" s="13"/>
      <c r="CW21" s="13"/>
      <c r="CX21" s="13">
        <v>1</v>
      </c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>
        <v>1</v>
      </c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>
        <v>6</v>
      </c>
    </row>
    <row r="22" spans="1:136" x14ac:dyDescent="0.2">
      <c r="A22" s="12" t="s">
        <v>79</v>
      </c>
      <c r="B22" s="13"/>
      <c r="C22" s="13"/>
      <c r="D22" s="13"/>
      <c r="E22" s="13"/>
      <c r="F22" s="13"/>
      <c r="G22" s="13"/>
      <c r="H22" s="13"/>
      <c r="I22" s="13">
        <v>1</v>
      </c>
      <c r="J22" s="13"/>
      <c r="K22" s="13"/>
      <c r="L22" s="13"/>
      <c r="M22" s="13">
        <v>1</v>
      </c>
      <c r="N22" s="13"/>
      <c r="O22" s="13">
        <v>1</v>
      </c>
      <c r="P22" s="13"/>
      <c r="Q22" s="13">
        <v>3</v>
      </c>
      <c r="R22" s="13"/>
      <c r="S22" s="13"/>
      <c r="T22" s="13">
        <v>2</v>
      </c>
      <c r="U22" s="13"/>
      <c r="V22" s="13"/>
      <c r="W22" s="13">
        <v>1</v>
      </c>
      <c r="X22" s="13">
        <v>1</v>
      </c>
      <c r="Y22" s="13"/>
      <c r="Z22" s="13"/>
      <c r="AA22" s="13"/>
      <c r="AB22" s="13"/>
      <c r="AC22" s="13"/>
      <c r="AD22" s="13"/>
      <c r="AE22" s="13"/>
      <c r="AF22" s="13">
        <v>1</v>
      </c>
      <c r="AG22" s="13"/>
      <c r="AH22" s="13">
        <v>1</v>
      </c>
      <c r="AI22" s="13">
        <v>1</v>
      </c>
      <c r="AJ22" s="13"/>
      <c r="AK22" s="13"/>
      <c r="AL22" s="13">
        <v>7</v>
      </c>
      <c r="AM22" s="13"/>
      <c r="AN22" s="13"/>
      <c r="AO22" s="13"/>
      <c r="AP22" s="13"/>
      <c r="AQ22" s="13"/>
      <c r="AR22" s="13"/>
      <c r="AS22" s="13"/>
      <c r="AT22" s="13">
        <v>1</v>
      </c>
      <c r="AU22" s="13"/>
      <c r="AV22" s="13"/>
      <c r="AW22" s="13"/>
      <c r="AX22" s="13"/>
      <c r="AY22" s="13"/>
      <c r="AZ22" s="13">
        <v>1</v>
      </c>
      <c r="BA22" s="13">
        <v>2</v>
      </c>
      <c r="BB22" s="13"/>
      <c r="BC22" s="13"/>
      <c r="BD22" s="13">
        <v>4</v>
      </c>
      <c r="BE22" s="13"/>
      <c r="BF22" s="13"/>
      <c r="BG22" s="13"/>
      <c r="BH22" s="13"/>
      <c r="BI22" s="13">
        <v>1</v>
      </c>
      <c r="BJ22" s="13">
        <v>1</v>
      </c>
      <c r="BK22" s="13">
        <v>1</v>
      </c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>
        <v>3</v>
      </c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>
        <v>2</v>
      </c>
      <c r="CM22" s="13">
        <v>1</v>
      </c>
      <c r="CN22" s="13">
        <v>1</v>
      </c>
      <c r="CO22" s="13"/>
      <c r="CP22" s="13"/>
      <c r="CQ22" s="13">
        <v>4</v>
      </c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>
        <v>3</v>
      </c>
      <c r="DC22" s="13"/>
      <c r="DD22" s="13"/>
      <c r="DE22" s="13"/>
      <c r="DF22" s="13">
        <v>1</v>
      </c>
      <c r="DG22" s="13"/>
      <c r="DH22" s="13"/>
      <c r="DI22" s="13"/>
      <c r="DJ22" s="13">
        <v>4</v>
      </c>
      <c r="DK22" s="13"/>
      <c r="DL22" s="13"/>
      <c r="DM22" s="13"/>
      <c r="DN22" s="13"/>
      <c r="DO22" s="13"/>
      <c r="DP22" s="13"/>
      <c r="DQ22" s="13"/>
      <c r="DR22" s="13"/>
      <c r="DS22" s="13">
        <v>1</v>
      </c>
      <c r="DT22" s="13"/>
      <c r="DU22" s="13"/>
      <c r="DV22" s="13"/>
      <c r="DW22" s="13"/>
      <c r="DX22" s="13">
        <v>2</v>
      </c>
      <c r="DY22" s="13">
        <v>2</v>
      </c>
      <c r="DZ22" s="13"/>
      <c r="EA22" s="13"/>
      <c r="EB22" s="13"/>
      <c r="EC22" s="13"/>
      <c r="ED22" s="13"/>
      <c r="EE22" s="13">
        <v>5</v>
      </c>
      <c r="EF22" s="13">
        <v>30</v>
      </c>
    </row>
    <row r="23" spans="1:136" x14ac:dyDescent="0.2">
      <c r="A23" s="12" t="s">
        <v>72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v>1</v>
      </c>
      <c r="O23" s="13"/>
      <c r="P23" s="13"/>
      <c r="Q23" s="13">
        <v>1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>
        <v>1</v>
      </c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>
        <v>1</v>
      </c>
      <c r="CQ23" s="13">
        <v>2</v>
      </c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>
        <v>2</v>
      </c>
      <c r="DR23" s="13">
        <v>1</v>
      </c>
      <c r="DS23" s="13"/>
      <c r="DT23" s="13"/>
      <c r="DU23" s="13"/>
      <c r="DV23" s="13"/>
      <c r="DW23" s="13"/>
      <c r="DX23" s="13">
        <v>2</v>
      </c>
      <c r="DY23" s="13"/>
      <c r="DZ23" s="13"/>
      <c r="EA23" s="13"/>
      <c r="EB23" s="13"/>
      <c r="EC23" s="13"/>
      <c r="ED23" s="13"/>
      <c r="EE23" s="13">
        <v>5</v>
      </c>
      <c r="EF23" s="13">
        <v>8</v>
      </c>
    </row>
    <row r="24" spans="1:136" x14ac:dyDescent="0.2">
      <c r="A24" s="12" t="s">
        <v>31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>
        <v>3</v>
      </c>
      <c r="AD24" s="13"/>
      <c r="AE24" s="13"/>
      <c r="AF24" s="13"/>
      <c r="AG24" s="13"/>
      <c r="AH24" s="13"/>
      <c r="AI24" s="13"/>
      <c r="AJ24" s="13"/>
      <c r="AK24" s="13"/>
      <c r="AL24" s="13">
        <v>3</v>
      </c>
      <c r="AM24" s="13"/>
      <c r="AN24" s="13"/>
      <c r="AO24" s="13"/>
      <c r="AP24" s="13"/>
      <c r="AQ24" s="13"/>
      <c r="AR24" s="13"/>
      <c r="AS24" s="13">
        <v>1</v>
      </c>
      <c r="AT24" s="13"/>
      <c r="AU24" s="13"/>
      <c r="AV24" s="13">
        <v>1</v>
      </c>
      <c r="AW24" s="13"/>
      <c r="AX24" s="13"/>
      <c r="AY24" s="13"/>
      <c r="AZ24" s="13"/>
      <c r="BA24" s="13"/>
      <c r="BB24" s="13"/>
      <c r="BC24" s="13"/>
      <c r="BD24" s="13">
        <v>2</v>
      </c>
      <c r="BE24" s="13"/>
      <c r="BF24" s="13">
        <v>1</v>
      </c>
      <c r="BG24" s="13"/>
      <c r="BH24" s="13"/>
      <c r="BI24" s="13">
        <v>1</v>
      </c>
      <c r="BJ24" s="13"/>
      <c r="BK24" s="13"/>
      <c r="BL24" s="13"/>
      <c r="BM24" s="13"/>
      <c r="BN24" s="13"/>
      <c r="BO24" s="13">
        <v>2</v>
      </c>
      <c r="BP24" s="13"/>
      <c r="BQ24" s="13"/>
      <c r="BR24" s="13"/>
      <c r="BS24" s="13"/>
      <c r="BT24" s="13"/>
      <c r="BU24" s="13"/>
      <c r="BV24" s="13">
        <v>4</v>
      </c>
      <c r="BW24" s="13"/>
      <c r="BX24" s="13"/>
      <c r="BY24" s="13"/>
      <c r="BZ24" s="13"/>
      <c r="CA24" s="13"/>
      <c r="CB24" s="13">
        <v>1</v>
      </c>
      <c r="CC24" s="13"/>
      <c r="CD24" s="13"/>
      <c r="CE24" s="13"/>
      <c r="CF24" s="13"/>
      <c r="CG24" s="13"/>
      <c r="CH24" s="13">
        <v>2</v>
      </c>
      <c r="CI24" s="13">
        <v>1</v>
      </c>
      <c r="CJ24" s="13"/>
      <c r="CK24" s="13"/>
      <c r="CL24" s="13"/>
      <c r="CM24" s="13"/>
      <c r="CN24" s="13"/>
      <c r="CO24" s="13"/>
      <c r="CP24" s="13"/>
      <c r="CQ24" s="13">
        <v>4</v>
      </c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>
        <v>1</v>
      </c>
      <c r="DD24" s="13">
        <v>1</v>
      </c>
      <c r="DE24" s="13">
        <v>1</v>
      </c>
      <c r="DF24" s="13"/>
      <c r="DG24" s="13"/>
      <c r="DH24" s="13"/>
      <c r="DI24" s="13"/>
      <c r="DJ24" s="13">
        <v>3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>
        <v>16</v>
      </c>
    </row>
    <row r="25" spans="1:136" x14ac:dyDescent="0.2">
      <c r="A25" s="12" t="s">
        <v>61</v>
      </c>
      <c r="B25" s="13">
        <v>1</v>
      </c>
      <c r="C25" s="13"/>
      <c r="D25" s="13"/>
      <c r="E25" s="13"/>
      <c r="F25" s="13"/>
      <c r="G25" s="13"/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>
        <v>2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>
        <v>1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>
        <v>1</v>
      </c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>
        <v>2</v>
      </c>
      <c r="CQ25" s="13">
        <v>2</v>
      </c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>
        <v>1</v>
      </c>
      <c r="EB25" s="13"/>
      <c r="EC25" s="13"/>
      <c r="ED25" s="13"/>
      <c r="EE25" s="13">
        <v>1</v>
      </c>
      <c r="EF25" s="13">
        <v>6</v>
      </c>
    </row>
    <row r="26" spans="1:136" x14ac:dyDescent="0.2">
      <c r="A26" s="12" t="s">
        <v>92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>
        <v>1</v>
      </c>
      <c r="DD26" s="13"/>
      <c r="DE26" s="13"/>
      <c r="DF26" s="13"/>
      <c r="DG26" s="13"/>
      <c r="DH26" s="13"/>
      <c r="DI26" s="13"/>
      <c r="DJ26" s="13">
        <v>1</v>
      </c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>
        <v>1</v>
      </c>
    </row>
    <row r="27" spans="1:136" x14ac:dyDescent="0.2">
      <c r="A27" s="12" t="s">
        <v>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>
        <v>1</v>
      </c>
      <c r="AV27" s="13"/>
      <c r="AW27" s="13"/>
      <c r="AX27" s="13"/>
      <c r="AY27" s="13"/>
      <c r="AZ27" s="13"/>
      <c r="BA27" s="13"/>
      <c r="BB27" s="13"/>
      <c r="BC27" s="13"/>
      <c r="BD27" s="13">
        <v>1</v>
      </c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>
        <v>1</v>
      </c>
    </row>
    <row r="28" spans="1:136" x14ac:dyDescent="0.2">
      <c r="A28" s="12" t="s">
        <v>69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>
        <v>1</v>
      </c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>
        <v>1</v>
      </c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>
        <v>1</v>
      </c>
    </row>
    <row r="29" spans="1:136" x14ac:dyDescent="0.2">
      <c r="A29" s="12" t="s">
        <v>81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>
        <v>1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>
        <v>1</v>
      </c>
      <c r="AM29" s="13"/>
      <c r="AN29" s="13"/>
      <c r="AO29" s="13"/>
      <c r="AP29" s="13"/>
      <c r="AQ29" s="13">
        <v>1</v>
      </c>
      <c r="AR29" s="13"/>
      <c r="AS29" s="13"/>
      <c r="AT29" s="13"/>
      <c r="AU29" s="13"/>
      <c r="AV29" s="13"/>
      <c r="AW29" s="13"/>
      <c r="AX29" s="13">
        <v>2</v>
      </c>
      <c r="AY29" s="13"/>
      <c r="AZ29" s="13"/>
      <c r="BA29" s="13"/>
      <c r="BB29" s="13"/>
      <c r="BC29" s="13"/>
      <c r="BD29" s="13">
        <v>3</v>
      </c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>
        <v>1</v>
      </c>
      <c r="CF29" s="13"/>
      <c r="CG29" s="13"/>
      <c r="CH29" s="13"/>
      <c r="CI29" s="13"/>
      <c r="CJ29" s="13"/>
      <c r="CK29" s="13"/>
      <c r="CL29" s="13"/>
      <c r="CM29" s="13">
        <v>1</v>
      </c>
      <c r="CN29" s="13"/>
      <c r="CO29" s="13">
        <v>1</v>
      </c>
      <c r="CP29" s="13"/>
      <c r="CQ29" s="13">
        <v>3</v>
      </c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>
        <v>1</v>
      </c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>
        <v>1</v>
      </c>
      <c r="EF29" s="13">
        <v>8</v>
      </c>
    </row>
    <row r="30" spans="1:136" x14ac:dyDescent="0.2">
      <c r="A30" s="12" t="s">
        <v>113</v>
      </c>
      <c r="B30" s="13"/>
      <c r="C30" s="13"/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>
        <v>1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>
        <v>1</v>
      </c>
      <c r="AU30" s="13"/>
      <c r="AV30" s="13"/>
      <c r="AW30" s="13"/>
      <c r="AX30" s="13"/>
      <c r="AY30" s="13"/>
      <c r="AZ30" s="13"/>
      <c r="BA30" s="13"/>
      <c r="BB30" s="13"/>
      <c r="BC30" s="13"/>
      <c r="BD30" s="13">
        <v>1</v>
      </c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>
        <v>2</v>
      </c>
    </row>
    <row r="31" spans="1:136" x14ac:dyDescent="0.2">
      <c r="A31" s="12" t="s">
        <v>103</v>
      </c>
      <c r="B31" s="13"/>
      <c r="C31" s="13"/>
      <c r="D31" s="13"/>
      <c r="E31" s="13"/>
      <c r="F31" s="13"/>
      <c r="G31" s="13">
        <v>2</v>
      </c>
      <c r="H31" s="13"/>
      <c r="I31" s="13">
        <v>2</v>
      </c>
      <c r="J31" s="13"/>
      <c r="K31" s="13"/>
      <c r="L31" s="13"/>
      <c r="M31" s="13"/>
      <c r="N31" s="13"/>
      <c r="O31" s="13"/>
      <c r="P31" s="13"/>
      <c r="Q31" s="13">
        <v>4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>
        <v>1</v>
      </c>
      <c r="DD31" s="13"/>
      <c r="DE31" s="13"/>
      <c r="DF31" s="13"/>
      <c r="DG31" s="13"/>
      <c r="DH31" s="13"/>
      <c r="DI31" s="13"/>
      <c r="DJ31" s="13">
        <v>1</v>
      </c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>
        <v>5</v>
      </c>
    </row>
    <row r="32" spans="1:136" x14ac:dyDescent="0.2">
      <c r="A32" s="12" t="s">
        <v>108</v>
      </c>
      <c r="B32" s="13">
        <v>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1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>
        <v>1</v>
      </c>
      <c r="AD32" s="13"/>
      <c r="AE32" s="13"/>
      <c r="AF32" s="13"/>
      <c r="AG32" s="13"/>
      <c r="AH32" s="13"/>
      <c r="AI32" s="13"/>
      <c r="AJ32" s="13"/>
      <c r="AK32" s="13"/>
      <c r="AL32" s="13">
        <v>1</v>
      </c>
      <c r="AM32" s="13">
        <v>1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>
        <v>1</v>
      </c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>
        <v>1</v>
      </c>
      <c r="CH32" s="13"/>
      <c r="CI32" s="13">
        <v>1</v>
      </c>
      <c r="CJ32" s="13"/>
      <c r="CK32" s="13"/>
      <c r="CL32" s="13"/>
      <c r="CM32" s="13"/>
      <c r="CN32" s="13"/>
      <c r="CO32" s="13"/>
      <c r="CP32" s="13"/>
      <c r="CQ32" s="13">
        <v>2</v>
      </c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>
        <v>1</v>
      </c>
      <c r="DX32" s="13"/>
      <c r="DY32" s="13"/>
      <c r="DZ32" s="13"/>
      <c r="EA32" s="13"/>
      <c r="EB32" s="13"/>
      <c r="EC32" s="13">
        <v>1</v>
      </c>
      <c r="ED32" s="13"/>
      <c r="EE32" s="13">
        <v>2</v>
      </c>
      <c r="EF32" s="13">
        <v>7</v>
      </c>
    </row>
    <row r="33" spans="1:136" x14ac:dyDescent="0.2">
      <c r="A33" s="12" t="s">
        <v>80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>
        <v>1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>
        <v>1</v>
      </c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>
        <v>1</v>
      </c>
      <c r="BI33" s="13"/>
      <c r="BJ33" s="13"/>
      <c r="BK33" s="13"/>
      <c r="BL33" s="13"/>
      <c r="BM33" s="13"/>
      <c r="BN33" s="13"/>
      <c r="BO33" s="13"/>
      <c r="BP33" s="13"/>
      <c r="BQ33" s="13">
        <v>1</v>
      </c>
      <c r="BR33" s="13"/>
      <c r="BS33" s="13"/>
      <c r="BT33" s="13"/>
      <c r="BU33" s="13"/>
      <c r="BV33" s="13">
        <v>2</v>
      </c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>
        <v>3</v>
      </c>
    </row>
    <row r="34" spans="1:136" x14ac:dyDescent="0.2">
      <c r="A34" s="12" t="s">
        <v>104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>
        <v>1</v>
      </c>
      <c r="BB34" s="13"/>
      <c r="BC34" s="13"/>
      <c r="BD34" s="13">
        <v>1</v>
      </c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>
        <v>1</v>
      </c>
      <c r="EA34" s="13"/>
      <c r="EB34" s="13"/>
      <c r="EC34" s="13"/>
      <c r="ED34" s="13"/>
      <c r="EE34" s="13">
        <v>1</v>
      </c>
      <c r="EF34" s="13">
        <v>2</v>
      </c>
    </row>
    <row r="35" spans="1:136" x14ac:dyDescent="0.2">
      <c r="A35" s="12" t="s">
        <v>83</v>
      </c>
      <c r="B35" s="13"/>
      <c r="C35" s="13">
        <v>2</v>
      </c>
      <c r="D35" s="13"/>
      <c r="E35" s="13"/>
      <c r="F35" s="13"/>
      <c r="G35" s="13"/>
      <c r="H35" s="13"/>
      <c r="I35" s="13"/>
      <c r="J35" s="13">
        <v>1</v>
      </c>
      <c r="K35" s="13"/>
      <c r="L35" s="13"/>
      <c r="M35" s="13"/>
      <c r="N35" s="13"/>
      <c r="O35" s="13"/>
      <c r="P35" s="13"/>
      <c r="Q35" s="13">
        <v>3</v>
      </c>
      <c r="R35" s="13"/>
      <c r="S35" s="13"/>
      <c r="T35" s="13"/>
      <c r="U35" s="13"/>
      <c r="V35" s="13"/>
      <c r="W35" s="13"/>
      <c r="X35" s="13">
        <v>1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>
        <v>1</v>
      </c>
      <c r="AI35" s="13">
        <v>1</v>
      </c>
      <c r="AJ35" s="13"/>
      <c r="AK35" s="13">
        <v>1</v>
      </c>
      <c r="AL35" s="13">
        <v>4</v>
      </c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>
        <v>1</v>
      </c>
      <c r="AZ35" s="13"/>
      <c r="BA35" s="13"/>
      <c r="BB35" s="13"/>
      <c r="BC35" s="13">
        <v>2</v>
      </c>
      <c r="BD35" s="13">
        <v>3</v>
      </c>
      <c r="BE35" s="13">
        <v>1</v>
      </c>
      <c r="BF35" s="13"/>
      <c r="BG35" s="13"/>
      <c r="BH35" s="13"/>
      <c r="BI35" s="13"/>
      <c r="BJ35" s="13"/>
      <c r="BK35" s="13">
        <v>1</v>
      </c>
      <c r="BL35" s="13"/>
      <c r="BM35" s="13"/>
      <c r="BN35" s="13">
        <v>1</v>
      </c>
      <c r="BO35" s="13">
        <v>1</v>
      </c>
      <c r="BP35" s="13"/>
      <c r="BQ35" s="13"/>
      <c r="BR35" s="13"/>
      <c r="BS35" s="13"/>
      <c r="BT35" s="13"/>
      <c r="BU35" s="13">
        <v>1</v>
      </c>
      <c r="BV35" s="13">
        <v>5</v>
      </c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>
        <v>1</v>
      </c>
      <c r="CJ35" s="13">
        <v>1</v>
      </c>
      <c r="CK35" s="13"/>
      <c r="CL35" s="13"/>
      <c r="CM35" s="13"/>
      <c r="CN35" s="13"/>
      <c r="CO35" s="13">
        <v>3</v>
      </c>
      <c r="CP35" s="13">
        <v>2</v>
      </c>
      <c r="CQ35" s="13">
        <v>7</v>
      </c>
      <c r="CR35" s="13"/>
      <c r="CS35" s="13"/>
      <c r="CT35" s="13"/>
      <c r="CU35" s="13"/>
      <c r="CV35" s="13"/>
      <c r="CW35" s="13"/>
      <c r="CX35" s="13"/>
      <c r="CY35" s="13">
        <v>1</v>
      </c>
      <c r="CZ35" s="13"/>
      <c r="DA35" s="13"/>
      <c r="DB35" s="13"/>
      <c r="DC35" s="13"/>
      <c r="DD35" s="13">
        <v>3</v>
      </c>
      <c r="DE35" s="13"/>
      <c r="DF35" s="13"/>
      <c r="DG35" s="13"/>
      <c r="DH35" s="13"/>
      <c r="DI35" s="13">
        <v>1</v>
      </c>
      <c r="DJ35" s="13">
        <v>5</v>
      </c>
      <c r="DK35" s="13"/>
      <c r="DL35" s="13"/>
      <c r="DM35" s="13"/>
      <c r="DN35" s="13"/>
      <c r="DO35" s="13"/>
      <c r="DP35" s="13"/>
      <c r="DQ35" s="13">
        <v>5</v>
      </c>
      <c r="DR35" s="13"/>
      <c r="DS35" s="13"/>
      <c r="DT35" s="13"/>
      <c r="DU35" s="13"/>
      <c r="DV35" s="13"/>
      <c r="DW35" s="13"/>
      <c r="DX35" s="13">
        <v>1</v>
      </c>
      <c r="DY35" s="13">
        <v>2</v>
      </c>
      <c r="DZ35" s="13"/>
      <c r="EA35" s="13"/>
      <c r="EB35" s="13"/>
      <c r="EC35" s="13"/>
      <c r="ED35" s="13"/>
      <c r="EE35" s="13">
        <v>8</v>
      </c>
      <c r="EF35" s="13">
        <v>35</v>
      </c>
    </row>
    <row r="36" spans="1:136" x14ac:dyDescent="0.2">
      <c r="A36" s="12" t="s">
        <v>36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>
        <v>1</v>
      </c>
      <c r="AX36" s="13"/>
      <c r="AY36" s="13"/>
      <c r="AZ36" s="13"/>
      <c r="BA36" s="13"/>
      <c r="BB36" s="13"/>
      <c r="BC36" s="13"/>
      <c r="BD36" s="13">
        <v>1</v>
      </c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>
        <v>1</v>
      </c>
      <c r="CJ36" s="13">
        <v>1</v>
      </c>
      <c r="CK36" s="13"/>
      <c r="CL36" s="13"/>
      <c r="CM36" s="13"/>
      <c r="CN36" s="13"/>
      <c r="CO36" s="13"/>
      <c r="CP36" s="13"/>
      <c r="CQ36" s="13">
        <v>2</v>
      </c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>
        <v>1</v>
      </c>
      <c r="DI36" s="13"/>
      <c r="DJ36" s="13">
        <v>1</v>
      </c>
      <c r="DK36" s="13"/>
      <c r="DL36" s="13"/>
      <c r="DM36" s="13"/>
      <c r="DN36" s="13">
        <v>1</v>
      </c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>
        <v>1</v>
      </c>
      <c r="EF36" s="13">
        <v>5</v>
      </c>
    </row>
    <row r="37" spans="1:136" x14ac:dyDescent="0.2">
      <c r="A37" s="12" t="s">
        <v>55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>
        <v>1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>
        <v>1</v>
      </c>
      <c r="EF37" s="13">
        <v>1</v>
      </c>
    </row>
    <row r="38" spans="1:136" x14ac:dyDescent="0.2">
      <c r="A38" s="12" t="s">
        <v>64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>
        <v>1</v>
      </c>
      <c r="BP38" s="13"/>
      <c r="BQ38" s="13"/>
      <c r="BR38" s="13"/>
      <c r="BS38" s="13"/>
      <c r="BT38" s="13"/>
      <c r="BU38" s="13"/>
      <c r="BV38" s="13">
        <v>1</v>
      </c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>
        <v>4</v>
      </c>
      <c r="DX38" s="13"/>
      <c r="DY38" s="13"/>
      <c r="DZ38" s="13"/>
      <c r="EA38" s="13"/>
      <c r="EB38" s="13"/>
      <c r="EC38" s="13"/>
      <c r="ED38" s="13"/>
      <c r="EE38" s="13">
        <v>4</v>
      </c>
      <c r="EF38" s="13">
        <v>5</v>
      </c>
    </row>
    <row r="39" spans="1:136" x14ac:dyDescent="0.2">
      <c r="A39" s="12" t="s">
        <v>99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>
        <v>1</v>
      </c>
      <c r="AM39" s="13"/>
      <c r="AN39" s="13"/>
      <c r="AO39" s="13"/>
      <c r="AP39" s="13"/>
      <c r="AQ39" s="13"/>
      <c r="AR39" s="13"/>
      <c r="AS39" s="13"/>
      <c r="AT39" s="13"/>
      <c r="AU39" s="13"/>
      <c r="AV39" s="13">
        <v>1</v>
      </c>
      <c r="AW39" s="13"/>
      <c r="AX39" s="13"/>
      <c r="AY39" s="13"/>
      <c r="AZ39" s="13"/>
      <c r="BA39" s="13"/>
      <c r="BB39" s="13"/>
      <c r="BC39" s="13"/>
      <c r="BD39" s="13">
        <v>1</v>
      </c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>
        <v>1</v>
      </c>
      <c r="BU39" s="13"/>
      <c r="BV39" s="13">
        <v>1</v>
      </c>
      <c r="BW39" s="13"/>
      <c r="BX39" s="13"/>
      <c r="BY39" s="13"/>
      <c r="BZ39" s="13"/>
      <c r="CA39" s="13"/>
      <c r="CB39" s="13"/>
      <c r="CC39" s="13"/>
      <c r="CD39" s="13"/>
      <c r="CE39" s="13">
        <v>1</v>
      </c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>
        <v>1</v>
      </c>
      <c r="CR39" s="13">
        <v>1</v>
      </c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>
        <v>1</v>
      </c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>
        <v>5</v>
      </c>
    </row>
    <row r="40" spans="1:136" x14ac:dyDescent="0.2">
      <c r="A40" s="12" t="s">
        <v>89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>
        <v>1</v>
      </c>
      <c r="AR40" s="13">
        <v>1</v>
      </c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>
        <v>2</v>
      </c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>
        <v>1</v>
      </c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>
        <v>1</v>
      </c>
      <c r="CR40" s="13"/>
      <c r="CS40" s="13"/>
      <c r="CT40" s="13"/>
      <c r="CU40" s="13">
        <v>1</v>
      </c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>
        <v>1</v>
      </c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>
        <v>4</v>
      </c>
    </row>
    <row r="41" spans="1:136" x14ac:dyDescent="0.2">
      <c r="A41" s="12" t="s">
        <v>35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>
        <v>4</v>
      </c>
      <c r="N41" s="13">
        <v>4</v>
      </c>
      <c r="O41" s="13"/>
      <c r="P41" s="13"/>
      <c r="Q41" s="13">
        <v>8</v>
      </c>
      <c r="R41" s="13"/>
      <c r="S41" s="13"/>
      <c r="T41" s="13"/>
      <c r="U41" s="13">
        <v>2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>
        <v>2</v>
      </c>
      <c r="AM41" s="13"/>
      <c r="AN41" s="13"/>
      <c r="AO41" s="13"/>
      <c r="AP41" s="13">
        <v>1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>
        <v>1</v>
      </c>
      <c r="BE41" s="13"/>
      <c r="BF41" s="13">
        <v>2</v>
      </c>
      <c r="BG41" s="13"/>
      <c r="BH41" s="13"/>
      <c r="BI41" s="13">
        <v>1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>
        <v>3</v>
      </c>
      <c r="BW41" s="13"/>
      <c r="BX41" s="13"/>
      <c r="BY41" s="13"/>
      <c r="BZ41" s="13"/>
      <c r="CA41" s="13">
        <v>2</v>
      </c>
      <c r="CB41" s="13"/>
      <c r="CC41" s="13"/>
      <c r="CD41" s="13">
        <v>2</v>
      </c>
      <c r="CE41" s="13"/>
      <c r="CF41" s="13"/>
      <c r="CG41" s="13"/>
      <c r="CH41" s="13">
        <v>1</v>
      </c>
      <c r="CI41" s="13"/>
      <c r="CJ41" s="13">
        <v>1</v>
      </c>
      <c r="CK41" s="13"/>
      <c r="CL41" s="13"/>
      <c r="CM41" s="13"/>
      <c r="CN41" s="13"/>
      <c r="CO41" s="13"/>
      <c r="CP41" s="13"/>
      <c r="CQ41" s="13">
        <v>6</v>
      </c>
      <c r="CR41" s="13"/>
      <c r="CS41" s="13"/>
      <c r="CT41" s="13">
        <v>1</v>
      </c>
      <c r="CU41" s="13"/>
      <c r="CV41" s="13"/>
      <c r="CW41" s="13"/>
      <c r="CX41" s="13"/>
      <c r="CY41" s="13"/>
      <c r="CZ41" s="13">
        <v>1</v>
      </c>
      <c r="DA41" s="13"/>
      <c r="DB41" s="13"/>
      <c r="DC41" s="13"/>
      <c r="DD41" s="13"/>
      <c r="DE41" s="13"/>
      <c r="DF41" s="13"/>
      <c r="DG41" s="13"/>
      <c r="DH41" s="13"/>
      <c r="DI41" s="13"/>
      <c r="DJ41" s="13">
        <v>2</v>
      </c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>
        <v>1</v>
      </c>
      <c r="DW41" s="13"/>
      <c r="DX41" s="13"/>
      <c r="DY41" s="13">
        <v>2</v>
      </c>
      <c r="DZ41" s="13"/>
      <c r="EA41" s="13"/>
      <c r="EB41" s="13"/>
      <c r="EC41" s="13"/>
      <c r="ED41" s="13"/>
      <c r="EE41" s="13">
        <v>3</v>
      </c>
      <c r="EF41" s="13">
        <v>25</v>
      </c>
    </row>
    <row r="42" spans="1:136" x14ac:dyDescent="0.2">
      <c r="A42" s="12" t="s">
        <v>106</v>
      </c>
      <c r="B42" s="13"/>
      <c r="C42" s="13"/>
      <c r="D42" s="13"/>
      <c r="E42" s="13"/>
      <c r="F42" s="13">
        <v>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>
        <v>1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>
        <v>1</v>
      </c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>
        <v>1</v>
      </c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>
        <v>1</v>
      </c>
      <c r="CK42" s="13"/>
      <c r="CL42" s="13"/>
      <c r="CM42" s="13"/>
      <c r="CN42" s="13"/>
      <c r="CO42" s="13"/>
      <c r="CP42" s="13"/>
      <c r="CQ42" s="13">
        <v>1</v>
      </c>
      <c r="CR42" s="13"/>
      <c r="CS42" s="13"/>
      <c r="CT42" s="13">
        <v>1</v>
      </c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>
        <v>1</v>
      </c>
      <c r="DK42" s="13">
        <v>1</v>
      </c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>
        <v>1</v>
      </c>
      <c r="ED42" s="13">
        <v>1</v>
      </c>
      <c r="EE42" s="13">
        <v>3</v>
      </c>
      <c r="EF42" s="13">
        <v>7</v>
      </c>
    </row>
    <row r="43" spans="1:136" x14ac:dyDescent="0.2">
      <c r="A43" s="12" t="s">
        <v>107</v>
      </c>
      <c r="B43" s="13"/>
      <c r="C43" s="13"/>
      <c r="D43" s="13"/>
      <c r="E43" s="13">
        <v>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>
        <v>1</v>
      </c>
      <c r="R43" s="13"/>
      <c r="S43" s="13"/>
      <c r="T43" s="13"/>
      <c r="U43" s="13"/>
      <c r="V43" s="13"/>
      <c r="W43" s="13"/>
      <c r="X43" s="13"/>
      <c r="Y43" s="13"/>
      <c r="Z43" s="13"/>
      <c r="AA43" s="13">
        <v>1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>
        <v>1</v>
      </c>
      <c r="AM43" s="13"/>
      <c r="AN43" s="13"/>
      <c r="AO43" s="13"/>
      <c r="AP43" s="13"/>
      <c r="AQ43" s="13"/>
      <c r="AR43" s="13"/>
      <c r="AS43" s="13"/>
      <c r="AT43" s="13">
        <v>1</v>
      </c>
      <c r="AU43" s="13"/>
      <c r="AV43" s="13"/>
      <c r="AW43" s="13"/>
      <c r="AX43" s="13"/>
      <c r="AY43" s="13"/>
      <c r="AZ43" s="13"/>
      <c r="BA43" s="13"/>
      <c r="BB43" s="13"/>
      <c r="BC43" s="13"/>
      <c r="BD43" s="13">
        <v>1</v>
      </c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1</v>
      </c>
      <c r="BR43" s="13">
        <v>1</v>
      </c>
      <c r="BS43" s="13"/>
      <c r="BT43" s="13"/>
      <c r="BU43" s="13"/>
      <c r="BV43" s="13">
        <v>2</v>
      </c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>
        <v>1</v>
      </c>
      <c r="CI43" s="13"/>
      <c r="CJ43" s="13"/>
      <c r="CK43" s="13"/>
      <c r="CL43" s="13"/>
      <c r="CM43" s="13"/>
      <c r="CN43" s="13">
        <v>1</v>
      </c>
      <c r="CO43" s="13"/>
      <c r="CP43" s="13"/>
      <c r="CQ43" s="13">
        <v>2</v>
      </c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>
        <v>1</v>
      </c>
      <c r="EB43" s="13"/>
      <c r="EC43" s="13"/>
      <c r="ED43" s="13"/>
      <c r="EE43" s="13">
        <v>1</v>
      </c>
      <c r="EF43" s="13">
        <v>8</v>
      </c>
    </row>
    <row r="44" spans="1:136" x14ac:dyDescent="0.2">
      <c r="A44" s="12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>
        <v>2</v>
      </c>
      <c r="BN44" s="13"/>
      <c r="BO44" s="13"/>
      <c r="BP44" s="13"/>
      <c r="BQ44" s="13"/>
      <c r="BR44" s="13"/>
      <c r="BS44" s="13"/>
      <c r="BT44" s="13"/>
      <c r="BU44" s="13"/>
      <c r="BV44" s="13">
        <v>2</v>
      </c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>
        <v>2</v>
      </c>
    </row>
    <row r="45" spans="1:136" x14ac:dyDescent="0.2">
      <c r="A45" s="12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1</v>
      </c>
      <c r="Y45" s="13"/>
      <c r="Z45" s="13"/>
      <c r="AA45" s="13"/>
      <c r="AB45" s="13">
        <v>1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>
        <v>2</v>
      </c>
      <c r="AM45" s="13"/>
      <c r="AN45" s="13"/>
      <c r="AO45" s="13"/>
      <c r="AP45" s="13"/>
      <c r="AQ45" s="13"/>
      <c r="AR45" s="13">
        <v>1</v>
      </c>
      <c r="AS45" s="13">
        <v>2</v>
      </c>
      <c r="AT45" s="13"/>
      <c r="AU45" s="13"/>
      <c r="AV45" s="13"/>
      <c r="AW45" s="13"/>
      <c r="AX45" s="13"/>
      <c r="AY45" s="13">
        <v>1</v>
      </c>
      <c r="AZ45" s="13"/>
      <c r="BA45" s="13"/>
      <c r="BB45" s="13"/>
      <c r="BC45" s="13"/>
      <c r="BD45" s="13">
        <v>4</v>
      </c>
      <c r="BE45" s="13"/>
      <c r="BF45" s="13">
        <v>1</v>
      </c>
      <c r="BG45" s="13"/>
      <c r="BH45" s="13">
        <v>1</v>
      </c>
      <c r="BI45" s="13">
        <v>1</v>
      </c>
      <c r="BJ45" s="13">
        <v>1</v>
      </c>
      <c r="BK45" s="13"/>
      <c r="BL45" s="13"/>
      <c r="BM45" s="13">
        <v>2</v>
      </c>
      <c r="BN45" s="13">
        <v>1</v>
      </c>
      <c r="BO45" s="13"/>
      <c r="BP45" s="13"/>
      <c r="BQ45" s="13"/>
      <c r="BR45" s="13"/>
      <c r="BS45" s="13"/>
      <c r="BT45" s="13"/>
      <c r="BU45" s="13"/>
      <c r="BV45" s="13">
        <v>7</v>
      </c>
      <c r="BW45" s="13"/>
      <c r="BX45" s="13"/>
      <c r="BY45" s="13"/>
      <c r="BZ45" s="13"/>
      <c r="CA45" s="13"/>
      <c r="CB45" s="13"/>
      <c r="CC45" s="13">
        <v>1</v>
      </c>
      <c r="CD45" s="13"/>
      <c r="CE45" s="13">
        <v>1</v>
      </c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>
        <v>2</v>
      </c>
      <c r="CR45" s="13"/>
      <c r="CS45" s="13"/>
      <c r="CT45" s="13"/>
      <c r="CU45" s="13">
        <v>2</v>
      </c>
      <c r="CV45" s="13"/>
      <c r="CW45" s="13"/>
      <c r="CX45" s="13"/>
      <c r="CY45" s="13"/>
      <c r="CZ45" s="13">
        <v>1</v>
      </c>
      <c r="DA45" s="13"/>
      <c r="DB45" s="13"/>
      <c r="DC45" s="13"/>
      <c r="DD45" s="13"/>
      <c r="DE45" s="13"/>
      <c r="DF45" s="13">
        <v>1</v>
      </c>
      <c r="DG45" s="13"/>
      <c r="DH45" s="13"/>
      <c r="DI45" s="13"/>
      <c r="DJ45" s="13">
        <v>4</v>
      </c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>
        <v>1</v>
      </c>
      <c r="DX45" s="13">
        <v>1</v>
      </c>
      <c r="DY45" s="13"/>
      <c r="DZ45" s="13"/>
      <c r="EA45" s="13"/>
      <c r="EB45" s="13"/>
      <c r="EC45" s="13"/>
      <c r="ED45" s="13">
        <v>1</v>
      </c>
      <c r="EE45" s="13">
        <v>3</v>
      </c>
      <c r="EF45" s="13">
        <v>22</v>
      </c>
    </row>
    <row r="46" spans="1:136" x14ac:dyDescent="0.2">
      <c r="A46" s="12" t="s">
        <v>122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>
        <v>1</v>
      </c>
      <c r="DI46" s="13"/>
      <c r="DJ46" s="13">
        <v>1</v>
      </c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>
        <v>1</v>
      </c>
    </row>
    <row r="47" spans="1:136" x14ac:dyDescent="0.2">
      <c r="A47" s="12" t="s">
        <v>85</v>
      </c>
      <c r="B47" s="13"/>
      <c r="C47" s="13"/>
      <c r="D47" s="13"/>
      <c r="E47" s="13"/>
      <c r="F47" s="13"/>
      <c r="G47" s="13"/>
      <c r="H47" s="13">
        <v>3</v>
      </c>
      <c r="I47" s="13"/>
      <c r="J47" s="13"/>
      <c r="K47" s="13"/>
      <c r="L47" s="13"/>
      <c r="M47" s="13"/>
      <c r="N47" s="13">
        <v>2</v>
      </c>
      <c r="O47" s="13"/>
      <c r="P47" s="13"/>
      <c r="Q47" s="13">
        <v>5</v>
      </c>
      <c r="R47" s="13"/>
      <c r="S47" s="13"/>
      <c r="T47" s="13">
        <v>1</v>
      </c>
      <c r="U47" s="13"/>
      <c r="V47" s="13"/>
      <c r="W47" s="13"/>
      <c r="X47" s="13"/>
      <c r="Y47" s="13"/>
      <c r="Z47" s="13"/>
      <c r="AA47" s="13">
        <v>1</v>
      </c>
      <c r="AB47" s="13"/>
      <c r="AC47" s="13">
        <v>1</v>
      </c>
      <c r="AD47" s="13"/>
      <c r="AE47" s="13"/>
      <c r="AF47" s="13">
        <v>1</v>
      </c>
      <c r="AG47" s="13">
        <v>1</v>
      </c>
      <c r="AH47" s="13"/>
      <c r="AI47" s="13"/>
      <c r="AJ47" s="13"/>
      <c r="AK47" s="13"/>
      <c r="AL47" s="13">
        <v>5</v>
      </c>
      <c r="AM47" s="13"/>
      <c r="AN47" s="13"/>
      <c r="AO47" s="13"/>
      <c r="AP47" s="13"/>
      <c r="AQ47" s="13"/>
      <c r="AR47" s="13"/>
      <c r="AS47" s="13"/>
      <c r="AT47" s="13">
        <v>2</v>
      </c>
      <c r="AU47" s="13"/>
      <c r="AV47" s="13"/>
      <c r="AW47" s="13"/>
      <c r="AX47" s="13">
        <v>1</v>
      </c>
      <c r="AY47" s="13"/>
      <c r="AZ47" s="13"/>
      <c r="BA47" s="13"/>
      <c r="BB47" s="13"/>
      <c r="BC47" s="13"/>
      <c r="BD47" s="13">
        <v>3</v>
      </c>
      <c r="BE47" s="13"/>
      <c r="BF47" s="13"/>
      <c r="BG47" s="13"/>
      <c r="BH47" s="13"/>
      <c r="BI47" s="13"/>
      <c r="BJ47" s="13"/>
      <c r="BK47" s="13"/>
      <c r="BL47" s="13"/>
      <c r="BM47" s="13">
        <v>4</v>
      </c>
      <c r="BN47" s="13"/>
      <c r="BO47" s="13"/>
      <c r="BP47" s="13">
        <v>1</v>
      </c>
      <c r="BQ47" s="13">
        <v>1</v>
      </c>
      <c r="BR47" s="13"/>
      <c r="BS47" s="13"/>
      <c r="BT47" s="13"/>
      <c r="BU47" s="13"/>
      <c r="BV47" s="13">
        <v>6</v>
      </c>
      <c r="BW47" s="13"/>
      <c r="BX47" s="13"/>
      <c r="BY47" s="13">
        <v>1</v>
      </c>
      <c r="BZ47" s="13"/>
      <c r="CA47" s="13"/>
      <c r="CB47" s="13"/>
      <c r="CC47" s="13"/>
      <c r="CD47" s="13">
        <v>1</v>
      </c>
      <c r="CE47" s="13"/>
      <c r="CF47" s="13">
        <v>1</v>
      </c>
      <c r="CG47" s="13"/>
      <c r="CH47" s="13"/>
      <c r="CI47" s="13"/>
      <c r="CJ47" s="13"/>
      <c r="CK47" s="13">
        <v>1</v>
      </c>
      <c r="CL47" s="13">
        <v>2</v>
      </c>
      <c r="CM47" s="13"/>
      <c r="CN47" s="13"/>
      <c r="CO47" s="13">
        <v>1</v>
      </c>
      <c r="CP47" s="13"/>
      <c r="CQ47" s="13">
        <v>7</v>
      </c>
      <c r="CR47" s="13"/>
      <c r="CS47" s="13"/>
      <c r="CT47" s="13"/>
      <c r="CU47" s="13">
        <v>2</v>
      </c>
      <c r="CV47" s="13"/>
      <c r="CW47" s="13"/>
      <c r="CX47" s="13"/>
      <c r="CY47" s="13"/>
      <c r="CZ47" s="13">
        <v>1</v>
      </c>
      <c r="DA47" s="13"/>
      <c r="DB47" s="13"/>
      <c r="DC47" s="13"/>
      <c r="DD47" s="13"/>
      <c r="DE47" s="13">
        <v>1</v>
      </c>
      <c r="DF47" s="13"/>
      <c r="DG47" s="13"/>
      <c r="DH47" s="13"/>
      <c r="DI47" s="13">
        <v>4</v>
      </c>
      <c r="DJ47" s="13">
        <v>8</v>
      </c>
      <c r="DK47" s="13"/>
      <c r="DL47" s="13">
        <v>1</v>
      </c>
      <c r="DM47" s="13">
        <v>1</v>
      </c>
      <c r="DN47" s="13"/>
      <c r="DO47" s="13"/>
      <c r="DP47" s="13"/>
      <c r="DQ47" s="13"/>
      <c r="DR47" s="13"/>
      <c r="DS47" s="13">
        <v>4</v>
      </c>
      <c r="DT47" s="13"/>
      <c r="DU47" s="13"/>
      <c r="DV47" s="13"/>
      <c r="DW47" s="13"/>
      <c r="DX47" s="13"/>
      <c r="DY47" s="13">
        <v>1</v>
      </c>
      <c r="DZ47" s="13"/>
      <c r="EA47" s="13">
        <v>1</v>
      </c>
      <c r="EB47" s="13"/>
      <c r="EC47" s="13">
        <v>1</v>
      </c>
      <c r="ED47" s="13"/>
      <c r="EE47" s="13">
        <v>9</v>
      </c>
      <c r="EF47" s="13">
        <v>43</v>
      </c>
    </row>
    <row r="48" spans="1:136" x14ac:dyDescent="0.2">
      <c r="A48" s="12" t="s">
        <v>63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</v>
      </c>
      <c r="CK48" s="13"/>
      <c r="CL48" s="13"/>
      <c r="CM48" s="13"/>
      <c r="CN48" s="13"/>
      <c r="CO48" s="13"/>
      <c r="CP48" s="13"/>
      <c r="CQ48" s="13">
        <v>1</v>
      </c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>
        <v>1</v>
      </c>
    </row>
    <row r="49" spans="1:136" x14ac:dyDescent="0.2">
      <c r="A49" s="12" t="s">
        <v>116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>
        <v>1</v>
      </c>
      <c r="DB49" s="13"/>
      <c r="DC49" s="13"/>
      <c r="DD49" s="13"/>
      <c r="DE49" s="13"/>
      <c r="DF49" s="13"/>
      <c r="DG49" s="13"/>
      <c r="DH49" s="13"/>
      <c r="DI49" s="13"/>
      <c r="DJ49" s="13">
        <v>1</v>
      </c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>
        <v>1</v>
      </c>
    </row>
    <row r="50" spans="1:136" x14ac:dyDescent="0.2">
      <c r="A50" s="12" t="s">
        <v>54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>
        <v>1</v>
      </c>
      <c r="AF50" s="13"/>
      <c r="AG50" s="13"/>
      <c r="AH50" s="13"/>
      <c r="AI50" s="13"/>
      <c r="AJ50" s="13"/>
      <c r="AK50" s="13"/>
      <c r="AL50" s="13">
        <v>1</v>
      </c>
      <c r="AM50" s="13"/>
      <c r="AN50" s="13"/>
      <c r="AO50" s="13"/>
      <c r="AP50" s="13">
        <v>1</v>
      </c>
      <c r="AQ50" s="13"/>
      <c r="AR50" s="13"/>
      <c r="AS50" s="13"/>
      <c r="AT50" s="13">
        <v>1</v>
      </c>
      <c r="AU50" s="13"/>
      <c r="AV50" s="13"/>
      <c r="AW50" s="13"/>
      <c r="AX50" s="13"/>
      <c r="AY50" s="13"/>
      <c r="AZ50" s="13"/>
      <c r="BA50" s="13"/>
      <c r="BB50" s="13"/>
      <c r="BC50" s="13"/>
      <c r="BD50" s="13">
        <v>2</v>
      </c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>
        <v>2</v>
      </c>
      <c r="BU50" s="13"/>
      <c r="BV50" s="13">
        <v>2</v>
      </c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>
        <v>2</v>
      </c>
      <c r="CN50" s="13"/>
      <c r="CO50" s="13"/>
      <c r="CP50" s="13"/>
      <c r="CQ50" s="13">
        <v>2</v>
      </c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>
        <v>1</v>
      </c>
      <c r="DY50" s="13"/>
      <c r="DZ50" s="13"/>
      <c r="EA50" s="13"/>
      <c r="EB50" s="13"/>
      <c r="EC50" s="13"/>
      <c r="ED50" s="13"/>
      <c r="EE50" s="13">
        <v>1</v>
      </c>
      <c r="EF50" s="13">
        <v>8</v>
      </c>
    </row>
    <row r="51" spans="1:136" x14ac:dyDescent="0.2">
      <c r="A51" s="12" t="s">
        <v>45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>
        <v>3</v>
      </c>
      <c r="W51" s="13"/>
      <c r="X51" s="13"/>
      <c r="Y51" s="13"/>
      <c r="Z51" s="13"/>
      <c r="AA51" s="13"/>
      <c r="AB51" s="13"/>
      <c r="AC51" s="13">
        <v>2</v>
      </c>
      <c r="AD51" s="13"/>
      <c r="AE51" s="13"/>
      <c r="AF51" s="13">
        <v>1</v>
      </c>
      <c r="AG51" s="13"/>
      <c r="AH51" s="13"/>
      <c r="AI51" s="13"/>
      <c r="AJ51" s="13"/>
      <c r="AK51" s="13"/>
      <c r="AL51" s="13">
        <v>6</v>
      </c>
      <c r="AM51" s="13"/>
      <c r="AN51" s="13"/>
      <c r="AO51" s="13"/>
      <c r="AP51" s="13">
        <v>1</v>
      </c>
      <c r="AQ51" s="13">
        <v>3</v>
      </c>
      <c r="AR51" s="13"/>
      <c r="AS51" s="13"/>
      <c r="AT51" s="13"/>
      <c r="AU51" s="13"/>
      <c r="AV51" s="13">
        <v>1</v>
      </c>
      <c r="AW51" s="13"/>
      <c r="AX51" s="13"/>
      <c r="AY51" s="13"/>
      <c r="AZ51" s="13"/>
      <c r="BA51" s="13"/>
      <c r="BB51" s="13"/>
      <c r="BC51" s="13"/>
      <c r="BD51" s="13">
        <v>5</v>
      </c>
      <c r="BE51" s="13"/>
      <c r="BF51" s="13"/>
      <c r="BG51" s="13">
        <v>1</v>
      </c>
      <c r="BH51" s="13"/>
      <c r="BI51" s="13"/>
      <c r="BJ51" s="13"/>
      <c r="BK51" s="13">
        <v>1</v>
      </c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>
        <v>2</v>
      </c>
      <c r="BW51" s="13"/>
      <c r="BX51" s="13"/>
      <c r="BY51" s="13"/>
      <c r="BZ51" s="13"/>
      <c r="CA51" s="13">
        <v>1</v>
      </c>
      <c r="CB51" s="13">
        <v>2</v>
      </c>
      <c r="CC51" s="13">
        <v>2</v>
      </c>
      <c r="CD51" s="13"/>
      <c r="CE51" s="13">
        <v>1</v>
      </c>
      <c r="CF51" s="13"/>
      <c r="CG51" s="13">
        <v>1</v>
      </c>
      <c r="CH51" s="13"/>
      <c r="CI51" s="13"/>
      <c r="CJ51" s="13"/>
      <c r="CK51" s="13">
        <v>1</v>
      </c>
      <c r="CL51" s="13"/>
      <c r="CM51" s="13"/>
      <c r="CN51" s="13"/>
      <c r="CO51" s="13"/>
      <c r="CP51" s="13"/>
      <c r="CQ51" s="13">
        <v>8</v>
      </c>
      <c r="CR51" s="13"/>
      <c r="CS51" s="13"/>
      <c r="CT51" s="13"/>
      <c r="CU51" s="13">
        <v>2</v>
      </c>
      <c r="CV51" s="13">
        <v>1</v>
      </c>
      <c r="CW51" s="13">
        <v>1</v>
      </c>
      <c r="CX51" s="13"/>
      <c r="CY51" s="13"/>
      <c r="CZ51" s="13"/>
      <c r="DA51" s="13"/>
      <c r="DB51" s="13">
        <v>1</v>
      </c>
      <c r="DC51" s="13"/>
      <c r="DD51" s="13"/>
      <c r="DE51" s="13"/>
      <c r="DF51" s="13"/>
      <c r="DG51" s="13"/>
      <c r="DH51" s="13"/>
      <c r="DI51" s="13"/>
      <c r="DJ51" s="13">
        <v>5</v>
      </c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>
        <v>26</v>
      </c>
    </row>
    <row r="52" spans="1:136" x14ac:dyDescent="0.2">
      <c r="A52" s="12" t="s">
        <v>84</v>
      </c>
      <c r="B52" s="13"/>
      <c r="C52" s="13"/>
      <c r="D52" s="13"/>
      <c r="E52" s="13"/>
      <c r="F52" s="13">
        <v>1</v>
      </c>
      <c r="G52" s="13"/>
      <c r="H52" s="13"/>
      <c r="I52" s="13"/>
      <c r="J52" s="13"/>
      <c r="K52" s="13"/>
      <c r="L52" s="13">
        <v>1</v>
      </c>
      <c r="M52" s="13"/>
      <c r="N52" s="13"/>
      <c r="O52" s="13"/>
      <c r="P52" s="13">
        <v>1</v>
      </c>
      <c r="Q52" s="13">
        <v>3</v>
      </c>
      <c r="R52" s="13"/>
      <c r="S52" s="13"/>
      <c r="T52" s="13"/>
      <c r="U52" s="13"/>
      <c r="V52" s="13">
        <v>1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>
        <v>1</v>
      </c>
      <c r="AH52" s="13"/>
      <c r="AI52" s="13"/>
      <c r="AJ52" s="13">
        <v>1</v>
      </c>
      <c r="AK52" s="13"/>
      <c r="AL52" s="13">
        <v>3</v>
      </c>
      <c r="AM52" s="13"/>
      <c r="AN52" s="13"/>
      <c r="AO52" s="13"/>
      <c r="AP52" s="13">
        <v>1</v>
      </c>
      <c r="AQ52" s="13">
        <v>1</v>
      </c>
      <c r="AR52" s="13"/>
      <c r="AS52" s="13"/>
      <c r="AT52" s="13">
        <v>1</v>
      </c>
      <c r="AU52" s="13"/>
      <c r="AV52" s="13"/>
      <c r="AW52" s="13">
        <v>1</v>
      </c>
      <c r="AX52" s="13"/>
      <c r="AY52" s="13">
        <v>1</v>
      </c>
      <c r="AZ52" s="13"/>
      <c r="BA52" s="13"/>
      <c r="BB52" s="13"/>
      <c r="BC52" s="13"/>
      <c r="BD52" s="13">
        <v>5</v>
      </c>
      <c r="BE52" s="13"/>
      <c r="BF52" s="13"/>
      <c r="BG52" s="13"/>
      <c r="BH52" s="13"/>
      <c r="BI52" s="13"/>
      <c r="BJ52" s="13"/>
      <c r="BK52" s="13"/>
      <c r="BL52" s="13">
        <v>1</v>
      </c>
      <c r="BM52" s="13"/>
      <c r="BN52" s="13">
        <v>1</v>
      </c>
      <c r="BO52" s="13"/>
      <c r="BP52" s="13"/>
      <c r="BQ52" s="13"/>
      <c r="BR52" s="13"/>
      <c r="BS52" s="13"/>
      <c r="BT52" s="13">
        <v>1</v>
      </c>
      <c r="BU52" s="13"/>
      <c r="BV52" s="13">
        <v>3</v>
      </c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>
        <v>1</v>
      </c>
      <c r="CK52" s="13"/>
      <c r="CL52" s="13"/>
      <c r="CM52" s="13"/>
      <c r="CN52" s="13"/>
      <c r="CO52" s="13"/>
      <c r="CP52" s="13"/>
      <c r="CQ52" s="13">
        <v>1</v>
      </c>
      <c r="CR52" s="13"/>
      <c r="CS52" s="13"/>
      <c r="CT52" s="13"/>
      <c r="CU52" s="13"/>
      <c r="CV52" s="13">
        <v>1</v>
      </c>
      <c r="CW52" s="13">
        <v>1</v>
      </c>
      <c r="CX52" s="13">
        <v>1</v>
      </c>
      <c r="CY52" s="13"/>
      <c r="CZ52" s="13">
        <v>2</v>
      </c>
      <c r="DA52" s="13"/>
      <c r="DB52" s="13"/>
      <c r="DC52" s="13"/>
      <c r="DD52" s="13"/>
      <c r="DE52" s="13"/>
      <c r="DF52" s="13"/>
      <c r="DG52" s="13"/>
      <c r="DH52" s="13"/>
      <c r="DI52" s="13">
        <v>1</v>
      </c>
      <c r="DJ52" s="13">
        <v>6</v>
      </c>
      <c r="DK52" s="13"/>
      <c r="DL52" s="13"/>
      <c r="DM52" s="13">
        <v>1</v>
      </c>
      <c r="DN52" s="13"/>
      <c r="DO52" s="13"/>
      <c r="DP52" s="13"/>
      <c r="DQ52" s="13">
        <v>3</v>
      </c>
      <c r="DR52" s="13"/>
      <c r="DS52" s="13"/>
      <c r="DT52" s="13"/>
      <c r="DU52" s="13">
        <v>2</v>
      </c>
      <c r="DV52" s="13"/>
      <c r="DW52" s="13"/>
      <c r="DX52" s="13"/>
      <c r="DY52" s="13">
        <v>1</v>
      </c>
      <c r="DZ52" s="13"/>
      <c r="EA52" s="13"/>
      <c r="EB52" s="13">
        <v>1</v>
      </c>
      <c r="EC52" s="13"/>
      <c r="ED52" s="13"/>
      <c r="EE52" s="13">
        <v>8</v>
      </c>
      <c r="EF52" s="13">
        <v>29</v>
      </c>
    </row>
    <row r="53" spans="1:136" x14ac:dyDescent="0.2">
      <c r="A53" s="12" t="s">
        <v>50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/>
      <c r="P53" s="13"/>
      <c r="Q53" s="13">
        <v>1</v>
      </c>
      <c r="R53" s="13"/>
      <c r="S53" s="13"/>
      <c r="T53" s="13"/>
      <c r="U53" s="13"/>
      <c r="V53" s="13"/>
      <c r="W53" s="13"/>
      <c r="X53" s="13"/>
      <c r="Y53" s="13"/>
      <c r="Z53" s="13">
        <v>1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>
        <v>1</v>
      </c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>
        <v>2</v>
      </c>
    </row>
    <row r="54" spans="1:136" x14ac:dyDescent="0.2">
      <c r="A54" s="12" t="s">
        <v>75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>
        <v>1</v>
      </c>
      <c r="AA54" s="13"/>
      <c r="AB54" s="13"/>
      <c r="AC54" s="13">
        <v>1</v>
      </c>
      <c r="AD54" s="13">
        <v>2</v>
      </c>
      <c r="AE54" s="13">
        <v>1</v>
      </c>
      <c r="AF54" s="13"/>
      <c r="AG54" s="13"/>
      <c r="AH54" s="13"/>
      <c r="AI54" s="13"/>
      <c r="AJ54" s="13"/>
      <c r="AK54" s="13"/>
      <c r="AL54" s="13">
        <v>5</v>
      </c>
      <c r="AM54" s="13"/>
      <c r="AN54" s="13"/>
      <c r="AO54" s="13"/>
      <c r="AP54" s="13">
        <v>1</v>
      </c>
      <c r="AQ54" s="13"/>
      <c r="AR54" s="13"/>
      <c r="AS54" s="13"/>
      <c r="AT54" s="13"/>
      <c r="AU54" s="13"/>
      <c r="AV54" s="13"/>
      <c r="AW54" s="13">
        <v>1</v>
      </c>
      <c r="AX54" s="13"/>
      <c r="AY54" s="13">
        <v>2</v>
      </c>
      <c r="AZ54" s="13"/>
      <c r="BA54" s="13"/>
      <c r="BB54" s="13">
        <v>1</v>
      </c>
      <c r="BC54" s="13"/>
      <c r="BD54" s="13">
        <v>5</v>
      </c>
      <c r="BE54" s="13"/>
      <c r="BF54" s="13"/>
      <c r="BG54" s="13"/>
      <c r="BH54" s="13"/>
      <c r="BI54" s="13"/>
      <c r="BJ54" s="13"/>
      <c r="BK54" s="13"/>
      <c r="BL54" s="13"/>
      <c r="BM54" s="13">
        <v>1</v>
      </c>
      <c r="BN54" s="13">
        <v>2</v>
      </c>
      <c r="BO54" s="13"/>
      <c r="BP54" s="13"/>
      <c r="BQ54" s="13"/>
      <c r="BR54" s="13"/>
      <c r="BS54" s="13"/>
      <c r="BT54" s="13"/>
      <c r="BU54" s="13"/>
      <c r="BV54" s="13">
        <v>3</v>
      </c>
      <c r="BW54" s="13"/>
      <c r="BX54" s="13"/>
      <c r="BY54" s="13"/>
      <c r="BZ54" s="13"/>
      <c r="CA54" s="13"/>
      <c r="CB54" s="13">
        <v>2</v>
      </c>
      <c r="CC54" s="13"/>
      <c r="CD54" s="13"/>
      <c r="CE54" s="13"/>
      <c r="CF54" s="13"/>
      <c r="CG54" s="13"/>
      <c r="CH54" s="13"/>
      <c r="CI54" s="13"/>
      <c r="CJ54" s="13"/>
      <c r="CK54" s="13">
        <v>1</v>
      </c>
      <c r="CL54" s="13"/>
      <c r="CM54" s="13"/>
      <c r="CN54" s="13"/>
      <c r="CO54" s="13"/>
      <c r="CP54" s="13"/>
      <c r="CQ54" s="13">
        <v>3</v>
      </c>
      <c r="CR54" s="13"/>
      <c r="CS54" s="13"/>
      <c r="CT54" s="13"/>
      <c r="CU54" s="13"/>
      <c r="CV54" s="13"/>
      <c r="CW54" s="13"/>
      <c r="CX54" s="13">
        <v>2</v>
      </c>
      <c r="CY54" s="13"/>
      <c r="CZ54" s="13"/>
      <c r="DA54" s="13">
        <v>1</v>
      </c>
      <c r="DB54" s="13"/>
      <c r="DC54" s="13"/>
      <c r="DD54" s="13">
        <v>1</v>
      </c>
      <c r="DE54" s="13"/>
      <c r="DF54" s="13"/>
      <c r="DG54" s="13"/>
      <c r="DH54" s="13"/>
      <c r="DI54" s="13"/>
      <c r="DJ54" s="13">
        <v>4</v>
      </c>
      <c r="DK54" s="13"/>
      <c r="DL54" s="13"/>
      <c r="DM54" s="13"/>
      <c r="DN54" s="13"/>
      <c r="DO54" s="13"/>
      <c r="DP54" s="13"/>
      <c r="DQ54" s="13"/>
      <c r="DR54" s="13"/>
      <c r="DS54" s="13">
        <v>1</v>
      </c>
      <c r="DT54" s="13"/>
      <c r="DU54" s="13"/>
      <c r="DV54" s="13"/>
      <c r="DW54" s="13">
        <v>1</v>
      </c>
      <c r="DX54" s="13">
        <v>1</v>
      </c>
      <c r="DY54" s="13"/>
      <c r="DZ54" s="13"/>
      <c r="EA54" s="13"/>
      <c r="EB54" s="13"/>
      <c r="EC54" s="13"/>
      <c r="ED54" s="13"/>
      <c r="EE54" s="13">
        <v>3</v>
      </c>
      <c r="EF54" s="13">
        <v>23</v>
      </c>
    </row>
    <row r="55" spans="1:136" x14ac:dyDescent="0.2">
      <c r="A55" s="12" t="s">
        <v>97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>
        <v>1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>
        <v>1</v>
      </c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>
        <v>1</v>
      </c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>
        <v>1</v>
      </c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>
        <v>2</v>
      </c>
    </row>
    <row r="56" spans="1:136" x14ac:dyDescent="0.2">
      <c r="A56" s="12" t="s">
        <v>98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>
        <v>1</v>
      </c>
      <c r="AX56" s="13"/>
      <c r="AY56" s="13">
        <v>1</v>
      </c>
      <c r="AZ56" s="13">
        <v>1</v>
      </c>
      <c r="BA56" s="13"/>
      <c r="BB56" s="13"/>
      <c r="BC56" s="13"/>
      <c r="BD56" s="13">
        <v>3</v>
      </c>
      <c r="BE56" s="13"/>
      <c r="BF56" s="13"/>
      <c r="BG56" s="13"/>
      <c r="BH56" s="13"/>
      <c r="BI56" s="13"/>
      <c r="BJ56" s="13">
        <v>1</v>
      </c>
      <c r="BK56" s="13"/>
      <c r="BL56" s="13"/>
      <c r="BM56" s="13"/>
      <c r="BN56" s="13">
        <v>1</v>
      </c>
      <c r="BO56" s="13">
        <v>1</v>
      </c>
      <c r="BP56" s="13"/>
      <c r="BQ56" s="13"/>
      <c r="BR56" s="13"/>
      <c r="BS56" s="13"/>
      <c r="BT56" s="13"/>
      <c r="BU56" s="13"/>
      <c r="BV56" s="13">
        <v>3</v>
      </c>
      <c r="BW56" s="13"/>
      <c r="BX56" s="13"/>
      <c r="BY56" s="13"/>
      <c r="BZ56" s="13">
        <v>1</v>
      </c>
      <c r="CA56" s="13"/>
      <c r="CB56" s="13"/>
      <c r="CC56" s="13"/>
      <c r="CD56" s="13"/>
      <c r="CE56" s="13"/>
      <c r="CF56" s="13"/>
      <c r="CG56" s="13"/>
      <c r="CH56" s="13"/>
      <c r="CI56" s="13">
        <v>1</v>
      </c>
      <c r="CJ56" s="13">
        <v>1</v>
      </c>
      <c r="CK56" s="13"/>
      <c r="CL56" s="13"/>
      <c r="CM56" s="13"/>
      <c r="CN56" s="13"/>
      <c r="CO56" s="13"/>
      <c r="CP56" s="13">
        <v>1</v>
      </c>
      <c r="CQ56" s="13">
        <v>4</v>
      </c>
      <c r="CR56" s="13"/>
      <c r="CS56" s="13">
        <v>1</v>
      </c>
      <c r="CT56" s="13"/>
      <c r="CU56" s="13"/>
      <c r="CV56" s="13"/>
      <c r="CW56" s="13"/>
      <c r="CX56" s="13"/>
      <c r="CY56" s="13"/>
      <c r="CZ56" s="13"/>
      <c r="DA56" s="13"/>
      <c r="DB56" s="13">
        <v>2</v>
      </c>
      <c r="DC56" s="13">
        <v>2</v>
      </c>
      <c r="DD56" s="13"/>
      <c r="DE56" s="13"/>
      <c r="DF56" s="13"/>
      <c r="DG56" s="13"/>
      <c r="DH56" s="13"/>
      <c r="DI56" s="13"/>
      <c r="DJ56" s="13">
        <v>5</v>
      </c>
      <c r="DK56" s="13"/>
      <c r="DL56" s="13"/>
      <c r="DM56" s="13"/>
      <c r="DN56" s="13"/>
      <c r="DO56" s="13"/>
      <c r="DP56" s="13">
        <v>1</v>
      </c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>
        <v>1</v>
      </c>
      <c r="EC56" s="13"/>
      <c r="ED56" s="13"/>
      <c r="EE56" s="13">
        <v>2</v>
      </c>
      <c r="EF56" s="13">
        <v>17</v>
      </c>
    </row>
    <row r="57" spans="1:136" x14ac:dyDescent="0.2">
      <c r="A57" s="12" t="s">
        <v>48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>
        <v>1</v>
      </c>
      <c r="AG57" s="13"/>
      <c r="AH57" s="13"/>
      <c r="AI57" s="13"/>
      <c r="AJ57" s="13"/>
      <c r="AK57" s="13"/>
      <c r="AL57" s="13">
        <v>1</v>
      </c>
      <c r="AM57" s="13"/>
      <c r="AN57" s="13">
        <v>1</v>
      </c>
      <c r="AO57" s="13"/>
      <c r="AP57" s="13"/>
      <c r="AQ57" s="13"/>
      <c r="AR57" s="13">
        <v>3</v>
      </c>
      <c r="AS57" s="13"/>
      <c r="AT57" s="13"/>
      <c r="AU57" s="13"/>
      <c r="AV57" s="13">
        <v>1</v>
      </c>
      <c r="AW57" s="13"/>
      <c r="AX57" s="13"/>
      <c r="AY57" s="13"/>
      <c r="AZ57" s="13"/>
      <c r="BA57" s="13"/>
      <c r="BB57" s="13"/>
      <c r="BC57" s="13"/>
      <c r="BD57" s="13">
        <v>5</v>
      </c>
      <c r="BE57" s="13"/>
      <c r="BF57" s="13">
        <v>1</v>
      </c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>
        <v>1</v>
      </c>
      <c r="BR57" s="13"/>
      <c r="BS57" s="13"/>
      <c r="BT57" s="13"/>
      <c r="BU57" s="13"/>
      <c r="BV57" s="13">
        <v>2</v>
      </c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>
        <v>1</v>
      </c>
      <c r="DC57" s="13"/>
      <c r="DD57" s="13">
        <v>2</v>
      </c>
      <c r="DE57" s="13">
        <v>1</v>
      </c>
      <c r="DF57" s="13"/>
      <c r="DG57" s="13"/>
      <c r="DH57" s="13"/>
      <c r="DI57" s="13"/>
      <c r="DJ57" s="13">
        <v>4</v>
      </c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>
        <v>12</v>
      </c>
    </row>
    <row r="58" spans="1:136" x14ac:dyDescent="0.2">
      <c r="A58" s="12" t="s">
        <v>49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>
        <v>2</v>
      </c>
      <c r="AF58" s="13"/>
      <c r="AG58" s="13"/>
      <c r="AH58" s="13"/>
      <c r="AI58" s="13"/>
      <c r="AJ58" s="13"/>
      <c r="AK58" s="13"/>
      <c r="AL58" s="13">
        <v>2</v>
      </c>
      <c r="AM58" s="13"/>
      <c r="AN58" s="13"/>
      <c r="AO58" s="13"/>
      <c r="AP58" s="13"/>
      <c r="AQ58" s="13"/>
      <c r="AR58" s="13">
        <v>1</v>
      </c>
      <c r="AS58" s="13">
        <v>1</v>
      </c>
      <c r="AT58" s="13"/>
      <c r="AU58" s="13"/>
      <c r="AV58" s="13"/>
      <c r="AW58" s="13"/>
      <c r="AX58" s="13"/>
      <c r="AY58" s="13"/>
      <c r="AZ58" s="13"/>
      <c r="BA58" s="13">
        <v>1</v>
      </c>
      <c r="BB58" s="13"/>
      <c r="BC58" s="13"/>
      <c r="BD58" s="13">
        <v>3</v>
      </c>
      <c r="BE58" s="13"/>
      <c r="BF58" s="13"/>
      <c r="BG58" s="13"/>
      <c r="BH58" s="13">
        <v>1</v>
      </c>
      <c r="BI58" s="13"/>
      <c r="BJ58" s="13"/>
      <c r="BK58" s="13"/>
      <c r="BL58" s="13"/>
      <c r="BM58" s="13"/>
      <c r="BN58" s="13"/>
      <c r="BO58" s="13">
        <v>1</v>
      </c>
      <c r="BP58" s="13">
        <v>2</v>
      </c>
      <c r="BQ58" s="13"/>
      <c r="BR58" s="13"/>
      <c r="BS58" s="13"/>
      <c r="BT58" s="13"/>
      <c r="BU58" s="13"/>
      <c r="BV58" s="13">
        <v>4</v>
      </c>
      <c r="BW58" s="13"/>
      <c r="BX58" s="13"/>
      <c r="BY58" s="13"/>
      <c r="BZ58" s="13"/>
      <c r="CA58" s="13"/>
      <c r="CB58" s="13">
        <v>1</v>
      </c>
      <c r="CC58" s="13"/>
      <c r="CD58" s="13"/>
      <c r="CE58" s="13">
        <v>1</v>
      </c>
      <c r="CF58" s="13">
        <v>1</v>
      </c>
      <c r="CG58" s="13">
        <v>2</v>
      </c>
      <c r="CH58" s="13"/>
      <c r="CI58" s="13"/>
      <c r="CJ58" s="13"/>
      <c r="CK58" s="13">
        <v>2</v>
      </c>
      <c r="CL58" s="13"/>
      <c r="CM58" s="13"/>
      <c r="CN58" s="13"/>
      <c r="CO58" s="13"/>
      <c r="CP58" s="13"/>
      <c r="CQ58" s="13">
        <v>7</v>
      </c>
      <c r="CR58" s="13"/>
      <c r="CS58" s="13"/>
      <c r="CT58" s="13"/>
      <c r="CU58" s="13">
        <v>1</v>
      </c>
      <c r="CV58" s="13">
        <v>1</v>
      </c>
      <c r="CW58" s="13"/>
      <c r="CX58" s="13"/>
      <c r="CY58" s="13"/>
      <c r="CZ58" s="13"/>
      <c r="DA58" s="13"/>
      <c r="DB58" s="13"/>
      <c r="DC58" s="13">
        <v>1</v>
      </c>
      <c r="DD58" s="13"/>
      <c r="DE58" s="13"/>
      <c r="DF58" s="13"/>
      <c r="DG58" s="13"/>
      <c r="DH58" s="13"/>
      <c r="DI58" s="13"/>
      <c r="DJ58" s="13">
        <v>3</v>
      </c>
      <c r="DK58" s="13"/>
      <c r="DL58" s="13"/>
      <c r="DM58" s="13">
        <v>1</v>
      </c>
      <c r="DN58" s="13"/>
      <c r="DO58" s="13"/>
      <c r="DP58" s="13">
        <v>3</v>
      </c>
      <c r="DQ58" s="13"/>
      <c r="DR58" s="13"/>
      <c r="DS58" s="13"/>
      <c r="DT58" s="13">
        <v>1</v>
      </c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>
        <v>5</v>
      </c>
      <c r="EF58" s="13">
        <v>24</v>
      </c>
    </row>
    <row r="59" spans="1:136" x14ac:dyDescent="0.2">
      <c r="A59" s="12" t="s">
        <v>60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1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>
        <v>1</v>
      </c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>
        <v>1</v>
      </c>
      <c r="BH59" s="13">
        <v>1</v>
      </c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>
        <v>2</v>
      </c>
      <c r="BW59" s="13">
        <v>1</v>
      </c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>
        <v>1</v>
      </c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>
        <v>1</v>
      </c>
      <c r="DD59" s="13"/>
      <c r="DE59" s="13"/>
      <c r="DF59" s="13"/>
      <c r="DG59" s="13"/>
      <c r="DH59" s="13"/>
      <c r="DI59" s="13"/>
      <c r="DJ59" s="13">
        <v>1</v>
      </c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>
        <v>5</v>
      </c>
    </row>
    <row r="60" spans="1:136" x14ac:dyDescent="0.2">
      <c r="A60" s="12" t="s">
        <v>58</v>
      </c>
      <c r="B60" s="13"/>
      <c r="C60" s="13"/>
      <c r="D60" s="13">
        <v>1</v>
      </c>
      <c r="E60" s="13"/>
      <c r="F60" s="13">
        <v>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>
        <v>3</v>
      </c>
      <c r="R60" s="13"/>
      <c r="S60" s="13"/>
      <c r="T60" s="13"/>
      <c r="U60" s="13"/>
      <c r="V60" s="13"/>
      <c r="W60" s="13"/>
      <c r="X60" s="13">
        <v>1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>
        <v>1</v>
      </c>
      <c r="AI60" s="13"/>
      <c r="AJ60" s="13"/>
      <c r="AK60" s="13"/>
      <c r="AL60" s="13">
        <v>2</v>
      </c>
      <c r="AM60" s="13"/>
      <c r="AN60" s="13"/>
      <c r="AO60" s="13"/>
      <c r="AP60" s="13"/>
      <c r="AQ60" s="13"/>
      <c r="AR60" s="13">
        <v>1</v>
      </c>
      <c r="AS60" s="13"/>
      <c r="AT60" s="13">
        <v>2</v>
      </c>
      <c r="AU60" s="13">
        <v>1</v>
      </c>
      <c r="AV60" s="13"/>
      <c r="AW60" s="13"/>
      <c r="AX60" s="13"/>
      <c r="AY60" s="13"/>
      <c r="AZ60" s="13">
        <v>1</v>
      </c>
      <c r="BA60" s="13">
        <v>1</v>
      </c>
      <c r="BB60" s="13"/>
      <c r="BC60" s="13"/>
      <c r="BD60" s="13">
        <v>6</v>
      </c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>
        <v>1</v>
      </c>
      <c r="BQ60" s="13"/>
      <c r="BR60" s="13"/>
      <c r="BS60" s="13"/>
      <c r="BT60" s="13"/>
      <c r="BU60" s="13"/>
      <c r="BV60" s="13">
        <v>1</v>
      </c>
      <c r="BW60" s="13"/>
      <c r="BX60" s="13"/>
      <c r="BY60" s="13"/>
      <c r="BZ60" s="13"/>
      <c r="CA60" s="13"/>
      <c r="CB60" s="13"/>
      <c r="CC60" s="13">
        <v>1</v>
      </c>
      <c r="CD60" s="13"/>
      <c r="CE60" s="13"/>
      <c r="CF60" s="13"/>
      <c r="CG60" s="13">
        <v>1</v>
      </c>
      <c r="CH60" s="13"/>
      <c r="CI60" s="13"/>
      <c r="CJ60" s="13"/>
      <c r="CK60" s="13"/>
      <c r="CL60" s="13"/>
      <c r="CM60" s="13"/>
      <c r="CN60" s="13">
        <v>1</v>
      </c>
      <c r="CO60" s="13"/>
      <c r="CP60" s="13"/>
      <c r="CQ60" s="13">
        <v>3</v>
      </c>
      <c r="CR60" s="13"/>
      <c r="CS60" s="13"/>
      <c r="CT60" s="13"/>
      <c r="CU60" s="13"/>
      <c r="CV60" s="13"/>
      <c r="CW60" s="13">
        <v>1</v>
      </c>
      <c r="CX60" s="13"/>
      <c r="CY60" s="13">
        <v>2</v>
      </c>
      <c r="CZ60" s="13"/>
      <c r="DA60" s="13"/>
      <c r="DB60" s="13">
        <v>1</v>
      </c>
      <c r="DC60" s="13">
        <v>1</v>
      </c>
      <c r="DD60" s="13"/>
      <c r="DE60" s="13"/>
      <c r="DF60" s="13"/>
      <c r="DG60" s="13">
        <v>1</v>
      </c>
      <c r="DH60" s="13"/>
      <c r="DI60" s="13"/>
      <c r="DJ60" s="13">
        <v>6</v>
      </c>
      <c r="DK60" s="13"/>
      <c r="DL60" s="13"/>
      <c r="DM60" s="13"/>
      <c r="DN60" s="13"/>
      <c r="DO60" s="13"/>
      <c r="DP60" s="13"/>
      <c r="DQ60" s="13"/>
      <c r="DR60" s="13"/>
      <c r="DS60" s="13">
        <v>1</v>
      </c>
      <c r="DT60" s="13"/>
      <c r="DU60" s="13">
        <v>1</v>
      </c>
      <c r="DV60" s="13"/>
      <c r="DW60" s="13">
        <v>1</v>
      </c>
      <c r="DX60" s="13"/>
      <c r="DY60" s="13"/>
      <c r="DZ60" s="13"/>
      <c r="EA60" s="13"/>
      <c r="EB60" s="13"/>
      <c r="EC60" s="13"/>
      <c r="ED60" s="13"/>
      <c r="EE60" s="13">
        <v>3</v>
      </c>
      <c r="EF60" s="13">
        <v>24</v>
      </c>
    </row>
    <row r="61" spans="1:136" x14ac:dyDescent="0.2">
      <c r="A61" s="12" t="s">
        <v>195</v>
      </c>
      <c r="B61" s="13">
        <v>2</v>
      </c>
      <c r="C61" s="13">
        <v>2</v>
      </c>
      <c r="D61" s="13">
        <v>3</v>
      </c>
      <c r="E61" s="13">
        <v>1</v>
      </c>
      <c r="F61" s="13">
        <v>5</v>
      </c>
      <c r="G61" s="13">
        <v>2</v>
      </c>
      <c r="H61" s="13">
        <v>4</v>
      </c>
      <c r="I61" s="13">
        <v>6</v>
      </c>
      <c r="J61" s="13">
        <v>2</v>
      </c>
      <c r="K61" s="13">
        <v>6</v>
      </c>
      <c r="L61" s="13">
        <v>1</v>
      </c>
      <c r="M61" s="13">
        <v>5</v>
      </c>
      <c r="N61" s="13">
        <v>7</v>
      </c>
      <c r="O61" s="13">
        <v>1</v>
      </c>
      <c r="P61" s="13">
        <v>1</v>
      </c>
      <c r="Q61" s="13">
        <v>48</v>
      </c>
      <c r="R61" s="13">
        <v>1</v>
      </c>
      <c r="S61" s="13">
        <v>1</v>
      </c>
      <c r="T61" s="13">
        <v>3</v>
      </c>
      <c r="U61" s="13">
        <v>3</v>
      </c>
      <c r="V61" s="13">
        <v>6</v>
      </c>
      <c r="W61" s="13">
        <v>1</v>
      </c>
      <c r="X61" s="13">
        <v>4</v>
      </c>
      <c r="Y61" s="13">
        <v>1</v>
      </c>
      <c r="Z61" s="13">
        <v>4</v>
      </c>
      <c r="AA61" s="13">
        <v>4</v>
      </c>
      <c r="AB61" s="13">
        <v>1</v>
      </c>
      <c r="AC61" s="13">
        <v>8</v>
      </c>
      <c r="AD61" s="13">
        <v>2</v>
      </c>
      <c r="AE61" s="13">
        <v>6</v>
      </c>
      <c r="AF61" s="13">
        <v>4</v>
      </c>
      <c r="AG61" s="13">
        <v>2</v>
      </c>
      <c r="AH61" s="13">
        <v>3</v>
      </c>
      <c r="AI61" s="13">
        <v>3</v>
      </c>
      <c r="AJ61" s="13">
        <v>1</v>
      </c>
      <c r="AK61" s="13">
        <v>1</v>
      </c>
      <c r="AL61" s="13">
        <v>59</v>
      </c>
      <c r="AM61" s="13">
        <v>1</v>
      </c>
      <c r="AN61" s="13">
        <v>2</v>
      </c>
      <c r="AO61" s="13">
        <v>1</v>
      </c>
      <c r="AP61" s="13">
        <v>5</v>
      </c>
      <c r="AQ61" s="13">
        <v>9</v>
      </c>
      <c r="AR61" s="13">
        <v>8</v>
      </c>
      <c r="AS61" s="13">
        <v>8</v>
      </c>
      <c r="AT61" s="13">
        <v>10</v>
      </c>
      <c r="AU61" s="13">
        <v>4</v>
      </c>
      <c r="AV61" s="13">
        <v>5</v>
      </c>
      <c r="AW61" s="13">
        <v>5</v>
      </c>
      <c r="AX61" s="13">
        <v>5</v>
      </c>
      <c r="AY61" s="13">
        <v>6</v>
      </c>
      <c r="AZ61" s="13">
        <v>4</v>
      </c>
      <c r="BA61" s="13">
        <v>5</v>
      </c>
      <c r="BB61" s="13">
        <v>1</v>
      </c>
      <c r="BC61" s="13">
        <v>2</v>
      </c>
      <c r="BD61" s="13">
        <v>81</v>
      </c>
      <c r="BE61" s="13">
        <v>1</v>
      </c>
      <c r="BF61" s="13">
        <v>6</v>
      </c>
      <c r="BG61" s="13">
        <v>4</v>
      </c>
      <c r="BH61" s="13">
        <v>6</v>
      </c>
      <c r="BI61" s="13">
        <v>4</v>
      </c>
      <c r="BJ61" s="13">
        <v>3</v>
      </c>
      <c r="BK61" s="13">
        <v>5</v>
      </c>
      <c r="BL61" s="13">
        <v>2</v>
      </c>
      <c r="BM61" s="13">
        <v>12</v>
      </c>
      <c r="BN61" s="13">
        <v>6</v>
      </c>
      <c r="BO61" s="13">
        <v>7</v>
      </c>
      <c r="BP61" s="13">
        <v>4</v>
      </c>
      <c r="BQ61" s="13">
        <v>5</v>
      </c>
      <c r="BR61" s="13">
        <v>2</v>
      </c>
      <c r="BS61" s="13">
        <v>2</v>
      </c>
      <c r="BT61" s="13">
        <v>4</v>
      </c>
      <c r="BU61" s="13">
        <v>1</v>
      </c>
      <c r="BV61" s="13">
        <v>74</v>
      </c>
      <c r="BW61" s="13">
        <v>1</v>
      </c>
      <c r="BX61" s="13">
        <v>1</v>
      </c>
      <c r="BY61" s="13">
        <v>1</v>
      </c>
      <c r="BZ61" s="13">
        <v>1</v>
      </c>
      <c r="CA61" s="13">
        <v>3</v>
      </c>
      <c r="CB61" s="13">
        <v>11</v>
      </c>
      <c r="CC61" s="13">
        <v>4</v>
      </c>
      <c r="CD61" s="13">
        <v>4</v>
      </c>
      <c r="CE61" s="13">
        <v>6</v>
      </c>
      <c r="CF61" s="13">
        <v>2</v>
      </c>
      <c r="CG61" s="13">
        <v>5</v>
      </c>
      <c r="CH61" s="13">
        <v>8</v>
      </c>
      <c r="CI61" s="13">
        <v>7</v>
      </c>
      <c r="CJ61" s="13">
        <v>8</v>
      </c>
      <c r="CK61" s="13">
        <v>6</v>
      </c>
      <c r="CL61" s="13">
        <v>5</v>
      </c>
      <c r="CM61" s="13">
        <v>5</v>
      </c>
      <c r="CN61" s="13">
        <v>3</v>
      </c>
      <c r="CO61" s="13">
        <v>5</v>
      </c>
      <c r="CP61" s="13">
        <v>6</v>
      </c>
      <c r="CQ61" s="13">
        <v>92</v>
      </c>
      <c r="CR61" s="13">
        <v>1</v>
      </c>
      <c r="CS61" s="13">
        <v>1</v>
      </c>
      <c r="CT61" s="13">
        <v>2</v>
      </c>
      <c r="CU61" s="13">
        <v>9</v>
      </c>
      <c r="CV61" s="13">
        <v>3</v>
      </c>
      <c r="CW61" s="13">
        <v>3</v>
      </c>
      <c r="CX61" s="13">
        <v>4</v>
      </c>
      <c r="CY61" s="13">
        <v>3</v>
      </c>
      <c r="CZ61" s="13">
        <v>8</v>
      </c>
      <c r="DA61" s="13">
        <v>2</v>
      </c>
      <c r="DB61" s="13">
        <v>8</v>
      </c>
      <c r="DC61" s="13">
        <v>9</v>
      </c>
      <c r="DD61" s="13">
        <v>7</v>
      </c>
      <c r="DE61" s="13">
        <v>3</v>
      </c>
      <c r="DF61" s="13">
        <v>4</v>
      </c>
      <c r="DG61" s="13">
        <v>1</v>
      </c>
      <c r="DH61" s="13">
        <v>2</v>
      </c>
      <c r="DI61" s="13">
        <v>6</v>
      </c>
      <c r="DJ61" s="13">
        <v>76</v>
      </c>
      <c r="DK61" s="13">
        <v>1</v>
      </c>
      <c r="DL61" s="13">
        <v>2</v>
      </c>
      <c r="DM61" s="13">
        <v>3</v>
      </c>
      <c r="DN61" s="13">
        <v>1</v>
      </c>
      <c r="DO61" s="13">
        <v>1</v>
      </c>
      <c r="DP61" s="13">
        <v>8</v>
      </c>
      <c r="DQ61" s="13">
        <v>10</v>
      </c>
      <c r="DR61" s="13">
        <v>1</v>
      </c>
      <c r="DS61" s="13">
        <v>7</v>
      </c>
      <c r="DT61" s="13">
        <v>2</v>
      </c>
      <c r="DU61" s="13">
        <v>4</v>
      </c>
      <c r="DV61" s="13">
        <v>1</v>
      </c>
      <c r="DW61" s="13">
        <v>9</v>
      </c>
      <c r="DX61" s="13">
        <v>8</v>
      </c>
      <c r="DY61" s="13">
        <v>8</v>
      </c>
      <c r="DZ61" s="13">
        <v>1</v>
      </c>
      <c r="EA61" s="13">
        <v>4</v>
      </c>
      <c r="EB61" s="13">
        <v>4</v>
      </c>
      <c r="EC61" s="13">
        <v>3</v>
      </c>
      <c r="ED61" s="13">
        <v>2</v>
      </c>
      <c r="EE61" s="13">
        <v>80</v>
      </c>
      <c r="EF61" s="13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FC0F-AC18-441C-8F01-9719FEDEACC7}">
  <dimension ref="A1:D106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8" style="8" customWidth="1"/>
    <col min="2" max="3" width="9.1640625" style="8"/>
    <col min="4" max="4" width="11.33203125" bestFit="1" customWidth="1"/>
  </cols>
  <sheetData>
    <row r="1" spans="1:4" x14ac:dyDescent="0.2">
      <c r="A1" s="8" t="s">
        <v>148</v>
      </c>
      <c r="B1" s="8">
        <v>43.017038999999997</v>
      </c>
      <c r="C1" s="8">
        <v>-87.911201000000005</v>
      </c>
      <c r="D1" t="s">
        <v>47</v>
      </c>
    </row>
    <row r="2" spans="1:4" x14ac:dyDescent="0.2">
      <c r="A2" s="8" t="s">
        <v>71</v>
      </c>
      <c r="B2" s="8">
        <v>43.038719999999998</v>
      </c>
      <c r="C2" s="8">
        <v>-87.905339999999995</v>
      </c>
      <c r="D2" t="s">
        <v>47</v>
      </c>
    </row>
    <row r="3" spans="1:4" x14ac:dyDescent="0.2">
      <c r="A3" s="8" t="s">
        <v>149</v>
      </c>
      <c r="B3" s="8">
        <v>43.024340000000002</v>
      </c>
      <c r="C3" s="8">
        <v>-87.916753</v>
      </c>
      <c r="D3" t="s">
        <v>47</v>
      </c>
    </row>
    <row r="4" spans="1:4" x14ac:dyDescent="0.2">
      <c r="A4" s="8" t="s">
        <v>120</v>
      </c>
      <c r="B4" s="8">
        <v>43.054830000000003</v>
      </c>
      <c r="C4" s="8">
        <v>-87.91874</v>
      </c>
      <c r="D4" t="s">
        <v>47</v>
      </c>
    </row>
    <row r="5" spans="1:4" x14ac:dyDescent="0.2">
      <c r="A5" s="8" t="s">
        <v>105</v>
      </c>
      <c r="B5" s="8">
        <v>43.026470000000003</v>
      </c>
      <c r="C5" s="8">
        <v>-87.918040000000005</v>
      </c>
      <c r="D5" t="s">
        <v>47</v>
      </c>
    </row>
    <row r="6" spans="1:4" x14ac:dyDescent="0.2">
      <c r="A6" s="8" t="s">
        <v>87</v>
      </c>
      <c r="B6" s="8">
        <v>43.045712999999999</v>
      </c>
      <c r="C6" s="8">
        <v>-87.899756999999994</v>
      </c>
      <c r="D6" t="s">
        <v>47</v>
      </c>
    </row>
    <row r="7" spans="1:4" x14ac:dyDescent="0.2">
      <c r="A7" s="8" t="s">
        <v>62</v>
      </c>
      <c r="B7" s="8">
        <v>43.041646999999998</v>
      </c>
      <c r="C7" s="8">
        <v>-87.927257999999995</v>
      </c>
      <c r="D7" t="s">
        <v>47</v>
      </c>
    </row>
    <row r="8" spans="1:4" x14ac:dyDescent="0.2">
      <c r="A8" s="8" t="s">
        <v>123</v>
      </c>
      <c r="B8" s="8">
        <v>43.058010000000003</v>
      </c>
      <c r="C8" s="8">
        <v>-87.877300000000005</v>
      </c>
      <c r="D8" t="s">
        <v>47</v>
      </c>
    </row>
    <row r="9" spans="1:4" x14ac:dyDescent="0.2">
      <c r="A9" s="8" t="s">
        <v>39</v>
      </c>
      <c r="B9" s="8">
        <v>43.053040000000003</v>
      </c>
      <c r="C9" s="8">
        <v>-87.897660000000002</v>
      </c>
      <c r="D9" t="s">
        <v>47</v>
      </c>
    </row>
    <row r="10" spans="1:4" x14ac:dyDescent="0.2">
      <c r="A10" s="8" t="s">
        <v>38</v>
      </c>
      <c r="B10" s="8">
        <v>43.052460000000004</v>
      </c>
      <c r="C10" s="8">
        <v>-87.891000000000005</v>
      </c>
      <c r="D10" t="s">
        <v>47</v>
      </c>
    </row>
    <row r="11" spans="1:4" x14ac:dyDescent="0.2">
      <c r="A11" s="8" t="s">
        <v>150</v>
      </c>
      <c r="B11" s="8">
        <v>43.027496300000003</v>
      </c>
      <c r="C11" s="8">
        <v>-87.966999599999994</v>
      </c>
      <c r="D11" t="s">
        <v>47</v>
      </c>
    </row>
    <row r="12" spans="1:4" x14ac:dyDescent="0.2">
      <c r="A12" s="8" t="s">
        <v>151</v>
      </c>
      <c r="B12" s="8">
        <v>43.046570000000003</v>
      </c>
      <c r="C12" s="8">
        <v>-87.908720000000002</v>
      </c>
      <c r="D12" t="s">
        <v>47</v>
      </c>
    </row>
    <row r="13" spans="1:4" x14ac:dyDescent="0.2">
      <c r="A13" s="8" t="s">
        <v>44</v>
      </c>
      <c r="B13" s="8">
        <v>43.03519</v>
      </c>
      <c r="C13" s="8">
        <v>-87.907390000000007</v>
      </c>
      <c r="D13" t="s">
        <v>47</v>
      </c>
    </row>
    <row r="14" spans="1:4" x14ac:dyDescent="0.2">
      <c r="A14" s="8" t="s">
        <v>73</v>
      </c>
      <c r="B14" s="8">
        <v>43.038245000000003</v>
      </c>
      <c r="C14" s="8">
        <v>-87.914811999999998</v>
      </c>
      <c r="D14" t="s">
        <v>47</v>
      </c>
    </row>
    <row r="15" spans="1:4" x14ac:dyDescent="0.2">
      <c r="A15" s="8" t="s">
        <v>37</v>
      </c>
      <c r="B15" s="8">
        <v>43.04804</v>
      </c>
      <c r="C15" s="8">
        <v>-87.896720000000002</v>
      </c>
      <c r="D15" t="s">
        <v>47</v>
      </c>
    </row>
    <row r="16" spans="1:4" x14ac:dyDescent="0.2">
      <c r="A16" s="8" t="s">
        <v>114</v>
      </c>
      <c r="B16" s="8">
        <v>43.042639999999999</v>
      </c>
      <c r="C16" s="8">
        <v>-87.905680000000004</v>
      </c>
      <c r="D16" t="s">
        <v>47</v>
      </c>
    </row>
    <row r="17" spans="1:4" x14ac:dyDescent="0.2">
      <c r="A17" s="8" t="s">
        <v>74</v>
      </c>
      <c r="B17" s="8">
        <v>43.038649999999997</v>
      </c>
      <c r="C17" s="8">
        <v>-87.921930000000003</v>
      </c>
      <c r="D17" t="s">
        <v>47</v>
      </c>
    </row>
    <row r="18" spans="1:4" x14ac:dyDescent="0.2">
      <c r="A18" s="8" t="s">
        <v>152</v>
      </c>
      <c r="B18" s="8">
        <v>43.02017</v>
      </c>
      <c r="C18" s="8">
        <v>-87.933049999999994</v>
      </c>
      <c r="D18" t="s">
        <v>47</v>
      </c>
    </row>
    <row r="19" spans="1:4" x14ac:dyDescent="0.2">
      <c r="A19" s="8" t="s">
        <v>153</v>
      </c>
      <c r="B19" s="8">
        <v>43.01605</v>
      </c>
      <c r="C19" s="8">
        <v>-88.005849999999995</v>
      </c>
      <c r="D19" t="s">
        <v>154</v>
      </c>
    </row>
    <row r="20" spans="1:4" x14ac:dyDescent="0.2">
      <c r="A20" s="8" t="s">
        <v>155</v>
      </c>
      <c r="B20" s="8">
        <v>43.059550000000002</v>
      </c>
      <c r="C20" s="8">
        <v>-88.008840000000006</v>
      </c>
      <c r="D20" t="s">
        <v>156</v>
      </c>
    </row>
    <row r="21" spans="1:4" x14ac:dyDescent="0.2">
      <c r="A21" s="9" t="s">
        <v>157</v>
      </c>
      <c r="B21" s="8">
        <v>43.033394000000001</v>
      </c>
      <c r="C21" s="8">
        <v>-87.942223999999996</v>
      </c>
      <c r="D21" t="s">
        <v>47</v>
      </c>
    </row>
    <row r="22" spans="1:4" x14ac:dyDescent="0.2">
      <c r="A22" s="10" t="s">
        <v>51</v>
      </c>
      <c r="B22" s="8">
        <v>43.067270000000001</v>
      </c>
      <c r="C22" s="8">
        <v>-87.901709999999994</v>
      </c>
      <c r="D22" t="s">
        <v>47</v>
      </c>
    </row>
    <row r="23" spans="1:4" x14ac:dyDescent="0.2">
      <c r="A23" s="8" t="s">
        <v>158</v>
      </c>
      <c r="B23" s="8">
        <v>43.053659000000003</v>
      </c>
      <c r="C23" s="8">
        <v>-87.885788000000005</v>
      </c>
      <c r="D23" t="s">
        <v>47</v>
      </c>
    </row>
    <row r="24" spans="1:4" x14ac:dyDescent="0.2">
      <c r="A24" s="8" t="s">
        <v>66</v>
      </c>
      <c r="B24" s="8">
        <v>43.036900000000003</v>
      </c>
      <c r="C24" s="8">
        <v>-87.89667</v>
      </c>
      <c r="D24" t="s">
        <v>47</v>
      </c>
    </row>
    <row r="25" spans="1:4" x14ac:dyDescent="0.2">
      <c r="A25" s="8" t="s">
        <v>94</v>
      </c>
      <c r="B25" s="8">
        <v>43.066893999999998</v>
      </c>
      <c r="C25" s="8">
        <v>-87.877936000000005</v>
      </c>
      <c r="D25" t="s">
        <v>47</v>
      </c>
    </row>
    <row r="26" spans="1:4" x14ac:dyDescent="0.2">
      <c r="A26" s="8" t="s">
        <v>159</v>
      </c>
      <c r="B26" s="8">
        <v>43.049529999999997</v>
      </c>
      <c r="C26" s="8">
        <v>-88.033590000000004</v>
      </c>
      <c r="D26" t="s">
        <v>156</v>
      </c>
    </row>
    <row r="27" spans="1:4" x14ac:dyDescent="0.2">
      <c r="A27" s="8" t="s">
        <v>88</v>
      </c>
      <c r="B27" s="8">
        <v>43.031480000000002</v>
      </c>
      <c r="C27" s="8">
        <v>-87.908169999999998</v>
      </c>
      <c r="D27" t="s">
        <v>47</v>
      </c>
    </row>
    <row r="28" spans="1:4" x14ac:dyDescent="0.2">
      <c r="A28" s="8" t="s">
        <v>160</v>
      </c>
      <c r="B28" s="8">
        <v>43.014589999999998</v>
      </c>
      <c r="C28" s="8">
        <v>-87.994259999999997</v>
      </c>
      <c r="D28" t="s">
        <v>154</v>
      </c>
    </row>
    <row r="29" spans="1:4" x14ac:dyDescent="0.2">
      <c r="A29" s="8" t="s">
        <v>118</v>
      </c>
      <c r="B29" s="8">
        <v>43.037984999999999</v>
      </c>
      <c r="C29" s="8">
        <v>-87.915052000000003</v>
      </c>
      <c r="D29" t="s">
        <v>47</v>
      </c>
    </row>
    <row r="30" spans="1:4" x14ac:dyDescent="0.2">
      <c r="A30" s="8" t="s">
        <v>53</v>
      </c>
      <c r="B30" s="8">
        <v>43.049909999999997</v>
      </c>
      <c r="C30" s="8">
        <v>-87.914237</v>
      </c>
      <c r="D30" t="s">
        <v>47</v>
      </c>
    </row>
    <row r="31" spans="1:4" x14ac:dyDescent="0.2">
      <c r="A31" s="8" t="s">
        <v>79</v>
      </c>
      <c r="B31" s="8">
        <v>43.077359999999999</v>
      </c>
      <c r="C31" s="8">
        <v>-87.880769999999998</v>
      </c>
      <c r="D31" t="s">
        <v>47</v>
      </c>
    </row>
    <row r="32" spans="1:4" x14ac:dyDescent="0.2">
      <c r="A32" s="8" t="s">
        <v>161</v>
      </c>
      <c r="B32" s="8">
        <v>43.052219999999998</v>
      </c>
      <c r="C32" s="8">
        <v>-88.003659999999996</v>
      </c>
      <c r="D32" t="s">
        <v>156</v>
      </c>
    </row>
    <row r="33" spans="1:4" x14ac:dyDescent="0.2">
      <c r="A33" s="8" t="s">
        <v>162</v>
      </c>
      <c r="B33" s="8">
        <v>43.051119999999997</v>
      </c>
      <c r="C33" s="8">
        <v>-87.918819999999997</v>
      </c>
      <c r="D33" t="s">
        <v>47</v>
      </c>
    </row>
    <row r="34" spans="1:4" x14ac:dyDescent="0.2">
      <c r="A34" s="8" t="s">
        <v>72</v>
      </c>
      <c r="B34" s="8">
        <v>43.05847</v>
      </c>
      <c r="C34" s="8">
        <v>-87.898079999999993</v>
      </c>
      <c r="D34" t="s">
        <v>47</v>
      </c>
    </row>
    <row r="35" spans="1:4" x14ac:dyDescent="0.2">
      <c r="A35" s="8" t="s">
        <v>31</v>
      </c>
      <c r="B35" s="8">
        <v>43.034619999999997</v>
      </c>
      <c r="C35" s="8">
        <v>-87.917500000000004</v>
      </c>
      <c r="D35" t="s">
        <v>47</v>
      </c>
    </row>
    <row r="36" spans="1:4" x14ac:dyDescent="0.2">
      <c r="A36" s="8" t="s">
        <v>163</v>
      </c>
      <c r="B36" s="8">
        <v>43.031320000000001</v>
      </c>
      <c r="C36" s="8">
        <v>-87.904259999999994</v>
      </c>
      <c r="D36" t="s">
        <v>47</v>
      </c>
    </row>
    <row r="37" spans="1:4" x14ac:dyDescent="0.2">
      <c r="A37" s="8" t="s">
        <v>61</v>
      </c>
      <c r="B37" s="8">
        <v>43.058619999999998</v>
      </c>
      <c r="C37" s="8">
        <v>-87.885319999999993</v>
      </c>
      <c r="D37" t="s">
        <v>47</v>
      </c>
    </row>
    <row r="38" spans="1:4" x14ac:dyDescent="0.2">
      <c r="A38" s="8" t="s">
        <v>92</v>
      </c>
      <c r="B38" s="8">
        <v>43.05536</v>
      </c>
      <c r="C38" s="8">
        <v>-87.90504</v>
      </c>
      <c r="D38" t="s">
        <v>47</v>
      </c>
    </row>
    <row r="39" spans="1:4" x14ac:dyDescent="0.2">
      <c r="A39" s="8" t="s">
        <v>164</v>
      </c>
      <c r="B39" s="8">
        <v>43.00291</v>
      </c>
      <c r="C39" s="8">
        <v>-87.903713999999994</v>
      </c>
      <c r="D39" t="s">
        <v>47</v>
      </c>
    </row>
    <row r="40" spans="1:4" x14ac:dyDescent="0.2">
      <c r="A40" s="8" t="s">
        <v>165</v>
      </c>
      <c r="B40" s="8">
        <v>43.052630000000001</v>
      </c>
      <c r="C40" s="8">
        <v>-88.016319999999993</v>
      </c>
      <c r="D40" t="s">
        <v>47</v>
      </c>
    </row>
    <row r="41" spans="1:4" x14ac:dyDescent="0.2">
      <c r="A41" s="8" t="s">
        <v>65</v>
      </c>
      <c r="B41" s="8">
        <v>43.040154000000001</v>
      </c>
      <c r="C41" s="8">
        <v>-87.932113000000001</v>
      </c>
      <c r="D41" t="s">
        <v>47</v>
      </c>
    </row>
    <row r="42" spans="1:4" x14ac:dyDescent="0.2">
      <c r="A42" s="8" t="s">
        <v>166</v>
      </c>
      <c r="B42" s="8">
        <v>43.053879999999999</v>
      </c>
      <c r="C42" s="8">
        <v>-87.903379999999999</v>
      </c>
      <c r="D42" t="s">
        <v>47</v>
      </c>
    </row>
    <row r="43" spans="1:4" x14ac:dyDescent="0.2">
      <c r="A43" s="8" t="s">
        <v>167</v>
      </c>
      <c r="B43" s="8">
        <v>43.039997</v>
      </c>
      <c r="C43" s="8">
        <v>-87.906671000000003</v>
      </c>
      <c r="D43" t="s">
        <v>47</v>
      </c>
    </row>
    <row r="44" spans="1:4" x14ac:dyDescent="0.2">
      <c r="A44" s="8" t="s">
        <v>59</v>
      </c>
      <c r="B44" s="8">
        <v>43.056570000000001</v>
      </c>
      <c r="C44" s="8">
        <v>-87.934060000000002</v>
      </c>
      <c r="D44" t="s">
        <v>47</v>
      </c>
    </row>
    <row r="45" spans="1:4" x14ac:dyDescent="0.2">
      <c r="A45" s="8" t="s">
        <v>168</v>
      </c>
      <c r="B45" s="8">
        <v>43.04421</v>
      </c>
      <c r="C45" s="8">
        <v>-88.021199999999993</v>
      </c>
      <c r="D45" t="s">
        <v>156</v>
      </c>
    </row>
    <row r="46" spans="1:4" x14ac:dyDescent="0.2">
      <c r="A46" s="8" t="s">
        <v>69</v>
      </c>
      <c r="B46" s="8">
        <v>43.092329999999997</v>
      </c>
      <c r="C46" s="8">
        <v>-87.887550000000005</v>
      </c>
      <c r="D46" t="s">
        <v>93</v>
      </c>
    </row>
    <row r="47" spans="1:4" x14ac:dyDescent="0.2">
      <c r="A47" s="8" t="s">
        <v>169</v>
      </c>
      <c r="B47" s="8">
        <v>43.056539999999998</v>
      </c>
      <c r="C47" s="8">
        <v>-87.914370000000005</v>
      </c>
      <c r="D47" t="s">
        <v>47</v>
      </c>
    </row>
    <row r="48" spans="1:4" x14ac:dyDescent="0.2">
      <c r="A48" s="8" t="s">
        <v>170</v>
      </c>
      <c r="B48" s="8">
        <v>43.060296999999998</v>
      </c>
      <c r="C48" s="8">
        <v>-87.913150000000002</v>
      </c>
      <c r="D48" t="s">
        <v>47</v>
      </c>
    </row>
    <row r="49" spans="1:4" x14ac:dyDescent="0.2">
      <c r="A49" s="8" t="s">
        <v>171</v>
      </c>
      <c r="B49" s="8">
        <v>43.0488</v>
      </c>
      <c r="C49" s="8">
        <v>-88.005099999999999</v>
      </c>
      <c r="D49" s="8" t="s">
        <v>156</v>
      </c>
    </row>
    <row r="50" spans="1:4" x14ac:dyDescent="0.2">
      <c r="A50" s="8" t="s">
        <v>81</v>
      </c>
      <c r="B50" s="8">
        <v>43.081940000000003</v>
      </c>
      <c r="C50" s="8">
        <v>-87.888090000000005</v>
      </c>
      <c r="D50" s="8" t="s">
        <v>93</v>
      </c>
    </row>
    <row r="51" spans="1:4" x14ac:dyDescent="0.2">
      <c r="A51" s="8" t="s">
        <v>68</v>
      </c>
      <c r="B51" s="8">
        <v>43.097999999999999</v>
      </c>
      <c r="C51" s="8">
        <v>-87.887529999999998</v>
      </c>
      <c r="D51" t="s">
        <v>93</v>
      </c>
    </row>
    <row r="52" spans="1:4" x14ac:dyDescent="0.2">
      <c r="A52" s="8" t="s">
        <v>113</v>
      </c>
      <c r="B52" s="8">
        <v>43.09534</v>
      </c>
      <c r="C52" s="8">
        <v>-87.887339999999995</v>
      </c>
      <c r="D52" t="s">
        <v>93</v>
      </c>
    </row>
    <row r="53" spans="1:4" x14ac:dyDescent="0.2">
      <c r="A53" s="8" t="s">
        <v>70</v>
      </c>
      <c r="B53" s="8">
        <v>43.08755</v>
      </c>
      <c r="C53" s="8">
        <v>-87.887680000000003</v>
      </c>
      <c r="D53" t="s">
        <v>93</v>
      </c>
    </row>
    <row r="54" spans="1:4" x14ac:dyDescent="0.2">
      <c r="A54" s="8" t="s">
        <v>172</v>
      </c>
      <c r="B54" s="8">
        <v>43.05509</v>
      </c>
      <c r="C54" s="8">
        <v>-88.007350000000002</v>
      </c>
      <c r="D54" t="s">
        <v>156</v>
      </c>
    </row>
    <row r="55" spans="1:4" x14ac:dyDescent="0.2">
      <c r="A55" s="8" t="s">
        <v>173</v>
      </c>
      <c r="B55" s="8">
        <v>43.0396</v>
      </c>
      <c r="C55" s="8">
        <v>-87.997209999999995</v>
      </c>
      <c r="D55" t="s">
        <v>156</v>
      </c>
    </row>
    <row r="56" spans="1:4" x14ac:dyDescent="0.2">
      <c r="A56" s="8" t="s">
        <v>103</v>
      </c>
      <c r="B56" s="8">
        <v>43.089309999999998</v>
      </c>
      <c r="C56" s="8">
        <v>-87.882720000000006</v>
      </c>
      <c r="D56" t="s">
        <v>93</v>
      </c>
    </row>
    <row r="57" spans="1:4" x14ac:dyDescent="0.2">
      <c r="A57" s="8" t="s">
        <v>67</v>
      </c>
      <c r="B57" s="8">
        <v>43.089460000000003</v>
      </c>
      <c r="C57" s="8">
        <v>-87.895219999999995</v>
      </c>
      <c r="D57" t="s">
        <v>93</v>
      </c>
    </row>
    <row r="58" spans="1:4" x14ac:dyDescent="0.2">
      <c r="A58" s="8" t="s">
        <v>108</v>
      </c>
      <c r="B58" s="8">
        <v>43.060250000000003</v>
      </c>
      <c r="C58" s="8">
        <v>-87.892169999999993</v>
      </c>
      <c r="D58" t="s">
        <v>47</v>
      </c>
    </row>
    <row r="59" spans="1:4" x14ac:dyDescent="0.2">
      <c r="A59" s="8" t="s">
        <v>80</v>
      </c>
      <c r="B59" s="8">
        <v>43.060155999999999</v>
      </c>
      <c r="C59" s="8">
        <v>-87.881258000000003</v>
      </c>
      <c r="D59" t="s">
        <v>47</v>
      </c>
    </row>
    <row r="60" spans="1:4" x14ac:dyDescent="0.2">
      <c r="A60" s="8" t="s">
        <v>174</v>
      </c>
      <c r="B60" s="8">
        <v>43.060167999999997</v>
      </c>
      <c r="C60" s="8">
        <v>-87.887604999999994</v>
      </c>
      <c r="D60" t="s">
        <v>47</v>
      </c>
    </row>
    <row r="61" spans="1:4" x14ac:dyDescent="0.2">
      <c r="A61" s="8" t="s">
        <v>175</v>
      </c>
      <c r="B61" s="8">
        <v>43.060400000000001</v>
      </c>
      <c r="C61" s="8">
        <v>-87.928039999999996</v>
      </c>
      <c r="D61" t="s">
        <v>47</v>
      </c>
    </row>
    <row r="62" spans="1:4" x14ac:dyDescent="0.2">
      <c r="A62" s="8" t="s">
        <v>104</v>
      </c>
      <c r="B62" s="8">
        <v>43.063749000000001</v>
      </c>
      <c r="C62" s="8">
        <v>-87.887962999999999</v>
      </c>
      <c r="D62" t="s">
        <v>47</v>
      </c>
    </row>
    <row r="63" spans="1:4" x14ac:dyDescent="0.2">
      <c r="A63" s="8" t="s">
        <v>83</v>
      </c>
      <c r="B63" s="8">
        <v>43.074655999999997</v>
      </c>
      <c r="C63" s="8">
        <v>-87.889011999999994</v>
      </c>
      <c r="D63" t="s">
        <v>47</v>
      </c>
    </row>
    <row r="64" spans="1:4" x14ac:dyDescent="0.2">
      <c r="A64" s="8" t="s">
        <v>36</v>
      </c>
      <c r="B64" s="8">
        <v>43.04824</v>
      </c>
      <c r="C64" s="8">
        <v>-87.904970000000006</v>
      </c>
      <c r="D64" t="s">
        <v>47</v>
      </c>
    </row>
    <row r="65" spans="1:4" x14ac:dyDescent="0.2">
      <c r="A65" s="8" t="s">
        <v>55</v>
      </c>
      <c r="B65" s="8">
        <v>43.048200000000001</v>
      </c>
      <c r="C65" s="8">
        <v>-87.900859999999994</v>
      </c>
      <c r="D65" t="s">
        <v>47</v>
      </c>
    </row>
    <row r="66" spans="1:4" x14ac:dyDescent="0.2">
      <c r="A66" s="8" t="s">
        <v>176</v>
      </c>
      <c r="B66" s="8">
        <v>43.044359999999998</v>
      </c>
      <c r="C66" s="8">
        <v>-87.914230000000003</v>
      </c>
      <c r="D66" t="s">
        <v>47</v>
      </c>
    </row>
    <row r="67" spans="1:4" x14ac:dyDescent="0.2">
      <c r="A67" s="8" t="s">
        <v>64</v>
      </c>
      <c r="B67" s="8">
        <v>43.052549999999997</v>
      </c>
      <c r="C67" s="8">
        <v>-87.909329999999997</v>
      </c>
      <c r="D67" t="s">
        <v>47</v>
      </c>
    </row>
    <row r="68" spans="1:4" x14ac:dyDescent="0.2">
      <c r="A68" s="8" t="s">
        <v>99</v>
      </c>
      <c r="B68" s="8">
        <v>43.060786</v>
      </c>
      <c r="C68" s="8">
        <v>-87.883825999999999</v>
      </c>
      <c r="D68" t="s">
        <v>47</v>
      </c>
    </row>
    <row r="69" spans="1:4" x14ac:dyDescent="0.2">
      <c r="A69" s="8" t="s">
        <v>89</v>
      </c>
      <c r="B69" s="8">
        <v>43.040349999999997</v>
      </c>
      <c r="C69" s="8">
        <v>-87.920760000000001</v>
      </c>
      <c r="D69" t="s">
        <v>47</v>
      </c>
    </row>
    <row r="70" spans="1:4" x14ac:dyDescent="0.2">
      <c r="A70" s="8" t="s">
        <v>35</v>
      </c>
      <c r="B70" s="8">
        <v>43.042490000000001</v>
      </c>
      <c r="C70" s="8">
        <v>-87.909959999999998</v>
      </c>
      <c r="D70" t="s">
        <v>47</v>
      </c>
    </row>
    <row r="71" spans="1:4" x14ac:dyDescent="0.2">
      <c r="A71" s="8" t="s">
        <v>106</v>
      </c>
      <c r="B71" s="8">
        <v>43.069021999999997</v>
      </c>
      <c r="C71" s="8">
        <v>-87.887940999999998</v>
      </c>
      <c r="D71" t="s">
        <v>47</v>
      </c>
    </row>
    <row r="72" spans="1:4" x14ac:dyDescent="0.2">
      <c r="A72" s="8" t="s">
        <v>107</v>
      </c>
      <c r="B72" s="8">
        <v>43.06033</v>
      </c>
      <c r="C72" s="8">
        <v>-87.89546</v>
      </c>
      <c r="D72" t="s">
        <v>47</v>
      </c>
    </row>
    <row r="73" spans="1:4" x14ac:dyDescent="0.2">
      <c r="A73" s="8" t="s">
        <v>177</v>
      </c>
      <c r="B73" s="8">
        <v>43.046039999999998</v>
      </c>
      <c r="C73" s="8">
        <v>-88.015420000000006</v>
      </c>
      <c r="D73" t="s">
        <v>156</v>
      </c>
    </row>
    <row r="74" spans="1:4" x14ac:dyDescent="0.2">
      <c r="A74" s="8" t="s">
        <v>56</v>
      </c>
      <c r="B74" s="8">
        <v>43.02948</v>
      </c>
      <c r="C74" s="8">
        <v>-87.912819999999996</v>
      </c>
      <c r="D74" t="s">
        <v>47</v>
      </c>
    </row>
    <row r="75" spans="1:4" x14ac:dyDescent="0.2">
      <c r="A75" s="8" t="s">
        <v>57</v>
      </c>
      <c r="B75" s="8">
        <v>43.026229999999998</v>
      </c>
      <c r="C75" s="8">
        <v>-87.912809999999993</v>
      </c>
      <c r="D75" t="s">
        <v>47</v>
      </c>
    </row>
    <row r="76" spans="1:4" x14ac:dyDescent="0.2">
      <c r="A76" s="8" t="s">
        <v>122</v>
      </c>
      <c r="B76" s="8">
        <v>43.020020000000002</v>
      </c>
      <c r="C76" s="8">
        <v>-87.912540000000007</v>
      </c>
      <c r="D76" t="s">
        <v>47</v>
      </c>
    </row>
    <row r="77" spans="1:4" x14ac:dyDescent="0.2">
      <c r="A77" s="8" t="s">
        <v>178</v>
      </c>
      <c r="B77" s="8">
        <v>43.01688</v>
      </c>
      <c r="C77" s="8">
        <v>-87.990650000000002</v>
      </c>
      <c r="D77" t="s">
        <v>154</v>
      </c>
    </row>
    <row r="78" spans="1:4" x14ac:dyDescent="0.2">
      <c r="A78" s="8" t="s">
        <v>179</v>
      </c>
      <c r="B78" s="8">
        <v>43.016849999999998</v>
      </c>
      <c r="C78" s="8">
        <v>-87.999899999999997</v>
      </c>
      <c r="D78" t="s">
        <v>154</v>
      </c>
    </row>
    <row r="79" spans="1:4" x14ac:dyDescent="0.2">
      <c r="A79" s="8" t="s">
        <v>180</v>
      </c>
      <c r="B79" s="8">
        <v>43.01341</v>
      </c>
      <c r="C79" s="8">
        <v>-87.99933</v>
      </c>
      <c r="D79" t="s">
        <v>154</v>
      </c>
    </row>
    <row r="80" spans="1:4" x14ac:dyDescent="0.2">
      <c r="A80" s="8" t="s">
        <v>181</v>
      </c>
      <c r="B80" s="8">
        <v>43.011890000000001</v>
      </c>
      <c r="C80" s="8">
        <v>-88.005960000000002</v>
      </c>
      <c r="D80" t="s">
        <v>154</v>
      </c>
    </row>
    <row r="81" spans="1:4" x14ac:dyDescent="0.2">
      <c r="A81" s="8" t="s">
        <v>85</v>
      </c>
      <c r="B81" s="8">
        <v>43.078530000000001</v>
      </c>
      <c r="C81" s="8">
        <v>-87.882620000000003</v>
      </c>
      <c r="D81" t="s">
        <v>47</v>
      </c>
    </row>
    <row r="82" spans="1:4" x14ac:dyDescent="0.2">
      <c r="A82" s="8" t="s">
        <v>63</v>
      </c>
      <c r="B82" s="8">
        <v>43.049230000000001</v>
      </c>
      <c r="C82" s="8">
        <v>-87.911940000000001</v>
      </c>
      <c r="D82" t="s">
        <v>47</v>
      </c>
    </row>
    <row r="83" spans="1:4" x14ac:dyDescent="0.2">
      <c r="A83" s="8" t="s">
        <v>182</v>
      </c>
      <c r="B83" s="8">
        <v>43.016629999999999</v>
      </c>
      <c r="C83" s="8">
        <v>-87.994450000000001</v>
      </c>
      <c r="D83" t="s">
        <v>154</v>
      </c>
    </row>
    <row r="84" spans="1:4" x14ac:dyDescent="0.2">
      <c r="A84" s="8" t="s">
        <v>183</v>
      </c>
      <c r="B84" s="8">
        <v>42.999212999999997</v>
      </c>
      <c r="C84" s="8">
        <v>-87.889716000000007</v>
      </c>
      <c r="D84" t="s">
        <v>47</v>
      </c>
    </row>
    <row r="85" spans="1:4" x14ac:dyDescent="0.2">
      <c r="A85" s="8" t="s">
        <v>116</v>
      </c>
      <c r="B85" s="8">
        <v>43.04562</v>
      </c>
      <c r="C85" s="8">
        <v>-87.923900000000003</v>
      </c>
      <c r="D85" t="s">
        <v>47</v>
      </c>
    </row>
    <row r="86" spans="1:4" x14ac:dyDescent="0.2">
      <c r="A86" s="8" t="s">
        <v>184</v>
      </c>
      <c r="B86" s="8">
        <v>43.047110000000004</v>
      </c>
      <c r="C86" s="8">
        <v>-87.990179999999995</v>
      </c>
      <c r="D86" t="s">
        <v>156</v>
      </c>
    </row>
    <row r="87" spans="1:4" x14ac:dyDescent="0.2">
      <c r="A87" s="8" t="s">
        <v>54</v>
      </c>
      <c r="B87" s="8">
        <v>43.028709999999997</v>
      </c>
      <c r="C87" s="8">
        <v>-87.9041</v>
      </c>
      <c r="D87" t="s">
        <v>47</v>
      </c>
    </row>
    <row r="88" spans="1:4" x14ac:dyDescent="0.2">
      <c r="A88" s="8" t="s">
        <v>45</v>
      </c>
      <c r="B88" s="8">
        <v>43.03886</v>
      </c>
      <c r="C88" s="8">
        <v>-87.902720000000002</v>
      </c>
      <c r="D88" t="s">
        <v>47</v>
      </c>
    </row>
    <row r="89" spans="1:4" x14ac:dyDescent="0.2">
      <c r="A89" s="8" t="s">
        <v>84</v>
      </c>
      <c r="B89" s="8">
        <v>43.074890000000003</v>
      </c>
      <c r="C89" s="8">
        <v>-87.882810000000006</v>
      </c>
      <c r="D89" t="s">
        <v>47</v>
      </c>
    </row>
    <row r="90" spans="1:4" x14ac:dyDescent="0.2">
      <c r="A90" s="8" t="s">
        <v>185</v>
      </c>
      <c r="B90" s="8">
        <v>43.048430000000003</v>
      </c>
      <c r="C90" s="8">
        <v>-87.930189999999996</v>
      </c>
      <c r="D90" t="s">
        <v>47</v>
      </c>
    </row>
    <row r="91" spans="1:4" x14ac:dyDescent="0.2">
      <c r="A91" s="8" t="s">
        <v>186</v>
      </c>
      <c r="B91" s="8">
        <v>43.048609999999996</v>
      </c>
      <c r="C91" s="8">
        <v>-88.008480000000006</v>
      </c>
      <c r="D91" t="s">
        <v>156</v>
      </c>
    </row>
    <row r="92" spans="1:4" x14ac:dyDescent="0.2">
      <c r="A92" s="8" t="s">
        <v>50</v>
      </c>
      <c r="B92" s="8">
        <v>43.060600000000001</v>
      </c>
      <c r="C92" s="8">
        <v>-87.982900000000001</v>
      </c>
      <c r="D92" t="s">
        <v>47</v>
      </c>
    </row>
    <row r="93" spans="1:4" x14ac:dyDescent="0.2">
      <c r="A93" s="8" t="s">
        <v>187</v>
      </c>
      <c r="B93" s="8">
        <v>43.060580000000002</v>
      </c>
      <c r="C93" s="8">
        <v>-87.992090000000005</v>
      </c>
      <c r="D93" t="s">
        <v>156</v>
      </c>
    </row>
    <row r="94" spans="1:4" x14ac:dyDescent="0.2">
      <c r="A94" s="8" t="s">
        <v>188</v>
      </c>
      <c r="B94" s="8">
        <v>43.060580000000002</v>
      </c>
      <c r="C94" s="8">
        <v>-87.998589999999993</v>
      </c>
      <c r="D94" t="s">
        <v>156</v>
      </c>
    </row>
    <row r="95" spans="1:4" x14ac:dyDescent="0.2">
      <c r="A95" s="8" t="s">
        <v>189</v>
      </c>
      <c r="B95" s="8">
        <v>43.060839999999999</v>
      </c>
      <c r="C95" s="8">
        <v>-88.001940000000005</v>
      </c>
      <c r="D95" t="s">
        <v>156</v>
      </c>
    </row>
    <row r="96" spans="1:4" x14ac:dyDescent="0.2">
      <c r="A96" s="8" t="s">
        <v>190</v>
      </c>
      <c r="B96" s="8">
        <v>43.06044</v>
      </c>
      <c r="C96" s="8">
        <v>-88.016239999999996</v>
      </c>
      <c r="D96" t="s">
        <v>156</v>
      </c>
    </row>
    <row r="97" spans="1:4" x14ac:dyDescent="0.2">
      <c r="A97" s="8" t="s">
        <v>191</v>
      </c>
      <c r="B97" s="8">
        <v>43.060079999999999</v>
      </c>
      <c r="C97" s="8">
        <v>-88.027349999999998</v>
      </c>
      <c r="D97" t="s">
        <v>156</v>
      </c>
    </row>
    <row r="98" spans="1:4" x14ac:dyDescent="0.2">
      <c r="A98" s="8" t="s">
        <v>192</v>
      </c>
      <c r="B98" s="8">
        <v>-87.998410000000007</v>
      </c>
      <c r="C98" s="8">
        <v>43.021149999999999</v>
      </c>
      <c r="D98" t="s">
        <v>154</v>
      </c>
    </row>
    <row r="99" spans="1:4" x14ac:dyDescent="0.2">
      <c r="A99" s="8" t="s">
        <v>75</v>
      </c>
      <c r="B99" s="8">
        <v>43.038600000000002</v>
      </c>
      <c r="C99" s="8">
        <v>-87.912099999999995</v>
      </c>
      <c r="D99" t="s">
        <v>47</v>
      </c>
    </row>
    <row r="100" spans="1:4" x14ac:dyDescent="0.2">
      <c r="A100" s="8" t="s">
        <v>97</v>
      </c>
      <c r="B100" s="8">
        <v>43.020130000000002</v>
      </c>
      <c r="C100" s="8">
        <v>-87.922499999999999</v>
      </c>
      <c r="D100" t="s">
        <v>47</v>
      </c>
    </row>
    <row r="101" spans="1:4" x14ac:dyDescent="0.2">
      <c r="A101" s="8" t="s">
        <v>98</v>
      </c>
      <c r="B101" s="8">
        <v>43.05097</v>
      </c>
      <c r="C101" s="8">
        <v>-87.906440000000003</v>
      </c>
      <c r="D101" t="s">
        <v>47</v>
      </c>
    </row>
    <row r="102" spans="1:4" x14ac:dyDescent="0.2">
      <c r="A102" s="8" t="s">
        <v>48</v>
      </c>
      <c r="B102" s="8">
        <v>43.038580000000003</v>
      </c>
      <c r="C102" s="8">
        <v>-87.90934</v>
      </c>
      <c r="D102" t="s">
        <v>47</v>
      </c>
    </row>
    <row r="103" spans="1:4" x14ac:dyDescent="0.2">
      <c r="A103" s="8" t="s">
        <v>193</v>
      </c>
      <c r="B103" s="8">
        <v>43.064901999999996</v>
      </c>
      <c r="C103" s="8">
        <v>-87.878107999999997</v>
      </c>
      <c r="D103" t="s">
        <v>47</v>
      </c>
    </row>
    <row r="104" spans="1:4" x14ac:dyDescent="0.2">
      <c r="A104" s="8" t="s">
        <v>49</v>
      </c>
      <c r="B104" s="8">
        <v>43.03913</v>
      </c>
      <c r="C104" s="8">
        <v>-87.916150000000002</v>
      </c>
      <c r="D104" t="s">
        <v>47</v>
      </c>
    </row>
    <row r="105" spans="1:4" x14ac:dyDescent="0.2">
      <c r="A105" s="8" t="s">
        <v>60</v>
      </c>
      <c r="B105" s="8">
        <v>43.037300000000002</v>
      </c>
      <c r="C105" s="8">
        <v>-87.915800000000004</v>
      </c>
      <c r="D105" t="s">
        <v>47</v>
      </c>
    </row>
    <row r="106" spans="1:4" x14ac:dyDescent="0.2">
      <c r="A106" s="8" t="s">
        <v>58</v>
      </c>
      <c r="B106" s="8">
        <v>43.004728999999998</v>
      </c>
      <c r="C106" s="8">
        <v>-87.905463999999995</v>
      </c>
      <c r="D106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1902.Trips</vt:lpstr>
      <vt:lpstr>1902.Maint</vt:lpstr>
      <vt:lpstr>Station to Station</vt:lpstr>
      <vt:lpstr>Sheet1</vt:lpstr>
      <vt:lpstr>Sheet2</vt:lpstr>
      <vt:lpstr>Day-Hour Usage</vt:lpstr>
      <vt:lpstr>Trips per Day-Hour Station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Davies</dc:creator>
  <cp:lastModifiedBy>Zihao Jin</cp:lastModifiedBy>
  <dcterms:created xsi:type="dcterms:W3CDTF">2019-04-02T21:38:48Z</dcterms:created>
  <dcterms:modified xsi:type="dcterms:W3CDTF">2019-04-09T16:32:27Z</dcterms:modified>
</cp:coreProperties>
</file>