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http://portal.nanoracks.com/cysat/Shared Documents/Bill of Materials/"/>
    </mc:Choice>
  </mc:AlternateContent>
  <xr:revisionPtr revIDLastSave="0" documentId="13_ncr:1_{7889AA36-484C-489C-836A-21416907084F}" xr6:coauthVersionLast="31" xr6:coauthVersionMax="31" xr10:uidLastSave="{00000000-0000-0000-0000-000000000000}"/>
  <bookViews>
    <workbookView xWindow="0" yWindow="0" windowWidth="20490" windowHeight="8835" tabRatio="476" xr2:uid="{00000000-000D-0000-FFFF-FFFF00000000}"/>
  </bookViews>
  <sheets>
    <sheet name="BoM Entries" sheetId="1" r:id="rId1"/>
  </sheets>
  <calcPr calcId="179017"/>
</workbook>
</file>

<file path=xl/calcChain.xml><?xml version="1.0" encoding="utf-8"?>
<calcChain xmlns="http://schemas.openxmlformats.org/spreadsheetml/2006/main">
  <c r="C34" i="1" l="1"/>
  <c r="D17" i="1" l="1"/>
  <c r="E9" i="1"/>
  <c r="D23" i="1"/>
  <c r="D24" i="1"/>
  <c r="D25" i="1"/>
  <c r="D26" i="1"/>
  <c r="D27" i="1"/>
  <c r="D28" i="1"/>
  <c r="D29" i="1"/>
  <c r="D30" i="1"/>
  <c r="D31" i="1"/>
  <c r="D12" i="1"/>
  <c r="D13" i="1"/>
  <c r="D14" i="1"/>
  <c r="D15" i="1"/>
  <c r="D16" i="1"/>
  <c r="D18" i="1"/>
  <c r="D19" i="1"/>
  <c r="D20" i="1"/>
  <c r="D21" i="1"/>
  <c r="D11" i="1"/>
  <c r="D7" i="1"/>
  <c r="D8" i="1"/>
  <c r="D9" i="1"/>
  <c r="D10" i="1"/>
  <c r="D6" i="1"/>
  <c r="D5" i="1"/>
  <c r="D52" i="1" s="1"/>
</calcChain>
</file>

<file path=xl/sharedStrings.xml><?xml version="1.0" encoding="utf-8"?>
<sst xmlns="http://schemas.openxmlformats.org/spreadsheetml/2006/main" count="114" uniqueCount="86">
  <si>
    <t>Satellite Name</t>
  </si>
  <si>
    <t>Material</t>
  </si>
  <si>
    <t>Quantity</t>
  </si>
  <si>
    <t>Unit* Mass (g)</t>
  </si>
  <si>
    <t>Total Mass (g)</t>
  </si>
  <si>
    <r>
      <t>Unit Surface Area  cm</t>
    </r>
    <r>
      <rPr>
        <b/>
        <vertAlign val="superscript"/>
        <sz val="13"/>
        <color rgb="FF000000"/>
        <rFont val="Calibri"/>
        <family val="2"/>
        <charset val="1"/>
      </rPr>
      <t>2</t>
    </r>
  </si>
  <si>
    <t>Usage</t>
  </si>
  <si>
    <t>Classification: (if proprietary)</t>
  </si>
  <si>
    <t xml:space="preserve">NOTES: </t>
  </si>
  <si>
    <t>Metallics coated with silver or cadium are not permitted for use by NASA</t>
  </si>
  <si>
    <t>Surface area not required for non-coated metallics, ceramics or metallics and ceramics using NASA approved coatings (e.g. typical aerospace industry coatings- anodize, chemfilm, alodine, electro-less nickel plated)</t>
  </si>
  <si>
    <t>Estimate the mass and surface area for use of any secondary locking compounds applied for staking of bolts or components. Surface area estimate not required if applied for purpose of thread locking, since threads are not exposed to vacuum.</t>
  </si>
  <si>
    <t>Aluminum 6061</t>
  </si>
  <si>
    <t>18-8 Stainless Steel</t>
  </si>
  <si>
    <t>Rods</t>
  </si>
  <si>
    <t>Standoffs</t>
  </si>
  <si>
    <t>CubeSat Structure</t>
  </si>
  <si>
    <t>ThermoPlastic/Stainless Steel</t>
  </si>
  <si>
    <t>Separation Switches</t>
  </si>
  <si>
    <t>Stainless Steel</t>
  </si>
  <si>
    <t>RBF pin</t>
  </si>
  <si>
    <t>Solar Panels</t>
  </si>
  <si>
    <t>XTJ Prime Solar Cells</t>
  </si>
  <si>
    <t>TrosolX Solar Wing Solar Cells</t>
  </si>
  <si>
    <t>Primary Radio</t>
  </si>
  <si>
    <t>PCB</t>
  </si>
  <si>
    <t>Microcontroller - STM32F411RC6</t>
  </si>
  <si>
    <t>Memory</t>
  </si>
  <si>
    <t>Linear Voltage Regulator - AP7313</t>
  </si>
  <si>
    <t>Buffer - SN74LS125ADR </t>
  </si>
  <si>
    <t>Buffer - PCA9517AD118</t>
  </si>
  <si>
    <t>Software-Defined Radio</t>
  </si>
  <si>
    <t>Antennae</t>
  </si>
  <si>
    <t>Payload Board</t>
  </si>
  <si>
    <t>PCB Material (FR4)</t>
  </si>
  <si>
    <t>Brass</t>
  </si>
  <si>
    <t>Aluminum 6082</t>
  </si>
  <si>
    <t>FR-4 Substrate</t>
  </si>
  <si>
    <t>Silica(Amorphous)A</t>
  </si>
  <si>
    <t>copper, Rogers 4003, FR4 370HR, stainless steel, etc.</t>
  </si>
  <si>
    <t>flexible polymer</t>
  </si>
  <si>
    <t>PCB layers, copper, etc</t>
  </si>
  <si>
    <t>approx </t>
  </si>
  <si>
    <t>27*___(tbd)</t>
  </si>
  <si>
    <t>1*___(tbd)</t>
  </si>
  <si>
    <t>Fasteners</t>
  </si>
  <si>
    <t>NR</t>
  </si>
  <si>
    <t>"Mezanine Board": 26.95 in^2</t>
  </si>
  <si>
    <t>Reaction Wheel Flywheel</t>
  </si>
  <si>
    <t>Alucoat 650 Coated Aluminum</t>
  </si>
  <si>
    <t>Reaction Wheel Housing</t>
  </si>
  <si>
    <t>Magnetometer Boom</t>
  </si>
  <si>
    <t>Magetometer Structure and Housing</t>
  </si>
  <si>
    <t>FR4 - Elpemer AS 2467</t>
  </si>
  <si>
    <t>Coarse Sun Sensor</t>
  </si>
  <si>
    <t>Supra 50</t>
  </si>
  <si>
    <t>Magnetorquer Core</t>
  </si>
  <si>
    <t>Enamel Coated Copper</t>
  </si>
  <si>
    <t>Magnetorquer Coiling</t>
  </si>
  <si>
    <t>Magnetorquer End Caps</t>
  </si>
  <si>
    <t>Magnetic Coil Structure</t>
  </si>
  <si>
    <t>Magnetic Coil Coiling</t>
  </si>
  <si>
    <t>ADCS PCB (CubeControl, CubeSense, &amp; CubeComputer)</t>
  </si>
  <si>
    <t>PCB material - FR4</t>
  </si>
  <si>
    <t>NC-SMQ 92H solder paste</t>
  </si>
  <si>
    <t>EPS box</t>
  </si>
  <si>
    <t>Solder paste</t>
  </si>
  <si>
    <t>M3 fasteners</t>
  </si>
  <si>
    <t>Thermal conductive silicon rubber</t>
  </si>
  <si>
    <t>EPS</t>
  </si>
  <si>
    <t>PCB (one side)</t>
  </si>
  <si>
    <t>-</t>
  </si>
  <si>
    <t xml:space="preserve">Black Glass Filled Polyester (see datasheet)
</t>
  </si>
  <si>
    <t>PC 104 Connector (insulator material) (http://suddendocs.samtec.com/catalog_english/esq_th.pdf)</t>
  </si>
  <si>
    <t>High Termoplatic Thermoplastic resin (see datasheet)</t>
  </si>
  <si>
    <t>connectors (http://bg.farnell.com/molex/53261-0471/wire-board-connector-header-4pos/dp/2424535?mckv=sBVXa6kQi_dc|pcrid|93196729276|kword|53261%200471|match|p|plid|&amp;CMP=KNC-GBG-GEN-SKU-MOLEX&amp;DM_PersistentCookieCreated=true&amp;gclid=Cj0KCQjw9afOBRDWARIsAJW4nvyeg_RIJQo7JQt4OeyoRIKf3Q2n4Pk5UAv5hqWSUEikG8ZtKXl78HwaAkAiEALw_wcB)</t>
  </si>
  <si>
    <t>Stainless steel 10.9</t>
  </si>
  <si>
    <t>Common circuit board components materials (capacitors, resistors, inductors, etc.)</t>
  </si>
  <si>
    <t>Components</t>
  </si>
  <si>
    <t>Battery pack (2x)</t>
  </si>
  <si>
    <t>Loctite Stycast  4350</t>
  </si>
  <si>
    <t>Li-po batteries</t>
  </si>
  <si>
    <t>Batteries</t>
  </si>
  <si>
    <t>Spacers</t>
  </si>
  <si>
    <t>total mass</t>
  </si>
  <si>
    <t>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</si>
</sst>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rgb="FF000000"/>
      <name val="Calibri"/>
      <family val="2"/>
      <charset val="1"/>
    </font>
    <font>
      <sz val="11"/>
      <color rgb="FFFF0000"/>
      <name val="Calibri"/>
      <family val="2"/>
      <charset val="1"/>
    </font>
    <font>
      <sz val="12"/>
      <color rgb="FF000000"/>
      <name val="Calibri"/>
      <family val="2"/>
      <charset val="1"/>
    </font>
    <font>
      <b/>
      <sz val="10"/>
      <color rgb="FF000000"/>
      <name val="Calibri"/>
      <family val="2"/>
      <charset val="1"/>
    </font>
    <font>
      <b/>
      <vertAlign val="superscript"/>
      <sz val="13"/>
      <color rgb="FF000000"/>
      <name val="Calibri"/>
      <family val="2"/>
      <charset val="1"/>
    </font>
    <font>
      <b/>
      <sz val="12"/>
      <color rgb="FF000000"/>
      <name val="Calibri"/>
      <family val="2"/>
      <charset val="1"/>
    </font>
    <font>
      <sz val="12"/>
      <color rgb="FF000000"/>
      <name val="Calibri"/>
      <family val="2"/>
    </font>
    <font>
      <b/>
      <sz val="12"/>
      <color rgb="FF000000"/>
      <name val="Calibri"/>
      <family val="2"/>
    </font>
    <font>
      <sz val="11"/>
      <color rgb="FF000000"/>
      <name val="Calibri"/>
      <family val="2"/>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thin">
        <color auto="1"/>
      </left>
      <right/>
      <top style="thin">
        <color auto="1"/>
      </top>
      <bottom style="thin">
        <color auto="1"/>
      </bottom>
      <diagonal/>
    </border>
  </borders>
  <cellStyleXfs count="1">
    <xf numFmtId="0" fontId="0" fillId="0" borderId="0"/>
  </cellStyleXfs>
  <cellXfs count="31">
    <xf numFmtId="0" fontId="0" fillId="0" borderId="0" xfId="0"/>
    <xf numFmtId="0" fontId="1" fillId="0" borderId="0" xfId="0" applyFont="1"/>
    <xf numFmtId="0" fontId="2" fillId="0" borderId="1" xfId="0" applyFont="1" applyBorder="1"/>
    <xf numFmtId="0" fontId="0" fillId="0" borderId="0" xfId="0" applyBorder="1"/>
    <xf numFmtId="0" fontId="3" fillId="0" borderId="0" xfId="0" applyFont="1"/>
    <xf numFmtId="0" fontId="3" fillId="0" borderId="0" xfId="0" applyFont="1" applyBorder="1"/>
    <xf numFmtId="0" fontId="5" fillId="0" borderId="0" xfId="0" applyFont="1" applyBorder="1" applyAlignment="1">
      <alignment horizontal="center"/>
    </xf>
    <xf numFmtId="164" fontId="0" fillId="0" borderId="2" xfId="0" applyNumberFormat="1" applyBorder="1" applyAlignment="1">
      <alignment horizontal="center" vertical="center"/>
    </xf>
    <xf numFmtId="0" fontId="0" fillId="0" borderId="0" xfId="0" applyBorder="1" applyAlignment="1">
      <alignment horizontal="center"/>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0" fillId="0" borderId="0" xfId="0" applyAlignment="1">
      <alignment vertical="center"/>
    </xf>
    <xf numFmtId="0" fontId="0" fillId="0" borderId="0" xfId="0" applyAlignment="1"/>
    <xf numFmtId="0" fontId="3" fillId="0" borderId="3" xfId="0" applyFont="1" applyBorder="1" applyAlignment="1">
      <alignment horizontal="center"/>
    </xf>
    <xf numFmtId="0" fontId="3" fillId="0" borderId="4" xfId="0" applyFont="1" applyBorder="1" applyAlignment="1">
      <alignment horizontal="center"/>
    </xf>
    <xf numFmtId="0" fontId="3" fillId="0" borderId="3" xfId="0" applyFont="1" applyBorder="1" applyAlignment="1">
      <alignment horizontal="center" wrapText="1"/>
    </xf>
    <xf numFmtId="0" fontId="3" fillId="0" borderId="5" xfId="0" applyFont="1" applyBorder="1" applyAlignment="1">
      <alignment horizontal="center" wrapText="1"/>
    </xf>
    <xf numFmtId="0" fontId="0" fillId="0" borderId="2" xfId="0" applyBorder="1" applyAlignment="1">
      <alignment horizontal="center" vertical="center"/>
    </xf>
    <xf numFmtId="0" fontId="0" fillId="0" borderId="2" xfId="0" applyFont="1" applyFill="1" applyBorder="1" applyAlignment="1">
      <alignment horizontal="center" vertical="center"/>
    </xf>
    <xf numFmtId="0" fontId="7" fillId="3" borderId="2" xfId="0" applyFont="1" applyFill="1" applyBorder="1" applyAlignment="1">
      <alignment horizontal="center"/>
    </xf>
    <xf numFmtId="0" fontId="6" fillId="0" borderId="2" xfId="0" applyFont="1" applyBorder="1"/>
    <xf numFmtId="0" fontId="6" fillId="0" borderId="2" xfId="0" applyFont="1" applyBorder="1" applyAlignment="1">
      <alignment horizontal="center"/>
    </xf>
    <xf numFmtId="0" fontId="6" fillId="0" borderId="2" xfId="0" applyFont="1" applyFill="1" applyBorder="1"/>
    <xf numFmtId="0" fontId="6" fillId="0" borderId="2" xfId="0" applyFont="1" applyFill="1" applyBorder="1" applyAlignment="1">
      <alignment horizontal="center"/>
    </xf>
    <xf numFmtId="0" fontId="6" fillId="2" borderId="2" xfId="0" applyFont="1" applyFill="1" applyBorder="1" applyAlignment="1">
      <alignment horizontal="center"/>
    </xf>
    <xf numFmtId="0" fontId="6" fillId="0" borderId="2" xfId="0" applyFont="1" applyBorder="1" applyAlignment="1">
      <alignment horizontal="center" vertical="center"/>
    </xf>
    <xf numFmtId="0" fontId="6" fillId="0" borderId="2" xfId="0" applyFont="1" applyBorder="1" applyAlignment="1">
      <alignment vertical="center"/>
    </xf>
    <xf numFmtId="0" fontId="6" fillId="0" borderId="2" xfId="0" applyFont="1" applyBorder="1" applyAlignment="1">
      <alignment wrapText="1"/>
    </xf>
    <xf numFmtId="0" fontId="6" fillId="2" borderId="2" xfId="0" applyFont="1" applyFill="1" applyBorder="1" applyAlignment="1">
      <alignment horizontal="center" vertical="center"/>
    </xf>
    <xf numFmtId="0" fontId="6" fillId="0" borderId="6" xfId="0" applyFont="1" applyFill="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228600</xdr:colOff>
      <xdr:row>7</xdr:row>
      <xdr:rowOff>19050</xdr:rowOff>
    </xdr:from>
    <xdr:to>
      <xdr:col>27</xdr:col>
      <xdr:colOff>68062</xdr:colOff>
      <xdr:row>47</xdr:row>
      <xdr:rowOff>125057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0622280" y="1405890"/>
          <a:ext cx="12321023" cy="7753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52"/>
  <sheetViews>
    <sheetView tabSelected="1" topLeftCell="A29" zoomScale="85" zoomScaleNormal="85" workbookViewId="0">
      <selection activeCell="D33" sqref="D33"/>
    </sheetView>
  </sheetViews>
  <sheetFormatPr defaultRowHeight="15" x14ac:dyDescent="0.25"/>
  <cols>
    <col min="1" max="1" width="62.140625"/>
    <col min="2" max="2" width="8.28515625" bestFit="1" customWidth="1"/>
    <col min="3" max="3" width="12.42578125" bestFit="1" customWidth="1"/>
    <col min="4" max="4" width="12.140625" bestFit="1" customWidth="1"/>
    <col min="5" max="5" width="26.7109375" bestFit="1" customWidth="1"/>
    <col min="6" max="6" width="50.5703125" bestFit="1" customWidth="1"/>
    <col min="7" max="1025" width="8.5703125"/>
  </cols>
  <sheetData>
    <row r="2" spans="1:15" x14ac:dyDescent="0.25">
      <c r="A2" s="1" t="s">
        <v>7</v>
      </c>
      <c r="G2" t="s">
        <v>8</v>
      </c>
    </row>
    <row r="3" spans="1:15" ht="16.5" thickBot="1" x14ac:dyDescent="0.3">
      <c r="A3" s="2" t="s">
        <v>0</v>
      </c>
      <c r="M3" s="3"/>
      <c r="N3" s="3"/>
      <c r="O3" s="3"/>
    </row>
    <row r="4" spans="1:15" s="4" customFormat="1" ht="18.75" x14ac:dyDescent="0.3">
      <c r="A4" s="13" t="s">
        <v>1</v>
      </c>
      <c r="B4" s="14" t="s">
        <v>2</v>
      </c>
      <c r="C4" s="15" t="s">
        <v>3</v>
      </c>
      <c r="D4" s="16" t="s">
        <v>4</v>
      </c>
      <c r="E4" s="16" t="s">
        <v>5</v>
      </c>
      <c r="F4" s="13" t="s">
        <v>6</v>
      </c>
      <c r="G4" t="s">
        <v>10</v>
      </c>
      <c r="M4" s="5"/>
      <c r="N4" s="5"/>
      <c r="O4" s="5"/>
    </row>
    <row r="5" spans="1:15" ht="15.75" x14ac:dyDescent="0.25">
      <c r="A5" s="9" t="s">
        <v>12</v>
      </c>
      <c r="B5" s="9">
        <v>1</v>
      </c>
      <c r="C5" s="9">
        <v>500</v>
      </c>
      <c r="D5" s="9">
        <f>C5*B5</f>
        <v>500</v>
      </c>
      <c r="E5" s="7" t="s">
        <v>46</v>
      </c>
      <c r="F5" s="9" t="s">
        <v>16</v>
      </c>
      <c r="G5" t="s">
        <v>9</v>
      </c>
      <c r="M5" s="6"/>
      <c r="N5" s="3"/>
      <c r="O5" s="3"/>
    </row>
    <row r="6" spans="1:15" x14ac:dyDescent="0.25">
      <c r="A6" s="9" t="s">
        <v>13</v>
      </c>
      <c r="B6" s="9">
        <v>4</v>
      </c>
      <c r="C6" s="9">
        <v>20</v>
      </c>
      <c r="D6" s="9">
        <f>C6*B6</f>
        <v>80</v>
      </c>
      <c r="E6" s="7" t="s">
        <v>46</v>
      </c>
      <c r="F6" s="9" t="s">
        <v>14</v>
      </c>
      <c r="G6" t="s">
        <v>11</v>
      </c>
      <c r="M6" s="8"/>
      <c r="N6" s="3"/>
      <c r="O6" s="3"/>
    </row>
    <row r="7" spans="1:15" x14ac:dyDescent="0.25">
      <c r="A7" s="9" t="s">
        <v>13</v>
      </c>
      <c r="B7" s="9">
        <v>28</v>
      </c>
      <c r="C7" s="9">
        <v>3</v>
      </c>
      <c r="D7" s="9">
        <f t="shared" ref="D7:D34" si="0">C7*B7</f>
        <v>84</v>
      </c>
      <c r="E7" s="7" t="s">
        <v>46</v>
      </c>
      <c r="F7" s="9" t="s">
        <v>15</v>
      </c>
      <c r="M7" s="8"/>
      <c r="N7" s="3"/>
      <c r="O7" s="3"/>
    </row>
    <row r="8" spans="1:15" x14ac:dyDescent="0.25">
      <c r="A8" s="9" t="s">
        <v>13</v>
      </c>
      <c r="B8" s="9">
        <v>50</v>
      </c>
      <c r="C8" s="9">
        <v>0.8</v>
      </c>
      <c r="D8" s="9">
        <f t="shared" si="0"/>
        <v>40</v>
      </c>
      <c r="E8" s="7" t="s">
        <v>46</v>
      </c>
      <c r="F8" s="9" t="s">
        <v>45</v>
      </c>
      <c r="M8" s="8"/>
      <c r="N8" s="3"/>
      <c r="O8" s="3"/>
    </row>
    <row r="9" spans="1:15" x14ac:dyDescent="0.25">
      <c r="A9" s="9" t="s">
        <v>17</v>
      </c>
      <c r="B9" s="9">
        <v>4</v>
      </c>
      <c r="C9" s="9">
        <v>7</v>
      </c>
      <c r="D9" s="9">
        <f t="shared" si="0"/>
        <v>28</v>
      </c>
      <c r="E9" s="7">
        <f>(13.104-1.5-0.46-0.17-0.22-0.1-0.66)*4</f>
        <v>39.975999999999992</v>
      </c>
      <c r="F9" s="9" t="s">
        <v>18</v>
      </c>
      <c r="M9" s="8"/>
      <c r="N9" s="3"/>
      <c r="O9" s="3"/>
    </row>
    <row r="10" spans="1:15" x14ac:dyDescent="0.25">
      <c r="A10" s="9" t="s">
        <v>19</v>
      </c>
      <c r="B10" s="9">
        <v>1</v>
      </c>
      <c r="C10" s="9">
        <v>17</v>
      </c>
      <c r="D10" s="9">
        <f t="shared" si="0"/>
        <v>17</v>
      </c>
      <c r="E10" s="7" t="s">
        <v>46</v>
      </c>
      <c r="F10" s="9" t="s">
        <v>20</v>
      </c>
      <c r="M10" s="8"/>
      <c r="N10" s="3"/>
      <c r="O10" s="3"/>
    </row>
    <row r="11" spans="1:15" x14ac:dyDescent="0.25">
      <c r="A11" s="9" t="s">
        <v>35</v>
      </c>
      <c r="B11" s="9">
        <v>1</v>
      </c>
      <c r="C11" s="9">
        <v>50</v>
      </c>
      <c r="D11" s="9">
        <f t="shared" si="0"/>
        <v>50</v>
      </c>
      <c r="E11" s="7">
        <v>35</v>
      </c>
      <c r="F11" s="9" t="s">
        <v>48</v>
      </c>
      <c r="M11" s="3"/>
      <c r="N11" s="3"/>
      <c r="O11" s="3"/>
    </row>
    <row r="12" spans="1:15" x14ac:dyDescent="0.25">
      <c r="A12" s="9" t="s">
        <v>49</v>
      </c>
      <c r="B12" s="9">
        <v>1</v>
      </c>
      <c r="C12" s="9">
        <v>10</v>
      </c>
      <c r="D12" s="9">
        <f t="shared" si="0"/>
        <v>10</v>
      </c>
      <c r="E12" s="7">
        <v>42</v>
      </c>
      <c r="F12" s="9" t="s">
        <v>50</v>
      </c>
      <c r="M12" s="3"/>
      <c r="N12" s="3"/>
      <c r="O12" s="3"/>
    </row>
    <row r="13" spans="1:15" x14ac:dyDescent="0.25">
      <c r="A13" s="9" t="s">
        <v>35</v>
      </c>
      <c r="B13" s="9">
        <v>1</v>
      </c>
      <c r="C13" s="10">
        <v>8</v>
      </c>
      <c r="D13" s="9">
        <f t="shared" si="0"/>
        <v>8</v>
      </c>
      <c r="E13" s="7">
        <v>11</v>
      </c>
      <c r="F13" s="9" t="s">
        <v>51</v>
      </c>
    </row>
    <row r="14" spans="1:15" x14ac:dyDescent="0.25">
      <c r="A14" s="9" t="s">
        <v>49</v>
      </c>
      <c r="B14" s="9">
        <v>1</v>
      </c>
      <c r="C14" s="9">
        <v>7</v>
      </c>
      <c r="D14" s="9">
        <f t="shared" si="0"/>
        <v>7</v>
      </c>
      <c r="E14" s="7">
        <v>44</v>
      </c>
      <c r="F14" s="9" t="s">
        <v>52</v>
      </c>
    </row>
    <row r="15" spans="1:15" x14ac:dyDescent="0.25">
      <c r="A15" s="9" t="s">
        <v>53</v>
      </c>
      <c r="B15" s="9">
        <v>6</v>
      </c>
      <c r="C15" s="9">
        <v>1</v>
      </c>
      <c r="D15" s="9">
        <f t="shared" si="0"/>
        <v>6</v>
      </c>
      <c r="E15" s="7">
        <v>1</v>
      </c>
      <c r="F15" s="9" t="s">
        <v>54</v>
      </c>
    </row>
    <row r="16" spans="1:15" x14ac:dyDescent="0.25">
      <c r="A16" s="9" t="s">
        <v>55</v>
      </c>
      <c r="B16" s="9">
        <v>2</v>
      </c>
      <c r="C16" s="9">
        <v>10</v>
      </c>
      <c r="D16" s="9">
        <f t="shared" si="0"/>
        <v>20</v>
      </c>
      <c r="E16" s="7">
        <v>10</v>
      </c>
      <c r="F16" s="9" t="s">
        <v>56</v>
      </c>
    </row>
    <row r="17" spans="1:8" x14ac:dyDescent="0.25">
      <c r="A17" s="9" t="s">
        <v>57</v>
      </c>
      <c r="B17" s="9">
        <v>2</v>
      </c>
      <c r="C17" s="9">
        <v>10</v>
      </c>
      <c r="D17" s="9">
        <f t="shared" si="0"/>
        <v>20</v>
      </c>
      <c r="E17" s="7">
        <v>10</v>
      </c>
      <c r="F17" s="9" t="s">
        <v>58</v>
      </c>
    </row>
    <row r="18" spans="1:8" x14ac:dyDescent="0.25">
      <c r="A18" s="9" t="s">
        <v>49</v>
      </c>
      <c r="B18" s="9">
        <v>4</v>
      </c>
      <c r="C18" s="9">
        <v>8</v>
      </c>
      <c r="D18" s="9">
        <f t="shared" si="0"/>
        <v>32</v>
      </c>
      <c r="E18" s="7">
        <v>8</v>
      </c>
      <c r="F18" s="9" t="s">
        <v>59</v>
      </c>
    </row>
    <row r="19" spans="1:8" x14ac:dyDescent="0.25">
      <c r="A19" s="9" t="s">
        <v>49</v>
      </c>
      <c r="B19" s="9">
        <v>1</v>
      </c>
      <c r="C19" s="9">
        <v>10</v>
      </c>
      <c r="D19" s="9">
        <f t="shared" si="0"/>
        <v>10</v>
      </c>
      <c r="E19" s="7">
        <v>86</v>
      </c>
      <c r="F19" s="9" t="s">
        <v>60</v>
      </c>
    </row>
    <row r="20" spans="1:8" x14ac:dyDescent="0.25">
      <c r="A20" s="9" t="s">
        <v>57</v>
      </c>
      <c r="B20" s="9">
        <v>1</v>
      </c>
      <c r="C20" s="9">
        <v>36</v>
      </c>
      <c r="D20" s="9">
        <f t="shared" si="0"/>
        <v>36</v>
      </c>
      <c r="E20" s="7">
        <v>20</v>
      </c>
      <c r="F20" s="9" t="s">
        <v>61</v>
      </c>
    </row>
    <row r="21" spans="1:8" x14ac:dyDescent="0.25">
      <c r="A21" s="9" t="s">
        <v>53</v>
      </c>
      <c r="B21" s="9">
        <v>3</v>
      </c>
      <c r="C21" s="9">
        <v>55</v>
      </c>
      <c r="D21" s="9">
        <f t="shared" si="0"/>
        <v>165</v>
      </c>
      <c r="E21" s="7">
        <v>175</v>
      </c>
      <c r="F21" s="9" t="s">
        <v>62</v>
      </c>
    </row>
    <row r="22" spans="1:8" x14ac:dyDescent="0.25">
      <c r="A22" s="9" t="s">
        <v>34</v>
      </c>
      <c r="B22" s="9">
        <v>6</v>
      </c>
      <c r="C22" s="9" t="s">
        <v>42</v>
      </c>
      <c r="D22" s="9">
        <v>61.2</v>
      </c>
      <c r="E22" s="7"/>
      <c r="F22" s="18" t="s">
        <v>21</v>
      </c>
    </row>
    <row r="23" spans="1:8" x14ac:dyDescent="0.25">
      <c r="A23" s="9"/>
      <c r="B23" s="9">
        <v>28</v>
      </c>
      <c r="C23" s="9">
        <v>2.27</v>
      </c>
      <c r="D23" s="9">
        <f t="shared" si="0"/>
        <v>63.56</v>
      </c>
      <c r="E23" s="7" t="s">
        <v>43</v>
      </c>
      <c r="F23" s="18" t="s">
        <v>22</v>
      </c>
    </row>
    <row r="24" spans="1:8" x14ac:dyDescent="0.25">
      <c r="A24" s="9"/>
      <c r="B24" s="9">
        <v>12</v>
      </c>
      <c r="C24" s="9">
        <v>0.75</v>
      </c>
      <c r="D24" s="9">
        <f t="shared" si="0"/>
        <v>9</v>
      </c>
      <c r="E24" s="7" t="s">
        <v>44</v>
      </c>
      <c r="F24" s="18" t="s">
        <v>23</v>
      </c>
    </row>
    <row r="25" spans="1:8" x14ac:dyDescent="0.25">
      <c r="A25" s="9" t="s">
        <v>36</v>
      </c>
      <c r="B25" s="9">
        <v>1</v>
      </c>
      <c r="C25" s="9">
        <v>90</v>
      </c>
      <c r="D25" s="9">
        <f t="shared" si="0"/>
        <v>90</v>
      </c>
      <c r="E25" s="7">
        <v>177.21</v>
      </c>
      <c r="F25" s="9" t="s">
        <v>24</v>
      </c>
    </row>
    <row r="26" spans="1:8" x14ac:dyDescent="0.25">
      <c r="A26" s="9" t="s">
        <v>37</v>
      </c>
      <c r="B26" s="9">
        <v>1</v>
      </c>
      <c r="C26" s="9">
        <v>54</v>
      </c>
      <c r="D26" s="9">
        <f t="shared" si="0"/>
        <v>54</v>
      </c>
      <c r="E26" s="7">
        <v>184.4</v>
      </c>
      <c r="F26" s="18" t="s">
        <v>25</v>
      </c>
    </row>
    <row r="27" spans="1:8" x14ac:dyDescent="0.25">
      <c r="A27" s="9" t="s">
        <v>38</v>
      </c>
      <c r="B27" s="9">
        <v>2</v>
      </c>
      <c r="C27" s="9">
        <v>0.35702</v>
      </c>
      <c r="D27" s="9">
        <f t="shared" si="0"/>
        <v>0.71404000000000001</v>
      </c>
      <c r="E27" s="7">
        <v>2.64</v>
      </c>
      <c r="F27" s="9" t="s">
        <v>26</v>
      </c>
    </row>
    <row r="28" spans="1:8" x14ac:dyDescent="0.25">
      <c r="A28" s="9" t="s">
        <v>38</v>
      </c>
      <c r="B28" s="9">
        <v>4</v>
      </c>
      <c r="C28" s="9">
        <v>0.54</v>
      </c>
      <c r="D28" s="9">
        <f t="shared" si="0"/>
        <v>2.16</v>
      </c>
      <c r="E28" s="7"/>
      <c r="F28" s="9" t="s">
        <v>27</v>
      </c>
    </row>
    <row r="29" spans="1:8" x14ac:dyDescent="0.25">
      <c r="A29" s="9" t="s">
        <v>38</v>
      </c>
      <c r="B29" s="9">
        <v>1</v>
      </c>
      <c r="C29" s="9">
        <v>8.0000000000000002E-3</v>
      </c>
      <c r="D29" s="9">
        <f t="shared" si="0"/>
        <v>8.0000000000000002E-3</v>
      </c>
      <c r="E29" s="7"/>
      <c r="F29" s="18" t="s">
        <v>28</v>
      </c>
    </row>
    <row r="30" spans="1:8" x14ac:dyDescent="0.25">
      <c r="A30" s="17" t="s">
        <v>38</v>
      </c>
      <c r="B30" s="17">
        <v>7</v>
      </c>
      <c r="C30" s="17">
        <v>0.129</v>
      </c>
      <c r="D30" s="9">
        <f t="shared" si="0"/>
        <v>0.90300000000000002</v>
      </c>
      <c r="E30" s="17"/>
      <c r="F30" s="17" t="s">
        <v>29</v>
      </c>
      <c r="G30" s="11"/>
      <c r="H30" s="12"/>
    </row>
    <row r="31" spans="1:8" x14ac:dyDescent="0.25">
      <c r="A31" s="17" t="s">
        <v>38</v>
      </c>
      <c r="B31" s="17">
        <v>2</v>
      </c>
      <c r="C31" s="17">
        <v>7.4499999999999997E-2</v>
      </c>
      <c r="D31" s="9">
        <f t="shared" si="0"/>
        <v>0.14899999999999999</v>
      </c>
      <c r="E31" s="17"/>
      <c r="F31" s="17" t="s">
        <v>30</v>
      </c>
      <c r="G31" s="11"/>
      <c r="H31" s="12"/>
    </row>
    <row r="32" spans="1:8" x14ac:dyDescent="0.25">
      <c r="A32" s="17" t="s">
        <v>39</v>
      </c>
      <c r="B32" s="17">
        <v>1</v>
      </c>
      <c r="C32" s="17"/>
      <c r="D32" s="9">
        <v>260</v>
      </c>
      <c r="E32" s="17" t="s">
        <v>47</v>
      </c>
      <c r="F32" s="17" t="s">
        <v>31</v>
      </c>
    </row>
    <row r="33" spans="1:6" x14ac:dyDescent="0.25">
      <c r="A33" s="17" t="s">
        <v>40</v>
      </c>
      <c r="B33" s="17">
        <v>1</v>
      </c>
      <c r="C33" s="17">
        <v>700</v>
      </c>
      <c r="D33" s="9">
        <v>700</v>
      </c>
      <c r="E33" s="17">
        <v>288</v>
      </c>
      <c r="F33" s="17" t="s">
        <v>32</v>
      </c>
    </row>
    <row r="34" spans="1:6" x14ac:dyDescent="0.25">
      <c r="A34" s="17" t="s">
        <v>41</v>
      </c>
      <c r="B34" s="17">
        <v>1</v>
      </c>
      <c r="C34" s="17">
        <f>D34</f>
        <v>68.150000000000006</v>
      </c>
      <c r="D34" s="9">
        <v>68.150000000000006</v>
      </c>
      <c r="E34" s="17">
        <v>84.350999999999999</v>
      </c>
      <c r="F34" s="17" t="s">
        <v>33</v>
      </c>
    </row>
    <row r="35" spans="1:6" ht="15.75" x14ac:dyDescent="0.25">
      <c r="A35" s="19" t="s">
        <v>69</v>
      </c>
      <c r="B35" s="19"/>
      <c r="C35" s="19"/>
      <c r="D35" s="19"/>
      <c r="E35" s="19"/>
      <c r="F35" s="19"/>
    </row>
    <row r="36" spans="1:6" ht="15.75" x14ac:dyDescent="0.25">
      <c r="A36" s="20" t="s">
        <v>63</v>
      </c>
      <c r="B36" s="21">
        <v>1</v>
      </c>
      <c r="C36" s="21">
        <v>34.799999999999997</v>
      </c>
      <c r="D36" s="21">
        <v>34.799999999999997</v>
      </c>
      <c r="E36" s="21">
        <v>83.9</v>
      </c>
      <c r="F36" s="20" t="s">
        <v>70</v>
      </c>
    </row>
    <row r="37" spans="1:6" ht="15.75" x14ac:dyDescent="0.25">
      <c r="A37" s="20" t="s">
        <v>12</v>
      </c>
      <c r="B37" s="21">
        <v>1</v>
      </c>
      <c r="C37" s="21">
        <v>72</v>
      </c>
      <c r="D37" s="21">
        <v>72</v>
      </c>
      <c r="E37" s="21" t="s">
        <v>71</v>
      </c>
      <c r="F37" s="20" t="s">
        <v>65</v>
      </c>
    </row>
    <row r="38" spans="1:6" ht="15.75" x14ac:dyDescent="0.25">
      <c r="A38" s="20" t="s">
        <v>64</v>
      </c>
      <c r="B38" s="21">
        <v>1</v>
      </c>
      <c r="C38" s="21">
        <v>1</v>
      </c>
      <c r="D38" s="21">
        <v>1</v>
      </c>
      <c r="E38" s="21">
        <v>1</v>
      </c>
      <c r="F38" s="20" t="s">
        <v>66</v>
      </c>
    </row>
    <row r="39" spans="1:6" ht="31.5" x14ac:dyDescent="0.25">
      <c r="A39" s="27" t="s">
        <v>72</v>
      </c>
      <c r="B39" s="25">
        <v>1</v>
      </c>
      <c r="C39" s="28">
        <v>31.6</v>
      </c>
      <c r="D39" s="28">
        <v>31.6</v>
      </c>
      <c r="E39" s="25">
        <v>42</v>
      </c>
      <c r="F39" s="26" t="s">
        <v>73</v>
      </c>
    </row>
    <row r="40" spans="1:6" ht="15.75" x14ac:dyDescent="0.25">
      <c r="A40" s="20" t="s">
        <v>74</v>
      </c>
      <c r="B40" s="21">
        <v>9</v>
      </c>
      <c r="C40" s="21">
        <v>0.3</v>
      </c>
      <c r="D40" s="21">
        <v>2.7</v>
      </c>
      <c r="E40" s="21" t="s">
        <v>71</v>
      </c>
      <c r="F40" s="20" t="s">
        <v>75</v>
      </c>
    </row>
    <row r="41" spans="1:6" ht="15.75" x14ac:dyDescent="0.25">
      <c r="A41" s="22" t="s">
        <v>76</v>
      </c>
      <c r="B41" s="23">
        <v>2</v>
      </c>
      <c r="C41" s="23">
        <v>0.9</v>
      </c>
      <c r="D41" s="23">
        <v>1.8</v>
      </c>
      <c r="E41" s="23" t="s">
        <v>71</v>
      </c>
      <c r="F41" s="22" t="s">
        <v>67</v>
      </c>
    </row>
    <row r="42" spans="1:6" ht="15.75" x14ac:dyDescent="0.25">
      <c r="A42" s="30" t="s">
        <v>77</v>
      </c>
      <c r="B42" s="23">
        <v>1</v>
      </c>
      <c r="C42" s="23">
        <v>10</v>
      </c>
      <c r="D42" s="23">
        <v>10</v>
      </c>
      <c r="E42" s="23"/>
      <c r="F42" s="22" t="s">
        <v>78</v>
      </c>
    </row>
    <row r="43" spans="1:6" ht="15.75" x14ac:dyDescent="0.25">
      <c r="A43" s="19" t="s">
        <v>79</v>
      </c>
      <c r="B43" s="19"/>
      <c r="C43" s="19"/>
      <c r="D43" s="19"/>
      <c r="E43" s="19"/>
      <c r="F43" s="19"/>
    </row>
    <row r="44" spans="1:6" ht="15.75" x14ac:dyDescent="0.25">
      <c r="A44" s="20" t="s">
        <v>63</v>
      </c>
      <c r="B44" s="21">
        <v>1</v>
      </c>
      <c r="C44" s="21">
        <v>15.3</v>
      </c>
      <c r="D44" s="21">
        <v>15.3</v>
      </c>
      <c r="E44" s="21">
        <v>58.8</v>
      </c>
      <c r="F44" s="20" t="s">
        <v>25</v>
      </c>
    </row>
    <row r="45" spans="1:6" ht="15.75" x14ac:dyDescent="0.25">
      <c r="A45" s="20" t="s">
        <v>80</v>
      </c>
      <c r="B45" s="24">
        <v>1</v>
      </c>
      <c r="C45" s="24">
        <v>7.5</v>
      </c>
      <c r="D45" s="24">
        <v>7.5</v>
      </c>
      <c r="E45" s="21">
        <v>52.3</v>
      </c>
      <c r="F45" s="20" t="s">
        <v>68</v>
      </c>
    </row>
    <row r="46" spans="1:6" ht="15.75" x14ac:dyDescent="0.25">
      <c r="A46" s="20" t="s">
        <v>64</v>
      </c>
      <c r="B46" s="24">
        <v>1</v>
      </c>
      <c r="C46" s="24">
        <v>0.5</v>
      </c>
      <c r="D46" s="24">
        <v>0.5</v>
      </c>
      <c r="E46" s="21">
        <v>0.5</v>
      </c>
      <c r="F46" s="20" t="s">
        <v>66</v>
      </c>
    </row>
    <row r="47" spans="1:6" ht="15.75" x14ac:dyDescent="0.25">
      <c r="A47" s="20" t="s">
        <v>81</v>
      </c>
      <c r="B47" s="24">
        <v>2</v>
      </c>
      <c r="C47" s="24">
        <v>25</v>
      </c>
      <c r="D47" s="24">
        <v>50</v>
      </c>
      <c r="E47" s="21" t="s">
        <v>71</v>
      </c>
      <c r="F47" s="20" t="s">
        <v>82</v>
      </c>
    </row>
    <row r="48" spans="1:6" ht="15.75" x14ac:dyDescent="0.25">
      <c r="A48" s="20" t="s">
        <v>35</v>
      </c>
      <c r="B48" s="24">
        <v>2</v>
      </c>
      <c r="C48" s="24">
        <v>0.3</v>
      </c>
      <c r="D48" s="24">
        <v>0.6</v>
      </c>
      <c r="E48" s="21" t="s">
        <v>71</v>
      </c>
      <c r="F48" s="20" t="s">
        <v>83</v>
      </c>
    </row>
    <row r="49" spans="1:6" ht="15.75" x14ac:dyDescent="0.25">
      <c r="A49" s="29" t="s">
        <v>77</v>
      </c>
      <c r="B49" s="24">
        <v>1</v>
      </c>
      <c r="C49" s="24">
        <v>3</v>
      </c>
      <c r="D49" s="24">
        <v>3</v>
      </c>
      <c r="E49" s="21"/>
      <c r="F49" s="22" t="s">
        <v>78</v>
      </c>
    </row>
    <row r="52" spans="1:6" x14ac:dyDescent="0.25">
      <c r="C52" t="s">
        <v>84</v>
      </c>
      <c r="D52">
        <f>SUM(D44:D49)+SUM(D36:D42)+SUM(D5:D34)</f>
        <v>2653.6440400000006</v>
      </c>
      <c r="E52" t="s">
        <v>85</v>
      </c>
    </row>
  </sheetData>
  <mergeCells count="2">
    <mergeCell ref="A35:F35"/>
    <mergeCell ref="A43:F43"/>
  </mergeCells>
  <pageMargins left="0.7" right="0.7" top="0.75" bottom="0.75" header="0.51180555555555496" footer="0.51180555555555496"/>
  <pageSetup firstPageNumber="0"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c7db2e19-adcd-494e-8170-1badfbdd27a3">73V22AZEK2SQ-98945239-37</_dlc_DocId>
    <_dlc_DocIdUrl xmlns="c7db2e19-adcd-494e-8170-1badfbdd27a3">
      <Url>http://portal.nanoracks.com/cysat/_layouts/15/DocIdRedir.aspx?ID=73V22AZEK2SQ-98945239-37</Url>
      <Description>73V22AZEK2SQ-98945239-37</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8601EE310105D4491E9F0A3D0469B14" ma:contentTypeVersion="1" ma:contentTypeDescription="Create a new document." ma:contentTypeScope="" ma:versionID="77d82e0eab4127b5fd104b74c7b9cf5a">
  <xsd:schema xmlns:xsd="http://www.w3.org/2001/XMLSchema" xmlns:xs="http://www.w3.org/2001/XMLSchema" xmlns:p="http://schemas.microsoft.com/office/2006/metadata/properties" xmlns:ns2="c7db2e19-adcd-494e-8170-1badfbdd27a3" targetNamespace="http://schemas.microsoft.com/office/2006/metadata/properties" ma:root="true" ma:fieldsID="ecb2ed27e4a2b5c392fe4af32584ffcc" ns2:_="">
    <xsd:import namespace="c7db2e19-adcd-494e-8170-1badfbdd27a3"/>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db2e19-adcd-494e-8170-1badfbdd27a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82E4AF8-61BB-4E87-84A6-5EEA2BBA5054}">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c7db2e19-adcd-494e-8170-1badfbdd27a3"/>
    <ds:schemaRef ds:uri="http://www.w3.org/XML/1998/namespace"/>
  </ds:schemaRefs>
</ds:datastoreItem>
</file>

<file path=customXml/itemProps2.xml><?xml version="1.0" encoding="utf-8"?>
<ds:datastoreItem xmlns:ds="http://schemas.openxmlformats.org/officeDocument/2006/customXml" ds:itemID="{BDF4FE81-C955-472C-9D94-EAA784347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db2e19-adcd-494e-8170-1badfbdd27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A85248-1D4E-4284-851A-09D548EFEBFF}">
  <ds:schemaRefs>
    <ds:schemaRef ds:uri="http://schemas.microsoft.com/sharepoint/v3/contenttype/forms"/>
  </ds:schemaRefs>
</ds:datastoreItem>
</file>

<file path=customXml/itemProps4.xml><?xml version="1.0" encoding="utf-8"?>
<ds:datastoreItem xmlns:ds="http://schemas.openxmlformats.org/officeDocument/2006/customXml" ds:itemID="{22EAC0F0-6295-4296-AA64-9BDFA1FF05B2}">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BoM Entries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Kenzie</cp:lastModifiedBy>
  <cp:revision>0</cp:revision>
  <dcterms:created xsi:type="dcterms:W3CDTF">2014-01-24T02:10:40Z</dcterms:created>
  <dcterms:modified xsi:type="dcterms:W3CDTF">2018-05-01T19:18:38Z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0x010100D8601EE310105D4491E9F0A3D0469B14</vt:lpwstr>
  </property>
  <property fmtid="{D5CDD505-2E9C-101B-9397-08002B2CF9AE}" pid="3" name="_dlc_DocIdItemGuid">
    <vt:lpwstr>9bf8f56b-4806-431a-9098-5277267c635c</vt:lpwstr>
  </property>
</Properties>
</file>