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480" yWindow="307" windowWidth="18493" windowHeight="11707" activeTab="4"/>
  </bookViews>
  <sheets>
    <sheet name="INTRO" sheetId="1" r:id="rId1"/>
    <sheet name="METHODOLOGIE" sheetId="4" r:id="rId2"/>
    <sheet name="CONDITIONS" sheetId="8" r:id="rId3"/>
    <sheet name="DONNEES" sheetId="5" r:id="rId4"/>
    <sheet name="ANALYSE" sheetId="6" r:id="rId5"/>
  </sheets>
  <definedNames>
    <definedName name="_xlnm.Print_Area" localSheetId="2">CONDITIONS!$B$1:$M$23</definedName>
    <definedName name="_xlnm.Print_Area" localSheetId="1">METHODOLOGIE!$B$1:$M$38</definedName>
  </definedNames>
  <calcPr calcId="152511"/>
</workbook>
</file>

<file path=xl/calcChain.xml><?xml version="1.0" encoding="utf-8"?>
<calcChain xmlns="http://schemas.openxmlformats.org/spreadsheetml/2006/main">
  <c r="C33" i="6" l="1"/>
  <c r="C32" i="6"/>
  <c r="D31" i="6"/>
  <c r="F30" i="6"/>
  <c r="F6" i="6"/>
  <c r="F10" i="6"/>
  <c r="F33" i="6" s="1"/>
  <c r="E10" i="6"/>
  <c r="E33" i="6" s="1"/>
  <c r="D10" i="6"/>
  <c r="D33" i="6" s="1"/>
  <c r="C10" i="6"/>
  <c r="F8" i="6"/>
  <c r="F31" i="6" s="1"/>
  <c r="E8" i="6"/>
  <c r="E31" i="6" s="1"/>
  <c r="D8" i="6"/>
  <c r="C8" i="6"/>
  <c r="C31" i="6" s="1"/>
  <c r="F9" i="6"/>
  <c r="F32" i="6" s="1"/>
  <c r="E9" i="6"/>
  <c r="E32" i="6" s="1"/>
  <c r="D9" i="6"/>
  <c r="D32" i="6" s="1"/>
  <c r="C9" i="6"/>
  <c r="F7" i="6"/>
  <c r="E7" i="6"/>
  <c r="D7" i="6"/>
  <c r="C7" i="6"/>
  <c r="C66" i="5"/>
  <c r="C51" i="5"/>
  <c r="C36" i="5"/>
  <c r="I38" i="5"/>
  <c r="O38" i="5" s="1"/>
  <c r="Q48" i="5"/>
  <c r="P48" i="5"/>
  <c r="O48" i="5"/>
  <c r="K48" i="5"/>
  <c r="J48" i="5"/>
  <c r="I48" i="5"/>
  <c r="L48" i="5" s="1"/>
  <c r="E48" i="5"/>
  <c r="D48" i="5"/>
  <c r="C48" i="5"/>
  <c r="R47" i="5"/>
  <c r="L47" i="5"/>
  <c r="F47" i="5"/>
  <c r="R46" i="5"/>
  <c r="L46" i="5"/>
  <c r="F46" i="5"/>
  <c r="R45" i="5"/>
  <c r="L45" i="5"/>
  <c r="F45" i="5"/>
  <c r="R44" i="5"/>
  <c r="L44" i="5"/>
  <c r="F44" i="5"/>
  <c r="R43" i="5"/>
  <c r="L43" i="5"/>
  <c r="F43" i="5"/>
  <c r="R42" i="5"/>
  <c r="L42" i="5"/>
  <c r="F42" i="5"/>
  <c r="R41" i="5"/>
  <c r="L41" i="5"/>
  <c r="F41" i="5"/>
  <c r="C53" i="5"/>
  <c r="I53" i="5" s="1"/>
  <c r="O53" i="5" s="1"/>
  <c r="I36" i="5"/>
  <c r="O36" i="5" s="1"/>
  <c r="I21" i="5"/>
  <c r="O21" i="5" s="1"/>
  <c r="E18" i="5"/>
  <c r="D18" i="5"/>
  <c r="C18" i="5"/>
  <c r="F17" i="5"/>
  <c r="F16" i="5"/>
  <c r="F15" i="5"/>
  <c r="F14" i="5"/>
  <c r="F13" i="5"/>
  <c r="F12" i="5"/>
  <c r="F11" i="5"/>
  <c r="C68" i="5"/>
  <c r="I68" i="5" s="1"/>
  <c r="I66" i="5" l="1"/>
  <c r="O66" i="5" s="1"/>
  <c r="O68" i="5"/>
  <c r="F48" i="5"/>
  <c r="R48" i="5"/>
  <c r="F18" i="5"/>
  <c r="Q63" i="5"/>
  <c r="P63" i="5"/>
  <c r="O63" i="5"/>
  <c r="R62" i="5"/>
  <c r="R61" i="5"/>
  <c r="R60" i="5"/>
  <c r="R59" i="5"/>
  <c r="R58" i="5"/>
  <c r="R57" i="5"/>
  <c r="R56" i="5"/>
  <c r="Q78" i="5"/>
  <c r="P78" i="5"/>
  <c r="O78" i="5"/>
  <c r="R77" i="5"/>
  <c r="R76" i="5"/>
  <c r="R75" i="5"/>
  <c r="R74" i="5"/>
  <c r="R73" i="5"/>
  <c r="R72" i="5"/>
  <c r="R71" i="5"/>
  <c r="Q33" i="5"/>
  <c r="P33" i="5"/>
  <c r="O33" i="5"/>
  <c r="R32" i="5"/>
  <c r="R31" i="5"/>
  <c r="R30" i="5"/>
  <c r="R29" i="5"/>
  <c r="R28" i="5"/>
  <c r="R27" i="5"/>
  <c r="R26" i="5"/>
  <c r="K63" i="5"/>
  <c r="J63" i="5"/>
  <c r="I63" i="5"/>
  <c r="L62" i="5"/>
  <c r="L61" i="5"/>
  <c r="L60" i="5"/>
  <c r="L59" i="5"/>
  <c r="L58" i="5"/>
  <c r="L57" i="5"/>
  <c r="L56" i="5"/>
  <c r="K78" i="5"/>
  <c r="J78" i="5"/>
  <c r="I78" i="5"/>
  <c r="L77" i="5"/>
  <c r="L76" i="5"/>
  <c r="L75" i="5"/>
  <c r="L74" i="5"/>
  <c r="L73" i="5"/>
  <c r="L72" i="5"/>
  <c r="L71" i="5"/>
  <c r="K33" i="5"/>
  <c r="J33" i="5"/>
  <c r="I33" i="5"/>
  <c r="L32" i="5"/>
  <c r="L31" i="5"/>
  <c r="L30" i="5"/>
  <c r="L29" i="5"/>
  <c r="L28" i="5"/>
  <c r="L27" i="5"/>
  <c r="L26" i="5"/>
  <c r="I51" i="5"/>
  <c r="O51" i="5" s="1"/>
  <c r="E63" i="5"/>
  <c r="D63" i="5"/>
  <c r="C63" i="5"/>
  <c r="F62" i="5"/>
  <c r="F61" i="5"/>
  <c r="F60" i="5"/>
  <c r="F59" i="5"/>
  <c r="F58" i="5"/>
  <c r="F57" i="5"/>
  <c r="F56" i="5"/>
  <c r="E78" i="5"/>
  <c r="D78" i="5"/>
  <c r="C78" i="5"/>
  <c r="F77" i="5"/>
  <c r="F76" i="5"/>
  <c r="F75" i="5"/>
  <c r="F74" i="5"/>
  <c r="F73" i="5"/>
  <c r="F72" i="5"/>
  <c r="F71" i="5"/>
  <c r="F32" i="5"/>
  <c r="D33" i="5"/>
  <c r="E33" i="5"/>
  <c r="C33" i="5"/>
  <c r="F27" i="5"/>
  <c r="F28" i="5"/>
  <c r="F29" i="5"/>
  <c r="F30" i="5"/>
  <c r="F31" i="5"/>
  <c r="F26" i="5"/>
  <c r="F33" i="5" l="1"/>
  <c r="R63" i="5"/>
  <c r="L33" i="5"/>
  <c r="F63" i="5"/>
  <c r="L78" i="5"/>
  <c r="L63" i="5"/>
  <c r="R78" i="5"/>
  <c r="F78" i="5"/>
  <c r="R33" i="5"/>
</calcChain>
</file>

<file path=xl/sharedStrings.xml><?xml version="1.0" encoding="utf-8"?>
<sst xmlns="http://schemas.openxmlformats.org/spreadsheetml/2006/main" count="251" uniqueCount="42">
  <si>
    <r>
      <rPr>
        <b/>
        <sz val="25"/>
        <color theme="1"/>
        <rFont val="Calibri"/>
        <family val="2"/>
        <scheme val="minor"/>
      </rPr>
      <t>Projet ODE</t>
    </r>
    <r>
      <rPr>
        <sz val="25"/>
        <color theme="1"/>
        <rFont val="Calibri"/>
        <family val="2"/>
        <scheme val="minor"/>
      </rPr>
      <t xml:space="preserve">
Benchmarking des optimiseurs</t>
    </r>
  </si>
  <si>
    <t>Date</t>
  </si>
  <si>
    <t>Révision</t>
  </si>
  <si>
    <t>Auteur</t>
  </si>
  <si>
    <t>Description</t>
  </si>
  <si>
    <t>O. Essner</t>
  </si>
  <si>
    <t>Création du document</t>
  </si>
  <si>
    <t xml:space="preserve"> </t>
  </si>
  <si>
    <t>Algorithme</t>
  </si>
  <si>
    <t>SSDT</t>
  </si>
  <si>
    <t>Metropolis</t>
  </si>
  <si>
    <t>Mat partielle</t>
  </si>
  <si>
    <t>Données de test</t>
  </si>
  <si>
    <t>Analyse des resultats</t>
  </si>
  <si>
    <t>Méthodologie des tests</t>
  </si>
  <si>
    <t>Report</t>
  </si>
  <si>
    <t>Evolution CA et Marge par année</t>
  </si>
  <si>
    <t xml:space="preserve">Evolution CA et Marge par Annee et par departement </t>
  </si>
  <si>
    <t xml:space="preserve">Rapport Evolution CA et Marge par mois </t>
  </si>
  <si>
    <t xml:space="preserve">Evolution CA et Marge par mois et par departement </t>
  </si>
  <si>
    <t xml:space="preserve">Evolution du volume des ventes par mois et rayon </t>
  </si>
  <si>
    <t>Les meilleurs x mois de ventes des produits par rayon</t>
  </si>
  <si>
    <t xml:space="preserve">Les meilleurs x mois de ventes des produits suivant les catégories </t>
  </si>
  <si>
    <t>TimeDataRetrieval</t>
  </si>
  <si>
    <t>TimeProcessing</t>
  </si>
  <si>
    <t>TimeRendering</t>
  </si>
  <si>
    <t>All reports</t>
  </si>
  <si>
    <t>Taille de l'agrgégat (Mo)</t>
  </si>
  <si>
    <t>Test reference #</t>
  </si>
  <si>
    <t>Aucun</t>
  </si>
  <si>
    <r>
      <rPr>
        <b/>
        <sz val="14"/>
        <color theme="1"/>
        <rFont val="Calibri"/>
        <family val="2"/>
        <scheme val="minor"/>
      </rPr>
      <t>###  METHODE  ###</t>
    </r>
    <r>
      <rPr>
        <sz val="11"/>
        <color theme="1"/>
        <rFont val="Calibri"/>
        <family val="2"/>
        <scheme val="minor"/>
      </rPr>
      <t xml:space="preserve">
</t>
    </r>
    <r>
      <rPr>
        <b/>
        <i/>
        <sz val="11"/>
        <color theme="1"/>
        <rFont val="Calibri"/>
        <family val="2"/>
        <scheme val="minor"/>
      </rPr>
      <t>Pour une taille d'agrégat T fixée</t>
    </r>
    <r>
      <rPr>
        <sz val="11"/>
        <color theme="1"/>
        <rFont val="Calibri"/>
        <family val="2"/>
        <scheme val="minor"/>
      </rPr>
      <t xml:space="preserve">
1/ Sur le projet de cube : Lancer l'assistant d'agrégats en indiquant la taille T de l'agrégat, puis générer et deployer le cube
2/ Lancer la mesure de temps "SSDT"
3/ Lancer l'optimiseur ODE et supprimer les agrégats. 
4/ Avec SSMS : Reprocesser le cube
5/ Lancer la mesure de temps "Sans agrégats"
6/ Averc l'optimiseur ODE : Générer les agrégats par la méthode de matérialisation partielle en indiquant la taille T. 
7/ Avec SSMS : Reprocesser le cube
8/ Lancer la mesure de temps "Mat partielle"
9/ Avec l'optimiseur ODE : Générer les agrégats par la méthode de métropolis en indiquant la taille T. 
10/ Avec SSMS : Reprocesser le cube
11/ Lancer la mesure de temps "Metropolis"
------------------------------------------------------------------------------------------------------------------------------------------------------------------------------------------------------------------------------------------------
</t>
    </r>
    <r>
      <rPr>
        <b/>
        <sz val="14"/>
        <color theme="1"/>
        <rFont val="Calibri"/>
        <family val="2"/>
        <scheme val="minor"/>
      </rPr>
      <t>###  MESURE DE TEMPS  ###</t>
    </r>
    <r>
      <rPr>
        <sz val="11"/>
        <color theme="1"/>
        <rFont val="Calibri"/>
        <family val="2"/>
        <scheme val="minor"/>
      </rPr>
      <t xml:space="preserve">
</t>
    </r>
    <r>
      <rPr>
        <b/>
        <i/>
        <sz val="11"/>
        <color theme="1"/>
        <rFont val="Calibri"/>
        <family val="2"/>
        <scheme val="minor"/>
      </rPr>
      <t>Pour l'ensemble des reports de Bernard</t>
    </r>
    <r>
      <rPr>
        <sz val="11"/>
        <color theme="1"/>
        <rFont val="Calibri"/>
        <family val="2"/>
        <scheme val="minor"/>
      </rPr>
      <t xml:space="preserve">
1/ Ouvrir avec Internet Explorer le serveur Web de reports SSRS : http://pominhdsmq32/Reports/Pages/Folder.aspx?ItemPath=%2fReports+Bernard&amp;ViewMode=Detail 
2/ Lancer tous les reports les uns à la suite des autres (Pas en parallèle, cause partage de ressources machines qui fausserait les mesures)
3/ Se connecter via SSMS à la base SQL SERVER
4/ Lancer la requete :
</t>
    </r>
    <r>
      <rPr>
        <b/>
        <i/>
        <sz val="11"/>
        <color theme="1"/>
        <rFont val="Calibri"/>
        <family val="2"/>
        <scheme val="minor"/>
      </rPr>
      <t xml:space="preserve">Use ReportServer
select itemPath, TimeDataRetrieval, TimeProcessing, TimeRendering  from ExecutionLog3 order by TimeStart DESC
</t>
    </r>
    <r>
      <rPr>
        <i/>
        <sz val="11"/>
        <color theme="1"/>
        <rFont val="Calibri"/>
        <family val="2"/>
        <scheme val="minor"/>
      </rPr>
      <t xml:space="preserve">5/ </t>
    </r>
    <r>
      <rPr>
        <sz val="11"/>
        <color theme="1"/>
        <rFont val="Calibri"/>
        <family val="2"/>
        <scheme val="minor"/>
      </rPr>
      <t xml:space="preserve">Copier-coller les 3 valeurs dans le tableau de mesure de ce document
6/ Sur Internet Explorer : Nettoyer le serveur de report en supprimant tous les reports présentés (Sinon : Mesure faussée par le cache) 
</t>
    </r>
  </si>
  <si>
    <t>REFERENCE SANS AGREGATS</t>
  </si>
  <si>
    <t>Conditions des tests</t>
  </si>
  <si>
    <r>
      <rPr>
        <b/>
        <sz val="14"/>
        <color theme="1"/>
        <rFont val="Calibri"/>
        <family val="2"/>
        <scheme val="minor"/>
      </rPr>
      <t>###  MACHINE DE TEST  ###</t>
    </r>
    <r>
      <rPr>
        <sz val="11"/>
        <color theme="1"/>
        <rFont val="Calibri"/>
        <family val="2"/>
        <scheme val="minor"/>
      </rPr>
      <t xml:space="preserve">
Les tests sont executés sur la machine suivante :
Aucun autre processus lourd n'est executé
Les reports sont appelés séquentiellement pour éviter le paralleleisme
Les mesures sont répetées 2x, on garde la mesure dont la somme totale (Cellule jaune) est la plus forte des 2 valeurs
</t>
    </r>
    <r>
      <rPr>
        <b/>
        <sz val="14"/>
        <color theme="1"/>
        <rFont val="Calibri"/>
        <family val="2"/>
        <scheme val="minor"/>
      </rPr>
      <t>###  VOLUMETRIE  ###</t>
    </r>
    <r>
      <rPr>
        <sz val="11"/>
        <color theme="1"/>
        <rFont val="Calibri"/>
        <family val="2"/>
        <scheme val="minor"/>
      </rPr>
      <t xml:space="preserve">
On utilise le DWH fourni en backup avec le projet
La volumetrie du cube associé est la suivante :
</t>
    </r>
  </si>
  <si>
    <t>TotalTime [ms]</t>
  </si>
  <si>
    <t>-</t>
  </si>
  <si>
    <t>Total time [ms]</t>
  </si>
  <si>
    <t>Sans agrégations</t>
  </si>
  <si>
    <t>Matérialisation partielle</t>
  </si>
  <si>
    <t>Taille [Mo]</t>
  </si>
  <si>
    <t>Gain par rapport à sans agrgégats (%)</t>
  </si>
  <si>
    <r>
      <rPr>
        <b/>
        <sz val="14"/>
        <color theme="1"/>
        <rFont val="Calibri"/>
        <family val="2"/>
        <scheme val="minor"/>
      </rPr>
      <t>###  CONCLUSION  ###</t>
    </r>
    <r>
      <rPr>
        <sz val="11"/>
        <color theme="1"/>
        <rFont val="Calibri"/>
        <family val="2"/>
        <scheme val="minor"/>
      </rPr>
      <t xml:space="preserve">
</t>
    </r>
    <r>
      <rPr>
        <b/>
        <sz val="11"/>
        <color theme="1"/>
        <rFont val="Calibri"/>
        <family val="2"/>
        <scheme val="minor"/>
      </rPr>
      <t xml:space="preserve">Surtout à faible occupation disque, l'algorithme de Metropolis talonne de près celui de Microsoft, avec un gain de vitesse d'execution d'environ 22% </t>
    </r>
    <r>
      <rPr>
        <sz val="11"/>
        <color theme="1"/>
        <rFont val="Calibri"/>
        <family val="2"/>
        <scheme val="minor"/>
      </rPr>
      <t xml:space="preserve">
A plus forte occupation disque, l'algorithme de Microsoft s'améliore, pour attendre 32%, alors que celui de Metropolis conserve un gain quasi-constant.
Bien evidement, la vitesse d'execution en l'absence d'agregats ne dépend pas de l'occupation disque puisque rien n'y est pré-calculé pui stocké.
Enfin, l'algorithme de Matérialisation partielle laisse perplexe : Le gain de vitesse d'execution est quasiment de 0%, c'est à dire que les reports sont executés à la même vitesse, avec cet algorithme que sans aucun agrégat.
Il peut s'agire soit d'un bug dans l'implémentation, soit d'un "choix" du moteur SSAS, car ce dernier reste libre d'utiliser ou non les agrégats calculés, quelque soit la méthode.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</si>
</sst>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b/>
      <sz val="11"/>
      <color theme="1"/>
      <name val="Calibri"/>
      <family val="2"/>
      <scheme val="minor"/>
    </font>
    <font>
      <sz val="25"/>
      <color theme="1"/>
      <name val="Calibri"/>
      <family val="2"/>
      <scheme val="minor"/>
    </font>
    <font>
      <b/>
      <sz val="25"/>
      <color theme="1"/>
      <name val="Calibri"/>
      <family val="2"/>
      <scheme val="minor"/>
    </font>
    <font>
      <b/>
      <sz val="14"/>
      <color theme="1"/>
      <name val="Calibri"/>
      <family val="2"/>
      <scheme val="minor"/>
    </font>
    <font>
      <b/>
      <i/>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top style="double">
        <color indexed="64"/>
      </top>
      <bottom/>
      <diagonal/>
    </border>
    <border>
      <left/>
      <right style="medium">
        <color indexed="64"/>
      </right>
      <top style="double">
        <color indexed="64"/>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3">
    <xf numFmtId="0" fontId="0" fillId="0" borderId="0" xfId="0"/>
    <xf numFmtId="0" fontId="0" fillId="0" borderId="4" xfId="0" applyBorder="1"/>
    <xf numFmtId="0" fontId="0" fillId="0" borderId="0" xfId="0" applyBorder="1"/>
    <xf numFmtId="0" fontId="0" fillId="0" borderId="6" xfId="0" applyBorder="1"/>
    <xf numFmtId="0" fontId="0" fillId="0" borderId="7" xfId="0" applyBorder="1"/>
    <xf numFmtId="0" fontId="1" fillId="2" borderId="9" xfId="0" applyFont="1" applyFill="1" applyBorder="1" applyAlignment="1">
      <alignment horizontal="center"/>
    </xf>
    <xf numFmtId="0" fontId="1" fillId="2" borderId="10" xfId="0" applyFont="1" applyFill="1" applyBorder="1" applyAlignment="1">
      <alignment horizontal="center"/>
    </xf>
    <xf numFmtId="14" fontId="0" fillId="0" borderId="4" xfId="0" applyNumberFormat="1" applyBorder="1"/>
    <xf numFmtId="0" fontId="0" fillId="0" borderId="17" xfId="0" applyBorder="1"/>
    <xf numFmtId="0" fontId="1" fillId="2" borderId="17" xfId="0" applyFont="1" applyFill="1" applyBorder="1" applyAlignment="1">
      <alignment horizontal="center"/>
    </xf>
    <xf numFmtId="0" fontId="0" fillId="2" borderId="18" xfId="0" applyFont="1" applyFill="1" applyBorder="1" applyAlignment="1">
      <alignment horizontal="left"/>
    </xf>
    <xf numFmtId="0" fontId="0" fillId="2" borderId="19" xfId="0" applyFont="1" applyFill="1" applyBorder="1" applyAlignment="1">
      <alignment horizontal="left"/>
    </xf>
    <xf numFmtId="0" fontId="1" fillId="2" borderId="1" xfId="0" applyFont="1" applyFill="1" applyBorder="1" applyAlignment="1">
      <alignment horizontal="right"/>
    </xf>
    <xf numFmtId="0" fontId="0" fillId="2" borderId="20" xfId="0" applyFont="1" applyFill="1" applyBorder="1" applyAlignment="1">
      <alignment horizontal="left"/>
    </xf>
    <xf numFmtId="0" fontId="1" fillId="2" borderId="4" xfId="0" applyFont="1" applyFill="1" applyBorder="1" applyAlignment="1">
      <alignment horizontal="right"/>
    </xf>
    <xf numFmtId="0" fontId="1" fillId="2" borderId="15" xfId="0" applyFont="1" applyFill="1" applyBorder="1" applyAlignment="1">
      <alignment horizontal="right"/>
    </xf>
    <xf numFmtId="0" fontId="1" fillId="2" borderId="21" xfId="0" applyFont="1" applyFill="1" applyBorder="1" applyAlignment="1">
      <alignment horizontal="center"/>
    </xf>
    <xf numFmtId="0" fontId="1" fillId="2" borderId="22" xfId="0" applyFont="1" applyFill="1" applyBorder="1" applyAlignment="1">
      <alignment horizontal="center"/>
    </xf>
    <xf numFmtId="0" fontId="0" fillId="2" borderId="21" xfId="0" applyFont="1" applyFill="1" applyBorder="1" applyAlignment="1">
      <alignment horizontal="left"/>
    </xf>
    <xf numFmtId="0" fontId="0" fillId="2" borderId="22" xfId="0" applyFont="1" applyFill="1" applyBorder="1" applyAlignment="1">
      <alignment horizontal="center"/>
    </xf>
    <xf numFmtId="0" fontId="1" fillId="2" borderId="23" xfId="0" applyFont="1" applyFill="1" applyBorder="1" applyAlignment="1">
      <alignment horizontal="center"/>
    </xf>
    <xf numFmtId="0" fontId="0" fillId="2" borderId="24" xfId="0" applyFont="1" applyFill="1" applyBorder="1" applyAlignment="1">
      <alignment horizontal="center"/>
    </xf>
    <xf numFmtId="0" fontId="1" fillId="3" borderId="25" xfId="0" applyFont="1" applyFill="1" applyBorder="1" applyAlignment="1">
      <alignment horizontal="center"/>
    </xf>
    <xf numFmtId="0" fontId="1" fillId="2" borderId="17" xfId="0" applyFont="1" applyFill="1" applyBorder="1" applyAlignment="1">
      <alignment horizontal="left"/>
    </xf>
    <xf numFmtId="164" fontId="0" fillId="0" borderId="17" xfId="0" applyNumberFormat="1" applyBorder="1"/>
    <xf numFmtId="0" fontId="0" fillId="0" borderId="0"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0"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0" xfId="0" applyFont="1" applyBorder="1" applyAlignment="1">
      <alignment horizontal="center" vertical="center"/>
    </xf>
    <xf numFmtId="0" fontId="4" fillId="0" borderId="5" xfId="0" applyFont="1" applyBorder="1" applyAlignment="1">
      <alignment horizontal="center" vertical="center"/>
    </xf>
    <xf numFmtId="0" fontId="4" fillId="0" borderId="14" xfId="0" applyFont="1" applyBorder="1" applyAlignment="1">
      <alignment horizontal="center" vertical="center"/>
    </xf>
    <xf numFmtId="0" fontId="4" fillId="0" borderId="16" xfId="0" applyFont="1" applyBorder="1" applyAlignment="1">
      <alignment horizontal="center" vertical="center"/>
    </xf>
    <xf numFmtId="0" fontId="0" fillId="2" borderId="26" xfId="0" applyFont="1" applyFill="1" applyBorder="1" applyAlignment="1">
      <alignment horizontal="center"/>
    </xf>
    <xf numFmtId="0" fontId="0" fillId="2" borderId="27" xfId="0" applyFont="1" applyFill="1" applyBorder="1" applyAlignment="1">
      <alignment horizontal="center"/>
    </xf>
    <xf numFmtId="0" fontId="0" fillId="2" borderId="28" xfId="0" applyFont="1" applyFill="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0"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none"/>
          </c:marker>
          <c:xVal>
            <c:numRef>
              <c:f>ANALYSE!$C$6:$F$6</c:f>
              <c:numCache>
                <c:formatCode>General</c:formatCode>
                <c:ptCount val="4"/>
                <c:pt idx="0">
                  <c:v>100</c:v>
                </c:pt>
                <c:pt idx="1">
                  <c:v>500</c:v>
                </c:pt>
                <c:pt idx="2">
                  <c:v>1024</c:v>
                </c:pt>
                <c:pt idx="3">
                  <c:v>4096</c:v>
                </c:pt>
              </c:numCache>
            </c:numRef>
          </c:xVal>
          <c:yVal>
            <c:numRef>
              <c:f>ANALYSE!$C$7:$F$7</c:f>
              <c:numCache>
                <c:formatCode>General</c:formatCode>
                <c:ptCount val="4"/>
                <c:pt idx="0">
                  <c:v>2428</c:v>
                </c:pt>
                <c:pt idx="1">
                  <c:v>2428</c:v>
                </c:pt>
                <c:pt idx="2">
                  <c:v>2428</c:v>
                </c:pt>
                <c:pt idx="3">
                  <c:v>2428</c:v>
                </c:pt>
              </c:numCache>
            </c:numRef>
          </c:yVal>
          <c:smooth val="0"/>
        </c:ser>
        <c:ser>
          <c:idx val="1"/>
          <c:order val="1"/>
          <c:spPr>
            <a:ln w="19050" cap="rnd">
              <a:solidFill>
                <a:schemeClr val="accent2"/>
              </a:solidFill>
              <a:round/>
            </a:ln>
            <a:effectLst/>
          </c:spPr>
          <c:marker>
            <c:symbol val="none"/>
          </c:marker>
          <c:xVal>
            <c:numRef>
              <c:f>ANALYSE!$C$6:$F$6</c:f>
              <c:numCache>
                <c:formatCode>General</c:formatCode>
                <c:ptCount val="4"/>
                <c:pt idx="0">
                  <c:v>100</c:v>
                </c:pt>
                <c:pt idx="1">
                  <c:v>500</c:v>
                </c:pt>
                <c:pt idx="2">
                  <c:v>1024</c:v>
                </c:pt>
                <c:pt idx="3">
                  <c:v>4096</c:v>
                </c:pt>
              </c:numCache>
            </c:numRef>
          </c:xVal>
          <c:yVal>
            <c:numRef>
              <c:f>ANALYSE!$C$9:$F$9</c:f>
              <c:numCache>
                <c:formatCode>General</c:formatCode>
                <c:ptCount val="4"/>
                <c:pt idx="0">
                  <c:v>1852</c:v>
                </c:pt>
                <c:pt idx="1">
                  <c:v>1740</c:v>
                </c:pt>
                <c:pt idx="2">
                  <c:v>1706</c:v>
                </c:pt>
                <c:pt idx="3">
                  <c:v>1659</c:v>
                </c:pt>
              </c:numCache>
            </c:numRef>
          </c:yVal>
          <c:smooth val="0"/>
        </c:ser>
        <c:ser>
          <c:idx val="2"/>
          <c:order val="2"/>
          <c:spPr>
            <a:ln w="19050" cap="rnd">
              <a:solidFill>
                <a:schemeClr val="accent3"/>
              </a:solidFill>
              <a:round/>
            </a:ln>
            <a:effectLst/>
          </c:spPr>
          <c:marker>
            <c:symbol val="none"/>
          </c:marker>
          <c:xVal>
            <c:numRef>
              <c:f>ANALYSE!$C$6:$F$6</c:f>
              <c:numCache>
                <c:formatCode>General</c:formatCode>
                <c:ptCount val="4"/>
                <c:pt idx="0">
                  <c:v>100</c:v>
                </c:pt>
                <c:pt idx="1">
                  <c:v>500</c:v>
                </c:pt>
                <c:pt idx="2">
                  <c:v>1024</c:v>
                </c:pt>
                <c:pt idx="3">
                  <c:v>4096</c:v>
                </c:pt>
              </c:numCache>
            </c:numRef>
          </c:xVal>
          <c:yVal>
            <c:numRef>
              <c:f>ANALYSE!$C$8:$F$8</c:f>
              <c:numCache>
                <c:formatCode>General</c:formatCode>
                <c:ptCount val="4"/>
                <c:pt idx="0">
                  <c:v>2487</c:v>
                </c:pt>
                <c:pt idx="1">
                  <c:v>2470</c:v>
                </c:pt>
                <c:pt idx="2">
                  <c:v>2496</c:v>
                </c:pt>
                <c:pt idx="3">
                  <c:v>2436</c:v>
                </c:pt>
              </c:numCache>
            </c:numRef>
          </c:yVal>
          <c:smooth val="0"/>
        </c:ser>
        <c:ser>
          <c:idx val="3"/>
          <c:order val="3"/>
          <c:spPr>
            <a:ln w="19050" cap="rnd">
              <a:solidFill>
                <a:schemeClr val="accent4"/>
              </a:solidFill>
              <a:round/>
            </a:ln>
            <a:effectLst/>
          </c:spPr>
          <c:marker>
            <c:symbol val="none"/>
          </c:marker>
          <c:xVal>
            <c:numRef>
              <c:f>ANALYSE!$C$6:$F$6</c:f>
              <c:numCache>
                <c:formatCode>General</c:formatCode>
                <c:ptCount val="4"/>
                <c:pt idx="0">
                  <c:v>100</c:v>
                </c:pt>
                <c:pt idx="1">
                  <c:v>500</c:v>
                </c:pt>
                <c:pt idx="2">
                  <c:v>1024</c:v>
                </c:pt>
                <c:pt idx="3">
                  <c:v>4096</c:v>
                </c:pt>
              </c:numCache>
            </c:numRef>
          </c:xVal>
          <c:yVal>
            <c:numRef>
              <c:f>ANALYSE!$C$10:$F$10</c:f>
              <c:numCache>
                <c:formatCode>General</c:formatCode>
                <c:ptCount val="4"/>
                <c:pt idx="0">
                  <c:v>1897</c:v>
                </c:pt>
                <c:pt idx="1">
                  <c:v>1927</c:v>
                </c:pt>
                <c:pt idx="2">
                  <c:v>1899</c:v>
                </c:pt>
                <c:pt idx="3">
                  <c:v>1918</c:v>
                </c:pt>
              </c:numCache>
            </c:numRef>
          </c:yVal>
          <c:smooth val="0"/>
        </c:ser>
        <c:dLbls>
          <c:showLegendKey val="0"/>
          <c:showVal val="0"/>
          <c:showCatName val="0"/>
          <c:showSerName val="0"/>
          <c:showPercent val="0"/>
          <c:showBubbleSize val="0"/>
        </c:dLbls>
        <c:axId val="205899776"/>
        <c:axId val="205900168"/>
      </c:scatterChart>
      <c:valAx>
        <c:axId val="205899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5900168"/>
        <c:crosses val="autoZero"/>
        <c:crossBetween val="midCat"/>
      </c:valAx>
      <c:valAx>
        <c:axId val="205900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5899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17</xdr:row>
      <xdr:rowOff>9526</xdr:rowOff>
    </xdr:from>
    <xdr:to>
      <xdr:col>11</xdr:col>
      <xdr:colOff>19050</xdr:colOff>
      <xdr:row>23</xdr:row>
      <xdr:rowOff>171710</xdr:rowOff>
    </xdr:to>
    <xdr:pic>
      <xdr:nvPicPr>
        <xdr:cNvPr id="2" name="Picture 2"/>
        <xdr:cNvPicPr>
          <a:picLocks noChangeAspect="1" noChangeArrowheads="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bwMode="auto">
        <a:xfrm>
          <a:off x="781050" y="3267076"/>
          <a:ext cx="7620000" cy="1305184"/>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458196</xdr:colOff>
      <xdr:row>43</xdr:row>
      <xdr:rowOff>179293</xdr:rowOff>
    </xdr:from>
    <xdr:to>
      <xdr:col>6</xdr:col>
      <xdr:colOff>515820</xdr:colOff>
      <xdr:row>58</xdr:row>
      <xdr:rowOff>172010</xdr:rowOff>
    </xdr:to>
    <xdr:pic>
      <xdr:nvPicPr>
        <xdr:cNvPr id="2" name="Image 1"/>
        <xdr:cNvPicPr>
          <a:picLocks noChangeAspect="1"/>
        </xdr:cNvPicPr>
      </xdr:nvPicPr>
      <xdr:blipFill>
        <a:blip xmlns:r="http://schemas.openxmlformats.org/officeDocument/2006/relationships" r:embed="rId1"/>
        <a:stretch>
          <a:fillRect/>
        </a:stretch>
      </xdr:blipFill>
      <xdr:spPr>
        <a:xfrm>
          <a:off x="2749176" y="8735607"/>
          <a:ext cx="4171429" cy="2980952"/>
        </a:xfrm>
        <a:prstGeom prst="rect">
          <a:avLst/>
        </a:prstGeom>
        <a:ln>
          <a:solidFill>
            <a:schemeClr val="accent1"/>
          </a:solidFill>
        </a:ln>
      </xdr:spPr>
    </xdr:pic>
    <xdr:clientData/>
  </xdr:twoCellAnchor>
  <xdr:twoCellAnchor editAs="oneCell">
    <xdr:from>
      <xdr:col>1</xdr:col>
      <xdr:colOff>856629</xdr:colOff>
      <xdr:row>9</xdr:row>
      <xdr:rowOff>189253</xdr:rowOff>
    </xdr:from>
    <xdr:to>
      <xdr:col>11</xdr:col>
      <xdr:colOff>428472</xdr:colOff>
      <xdr:row>30</xdr:row>
      <xdr:rowOff>43819</xdr:rowOff>
    </xdr:to>
    <xdr:pic>
      <xdr:nvPicPr>
        <xdr:cNvPr id="3" name="Image 2"/>
        <xdr:cNvPicPr>
          <a:picLocks noChangeAspect="1"/>
        </xdr:cNvPicPr>
      </xdr:nvPicPr>
      <xdr:blipFill>
        <a:blip xmlns:r="http://schemas.openxmlformats.org/officeDocument/2006/relationships" r:embed="rId2"/>
        <a:stretch>
          <a:fillRect/>
        </a:stretch>
      </xdr:blipFill>
      <xdr:spPr>
        <a:xfrm>
          <a:off x="1733178" y="1972233"/>
          <a:ext cx="10200000" cy="4038095"/>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728132</xdr:colOff>
      <xdr:row>11</xdr:row>
      <xdr:rowOff>177800</xdr:rowOff>
    </xdr:from>
    <xdr:to>
      <xdr:col>5</xdr:col>
      <xdr:colOff>143932</xdr:colOff>
      <xdr:row>26</xdr:row>
      <xdr:rowOff>0</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3"/>
  <sheetViews>
    <sheetView zoomScale="85" zoomScaleNormal="85" workbookViewId="0">
      <selection activeCell="E28" sqref="E28:K28"/>
    </sheetView>
  </sheetViews>
  <sheetFormatPr baseColWidth="10" defaultRowHeight="15.35" x14ac:dyDescent="0.3"/>
  <sheetData>
    <row r="1" spans="2:11" ht="16" thickBot="1" x14ac:dyDescent="0.35"/>
    <row r="2" spans="2:11" x14ac:dyDescent="0.3">
      <c r="B2" s="29" t="s">
        <v>0</v>
      </c>
      <c r="C2" s="30"/>
      <c r="D2" s="30"/>
      <c r="E2" s="30"/>
      <c r="F2" s="30"/>
      <c r="G2" s="30"/>
      <c r="H2" s="30"/>
      <c r="I2" s="30"/>
      <c r="J2" s="30"/>
      <c r="K2" s="31"/>
    </row>
    <row r="3" spans="2:11" x14ac:dyDescent="0.3">
      <c r="B3" s="32"/>
      <c r="C3" s="33"/>
      <c r="D3" s="33"/>
      <c r="E3" s="33"/>
      <c r="F3" s="33"/>
      <c r="G3" s="33"/>
      <c r="H3" s="33"/>
      <c r="I3" s="33"/>
      <c r="J3" s="33"/>
      <c r="K3" s="34"/>
    </row>
    <row r="4" spans="2:11" x14ac:dyDescent="0.3">
      <c r="B4" s="32"/>
      <c r="C4" s="33"/>
      <c r="D4" s="33"/>
      <c r="E4" s="33"/>
      <c r="F4" s="33"/>
      <c r="G4" s="33"/>
      <c r="H4" s="33"/>
      <c r="I4" s="33"/>
      <c r="J4" s="33"/>
      <c r="K4" s="34"/>
    </row>
    <row r="5" spans="2:11" x14ac:dyDescent="0.3">
      <c r="B5" s="32"/>
      <c r="C5" s="33"/>
      <c r="D5" s="33"/>
      <c r="E5" s="33"/>
      <c r="F5" s="33"/>
      <c r="G5" s="33"/>
      <c r="H5" s="33"/>
      <c r="I5" s="33"/>
      <c r="J5" s="33"/>
      <c r="K5" s="34"/>
    </row>
    <row r="6" spans="2:11" x14ac:dyDescent="0.3">
      <c r="B6" s="32"/>
      <c r="C6" s="33"/>
      <c r="D6" s="33"/>
      <c r="E6" s="33"/>
      <c r="F6" s="33"/>
      <c r="G6" s="33"/>
      <c r="H6" s="33"/>
      <c r="I6" s="33"/>
      <c r="J6" s="33"/>
      <c r="K6" s="34"/>
    </row>
    <row r="7" spans="2:11" x14ac:dyDescent="0.3">
      <c r="B7" s="32"/>
      <c r="C7" s="33"/>
      <c r="D7" s="33"/>
      <c r="E7" s="33"/>
      <c r="F7" s="33"/>
      <c r="G7" s="33"/>
      <c r="H7" s="33"/>
      <c r="I7" s="33"/>
      <c r="J7" s="33"/>
      <c r="K7" s="34"/>
    </row>
    <row r="8" spans="2:11" x14ac:dyDescent="0.3">
      <c r="B8" s="32"/>
      <c r="C8" s="33"/>
      <c r="D8" s="33"/>
      <c r="E8" s="33"/>
      <c r="F8" s="33"/>
      <c r="G8" s="33"/>
      <c r="H8" s="33"/>
      <c r="I8" s="33"/>
      <c r="J8" s="33"/>
      <c r="K8" s="34"/>
    </row>
    <row r="9" spans="2:11" x14ac:dyDescent="0.3">
      <c r="B9" s="32"/>
      <c r="C9" s="33"/>
      <c r="D9" s="33"/>
      <c r="E9" s="33"/>
      <c r="F9" s="33"/>
      <c r="G9" s="33"/>
      <c r="H9" s="33"/>
      <c r="I9" s="33"/>
      <c r="J9" s="33"/>
      <c r="K9" s="34"/>
    </row>
    <row r="10" spans="2:11" x14ac:dyDescent="0.3">
      <c r="B10" s="32"/>
      <c r="C10" s="33"/>
      <c r="D10" s="33"/>
      <c r="E10" s="33"/>
      <c r="F10" s="33"/>
      <c r="G10" s="33"/>
      <c r="H10" s="33"/>
      <c r="I10" s="33"/>
      <c r="J10" s="33"/>
      <c r="K10" s="34"/>
    </row>
    <row r="11" spans="2:11" x14ac:dyDescent="0.3">
      <c r="B11" s="32"/>
      <c r="C11" s="33"/>
      <c r="D11" s="33"/>
      <c r="E11" s="33"/>
      <c r="F11" s="33"/>
      <c r="G11" s="33"/>
      <c r="H11" s="33"/>
      <c r="I11" s="33"/>
      <c r="J11" s="33"/>
      <c r="K11" s="34"/>
    </row>
    <row r="12" spans="2:11" x14ac:dyDescent="0.3">
      <c r="B12" s="32"/>
      <c r="C12" s="33"/>
      <c r="D12" s="33"/>
      <c r="E12" s="33"/>
      <c r="F12" s="33"/>
      <c r="G12" s="33"/>
      <c r="H12" s="33"/>
      <c r="I12" s="33"/>
      <c r="J12" s="33"/>
      <c r="K12" s="34"/>
    </row>
    <row r="13" spans="2:11" x14ac:dyDescent="0.3">
      <c r="B13" s="32"/>
      <c r="C13" s="33"/>
      <c r="D13" s="33"/>
      <c r="E13" s="33"/>
      <c r="F13" s="33"/>
      <c r="G13" s="33"/>
      <c r="H13" s="33"/>
      <c r="I13" s="33"/>
      <c r="J13" s="33"/>
      <c r="K13" s="34"/>
    </row>
    <row r="14" spans="2:11" x14ac:dyDescent="0.3">
      <c r="B14" s="32"/>
      <c r="C14" s="33"/>
      <c r="D14" s="33"/>
      <c r="E14" s="33"/>
      <c r="F14" s="33"/>
      <c r="G14" s="33"/>
      <c r="H14" s="33"/>
      <c r="I14" s="33"/>
      <c r="J14" s="33"/>
      <c r="K14" s="34"/>
    </row>
    <row r="15" spans="2:11" x14ac:dyDescent="0.3">
      <c r="B15" s="32"/>
      <c r="C15" s="33"/>
      <c r="D15" s="33"/>
      <c r="E15" s="33"/>
      <c r="F15" s="33"/>
      <c r="G15" s="33"/>
      <c r="H15" s="33"/>
      <c r="I15" s="33"/>
      <c r="J15" s="33"/>
      <c r="K15" s="34"/>
    </row>
    <row r="16" spans="2:11" ht="16" thickBot="1" x14ac:dyDescent="0.35">
      <c r="B16" s="35"/>
      <c r="C16" s="36"/>
      <c r="D16" s="36"/>
      <c r="E16" s="36"/>
      <c r="F16" s="36"/>
      <c r="G16" s="36"/>
      <c r="H16" s="36"/>
      <c r="I16" s="36"/>
      <c r="J16" s="36"/>
      <c r="K16" s="37"/>
    </row>
    <row r="26" spans="2:11" ht="16" thickBot="1" x14ac:dyDescent="0.35"/>
    <row r="27" spans="2:11" ht="16" thickBot="1" x14ac:dyDescent="0.35">
      <c r="B27" s="5" t="s">
        <v>1</v>
      </c>
      <c r="C27" s="6" t="s">
        <v>2</v>
      </c>
      <c r="D27" s="6" t="s">
        <v>3</v>
      </c>
      <c r="E27" s="38" t="s">
        <v>4</v>
      </c>
      <c r="F27" s="38"/>
      <c r="G27" s="38"/>
      <c r="H27" s="38"/>
      <c r="I27" s="38"/>
      <c r="J27" s="38"/>
      <c r="K27" s="39"/>
    </row>
    <row r="28" spans="2:11" ht="16" thickTop="1" x14ac:dyDescent="0.3">
      <c r="B28" s="7">
        <v>42290</v>
      </c>
      <c r="C28" s="2">
        <v>1</v>
      </c>
      <c r="D28" s="2" t="s">
        <v>5</v>
      </c>
      <c r="E28" s="40" t="s">
        <v>6</v>
      </c>
      <c r="F28" s="40"/>
      <c r="G28" s="40"/>
      <c r="H28" s="40"/>
      <c r="I28" s="40"/>
      <c r="J28" s="40"/>
      <c r="K28" s="41"/>
    </row>
    <row r="29" spans="2:11" x14ac:dyDescent="0.3">
      <c r="B29" s="1"/>
      <c r="C29" s="2"/>
      <c r="D29" s="2"/>
      <c r="E29" s="25"/>
      <c r="F29" s="25"/>
      <c r="G29" s="25"/>
      <c r="H29" s="25"/>
      <c r="I29" s="25"/>
      <c r="J29" s="25"/>
      <c r="K29" s="26"/>
    </row>
    <row r="30" spans="2:11" x14ac:dyDescent="0.3">
      <c r="B30" s="1"/>
      <c r="C30" s="2"/>
      <c r="D30" s="2"/>
      <c r="E30" s="25"/>
      <c r="F30" s="25"/>
      <c r="G30" s="25"/>
      <c r="H30" s="25"/>
      <c r="I30" s="25"/>
      <c r="J30" s="25"/>
      <c r="K30" s="26"/>
    </row>
    <row r="31" spans="2:11" x14ac:dyDescent="0.3">
      <c r="B31" s="1"/>
      <c r="C31" s="2"/>
      <c r="D31" s="2"/>
      <c r="E31" s="25"/>
      <c r="F31" s="25"/>
      <c r="G31" s="25"/>
      <c r="H31" s="25"/>
      <c r="I31" s="25"/>
      <c r="J31" s="25"/>
      <c r="K31" s="26"/>
    </row>
    <row r="32" spans="2:11" x14ac:dyDescent="0.3">
      <c r="B32" s="1"/>
      <c r="C32" s="2"/>
      <c r="D32" s="2"/>
      <c r="E32" s="25"/>
      <c r="F32" s="25"/>
      <c r="G32" s="25"/>
      <c r="H32" s="25"/>
      <c r="I32" s="25"/>
      <c r="J32" s="25"/>
      <c r="K32" s="26"/>
    </row>
    <row r="33" spans="2:11" ht="16" thickBot="1" x14ac:dyDescent="0.35">
      <c r="B33" s="3"/>
      <c r="C33" s="4"/>
      <c r="D33" s="4"/>
      <c r="E33" s="27"/>
      <c r="F33" s="27"/>
      <c r="G33" s="27"/>
      <c r="H33" s="27"/>
      <c r="I33" s="27"/>
      <c r="J33" s="27"/>
      <c r="K33" s="28"/>
    </row>
  </sheetData>
  <mergeCells count="8">
    <mergeCell ref="E32:K32"/>
    <mergeCell ref="E33:K33"/>
    <mergeCell ref="B2:K16"/>
    <mergeCell ref="E27:K27"/>
    <mergeCell ref="E28:K28"/>
    <mergeCell ref="E29:K29"/>
    <mergeCell ref="E30:K30"/>
    <mergeCell ref="E31:K3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8"/>
  <sheetViews>
    <sheetView topLeftCell="A25" zoomScale="85" zoomScaleNormal="85" workbookViewId="0">
      <selection activeCell="D39" sqref="D39"/>
    </sheetView>
  </sheetViews>
  <sheetFormatPr baseColWidth="10" defaultRowHeight="15.35" x14ac:dyDescent="0.3"/>
  <cols>
    <col min="2" max="2" width="18.5546875" customWidth="1"/>
    <col min="3" max="5" width="14.44140625" customWidth="1"/>
    <col min="6" max="6" width="10.44140625" bestFit="1" customWidth="1"/>
    <col min="7" max="7" width="12.5546875" bestFit="1" customWidth="1"/>
    <col min="8" max="8" width="14.44140625" bestFit="1" customWidth="1"/>
    <col min="9" max="9" width="16.88671875" customWidth="1"/>
    <col min="13" max="13" width="16.88671875" customWidth="1"/>
  </cols>
  <sheetData>
    <row r="1" spans="2:13" ht="16" thickBot="1" x14ac:dyDescent="0.35"/>
    <row r="2" spans="2:13" ht="15" customHeight="1" x14ac:dyDescent="0.3">
      <c r="B2" s="51" t="s">
        <v>14</v>
      </c>
      <c r="C2" s="52"/>
      <c r="D2" s="52"/>
      <c r="E2" s="52"/>
      <c r="F2" s="52"/>
      <c r="G2" s="52"/>
      <c r="H2" s="52"/>
      <c r="I2" s="52"/>
      <c r="J2" s="52"/>
      <c r="K2" s="52"/>
      <c r="L2" s="52"/>
      <c r="M2" s="53"/>
    </row>
    <row r="3" spans="2:13" ht="15.85" customHeight="1" thickBot="1" x14ac:dyDescent="0.35">
      <c r="B3" s="54"/>
      <c r="C3" s="55"/>
      <c r="D3" s="55"/>
      <c r="E3" s="55"/>
      <c r="F3" s="55"/>
      <c r="G3" s="55"/>
      <c r="H3" s="55"/>
      <c r="I3" s="55"/>
      <c r="J3" s="55"/>
      <c r="K3" s="55"/>
      <c r="L3" s="55"/>
      <c r="M3" s="56"/>
    </row>
    <row r="5" spans="2:13" ht="16" thickBot="1" x14ac:dyDescent="0.35"/>
    <row r="6" spans="2:13" ht="15.35" customHeight="1" x14ac:dyDescent="0.3">
      <c r="B6" s="42" t="s">
        <v>30</v>
      </c>
      <c r="C6" s="43"/>
      <c r="D6" s="43"/>
      <c r="E6" s="43"/>
      <c r="F6" s="43"/>
      <c r="G6" s="43"/>
      <c r="H6" s="43"/>
      <c r="I6" s="43"/>
      <c r="J6" s="43"/>
      <c r="K6" s="43"/>
      <c r="L6" s="43"/>
      <c r="M6" s="44"/>
    </row>
    <row r="7" spans="2:13" x14ac:dyDescent="0.3">
      <c r="B7" s="45"/>
      <c r="C7" s="46"/>
      <c r="D7" s="46"/>
      <c r="E7" s="46"/>
      <c r="F7" s="46"/>
      <c r="G7" s="46"/>
      <c r="H7" s="46"/>
      <c r="I7" s="46"/>
      <c r="J7" s="46"/>
      <c r="K7" s="46"/>
      <c r="L7" s="46"/>
      <c r="M7" s="47"/>
    </row>
    <row r="8" spans="2:13" x14ac:dyDescent="0.3">
      <c r="B8" s="45"/>
      <c r="C8" s="46"/>
      <c r="D8" s="46"/>
      <c r="E8" s="46"/>
      <c r="F8" s="46"/>
      <c r="G8" s="46"/>
      <c r="H8" s="46"/>
      <c r="I8" s="46"/>
      <c r="J8" s="46"/>
      <c r="K8" s="46"/>
      <c r="L8" s="46"/>
      <c r="M8" s="47"/>
    </row>
    <row r="9" spans="2:13" x14ac:dyDescent="0.3">
      <c r="B9" s="45"/>
      <c r="C9" s="46"/>
      <c r="D9" s="46"/>
      <c r="E9" s="46"/>
      <c r="F9" s="46"/>
      <c r="G9" s="46"/>
      <c r="H9" s="46"/>
      <c r="I9" s="46"/>
      <c r="J9" s="46"/>
      <c r="K9" s="46"/>
      <c r="L9" s="46"/>
      <c r="M9" s="47"/>
    </row>
    <row r="10" spans="2:13" x14ac:dyDescent="0.3">
      <c r="B10" s="45"/>
      <c r="C10" s="46"/>
      <c r="D10" s="46"/>
      <c r="E10" s="46"/>
      <c r="F10" s="46"/>
      <c r="G10" s="46"/>
      <c r="H10" s="46"/>
      <c r="I10" s="46"/>
      <c r="J10" s="46"/>
      <c r="K10" s="46"/>
      <c r="L10" s="46"/>
      <c r="M10" s="47"/>
    </row>
    <row r="11" spans="2:13" x14ac:dyDescent="0.3">
      <c r="B11" s="45"/>
      <c r="C11" s="46"/>
      <c r="D11" s="46"/>
      <c r="E11" s="46"/>
      <c r="F11" s="46"/>
      <c r="G11" s="46"/>
      <c r="H11" s="46"/>
      <c r="I11" s="46"/>
      <c r="J11" s="46"/>
      <c r="K11" s="46"/>
      <c r="L11" s="46"/>
      <c r="M11" s="47"/>
    </row>
    <row r="12" spans="2:13" x14ac:dyDescent="0.3">
      <c r="B12" s="45"/>
      <c r="C12" s="46"/>
      <c r="D12" s="46"/>
      <c r="E12" s="46"/>
      <c r="F12" s="46"/>
      <c r="G12" s="46"/>
      <c r="H12" s="46"/>
      <c r="I12" s="46"/>
      <c r="J12" s="46"/>
      <c r="K12" s="46"/>
      <c r="L12" s="46"/>
      <c r="M12" s="47"/>
    </row>
    <row r="13" spans="2:13" x14ac:dyDescent="0.3">
      <c r="B13" s="45"/>
      <c r="C13" s="46"/>
      <c r="D13" s="46"/>
      <c r="E13" s="46"/>
      <c r="F13" s="46"/>
      <c r="G13" s="46"/>
      <c r="H13" s="46"/>
      <c r="I13" s="46"/>
      <c r="J13" s="46"/>
      <c r="K13" s="46"/>
      <c r="L13" s="46"/>
      <c r="M13" s="47"/>
    </row>
    <row r="14" spans="2:13" x14ac:dyDescent="0.3">
      <c r="B14" s="45"/>
      <c r="C14" s="46"/>
      <c r="D14" s="46"/>
      <c r="E14" s="46"/>
      <c r="F14" s="46"/>
      <c r="G14" s="46"/>
      <c r="H14" s="46"/>
      <c r="I14" s="46"/>
      <c r="J14" s="46"/>
      <c r="K14" s="46"/>
      <c r="L14" s="46"/>
      <c r="M14" s="47"/>
    </row>
    <row r="15" spans="2:13" x14ac:dyDescent="0.3">
      <c r="B15" s="45"/>
      <c r="C15" s="46"/>
      <c r="D15" s="46"/>
      <c r="E15" s="46"/>
      <c r="F15" s="46"/>
      <c r="G15" s="46"/>
      <c r="H15" s="46"/>
      <c r="I15" s="46"/>
      <c r="J15" s="46"/>
      <c r="K15" s="46"/>
      <c r="L15" s="46"/>
      <c r="M15" s="47"/>
    </row>
    <row r="16" spans="2:13" x14ac:dyDescent="0.3">
      <c r="B16" s="45"/>
      <c r="C16" s="46"/>
      <c r="D16" s="46"/>
      <c r="E16" s="46"/>
      <c r="F16" s="46"/>
      <c r="G16" s="46"/>
      <c r="H16" s="46"/>
      <c r="I16" s="46"/>
      <c r="J16" s="46"/>
      <c r="K16" s="46"/>
      <c r="L16" s="46"/>
      <c r="M16" s="47"/>
    </row>
    <row r="17" spans="2:13" x14ac:dyDescent="0.3">
      <c r="B17" s="45"/>
      <c r="C17" s="46"/>
      <c r="D17" s="46"/>
      <c r="E17" s="46"/>
      <c r="F17" s="46"/>
      <c r="G17" s="46"/>
      <c r="H17" s="46"/>
      <c r="I17" s="46"/>
      <c r="J17" s="46"/>
      <c r="K17" s="46"/>
      <c r="L17" s="46"/>
      <c r="M17" s="47"/>
    </row>
    <row r="18" spans="2:13" x14ac:dyDescent="0.3">
      <c r="B18" s="45"/>
      <c r="C18" s="46"/>
      <c r="D18" s="46"/>
      <c r="E18" s="46"/>
      <c r="F18" s="46"/>
      <c r="G18" s="46"/>
      <c r="H18" s="46"/>
      <c r="I18" s="46"/>
      <c r="J18" s="46"/>
      <c r="K18" s="46"/>
      <c r="L18" s="46"/>
      <c r="M18" s="47"/>
    </row>
    <row r="19" spans="2:13" x14ac:dyDescent="0.3">
      <c r="B19" s="45"/>
      <c r="C19" s="46"/>
      <c r="D19" s="46"/>
      <c r="E19" s="46"/>
      <c r="F19" s="46"/>
      <c r="G19" s="46"/>
      <c r="H19" s="46"/>
      <c r="I19" s="46"/>
      <c r="J19" s="46"/>
      <c r="K19" s="46"/>
      <c r="L19" s="46"/>
      <c r="M19" s="47"/>
    </row>
    <row r="20" spans="2:13" x14ac:dyDescent="0.3">
      <c r="B20" s="45"/>
      <c r="C20" s="46"/>
      <c r="D20" s="46"/>
      <c r="E20" s="46"/>
      <c r="F20" s="46"/>
      <c r="G20" s="46"/>
      <c r="H20" s="46"/>
      <c r="I20" s="46"/>
      <c r="J20" s="46"/>
      <c r="K20" s="46"/>
      <c r="L20" s="46"/>
      <c r="M20" s="47"/>
    </row>
    <row r="21" spans="2:13" x14ac:dyDescent="0.3">
      <c r="B21" s="45"/>
      <c r="C21" s="46"/>
      <c r="D21" s="46"/>
      <c r="E21" s="46"/>
      <c r="F21" s="46"/>
      <c r="G21" s="46"/>
      <c r="H21" s="46"/>
      <c r="I21" s="46"/>
      <c r="J21" s="46"/>
      <c r="K21" s="46"/>
      <c r="L21" s="46"/>
      <c r="M21" s="47"/>
    </row>
    <row r="22" spans="2:13" x14ac:dyDescent="0.3">
      <c r="B22" s="45"/>
      <c r="C22" s="46"/>
      <c r="D22" s="46"/>
      <c r="E22" s="46"/>
      <c r="F22" s="46"/>
      <c r="G22" s="46"/>
      <c r="H22" s="46"/>
      <c r="I22" s="46"/>
      <c r="J22" s="46"/>
      <c r="K22" s="46"/>
      <c r="L22" s="46"/>
      <c r="M22" s="47"/>
    </row>
    <row r="23" spans="2:13" x14ac:dyDescent="0.3">
      <c r="B23" s="45"/>
      <c r="C23" s="46"/>
      <c r="D23" s="46"/>
      <c r="E23" s="46"/>
      <c r="F23" s="46"/>
      <c r="G23" s="46"/>
      <c r="H23" s="46"/>
      <c r="I23" s="46"/>
      <c r="J23" s="46"/>
      <c r="K23" s="46"/>
      <c r="L23" s="46"/>
      <c r="M23" s="47"/>
    </row>
    <row r="24" spans="2:13" x14ac:dyDescent="0.3">
      <c r="B24" s="45"/>
      <c r="C24" s="46"/>
      <c r="D24" s="46"/>
      <c r="E24" s="46"/>
      <c r="F24" s="46"/>
      <c r="G24" s="46"/>
      <c r="H24" s="46"/>
      <c r="I24" s="46"/>
      <c r="J24" s="46"/>
      <c r="K24" s="46"/>
      <c r="L24" s="46"/>
      <c r="M24" s="47"/>
    </row>
    <row r="25" spans="2:13" x14ac:dyDescent="0.3">
      <c r="B25" s="45"/>
      <c r="C25" s="46"/>
      <c r="D25" s="46"/>
      <c r="E25" s="46"/>
      <c r="F25" s="46"/>
      <c r="G25" s="46"/>
      <c r="H25" s="46"/>
      <c r="I25" s="46"/>
      <c r="J25" s="46"/>
      <c r="K25" s="46"/>
      <c r="L25" s="46"/>
      <c r="M25" s="47"/>
    </row>
    <row r="26" spans="2:13" x14ac:dyDescent="0.3">
      <c r="B26" s="45"/>
      <c r="C26" s="46"/>
      <c r="D26" s="46"/>
      <c r="E26" s="46"/>
      <c r="F26" s="46"/>
      <c r="G26" s="46"/>
      <c r="H26" s="46"/>
      <c r="I26" s="46"/>
      <c r="J26" s="46"/>
      <c r="K26" s="46"/>
      <c r="L26" s="46"/>
      <c r="M26" s="47"/>
    </row>
    <row r="27" spans="2:13" x14ac:dyDescent="0.3">
      <c r="B27" s="45"/>
      <c r="C27" s="46"/>
      <c r="D27" s="46"/>
      <c r="E27" s="46"/>
      <c r="F27" s="46"/>
      <c r="G27" s="46"/>
      <c r="H27" s="46"/>
      <c r="I27" s="46"/>
      <c r="J27" s="46"/>
      <c r="K27" s="46"/>
      <c r="L27" s="46"/>
      <c r="M27" s="47"/>
    </row>
    <row r="28" spans="2:13" x14ac:dyDescent="0.3">
      <c r="B28" s="45"/>
      <c r="C28" s="46"/>
      <c r="D28" s="46"/>
      <c r="E28" s="46"/>
      <c r="F28" s="46"/>
      <c r="G28" s="46"/>
      <c r="H28" s="46"/>
      <c r="I28" s="46"/>
      <c r="J28" s="46"/>
      <c r="K28" s="46"/>
      <c r="L28" s="46"/>
      <c r="M28" s="47"/>
    </row>
    <row r="29" spans="2:13" x14ac:dyDescent="0.3">
      <c r="B29" s="45"/>
      <c r="C29" s="46"/>
      <c r="D29" s="46"/>
      <c r="E29" s="46"/>
      <c r="F29" s="46"/>
      <c r="G29" s="46"/>
      <c r="H29" s="46"/>
      <c r="I29" s="46"/>
      <c r="J29" s="46"/>
      <c r="K29" s="46"/>
      <c r="L29" s="46"/>
      <c r="M29" s="47"/>
    </row>
    <row r="30" spans="2:13" x14ac:dyDescent="0.3">
      <c r="B30" s="45"/>
      <c r="C30" s="46"/>
      <c r="D30" s="46"/>
      <c r="E30" s="46"/>
      <c r="F30" s="46"/>
      <c r="G30" s="46"/>
      <c r="H30" s="46"/>
      <c r="I30" s="46"/>
      <c r="J30" s="46"/>
      <c r="K30" s="46"/>
      <c r="L30" s="46"/>
      <c r="M30" s="47"/>
    </row>
    <row r="31" spans="2:13" x14ac:dyDescent="0.3">
      <c r="B31" s="45"/>
      <c r="C31" s="46"/>
      <c r="D31" s="46"/>
      <c r="E31" s="46"/>
      <c r="F31" s="46"/>
      <c r="G31" s="46"/>
      <c r="H31" s="46"/>
      <c r="I31" s="46"/>
      <c r="J31" s="46"/>
      <c r="K31" s="46"/>
      <c r="L31" s="46"/>
      <c r="M31" s="47"/>
    </row>
    <row r="32" spans="2:13" x14ac:dyDescent="0.3">
      <c r="B32" s="45"/>
      <c r="C32" s="46"/>
      <c r="D32" s="46"/>
      <c r="E32" s="46"/>
      <c r="F32" s="46"/>
      <c r="G32" s="46"/>
      <c r="H32" s="46"/>
      <c r="I32" s="46"/>
      <c r="J32" s="46"/>
      <c r="K32" s="46"/>
      <c r="L32" s="46"/>
      <c r="M32" s="47"/>
    </row>
    <row r="33" spans="2:13" x14ac:dyDescent="0.3">
      <c r="B33" s="45"/>
      <c r="C33" s="46"/>
      <c r="D33" s="46"/>
      <c r="E33" s="46"/>
      <c r="F33" s="46"/>
      <c r="G33" s="46"/>
      <c r="H33" s="46"/>
      <c r="I33" s="46"/>
      <c r="J33" s="46"/>
      <c r="K33" s="46"/>
      <c r="L33" s="46"/>
      <c r="M33" s="47"/>
    </row>
    <row r="34" spans="2:13" x14ac:dyDescent="0.3">
      <c r="B34" s="45"/>
      <c r="C34" s="46"/>
      <c r="D34" s="46"/>
      <c r="E34" s="46"/>
      <c r="F34" s="46"/>
      <c r="G34" s="46"/>
      <c r="H34" s="46"/>
      <c r="I34" s="46"/>
      <c r="J34" s="46"/>
      <c r="K34" s="46"/>
      <c r="L34" s="46"/>
      <c r="M34" s="47"/>
    </row>
    <row r="35" spans="2:13" x14ac:dyDescent="0.3">
      <c r="B35" s="45"/>
      <c r="C35" s="46"/>
      <c r="D35" s="46"/>
      <c r="E35" s="46"/>
      <c r="F35" s="46"/>
      <c r="G35" s="46"/>
      <c r="H35" s="46"/>
      <c r="I35" s="46"/>
      <c r="J35" s="46"/>
      <c r="K35" s="46"/>
      <c r="L35" s="46"/>
      <c r="M35" s="47"/>
    </row>
    <row r="36" spans="2:13" x14ac:dyDescent="0.3">
      <c r="B36" s="45"/>
      <c r="C36" s="46"/>
      <c r="D36" s="46"/>
      <c r="E36" s="46"/>
      <c r="F36" s="46"/>
      <c r="G36" s="46"/>
      <c r="H36" s="46"/>
      <c r="I36" s="46"/>
      <c r="J36" s="46"/>
      <c r="K36" s="46"/>
      <c r="L36" s="46"/>
      <c r="M36" s="47"/>
    </row>
    <row r="37" spans="2:13" x14ac:dyDescent="0.3">
      <c r="B37" s="45"/>
      <c r="C37" s="46"/>
      <c r="D37" s="46"/>
      <c r="E37" s="46"/>
      <c r="F37" s="46"/>
      <c r="G37" s="46"/>
      <c r="H37" s="46"/>
      <c r="I37" s="46"/>
      <c r="J37" s="46"/>
      <c r="K37" s="46"/>
      <c r="L37" s="46"/>
      <c r="M37" s="47"/>
    </row>
    <row r="38" spans="2:13" ht="16" thickBot="1" x14ac:dyDescent="0.35">
      <c r="B38" s="48"/>
      <c r="C38" s="49"/>
      <c r="D38" s="49"/>
      <c r="E38" s="49"/>
      <c r="F38" s="49"/>
      <c r="G38" s="49"/>
      <c r="H38" s="49"/>
      <c r="I38" s="49"/>
      <c r="J38" s="49"/>
      <c r="K38" s="49"/>
      <c r="L38" s="49"/>
      <c r="M38" s="50"/>
    </row>
  </sheetData>
  <mergeCells count="2">
    <mergeCell ref="B6:M38"/>
    <mergeCell ref="B2:M3"/>
  </mergeCells>
  <pageMargins left="0.25" right="0.25" top="0.75" bottom="0.75" header="0.3" footer="0.3"/>
  <pageSetup paperSize="9" scale="8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64"/>
  <sheetViews>
    <sheetView topLeftCell="A28" zoomScale="85" zoomScaleNormal="85" workbookViewId="0">
      <selection activeCell="R45" sqref="R45"/>
    </sheetView>
  </sheetViews>
  <sheetFormatPr baseColWidth="10" defaultRowHeight="15.35" x14ac:dyDescent="0.3"/>
  <cols>
    <col min="2" max="2" width="18.5546875" customWidth="1"/>
    <col min="3" max="5" width="14.44140625" customWidth="1"/>
    <col min="6" max="6" width="10.44140625" bestFit="1" customWidth="1"/>
    <col min="7" max="7" width="12.5546875" bestFit="1" customWidth="1"/>
    <col min="8" max="8" width="14.44140625" bestFit="1" customWidth="1"/>
    <col min="9" max="9" width="16.88671875" customWidth="1"/>
    <col min="13" max="13" width="16.88671875" customWidth="1"/>
  </cols>
  <sheetData>
    <row r="1" spans="2:13" ht="16" thickBot="1" x14ac:dyDescent="0.35"/>
    <row r="2" spans="2:13" ht="15" customHeight="1" x14ac:dyDescent="0.3">
      <c r="B2" s="51" t="s">
        <v>32</v>
      </c>
      <c r="C2" s="52"/>
      <c r="D2" s="52"/>
      <c r="E2" s="52"/>
      <c r="F2" s="52"/>
      <c r="G2" s="52"/>
      <c r="H2" s="52"/>
      <c r="I2" s="52"/>
      <c r="J2" s="52"/>
      <c r="K2" s="52"/>
      <c r="L2" s="52"/>
      <c r="M2" s="53"/>
    </row>
    <row r="3" spans="2:13" ht="15.85" customHeight="1" thickBot="1" x14ac:dyDescent="0.35">
      <c r="B3" s="54"/>
      <c r="C3" s="55"/>
      <c r="D3" s="55"/>
      <c r="E3" s="55"/>
      <c r="F3" s="55"/>
      <c r="G3" s="55"/>
      <c r="H3" s="55"/>
      <c r="I3" s="55"/>
      <c r="J3" s="55"/>
      <c r="K3" s="55"/>
      <c r="L3" s="55"/>
      <c r="M3" s="56"/>
    </row>
    <row r="5" spans="2:13" ht="16" thickBot="1" x14ac:dyDescent="0.35"/>
    <row r="6" spans="2:13" ht="15.35" customHeight="1" x14ac:dyDescent="0.3">
      <c r="B6" s="57" t="s">
        <v>33</v>
      </c>
      <c r="C6" s="58"/>
      <c r="D6" s="58"/>
      <c r="E6" s="58"/>
      <c r="F6" s="58"/>
      <c r="G6" s="58"/>
      <c r="H6" s="58"/>
      <c r="I6" s="58"/>
      <c r="J6" s="58"/>
      <c r="K6" s="58"/>
      <c r="L6" s="58"/>
      <c r="M6" s="59"/>
    </row>
    <row r="7" spans="2:13" x14ac:dyDescent="0.3">
      <c r="B7" s="60"/>
      <c r="C7" s="61"/>
      <c r="D7" s="61"/>
      <c r="E7" s="61"/>
      <c r="F7" s="61"/>
      <c r="G7" s="61"/>
      <c r="H7" s="61"/>
      <c r="I7" s="61"/>
      <c r="J7" s="61"/>
      <c r="K7" s="61"/>
      <c r="L7" s="61"/>
      <c r="M7" s="62"/>
    </row>
    <row r="8" spans="2:13" x14ac:dyDescent="0.3">
      <c r="B8" s="60"/>
      <c r="C8" s="61"/>
      <c r="D8" s="61"/>
      <c r="E8" s="61"/>
      <c r="F8" s="61"/>
      <c r="G8" s="61"/>
      <c r="H8" s="61"/>
      <c r="I8" s="61"/>
      <c r="J8" s="61"/>
      <c r="K8" s="61"/>
      <c r="L8" s="61"/>
      <c r="M8" s="62"/>
    </row>
    <row r="9" spans="2:13" x14ac:dyDescent="0.3">
      <c r="B9" s="60"/>
      <c r="C9" s="61"/>
      <c r="D9" s="61"/>
      <c r="E9" s="61"/>
      <c r="F9" s="61"/>
      <c r="G9" s="61"/>
      <c r="H9" s="61"/>
      <c r="I9" s="61"/>
      <c r="J9" s="61"/>
      <c r="K9" s="61"/>
      <c r="L9" s="61"/>
      <c r="M9" s="62"/>
    </row>
    <row r="10" spans="2:13" x14ac:dyDescent="0.3">
      <c r="B10" s="60"/>
      <c r="C10" s="61"/>
      <c r="D10" s="61"/>
      <c r="E10" s="61"/>
      <c r="F10" s="61"/>
      <c r="G10" s="61"/>
      <c r="H10" s="61"/>
      <c r="I10" s="61"/>
      <c r="J10" s="61"/>
      <c r="K10" s="61"/>
      <c r="L10" s="61"/>
      <c r="M10" s="62"/>
    </row>
    <row r="11" spans="2:13" x14ac:dyDescent="0.3">
      <c r="B11" s="60"/>
      <c r="C11" s="61"/>
      <c r="D11" s="61"/>
      <c r="E11" s="61"/>
      <c r="F11" s="61"/>
      <c r="G11" s="61"/>
      <c r="H11" s="61"/>
      <c r="I11" s="61"/>
      <c r="J11" s="61"/>
      <c r="K11" s="61"/>
      <c r="L11" s="61"/>
      <c r="M11" s="62"/>
    </row>
    <row r="12" spans="2:13" x14ac:dyDescent="0.3">
      <c r="B12" s="60"/>
      <c r="C12" s="61"/>
      <c r="D12" s="61"/>
      <c r="E12" s="61"/>
      <c r="F12" s="61"/>
      <c r="G12" s="61"/>
      <c r="H12" s="61"/>
      <c r="I12" s="61"/>
      <c r="J12" s="61"/>
      <c r="K12" s="61"/>
      <c r="L12" s="61"/>
      <c r="M12" s="62"/>
    </row>
    <row r="13" spans="2:13" x14ac:dyDescent="0.3">
      <c r="B13" s="60"/>
      <c r="C13" s="61"/>
      <c r="D13" s="61"/>
      <c r="E13" s="61"/>
      <c r="F13" s="61"/>
      <c r="G13" s="61"/>
      <c r="H13" s="61"/>
      <c r="I13" s="61"/>
      <c r="J13" s="61"/>
      <c r="K13" s="61"/>
      <c r="L13" s="61"/>
      <c r="M13" s="62"/>
    </row>
    <row r="14" spans="2:13" x14ac:dyDescent="0.3">
      <c r="B14" s="60"/>
      <c r="C14" s="61"/>
      <c r="D14" s="61"/>
      <c r="E14" s="61"/>
      <c r="F14" s="61"/>
      <c r="G14" s="61"/>
      <c r="H14" s="61"/>
      <c r="I14" s="61"/>
      <c r="J14" s="61"/>
      <c r="K14" s="61"/>
      <c r="L14" s="61"/>
      <c r="M14" s="62"/>
    </row>
    <row r="15" spans="2:13" x14ac:dyDescent="0.3">
      <c r="B15" s="60"/>
      <c r="C15" s="61"/>
      <c r="D15" s="61"/>
      <c r="E15" s="61"/>
      <c r="F15" s="61"/>
      <c r="G15" s="61"/>
      <c r="H15" s="61"/>
      <c r="I15" s="61"/>
      <c r="J15" s="61"/>
      <c r="K15" s="61"/>
      <c r="L15" s="61"/>
      <c r="M15" s="62"/>
    </row>
    <row r="16" spans="2:13" x14ac:dyDescent="0.3">
      <c r="B16" s="60"/>
      <c r="C16" s="61"/>
      <c r="D16" s="61"/>
      <c r="E16" s="61"/>
      <c r="F16" s="61"/>
      <c r="G16" s="61"/>
      <c r="H16" s="61"/>
      <c r="I16" s="61"/>
      <c r="J16" s="61"/>
      <c r="K16" s="61"/>
      <c r="L16" s="61"/>
      <c r="M16" s="62"/>
    </row>
    <row r="17" spans="2:13" x14ac:dyDescent="0.3">
      <c r="B17" s="60"/>
      <c r="C17" s="61"/>
      <c r="D17" s="61"/>
      <c r="E17" s="61"/>
      <c r="F17" s="61"/>
      <c r="G17" s="61"/>
      <c r="H17" s="61"/>
      <c r="I17" s="61"/>
      <c r="J17" s="61"/>
      <c r="K17" s="61"/>
      <c r="L17" s="61"/>
      <c r="M17" s="62"/>
    </row>
    <row r="18" spans="2:13" x14ac:dyDescent="0.3">
      <c r="B18" s="60"/>
      <c r="C18" s="61"/>
      <c r="D18" s="61"/>
      <c r="E18" s="61"/>
      <c r="F18" s="61"/>
      <c r="G18" s="61"/>
      <c r="H18" s="61"/>
      <c r="I18" s="61"/>
      <c r="J18" s="61"/>
      <c r="K18" s="61"/>
      <c r="L18" s="61"/>
      <c r="M18" s="62"/>
    </row>
    <row r="19" spans="2:13" x14ac:dyDescent="0.3">
      <c r="B19" s="60"/>
      <c r="C19" s="61"/>
      <c r="D19" s="61"/>
      <c r="E19" s="61"/>
      <c r="F19" s="61"/>
      <c r="G19" s="61"/>
      <c r="H19" s="61"/>
      <c r="I19" s="61"/>
      <c r="J19" s="61"/>
      <c r="K19" s="61"/>
      <c r="L19" s="61"/>
      <c r="M19" s="62"/>
    </row>
    <row r="20" spans="2:13" x14ac:dyDescent="0.3">
      <c r="B20" s="60"/>
      <c r="C20" s="61"/>
      <c r="D20" s="61"/>
      <c r="E20" s="61"/>
      <c r="F20" s="61"/>
      <c r="G20" s="61"/>
      <c r="H20" s="61"/>
      <c r="I20" s="61"/>
      <c r="J20" s="61"/>
      <c r="K20" s="61"/>
      <c r="L20" s="61"/>
      <c r="M20" s="62"/>
    </row>
    <row r="21" spans="2:13" x14ac:dyDescent="0.3">
      <c r="B21" s="60"/>
      <c r="C21" s="61"/>
      <c r="D21" s="61"/>
      <c r="E21" s="61"/>
      <c r="F21" s="61"/>
      <c r="G21" s="61"/>
      <c r="H21" s="61"/>
      <c r="I21" s="61"/>
      <c r="J21" s="61"/>
      <c r="K21" s="61"/>
      <c r="L21" s="61"/>
      <c r="M21" s="62"/>
    </row>
    <row r="22" spans="2:13" x14ac:dyDescent="0.3">
      <c r="B22" s="60"/>
      <c r="C22" s="61"/>
      <c r="D22" s="61"/>
      <c r="E22" s="61"/>
      <c r="F22" s="61"/>
      <c r="G22" s="61"/>
      <c r="H22" s="61"/>
      <c r="I22" s="61"/>
      <c r="J22" s="61"/>
      <c r="K22" s="61"/>
      <c r="L22" s="61"/>
      <c r="M22" s="62"/>
    </row>
    <row r="23" spans="2:13" x14ac:dyDescent="0.3">
      <c r="B23" s="60"/>
      <c r="C23" s="61"/>
      <c r="D23" s="61"/>
      <c r="E23" s="61"/>
      <c r="F23" s="61"/>
      <c r="G23" s="61"/>
      <c r="H23" s="61"/>
      <c r="I23" s="61"/>
      <c r="J23" s="61"/>
      <c r="K23" s="61"/>
      <c r="L23" s="61"/>
      <c r="M23" s="62"/>
    </row>
    <row r="24" spans="2:13" x14ac:dyDescent="0.3">
      <c r="B24" s="60"/>
      <c r="C24" s="61"/>
      <c r="D24" s="61"/>
      <c r="E24" s="61"/>
      <c r="F24" s="61"/>
      <c r="G24" s="61"/>
      <c r="H24" s="61"/>
      <c r="I24" s="61"/>
      <c r="J24" s="61"/>
      <c r="K24" s="61"/>
      <c r="L24" s="61"/>
      <c r="M24" s="62"/>
    </row>
    <row r="25" spans="2:13" x14ac:dyDescent="0.3">
      <c r="B25" s="60"/>
      <c r="C25" s="61"/>
      <c r="D25" s="61"/>
      <c r="E25" s="61"/>
      <c r="F25" s="61"/>
      <c r="G25" s="61"/>
      <c r="H25" s="61"/>
      <c r="I25" s="61"/>
      <c r="J25" s="61"/>
      <c r="K25" s="61"/>
      <c r="L25" s="61"/>
      <c r="M25" s="62"/>
    </row>
    <row r="26" spans="2:13" x14ac:dyDescent="0.3">
      <c r="B26" s="60"/>
      <c r="C26" s="61"/>
      <c r="D26" s="61"/>
      <c r="E26" s="61"/>
      <c r="F26" s="61"/>
      <c r="G26" s="61"/>
      <c r="H26" s="61"/>
      <c r="I26" s="61"/>
      <c r="J26" s="61"/>
      <c r="K26" s="61"/>
      <c r="L26" s="61"/>
      <c r="M26" s="62"/>
    </row>
    <row r="27" spans="2:13" x14ac:dyDescent="0.3">
      <c r="B27" s="60"/>
      <c r="C27" s="61"/>
      <c r="D27" s="61"/>
      <c r="E27" s="61"/>
      <c r="F27" s="61"/>
      <c r="G27" s="61"/>
      <c r="H27" s="61"/>
      <c r="I27" s="61"/>
      <c r="J27" s="61"/>
      <c r="K27" s="61"/>
      <c r="L27" s="61"/>
      <c r="M27" s="62"/>
    </row>
    <row r="28" spans="2:13" x14ac:dyDescent="0.3">
      <c r="B28" s="60"/>
      <c r="C28" s="61"/>
      <c r="D28" s="61"/>
      <c r="E28" s="61"/>
      <c r="F28" s="61"/>
      <c r="G28" s="61"/>
      <c r="H28" s="61"/>
      <c r="I28" s="61"/>
      <c r="J28" s="61"/>
      <c r="K28" s="61"/>
      <c r="L28" s="61"/>
      <c r="M28" s="62"/>
    </row>
    <row r="29" spans="2:13" x14ac:dyDescent="0.3">
      <c r="B29" s="60"/>
      <c r="C29" s="61"/>
      <c r="D29" s="61"/>
      <c r="E29" s="61"/>
      <c r="F29" s="61"/>
      <c r="G29" s="61"/>
      <c r="H29" s="61"/>
      <c r="I29" s="61"/>
      <c r="J29" s="61"/>
      <c r="K29" s="61"/>
      <c r="L29" s="61"/>
      <c r="M29" s="62"/>
    </row>
    <row r="30" spans="2:13" x14ac:dyDescent="0.3">
      <c r="B30" s="60"/>
      <c r="C30" s="61"/>
      <c r="D30" s="61"/>
      <c r="E30" s="61"/>
      <c r="F30" s="61"/>
      <c r="G30" s="61"/>
      <c r="H30" s="61"/>
      <c r="I30" s="61"/>
      <c r="J30" s="61"/>
      <c r="K30" s="61"/>
      <c r="L30" s="61"/>
      <c r="M30" s="62"/>
    </row>
    <row r="31" spans="2:13" x14ac:dyDescent="0.3">
      <c r="B31" s="60"/>
      <c r="C31" s="61"/>
      <c r="D31" s="61"/>
      <c r="E31" s="61"/>
      <c r="F31" s="61"/>
      <c r="G31" s="61"/>
      <c r="H31" s="61"/>
      <c r="I31" s="61"/>
      <c r="J31" s="61"/>
      <c r="K31" s="61"/>
      <c r="L31" s="61"/>
      <c r="M31" s="62"/>
    </row>
    <row r="32" spans="2:13" x14ac:dyDescent="0.3">
      <c r="B32" s="60"/>
      <c r="C32" s="61"/>
      <c r="D32" s="61"/>
      <c r="E32" s="61"/>
      <c r="F32" s="61"/>
      <c r="G32" s="61"/>
      <c r="H32" s="61"/>
      <c r="I32" s="61"/>
      <c r="J32" s="61"/>
      <c r="K32" s="61"/>
      <c r="L32" s="61"/>
      <c r="M32" s="62"/>
    </row>
    <row r="33" spans="2:13" x14ac:dyDescent="0.3">
      <c r="B33" s="60"/>
      <c r="C33" s="61"/>
      <c r="D33" s="61"/>
      <c r="E33" s="61"/>
      <c r="F33" s="61"/>
      <c r="G33" s="61"/>
      <c r="H33" s="61"/>
      <c r="I33" s="61"/>
      <c r="J33" s="61"/>
      <c r="K33" s="61"/>
      <c r="L33" s="61"/>
      <c r="M33" s="62"/>
    </row>
    <row r="34" spans="2:13" x14ac:dyDescent="0.3">
      <c r="B34" s="60"/>
      <c r="C34" s="61"/>
      <c r="D34" s="61"/>
      <c r="E34" s="61"/>
      <c r="F34" s="61"/>
      <c r="G34" s="61"/>
      <c r="H34" s="61"/>
      <c r="I34" s="61"/>
      <c r="J34" s="61"/>
      <c r="K34" s="61"/>
      <c r="L34" s="61"/>
      <c r="M34" s="62"/>
    </row>
    <row r="35" spans="2:13" x14ac:dyDescent="0.3">
      <c r="B35" s="60"/>
      <c r="C35" s="61"/>
      <c r="D35" s="61"/>
      <c r="E35" s="61"/>
      <c r="F35" s="61"/>
      <c r="G35" s="61"/>
      <c r="H35" s="61"/>
      <c r="I35" s="61"/>
      <c r="J35" s="61"/>
      <c r="K35" s="61"/>
      <c r="L35" s="61"/>
      <c r="M35" s="62"/>
    </row>
    <row r="36" spans="2:13" x14ac:dyDescent="0.3">
      <c r="B36" s="60"/>
      <c r="C36" s="61"/>
      <c r="D36" s="61"/>
      <c r="E36" s="61"/>
      <c r="F36" s="61"/>
      <c r="G36" s="61"/>
      <c r="H36" s="61"/>
      <c r="I36" s="61"/>
      <c r="J36" s="61"/>
      <c r="K36" s="61"/>
      <c r="L36" s="61"/>
      <c r="M36" s="62"/>
    </row>
    <row r="37" spans="2:13" x14ac:dyDescent="0.3">
      <c r="B37" s="60"/>
      <c r="C37" s="61"/>
      <c r="D37" s="61"/>
      <c r="E37" s="61"/>
      <c r="F37" s="61"/>
      <c r="G37" s="61"/>
      <c r="H37" s="61"/>
      <c r="I37" s="61"/>
      <c r="J37" s="61"/>
      <c r="K37" s="61"/>
      <c r="L37" s="61"/>
      <c r="M37" s="62"/>
    </row>
    <row r="38" spans="2:13" x14ac:dyDescent="0.3">
      <c r="B38" s="60"/>
      <c r="C38" s="61"/>
      <c r="D38" s="61"/>
      <c r="E38" s="61"/>
      <c r="F38" s="61"/>
      <c r="G38" s="61"/>
      <c r="H38" s="61"/>
      <c r="I38" s="61"/>
      <c r="J38" s="61"/>
      <c r="K38" s="61"/>
      <c r="L38" s="61"/>
      <c r="M38" s="62"/>
    </row>
    <row r="39" spans="2:13" x14ac:dyDescent="0.3">
      <c r="B39" s="60"/>
      <c r="C39" s="61"/>
      <c r="D39" s="61"/>
      <c r="E39" s="61"/>
      <c r="F39" s="61"/>
      <c r="G39" s="61"/>
      <c r="H39" s="61"/>
      <c r="I39" s="61"/>
      <c r="J39" s="61"/>
      <c r="K39" s="61"/>
      <c r="L39" s="61"/>
      <c r="M39" s="62"/>
    </row>
    <row r="40" spans="2:13" x14ac:dyDescent="0.3">
      <c r="B40" s="60"/>
      <c r="C40" s="61"/>
      <c r="D40" s="61"/>
      <c r="E40" s="61"/>
      <c r="F40" s="61"/>
      <c r="G40" s="61"/>
      <c r="H40" s="61"/>
      <c r="I40" s="61"/>
      <c r="J40" s="61"/>
      <c r="K40" s="61"/>
      <c r="L40" s="61"/>
      <c r="M40" s="62"/>
    </row>
    <row r="41" spans="2:13" x14ac:dyDescent="0.3">
      <c r="B41" s="60"/>
      <c r="C41" s="61"/>
      <c r="D41" s="61"/>
      <c r="E41" s="61"/>
      <c r="F41" s="61"/>
      <c r="G41" s="61"/>
      <c r="H41" s="61"/>
      <c r="I41" s="61"/>
      <c r="J41" s="61"/>
      <c r="K41" s="61"/>
      <c r="L41" s="61"/>
      <c r="M41" s="62"/>
    </row>
    <row r="42" spans="2:13" x14ac:dyDescent="0.3">
      <c r="B42" s="60"/>
      <c r="C42" s="61"/>
      <c r="D42" s="61"/>
      <c r="E42" s="61"/>
      <c r="F42" s="61"/>
      <c r="G42" s="61"/>
      <c r="H42" s="61"/>
      <c r="I42" s="61"/>
      <c r="J42" s="61"/>
      <c r="K42" s="61"/>
      <c r="L42" s="61"/>
      <c r="M42" s="62"/>
    </row>
    <row r="43" spans="2:13" x14ac:dyDescent="0.3">
      <c r="B43" s="60"/>
      <c r="C43" s="61"/>
      <c r="D43" s="61"/>
      <c r="E43" s="61"/>
      <c r="F43" s="61"/>
      <c r="G43" s="61"/>
      <c r="H43" s="61"/>
      <c r="I43" s="61"/>
      <c r="J43" s="61"/>
      <c r="K43" s="61"/>
      <c r="L43" s="61"/>
      <c r="M43" s="62"/>
    </row>
    <row r="44" spans="2:13" x14ac:dyDescent="0.3">
      <c r="B44" s="60"/>
      <c r="C44" s="61"/>
      <c r="D44" s="61"/>
      <c r="E44" s="61"/>
      <c r="F44" s="61"/>
      <c r="G44" s="61"/>
      <c r="H44" s="61"/>
      <c r="I44" s="61"/>
      <c r="J44" s="61"/>
      <c r="K44" s="61"/>
      <c r="L44" s="61"/>
      <c r="M44" s="62"/>
    </row>
    <row r="45" spans="2:13" x14ac:dyDescent="0.3">
      <c r="B45" s="60"/>
      <c r="C45" s="61"/>
      <c r="D45" s="61"/>
      <c r="E45" s="61"/>
      <c r="F45" s="61"/>
      <c r="G45" s="61"/>
      <c r="H45" s="61"/>
      <c r="I45" s="61"/>
      <c r="J45" s="61"/>
      <c r="K45" s="61"/>
      <c r="L45" s="61"/>
      <c r="M45" s="62"/>
    </row>
    <row r="46" spans="2:13" x14ac:dyDescent="0.3">
      <c r="B46" s="60"/>
      <c r="C46" s="61"/>
      <c r="D46" s="61"/>
      <c r="E46" s="61"/>
      <c r="F46" s="61"/>
      <c r="G46" s="61"/>
      <c r="H46" s="61"/>
      <c r="I46" s="61"/>
      <c r="J46" s="61"/>
      <c r="K46" s="61"/>
      <c r="L46" s="61"/>
      <c r="M46" s="62"/>
    </row>
    <row r="47" spans="2:13" x14ac:dyDescent="0.3">
      <c r="B47" s="60"/>
      <c r="C47" s="61"/>
      <c r="D47" s="61"/>
      <c r="E47" s="61"/>
      <c r="F47" s="61"/>
      <c r="G47" s="61"/>
      <c r="H47" s="61"/>
      <c r="I47" s="61"/>
      <c r="J47" s="61"/>
      <c r="K47" s="61"/>
      <c r="L47" s="61"/>
      <c r="M47" s="62"/>
    </row>
    <row r="48" spans="2:13" x14ac:dyDescent="0.3">
      <c r="B48" s="60"/>
      <c r="C48" s="61"/>
      <c r="D48" s="61"/>
      <c r="E48" s="61"/>
      <c r="F48" s="61"/>
      <c r="G48" s="61"/>
      <c r="H48" s="61"/>
      <c r="I48" s="61"/>
      <c r="J48" s="61"/>
      <c r="K48" s="61"/>
      <c r="L48" s="61"/>
      <c r="M48" s="62"/>
    </row>
    <row r="49" spans="2:13" x14ac:dyDescent="0.3">
      <c r="B49" s="60"/>
      <c r="C49" s="61"/>
      <c r="D49" s="61"/>
      <c r="E49" s="61"/>
      <c r="F49" s="61"/>
      <c r="G49" s="61"/>
      <c r="H49" s="61"/>
      <c r="I49" s="61"/>
      <c r="J49" s="61"/>
      <c r="K49" s="61"/>
      <c r="L49" s="61"/>
      <c r="M49" s="62"/>
    </row>
    <row r="50" spans="2:13" x14ac:dyDescent="0.3">
      <c r="B50" s="60"/>
      <c r="C50" s="61"/>
      <c r="D50" s="61"/>
      <c r="E50" s="61"/>
      <c r="F50" s="61"/>
      <c r="G50" s="61"/>
      <c r="H50" s="61"/>
      <c r="I50" s="61"/>
      <c r="J50" s="61"/>
      <c r="K50" s="61"/>
      <c r="L50" s="61"/>
      <c r="M50" s="62"/>
    </row>
    <row r="51" spans="2:13" x14ac:dyDescent="0.3">
      <c r="B51" s="60"/>
      <c r="C51" s="61"/>
      <c r="D51" s="61"/>
      <c r="E51" s="61"/>
      <c r="F51" s="61"/>
      <c r="G51" s="61"/>
      <c r="H51" s="61"/>
      <c r="I51" s="61"/>
      <c r="J51" s="61"/>
      <c r="K51" s="61"/>
      <c r="L51" s="61"/>
      <c r="M51" s="62"/>
    </row>
    <row r="52" spans="2:13" x14ac:dyDescent="0.3">
      <c r="B52" s="60"/>
      <c r="C52" s="61"/>
      <c r="D52" s="61"/>
      <c r="E52" s="61"/>
      <c r="F52" s="61"/>
      <c r="G52" s="61"/>
      <c r="H52" s="61"/>
      <c r="I52" s="61"/>
      <c r="J52" s="61"/>
      <c r="K52" s="61"/>
      <c r="L52" s="61"/>
      <c r="M52" s="62"/>
    </row>
    <row r="53" spans="2:13" x14ac:dyDescent="0.3">
      <c r="B53" s="60"/>
      <c r="C53" s="61"/>
      <c r="D53" s="61"/>
      <c r="E53" s="61"/>
      <c r="F53" s="61"/>
      <c r="G53" s="61"/>
      <c r="H53" s="61"/>
      <c r="I53" s="61"/>
      <c r="J53" s="61"/>
      <c r="K53" s="61"/>
      <c r="L53" s="61"/>
      <c r="M53" s="62"/>
    </row>
    <row r="54" spans="2:13" x14ac:dyDescent="0.3">
      <c r="B54" s="60"/>
      <c r="C54" s="61"/>
      <c r="D54" s="61"/>
      <c r="E54" s="61"/>
      <c r="F54" s="61"/>
      <c r="G54" s="61"/>
      <c r="H54" s="61"/>
      <c r="I54" s="61"/>
      <c r="J54" s="61"/>
      <c r="K54" s="61"/>
      <c r="L54" s="61"/>
      <c r="M54" s="62"/>
    </row>
    <row r="55" spans="2:13" x14ac:dyDescent="0.3">
      <c r="B55" s="60"/>
      <c r="C55" s="61"/>
      <c r="D55" s="61"/>
      <c r="E55" s="61"/>
      <c r="F55" s="61"/>
      <c r="G55" s="61"/>
      <c r="H55" s="61"/>
      <c r="I55" s="61"/>
      <c r="J55" s="61"/>
      <c r="K55" s="61"/>
      <c r="L55" s="61"/>
      <c r="M55" s="62"/>
    </row>
    <row r="56" spans="2:13" x14ac:dyDescent="0.3">
      <c r="B56" s="60"/>
      <c r="C56" s="61"/>
      <c r="D56" s="61"/>
      <c r="E56" s="61"/>
      <c r="F56" s="61"/>
      <c r="G56" s="61"/>
      <c r="H56" s="61"/>
      <c r="I56" s="61"/>
      <c r="J56" s="61"/>
      <c r="K56" s="61"/>
      <c r="L56" s="61"/>
      <c r="M56" s="62"/>
    </row>
    <row r="57" spans="2:13" x14ac:dyDescent="0.3">
      <c r="B57" s="60"/>
      <c r="C57" s="61"/>
      <c r="D57" s="61"/>
      <c r="E57" s="61"/>
      <c r="F57" s="61"/>
      <c r="G57" s="61"/>
      <c r="H57" s="61"/>
      <c r="I57" s="61"/>
      <c r="J57" s="61"/>
      <c r="K57" s="61"/>
      <c r="L57" s="61"/>
      <c r="M57" s="62"/>
    </row>
    <row r="58" spans="2:13" x14ac:dyDescent="0.3">
      <c r="B58" s="60"/>
      <c r="C58" s="61"/>
      <c r="D58" s="61"/>
      <c r="E58" s="61"/>
      <c r="F58" s="61"/>
      <c r="G58" s="61"/>
      <c r="H58" s="61"/>
      <c r="I58" s="61"/>
      <c r="J58" s="61"/>
      <c r="K58" s="61"/>
      <c r="L58" s="61"/>
      <c r="M58" s="62"/>
    </row>
    <row r="59" spans="2:13" x14ac:dyDescent="0.3">
      <c r="B59" s="60"/>
      <c r="C59" s="61"/>
      <c r="D59" s="61"/>
      <c r="E59" s="61"/>
      <c r="F59" s="61"/>
      <c r="G59" s="61"/>
      <c r="H59" s="61"/>
      <c r="I59" s="61"/>
      <c r="J59" s="61"/>
      <c r="K59" s="61"/>
      <c r="L59" s="61"/>
      <c r="M59" s="62"/>
    </row>
    <row r="60" spans="2:13" x14ac:dyDescent="0.3">
      <c r="B60" s="60"/>
      <c r="C60" s="61"/>
      <c r="D60" s="61"/>
      <c r="E60" s="61"/>
      <c r="F60" s="61"/>
      <c r="G60" s="61"/>
      <c r="H60" s="61"/>
      <c r="I60" s="61"/>
      <c r="J60" s="61"/>
      <c r="K60" s="61"/>
      <c r="L60" s="61"/>
      <c r="M60" s="62"/>
    </row>
    <row r="61" spans="2:13" x14ac:dyDescent="0.3">
      <c r="B61" s="60"/>
      <c r="C61" s="61"/>
      <c r="D61" s="61"/>
      <c r="E61" s="61"/>
      <c r="F61" s="61"/>
      <c r="G61" s="61"/>
      <c r="H61" s="61"/>
      <c r="I61" s="61"/>
      <c r="J61" s="61"/>
      <c r="K61" s="61"/>
      <c r="L61" s="61"/>
      <c r="M61" s="62"/>
    </row>
    <row r="62" spans="2:13" x14ac:dyDescent="0.3">
      <c r="B62" s="60"/>
      <c r="C62" s="61"/>
      <c r="D62" s="61"/>
      <c r="E62" s="61"/>
      <c r="F62" s="61"/>
      <c r="G62" s="61"/>
      <c r="H62" s="61"/>
      <c r="I62" s="61"/>
      <c r="J62" s="61"/>
      <c r="K62" s="61"/>
      <c r="L62" s="61"/>
      <c r="M62" s="62"/>
    </row>
    <row r="63" spans="2:13" x14ac:dyDescent="0.3">
      <c r="B63" s="60"/>
      <c r="C63" s="61"/>
      <c r="D63" s="61"/>
      <c r="E63" s="61"/>
      <c r="F63" s="61"/>
      <c r="G63" s="61"/>
      <c r="H63" s="61"/>
      <c r="I63" s="61"/>
      <c r="J63" s="61"/>
      <c r="K63" s="61"/>
      <c r="L63" s="61"/>
      <c r="M63" s="62"/>
    </row>
    <row r="64" spans="2:13" ht="16" thickBot="1" x14ac:dyDescent="0.35">
      <c r="B64" s="63"/>
      <c r="C64" s="64"/>
      <c r="D64" s="64"/>
      <c r="E64" s="64"/>
      <c r="F64" s="64"/>
      <c r="G64" s="64"/>
      <c r="H64" s="64"/>
      <c r="I64" s="64"/>
      <c r="J64" s="64"/>
      <c r="K64" s="64"/>
      <c r="L64" s="64"/>
      <c r="M64" s="65"/>
    </row>
  </sheetData>
  <mergeCells count="2">
    <mergeCell ref="B2:M3"/>
    <mergeCell ref="B6:M64"/>
  </mergeCells>
  <pageMargins left="0.25" right="0.25" top="0.75" bottom="0.75" header="0.3" footer="0.3"/>
  <pageSetup paperSize="9" scale="8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85"/>
  <sheetViews>
    <sheetView topLeftCell="C34" zoomScale="55" zoomScaleNormal="55" workbookViewId="0">
      <selection activeCell="H66" sqref="H66"/>
    </sheetView>
  </sheetViews>
  <sheetFormatPr baseColWidth="10" defaultRowHeight="15.35" x14ac:dyDescent="0.3"/>
  <cols>
    <col min="2" max="2" width="57.44140625" bestFit="1" customWidth="1"/>
    <col min="3" max="3" width="19.33203125" bestFit="1" customWidth="1"/>
    <col min="4" max="4" width="17.44140625" bestFit="1" customWidth="1"/>
    <col min="5" max="5" width="16.6640625" bestFit="1" customWidth="1"/>
    <col min="6" max="6" width="16.109375" bestFit="1" customWidth="1"/>
    <col min="8" max="8" width="57.44140625" bestFit="1" customWidth="1"/>
    <col min="9" max="9" width="19.33203125" bestFit="1" customWidth="1"/>
    <col min="10" max="10" width="17.44140625" bestFit="1" customWidth="1"/>
    <col min="11" max="11" width="16.6640625" bestFit="1" customWidth="1"/>
    <col min="12" max="12" width="16.109375" bestFit="1" customWidth="1"/>
    <col min="14" max="14" width="57.44140625" bestFit="1" customWidth="1"/>
    <col min="15" max="15" width="19.33203125" bestFit="1" customWidth="1"/>
    <col min="16" max="16" width="17.44140625" bestFit="1" customWidth="1"/>
    <col min="17" max="17" width="16.6640625" bestFit="1" customWidth="1"/>
    <col min="18" max="18" width="16.109375" bestFit="1" customWidth="1"/>
  </cols>
  <sheetData>
    <row r="1" spans="2:18" ht="16" thickBot="1" x14ac:dyDescent="0.35"/>
    <row r="2" spans="2:18" ht="15.35" customHeight="1" x14ac:dyDescent="0.3">
      <c r="B2" s="51" t="s">
        <v>12</v>
      </c>
      <c r="C2" s="52"/>
      <c r="D2" s="52"/>
      <c r="E2" s="52"/>
      <c r="F2" s="52"/>
      <c r="G2" s="52"/>
      <c r="H2" s="52"/>
      <c r="I2" s="52"/>
      <c r="J2" s="52"/>
      <c r="K2" s="52"/>
      <c r="L2" s="52"/>
      <c r="M2" s="52"/>
      <c r="N2" s="52"/>
      <c r="O2" s="52"/>
      <c r="P2" s="52"/>
      <c r="Q2" s="52"/>
      <c r="R2" s="53"/>
    </row>
    <row r="3" spans="2:18" ht="16" customHeight="1" thickBot="1" x14ac:dyDescent="0.35">
      <c r="B3" s="54"/>
      <c r="C3" s="55"/>
      <c r="D3" s="55"/>
      <c r="E3" s="55"/>
      <c r="F3" s="55"/>
      <c r="G3" s="55"/>
      <c r="H3" s="55"/>
      <c r="I3" s="55"/>
      <c r="J3" s="55"/>
      <c r="K3" s="55"/>
      <c r="L3" s="55"/>
      <c r="M3" s="55"/>
      <c r="N3" s="55"/>
      <c r="O3" s="55"/>
      <c r="P3" s="55"/>
      <c r="Q3" s="55"/>
      <c r="R3" s="56"/>
    </row>
    <row r="5" spans="2:18" ht="16" thickBot="1" x14ac:dyDescent="0.35"/>
    <row r="6" spans="2:18" x14ac:dyDescent="0.3">
      <c r="B6" s="12" t="s">
        <v>28</v>
      </c>
      <c r="C6" s="13">
        <v>0</v>
      </c>
      <c r="D6" s="66" t="s">
        <v>31</v>
      </c>
      <c r="E6" s="66"/>
      <c r="F6" s="67"/>
    </row>
    <row r="7" spans="2:18" x14ac:dyDescent="0.3">
      <c r="B7" s="14" t="s">
        <v>8</v>
      </c>
      <c r="C7" s="10" t="s">
        <v>29</v>
      </c>
      <c r="D7" s="68"/>
      <c r="E7" s="68"/>
      <c r="F7" s="69"/>
    </row>
    <row r="8" spans="2:18" x14ac:dyDescent="0.3">
      <c r="B8" s="15" t="s">
        <v>27</v>
      </c>
      <c r="C8" s="11" t="s">
        <v>35</v>
      </c>
      <c r="D8" s="68"/>
      <c r="E8" s="68"/>
      <c r="F8" s="69"/>
    </row>
    <row r="9" spans="2:18" x14ac:dyDescent="0.3">
      <c r="B9" s="1"/>
      <c r="C9" s="2"/>
      <c r="D9" s="70"/>
      <c r="E9" s="70"/>
      <c r="F9" s="71"/>
    </row>
    <row r="10" spans="2:18" x14ac:dyDescent="0.3">
      <c r="B10" s="16" t="s">
        <v>15</v>
      </c>
      <c r="C10" s="9" t="s">
        <v>23</v>
      </c>
      <c r="D10" s="9" t="s">
        <v>24</v>
      </c>
      <c r="E10" s="9" t="s">
        <v>25</v>
      </c>
      <c r="F10" s="17" t="s">
        <v>34</v>
      </c>
    </row>
    <row r="11" spans="2:18" x14ac:dyDescent="0.3">
      <c r="B11" s="18" t="s">
        <v>16</v>
      </c>
      <c r="C11" s="8">
        <v>16</v>
      </c>
      <c r="D11" s="8">
        <v>15</v>
      </c>
      <c r="E11" s="8">
        <v>6</v>
      </c>
      <c r="F11" s="19">
        <f t="shared" ref="F11:F18" si="0">SUM(C11:E11)</f>
        <v>37</v>
      </c>
    </row>
    <row r="12" spans="2:18" x14ac:dyDescent="0.3">
      <c r="B12" s="18" t="s">
        <v>17</v>
      </c>
      <c r="C12" s="8">
        <v>219</v>
      </c>
      <c r="D12" s="8">
        <v>58</v>
      </c>
      <c r="E12" s="8">
        <v>8</v>
      </c>
      <c r="F12" s="19">
        <f t="shared" si="0"/>
        <v>285</v>
      </c>
    </row>
    <row r="13" spans="2:18" x14ac:dyDescent="0.3">
      <c r="B13" s="18" t="s">
        <v>18</v>
      </c>
      <c r="C13" s="8">
        <v>272</v>
      </c>
      <c r="D13" s="8">
        <v>275</v>
      </c>
      <c r="E13" s="8">
        <v>13</v>
      </c>
      <c r="F13" s="19">
        <f t="shared" si="0"/>
        <v>560</v>
      </c>
    </row>
    <row r="14" spans="2:18" x14ac:dyDescent="0.3">
      <c r="B14" s="18" t="s">
        <v>19</v>
      </c>
      <c r="C14" s="8">
        <v>346</v>
      </c>
      <c r="D14" s="8">
        <v>656</v>
      </c>
      <c r="E14" s="8">
        <v>21</v>
      </c>
      <c r="F14" s="19">
        <f t="shared" si="0"/>
        <v>1023</v>
      </c>
    </row>
    <row r="15" spans="2:18" x14ac:dyDescent="0.3">
      <c r="B15" s="18" t="s">
        <v>20</v>
      </c>
      <c r="C15" s="8">
        <v>125</v>
      </c>
      <c r="D15" s="8">
        <v>19</v>
      </c>
      <c r="E15" s="8">
        <v>7</v>
      </c>
      <c r="F15" s="19">
        <f t="shared" si="0"/>
        <v>151</v>
      </c>
    </row>
    <row r="16" spans="2:18" x14ac:dyDescent="0.3">
      <c r="B16" s="18" t="s">
        <v>21</v>
      </c>
      <c r="C16" s="8">
        <v>209</v>
      </c>
      <c r="D16" s="8">
        <v>24</v>
      </c>
      <c r="E16" s="8">
        <v>9</v>
      </c>
      <c r="F16" s="19">
        <f t="shared" si="0"/>
        <v>242</v>
      </c>
    </row>
    <row r="17" spans="2:18" x14ac:dyDescent="0.3">
      <c r="B17" s="18" t="s">
        <v>22</v>
      </c>
      <c r="C17" s="8">
        <v>118</v>
      </c>
      <c r="D17" s="8">
        <v>8</v>
      </c>
      <c r="E17" s="8">
        <v>4</v>
      </c>
      <c r="F17" s="19">
        <f t="shared" si="0"/>
        <v>130</v>
      </c>
    </row>
    <row r="18" spans="2:18" ht="16" thickBot="1" x14ac:dyDescent="0.35">
      <c r="B18" s="20" t="s">
        <v>26</v>
      </c>
      <c r="C18" s="21">
        <f>SUM(C11:C17)</f>
        <v>1305</v>
      </c>
      <c r="D18" s="21">
        <f>SUM(D11:D17)</f>
        <v>1055</v>
      </c>
      <c r="E18" s="21">
        <f>SUM(E11:E17)</f>
        <v>68</v>
      </c>
      <c r="F18" s="22">
        <f t="shared" si="0"/>
        <v>2428</v>
      </c>
    </row>
    <row r="20" spans="2:18" ht="16" thickBot="1" x14ac:dyDescent="0.35"/>
    <row r="21" spans="2:18" x14ac:dyDescent="0.3">
      <c r="B21" s="12" t="s">
        <v>28</v>
      </c>
      <c r="C21" s="13">
        <v>1</v>
      </c>
      <c r="D21" s="66"/>
      <c r="E21" s="66"/>
      <c r="F21" s="67"/>
      <c r="H21" s="12" t="s">
        <v>28</v>
      </c>
      <c r="I21" s="13">
        <f>C21+1</f>
        <v>2</v>
      </c>
      <c r="J21" s="66"/>
      <c r="K21" s="66"/>
      <c r="L21" s="67"/>
      <c r="N21" s="12" t="s">
        <v>28</v>
      </c>
      <c r="O21" s="13">
        <f>I21+1</f>
        <v>3</v>
      </c>
      <c r="P21" s="66"/>
      <c r="Q21" s="66"/>
      <c r="R21" s="67"/>
    </row>
    <row r="22" spans="2:18" x14ac:dyDescent="0.3">
      <c r="B22" s="14" t="s">
        <v>8</v>
      </c>
      <c r="C22" s="10" t="s">
        <v>9</v>
      </c>
      <c r="D22" s="68"/>
      <c r="E22" s="68"/>
      <c r="F22" s="69"/>
      <c r="H22" s="14" t="s">
        <v>8</v>
      </c>
      <c r="I22" s="10" t="s">
        <v>11</v>
      </c>
      <c r="J22" s="68"/>
      <c r="K22" s="68"/>
      <c r="L22" s="69"/>
      <c r="N22" s="14" t="s">
        <v>8</v>
      </c>
      <c r="O22" s="10" t="s">
        <v>10</v>
      </c>
      <c r="P22" s="68"/>
      <c r="Q22" s="68"/>
      <c r="R22" s="69"/>
    </row>
    <row r="23" spans="2:18" x14ac:dyDescent="0.3">
      <c r="B23" s="15" t="s">
        <v>27</v>
      </c>
      <c r="C23" s="11">
        <v>100</v>
      </c>
      <c r="D23" s="68"/>
      <c r="E23" s="68"/>
      <c r="F23" s="69"/>
      <c r="H23" s="15" t="s">
        <v>27</v>
      </c>
      <c r="I23" s="11">
        <v>100</v>
      </c>
      <c r="J23" s="68"/>
      <c r="K23" s="68"/>
      <c r="L23" s="69"/>
      <c r="N23" s="15" t="s">
        <v>27</v>
      </c>
      <c r="O23" s="11">
        <v>100</v>
      </c>
      <c r="P23" s="68"/>
      <c r="Q23" s="68"/>
      <c r="R23" s="69"/>
    </row>
    <row r="24" spans="2:18" x14ac:dyDescent="0.3">
      <c r="B24" s="1"/>
      <c r="C24" s="2"/>
      <c r="D24" s="70"/>
      <c r="E24" s="70"/>
      <c r="F24" s="71"/>
      <c r="H24" s="1"/>
      <c r="I24" s="2"/>
      <c r="J24" s="70"/>
      <c r="K24" s="70"/>
      <c r="L24" s="71"/>
      <c r="N24" s="1"/>
      <c r="O24" s="2"/>
      <c r="P24" s="70"/>
      <c r="Q24" s="70"/>
      <c r="R24" s="71"/>
    </row>
    <row r="25" spans="2:18" x14ac:dyDescent="0.3">
      <c r="B25" s="16" t="s">
        <v>15</v>
      </c>
      <c r="C25" s="9" t="s">
        <v>23</v>
      </c>
      <c r="D25" s="9" t="s">
        <v>24</v>
      </c>
      <c r="E25" s="9" t="s">
        <v>25</v>
      </c>
      <c r="F25" s="17" t="s">
        <v>34</v>
      </c>
      <c r="H25" s="16" t="s">
        <v>15</v>
      </c>
      <c r="I25" s="9" t="s">
        <v>23</v>
      </c>
      <c r="J25" s="9" t="s">
        <v>24</v>
      </c>
      <c r="K25" s="9" t="s">
        <v>25</v>
      </c>
      <c r="L25" s="17" t="s">
        <v>34</v>
      </c>
      <c r="N25" s="16" t="s">
        <v>15</v>
      </c>
      <c r="O25" s="9" t="s">
        <v>23</v>
      </c>
      <c r="P25" s="9" t="s">
        <v>24</v>
      </c>
      <c r="Q25" s="9" t="s">
        <v>25</v>
      </c>
      <c r="R25" s="17" t="s">
        <v>34</v>
      </c>
    </row>
    <row r="26" spans="2:18" x14ac:dyDescent="0.3">
      <c r="B26" s="18" t="s">
        <v>16</v>
      </c>
      <c r="C26" s="8">
        <v>17</v>
      </c>
      <c r="D26" s="8">
        <v>15</v>
      </c>
      <c r="E26" s="8">
        <v>8</v>
      </c>
      <c r="F26" s="19">
        <f t="shared" ref="F26:F33" si="1">SUM(C26:E26)</f>
        <v>40</v>
      </c>
      <c r="H26" s="18" t="s">
        <v>16</v>
      </c>
      <c r="I26" s="8">
        <v>16</v>
      </c>
      <c r="J26" s="8">
        <v>13</v>
      </c>
      <c r="K26" s="8">
        <v>7</v>
      </c>
      <c r="L26" s="19">
        <f>SUM(I26:K26)</f>
        <v>36</v>
      </c>
      <c r="N26" s="18" t="s">
        <v>16</v>
      </c>
      <c r="O26" s="8">
        <v>16</v>
      </c>
      <c r="P26" s="8">
        <v>14</v>
      </c>
      <c r="Q26" s="8">
        <v>7</v>
      </c>
      <c r="R26" s="19">
        <f>SUM(O26:Q26)</f>
        <v>37</v>
      </c>
    </row>
    <row r="27" spans="2:18" x14ac:dyDescent="0.3">
      <c r="B27" s="18" t="s">
        <v>17</v>
      </c>
      <c r="C27" s="8">
        <v>215</v>
      </c>
      <c r="D27" s="8">
        <v>80</v>
      </c>
      <c r="E27" s="8">
        <v>12</v>
      </c>
      <c r="F27" s="19">
        <f t="shared" si="1"/>
        <v>307</v>
      </c>
      <c r="H27" s="18" t="s">
        <v>17</v>
      </c>
      <c r="I27" s="8">
        <v>240</v>
      </c>
      <c r="J27" s="8">
        <v>60</v>
      </c>
      <c r="K27" s="8">
        <v>8</v>
      </c>
      <c r="L27" s="19">
        <f t="shared" ref="L27:L33" si="2">SUM(I27:K27)</f>
        <v>308</v>
      </c>
      <c r="N27" s="18" t="s">
        <v>17</v>
      </c>
      <c r="O27" s="8">
        <v>275</v>
      </c>
      <c r="P27" s="8">
        <v>58</v>
      </c>
      <c r="Q27" s="8">
        <v>9</v>
      </c>
      <c r="R27" s="19">
        <f t="shared" ref="R27:R33" si="3">SUM(O27:Q27)</f>
        <v>342</v>
      </c>
    </row>
    <row r="28" spans="2:18" x14ac:dyDescent="0.3">
      <c r="B28" s="18" t="s">
        <v>18</v>
      </c>
      <c r="C28" s="8">
        <v>111</v>
      </c>
      <c r="D28" s="8">
        <v>280</v>
      </c>
      <c r="E28" s="8">
        <v>19</v>
      </c>
      <c r="F28" s="19">
        <f t="shared" si="1"/>
        <v>410</v>
      </c>
      <c r="H28" s="18" t="s">
        <v>18</v>
      </c>
      <c r="I28" s="8">
        <v>254</v>
      </c>
      <c r="J28" s="8">
        <v>277</v>
      </c>
      <c r="K28" s="8">
        <v>13</v>
      </c>
      <c r="L28" s="19">
        <f t="shared" si="2"/>
        <v>544</v>
      </c>
      <c r="N28" s="18" t="s">
        <v>18</v>
      </c>
      <c r="O28" s="8">
        <v>261</v>
      </c>
      <c r="P28" s="8">
        <v>280</v>
      </c>
      <c r="Q28" s="8">
        <v>13</v>
      </c>
      <c r="R28" s="19">
        <f t="shared" si="3"/>
        <v>554</v>
      </c>
    </row>
    <row r="29" spans="2:18" x14ac:dyDescent="0.3">
      <c r="B29" s="18" t="s">
        <v>19</v>
      </c>
      <c r="C29" s="8">
        <v>225</v>
      </c>
      <c r="D29" s="8">
        <v>635</v>
      </c>
      <c r="E29" s="8">
        <v>27</v>
      </c>
      <c r="F29" s="19">
        <f t="shared" si="1"/>
        <v>887</v>
      </c>
      <c r="H29" s="18" t="s">
        <v>19</v>
      </c>
      <c r="I29" s="8">
        <v>377</v>
      </c>
      <c r="J29" s="8">
        <v>605</v>
      </c>
      <c r="K29" s="8">
        <v>24</v>
      </c>
      <c r="L29" s="19">
        <f t="shared" si="2"/>
        <v>1006</v>
      </c>
      <c r="N29" s="18" t="s">
        <v>19</v>
      </c>
      <c r="O29" s="8">
        <v>223</v>
      </c>
      <c r="P29" s="8">
        <v>570</v>
      </c>
      <c r="Q29" s="8">
        <v>21</v>
      </c>
      <c r="R29" s="19">
        <f t="shared" si="3"/>
        <v>814</v>
      </c>
    </row>
    <row r="30" spans="2:18" x14ac:dyDescent="0.3">
      <c r="B30" s="18" t="s">
        <v>20</v>
      </c>
      <c r="C30" s="8">
        <v>18</v>
      </c>
      <c r="D30" s="8">
        <v>81</v>
      </c>
      <c r="E30" s="8">
        <v>8</v>
      </c>
      <c r="F30" s="19">
        <f t="shared" si="1"/>
        <v>107</v>
      </c>
      <c r="H30" s="18" t="s">
        <v>20</v>
      </c>
      <c r="I30" s="8">
        <v>130</v>
      </c>
      <c r="J30" s="8">
        <v>18</v>
      </c>
      <c r="K30" s="8">
        <v>8</v>
      </c>
      <c r="L30" s="19">
        <f t="shared" si="2"/>
        <v>156</v>
      </c>
      <c r="N30" s="18" t="s">
        <v>20</v>
      </c>
      <c r="O30" s="8">
        <v>19</v>
      </c>
      <c r="P30" s="8">
        <v>18</v>
      </c>
      <c r="Q30" s="8">
        <v>9</v>
      </c>
      <c r="R30" s="19">
        <f t="shared" si="3"/>
        <v>46</v>
      </c>
    </row>
    <row r="31" spans="2:18" x14ac:dyDescent="0.3">
      <c r="B31" s="18" t="s">
        <v>21</v>
      </c>
      <c r="C31" s="8">
        <v>26</v>
      </c>
      <c r="D31" s="8">
        <v>25</v>
      </c>
      <c r="E31" s="8">
        <v>9</v>
      </c>
      <c r="F31" s="19">
        <f t="shared" si="1"/>
        <v>60</v>
      </c>
      <c r="H31" s="18" t="s">
        <v>21</v>
      </c>
      <c r="I31" s="8">
        <v>251</v>
      </c>
      <c r="J31" s="8">
        <v>27</v>
      </c>
      <c r="K31" s="8">
        <v>9</v>
      </c>
      <c r="L31" s="19">
        <f t="shared" si="2"/>
        <v>287</v>
      </c>
      <c r="N31" s="18" t="s">
        <v>21</v>
      </c>
      <c r="O31" s="8">
        <v>40</v>
      </c>
      <c r="P31" s="8">
        <v>26</v>
      </c>
      <c r="Q31" s="8">
        <v>10</v>
      </c>
      <c r="R31" s="19">
        <f t="shared" si="3"/>
        <v>76</v>
      </c>
    </row>
    <row r="32" spans="2:18" x14ac:dyDescent="0.3">
      <c r="B32" s="18" t="s">
        <v>22</v>
      </c>
      <c r="C32" s="8">
        <v>14</v>
      </c>
      <c r="D32" s="8">
        <v>14</v>
      </c>
      <c r="E32" s="8">
        <v>13</v>
      </c>
      <c r="F32" s="19">
        <f t="shared" si="1"/>
        <v>41</v>
      </c>
      <c r="H32" s="18" t="s">
        <v>22</v>
      </c>
      <c r="I32" s="8">
        <v>135</v>
      </c>
      <c r="J32" s="8">
        <v>10</v>
      </c>
      <c r="K32" s="8">
        <v>5</v>
      </c>
      <c r="L32" s="19">
        <f t="shared" si="2"/>
        <v>150</v>
      </c>
      <c r="N32" s="18" t="s">
        <v>22</v>
      </c>
      <c r="O32" s="8">
        <v>14</v>
      </c>
      <c r="P32" s="8">
        <v>8</v>
      </c>
      <c r="Q32" s="8">
        <v>6</v>
      </c>
      <c r="R32" s="19">
        <f t="shared" si="3"/>
        <v>28</v>
      </c>
    </row>
    <row r="33" spans="2:18" ht="16" thickBot="1" x14ac:dyDescent="0.35">
      <c r="B33" s="20" t="s">
        <v>26</v>
      </c>
      <c r="C33" s="21">
        <f>SUM(C26:C32)</f>
        <v>626</v>
      </c>
      <c r="D33" s="21">
        <f t="shared" ref="D33:E33" si="4">SUM(D26:D32)</f>
        <v>1130</v>
      </c>
      <c r="E33" s="21">
        <f t="shared" si="4"/>
        <v>96</v>
      </c>
      <c r="F33" s="22">
        <f t="shared" si="1"/>
        <v>1852</v>
      </c>
      <c r="H33" s="20" t="s">
        <v>26</v>
      </c>
      <c r="I33" s="21">
        <f>SUM(I26:I32)</f>
        <v>1403</v>
      </c>
      <c r="J33" s="21">
        <f>SUM(J26:J32)</f>
        <v>1010</v>
      </c>
      <c r="K33" s="21">
        <f>SUM(K26:K32)</f>
        <v>74</v>
      </c>
      <c r="L33" s="22">
        <f t="shared" si="2"/>
        <v>2487</v>
      </c>
      <c r="N33" s="20" t="s">
        <v>26</v>
      </c>
      <c r="O33" s="21">
        <f>SUM(O26:O32)</f>
        <v>848</v>
      </c>
      <c r="P33" s="21">
        <f>SUM(P26:P32)</f>
        <v>974</v>
      </c>
      <c r="Q33" s="21">
        <f>SUM(Q26:Q32)</f>
        <v>75</v>
      </c>
      <c r="R33" s="22">
        <f t="shared" si="3"/>
        <v>1897</v>
      </c>
    </row>
    <row r="35" spans="2:18" ht="16" thickBot="1" x14ac:dyDescent="0.35"/>
    <row r="36" spans="2:18" x14ac:dyDescent="0.3">
      <c r="B36" s="12" t="s">
        <v>28</v>
      </c>
      <c r="C36" s="13">
        <f>C21+3</f>
        <v>4</v>
      </c>
      <c r="D36" s="66"/>
      <c r="E36" s="66"/>
      <c r="F36" s="67"/>
      <c r="H36" s="12" t="s">
        <v>28</v>
      </c>
      <c r="I36" s="13">
        <f>C36+1</f>
        <v>5</v>
      </c>
      <c r="J36" s="66"/>
      <c r="K36" s="66"/>
      <c r="L36" s="67"/>
      <c r="N36" s="12" t="s">
        <v>28</v>
      </c>
      <c r="O36" s="13">
        <f>I36+1</f>
        <v>6</v>
      </c>
      <c r="P36" s="66"/>
      <c r="Q36" s="66"/>
      <c r="R36" s="67"/>
    </row>
    <row r="37" spans="2:18" x14ac:dyDescent="0.3">
      <c r="B37" s="14" t="s">
        <v>8</v>
      </c>
      <c r="C37" s="10" t="s">
        <v>9</v>
      </c>
      <c r="D37" s="68"/>
      <c r="E37" s="68"/>
      <c r="F37" s="69"/>
      <c r="H37" s="14" t="s">
        <v>8</v>
      </c>
      <c r="I37" s="10" t="s">
        <v>11</v>
      </c>
      <c r="J37" s="68"/>
      <c r="K37" s="68"/>
      <c r="L37" s="69"/>
      <c r="N37" s="14" t="s">
        <v>8</v>
      </c>
      <c r="O37" s="10" t="s">
        <v>10</v>
      </c>
      <c r="P37" s="68"/>
      <c r="Q37" s="68"/>
      <c r="R37" s="69"/>
    </row>
    <row r="38" spans="2:18" x14ac:dyDescent="0.3">
      <c r="B38" s="15" t="s">
        <v>27</v>
      </c>
      <c r="C38" s="11">
        <v>500</v>
      </c>
      <c r="D38" s="68"/>
      <c r="E38" s="68"/>
      <c r="F38" s="69"/>
      <c r="H38" s="15" t="s">
        <v>27</v>
      </c>
      <c r="I38" s="11">
        <f>C38</f>
        <v>500</v>
      </c>
      <c r="J38" s="68"/>
      <c r="K38" s="68"/>
      <c r="L38" s="69"/>
      <c r="N38" s="15" t="s">
        <v>27</v>
      </c>
      <c r="O38" s="11">
        <f>I38</f>
        <v>500</v>
      </c>
      <c r="P38" s="68"/>
      <c r="Q38" s="68"/>
      <c r="R38" s="69"/>
    </row>
    <row r="39" spans="2:18" x14ac:dyDescent="0.3">
      <c r="B39" s="1"/>
      <c r="C39" s="2"/>
      <c r="D39" s="70"/>
      <c r="E39" s="70"/>
      <c r="F39" s="71"/>
      <c r="H39" s="1"/>
      <c r="I39" s="2"/>
      <c r="J39" s="70"/>
      <c r="K39" s="70"/>
      <c r="L39" s="71"/>
      <c r="N39" s="1"/>
      <c r="O39" s="2"/>
      <c r="P39" s="70"/>
      <c r="Q39" s="70"/>
      <c r="R39" s="71"/>
    </row>
    <row r="40" spans="2:18" x14ac:dyDescent="0.3">
      <c r="B40" s="16" t="s">
        <v>15</v>
      </c>
      <c r="C40" s="9" t="s">
        <v>23</v>
      </c>
      <c r="D40" s="9" t="s">
        <v>24</v>
      </c>
      <c r="E40" s="9" t="s">
        <v>25</v>
      </c>
      <c r="F40" s="17" t="s">
        <v>34</v>
      </c>
      <c r="H40" s="16" t="s">
        <v>15</v>
      </c>
      <c r="I40" s="9" t="s">
        <v>23</v>
      </c>
      <c r="J40" s="9" t="s">
        <v>24</v>
      </c>
      <c r="K40" s="9" t="s">
        <v>25</v>
      </c>
      <c r="L40" s="17" t="s">
        <v>34</v>
      </c>
      <c r="N40" s="16" t="s">
        <v>15</v>
      </c>
      <c r="O40" s="9" t="s">
        <v>23</v>
      </c>
      <c r="P40" s="9" t="s">
        <v>24</v>
      </c>
      <c r="Q40" s="9" t="s">
        <v>25</v>
      </c>
      <c r="R40" s="17" t="s">
        <v>34</v>
      </c>
    </row>
    <row r="41" spans="2:18" x14ac:dyDescent="0.3">
      <c r="B41" s="18" t="s">
        <v>16</v>
      </c>
      <c r="C41" s="8">
        <v>17</v>
      </c>
      <c r="D41" s="8">
        <v>15</v>
      </c>
      <c r="E41" s="8">
        <v>7</v>
      </c>
      <c r="F41" s="19">
        <f t="shared" ref="F41:F48" si="5">SUM(C41:E41)</f>
        <v>39</v>
      </c>
      <c r="H41" s="18" t="s">
        <v>16</v>
      </c>
      <c r="I41" s="8">
        <v>19</v>
      </c>
      <c r="J41" s="8">
        <v>15</v>
      </c>
      <c r="K41" s="8">
        <v>7</v>
      </c>
      <c r="L41" s="19">
        <f>SUM(I41:K41)</f>
        <v>41</v>
      </c>
      <c r="N41" s="18" t="s">
        <v>16</v>
      </c>
      <c r="O41" s="8">
        <v>15</v>
      </c>
      <c r="P41" s="8">
        <v>14</v>
      </c>
      <c r="Q41" s="8">
        <v>7</v>
      </c>
      <c r="R41" s="19">
        <f>SUM(O41:Q41)</f>
        <v>36</v>
      </c>
    </row>
    <row r="42" spans="2:18" x14ac:dyDescent="0.3">
      <c r="B42" s="18" t="s">
        <v>17</v>
      </c>
      <c r="C42" s="8">
        <v>215</v>
      </c>
      <c r="D42" s="8">
        <v>58</v>
      </c>
      <c r="E42" s="8">
        <v>8</v>
      </c>
      <c r="F42" s="19">
        <f t="shared" si="5"/>
        <v>281</v>
      </c>
      <c r="H42" s="18" t="s">
        <v>17</v>
      </c>
      <c r="I42" s="8">
        <v>252</v>
      </c>
      <c r="J42" s="8">
        <v>66</v>
      </c>
      <c r="K42" s="8">
        <v>11</v>
      </c>
      <c r="L42" s="19">
        <f t="shared" ref="L42:L48" si="6">SUM(I42:K42)</f>
        <v>329</v>
      </c>
      <c r="N42" s="18" t="s">
        <v>17</v>
      </c>
      <c r="O42" s="8">
        <v>247</v>
      </c>
      <c r="P42" s="8">
        <v>60</v>
      </c>
      <c r="Q42" s="8">
        <v>9</v>
      </c>
      <c r="R42" s="19">
        <f t="shared" ref="R42:R48" si="7">SUM(O42:Q42)</f>
        <v>316</v>
      </c>
    </row>
    <row r="43" spans="2:18" x14ac:dyDescent="0.3">
      <c r="B43" s="18" t="s">
        <v>18</v>
      </c>
      <c r="C43" s="8">
        <v>109</v>
      </c>
      <c r="D43" s="8">
        <v>271</v>
      </c>
      <c r="E43" s="8">
        <v>13</v>
      </c>
      <c r="F43" s="19">
        <f t="shared" si="5"/>
        <v>393</v>
      </c>
      <c r="H43" s="18" t="s">
        <v>18</v>
      </c>
      <c r="I43" s="8">
        <v>250</v>
      </c>
      <c r="J43" s="8">
        <v>272</v>
      </c>
      <c r="K43" s="8">
        <v>13</v>
      </c>
      <c r="L43" s="19">
        <f t="shared" si="6"/>
        <v>535</v>
      </c>
      <c r="N43" s="18" t="s">
        <v>18</v>
      </c>
      <c r="O43" s="8">
        <v>249</v>
      </c>
      <c r="P43" s="8">
        <v>277</v>
      </c>
      <c r="Q43" s="8">
        <v>13</v>
      </c>
      <c r="R43" s="19">
        <f t="shared" si="7"/>
        <v>539</v>
      </c>
    </row>
    <row r="44" spans="2:18" x14ac:dyDescent="0.3">
      <c r="B44" s="18" t="s">
        <v>19</v>
      </c>
      <c r="C44" s="8">
        <v>218</v>
      </c>
      <c r="D44" s="8">
        <v>644</v>
      </c>
      <c r="E44" s="8">
        <v>21</v>
      </c>
      <c r="F44" s="19">
        <f t="shared" si="5"/>
        <v>883</v>
      </c>
      <c r="H44" s="18" t="s">
        <v>19</v>
      </c>
      <c r="I44" s="8">
        <v>373</v>
      </c>
      <c r="J44" s="8">
        <v>597</v>
      </c>
      <c r="K44" s="8">
        <v>21</v>
      </c>
      <c r="L44" s="19">
        <f t="shared" si="6"/>
        <v>991</v>
      </c>
      <c r="N44" s="18" t="s">
        <v>19</v>
      </c>
      <c r="O44" s="8">
        <v>229</v>
      </c>
      <c r="P44" s="8">
        <v>569</v>
      </c>
      <c r="Q44" s="8">
        <v>21</v>
      </c>
      <c r="R44" s="19">
        <f t="shared" si="7"/>
        <v>819</v>
      </c>
    </row>
    <row r="45" spans="2:18" x14ac:dyDescent="0.3">
      <c r="B45" s="18" t="s">
        <v>20</v>
      </c>
      <c r="C45" s="8">
        <v>19</v>
      </c>
      <c r="D45" s="8">
        <v>20</v>
      </c>
      <c r="E45" s="8">
        <v>8</v>
      </c>
      <c r="F45" s="19">
        <f t="shared" si="5"/>
        <v>47</v>
      </c>
      <c r="H45" s="18" t="s">
        <v>20</v>
      </c>
      <c r="I45" s="8">
        <v>128</v>
      </c>
      <c r="J45" s="8">
        <v>19</v>
      </c>
      <c r="K45" s="8">
        <v>7</v>
      </c>
      <c r="L45" s="19">
        <f t="shared" si="6"/>
        <v>154</v>
      </c>
      <c r="N45" s="18" t="s">
        <v>20</v>
      </c>
      <c r="O45" s="8">
        <v>50</v>
      </c>
      <c r="P45" s="8">
        <v>18</v>
      </c>
      <c r="Q45" s="8">
        <v>8</v>
      </c>
      <c r="R45" s="19">
        <f t="shared" si="7"/>
        <v>76</v>
      </c>
    </row>
    <row r="46" spans="2:18" x14ac:dyDescent="0.3">
      <c r="B46" s="18" t="s">
        <v>21</v>
      </c>
      <c r="C46" s="8">
        <v>29</v>
      </c>
      <c r="D46" s="8">
        <v>28</v>
      </c>
      <c r="E46" s="8">
        <v>11</v>
      </c>
      <c r="F46" s="19">
        <f t="shared" si="5"/>
        <v>68</v>
      </c>
      <c r="H46" s="18" t="s">
        <v>21</v>
      </c>
      <c r="I46" s="8">
        <v>243</v>
      </c>
      <c r="J46" s="8">
        <v>23</v>
      </c>
      <c r="K46" s="8">
        <v>9</v>
      </c>
      <c r="L46" s="19">
        <f t="shared" si="6"/>
        <v>275</v>
      </c>
      <c r="N46" s="18" t="s">
        <v>21</v>
      </c>
      <c r="O46" s="8">
        <v>39</v>
      </c>
      <c r="P46" s="8">
        <v>25</v>
      </c>
      <c r="Q46" s="8">
        <v>15</v>
      </c>
      <c r="R46" s="19">
        <f t="shared" si="7"/>
        <v>79</v>
      </c>
    </row>
    <row r="47" spans="2:18" x14ac:dyDescent="0.3">
      <c r="B47" s="18" t="s">
        <v>22</v>
      </c>
      <c r="C47" s="8">
        <v>14</v>
      </c>
      <c r="D47" s="8">
        <v>9</v>
      </c>
      <c r="E47" s="8">
        <v>6</v>
      </c>
      <c r="F47" s="19">
        <f t="shared" si="5"/>
        <v>29</v>
      </c>
      <c r="H47" s="18" t="s">
        <v>22</v>
      </c>
      <c r="I47" s="8">
        <v>132</v>
      </c>
      <c r="J47" s="8">
        <v>9</v>
      </c>
      <c r="K47" s="8">
        <v>4</v>
      </c>
      <c r="L47" s="19">
        <f t="shared" si="6"/>
        <v>145</v>
      </c>
      <c r="N47" s="18" t="s">
        <v>22</v>
      </c>
      <c r="O47" s="8">
        <v>48</v>
      </c>
      <c r="P47" s="8">
        <v>10</v>
      </c>
      <c r="Q47" s="8">
        <v>4</v>
      </c>
      <c r="R47" s="19">
        <f t="shared" si="7"/>
        <v>62</v>
      </c>
    </row>
    <row r="48" spans="2:18" ht="16" thickBot="1" x14ac:dyDescent="0.35">
      <c r="B48" s="20" t="s">
        <v>26</v>
      </c>
      <c r="C48" s="21">
        <f>SUM(C41:C47)</f>
        <v>621</v>
      </c>
      <c r="D48" s="21">
        <f t="shared" ref="D48:E48" si="8">SUM(D41:D47)</f>
        <v>1045</v>
      </c>
      <c r="E48" s="21">
        <f t="shared" si="8"/>
        <v>74</v>
      </c>
      <c r="F48" s="22">
        <f t="shared" si="5"/>
        <v>1740</v>
      </c>
      <c r="H48" s="20" t="s">
        <v>26</v>
      </c>
      <c r="I48" s="21">
        <f>SUM(I41:I47)</f>
        <v>1397</v>
      </c>
      <c r="J48" s="21">
        <f t="shared" ref="J48:K48" si="9">SUM(J41:J47)</f>
        <v>1001</v>
      </c>
      <c r="K48" s="21">
        <f t="shared" si="9"/>
        <v>72</v>
      </c>
      <c r="L48" s="22">
        <f t="shared" si="6"/>
        <v>2470</v>
      </c>
      <c r="N48" s="20" t="s">
        <v>26</v>
      </c>
      <c r="O48" s="21">
        <f>SUM(O41:O47)</f>
        <v>877</v>
      </c>
      <c r="P48" s="21">
        <f t="shared" ref="P48:Q48" si="10">SUM(P41:P47)</f>
        <v>973</v>
      </c>
      <c r="Q48" s="21">
        <f t="shared" si="10"/>
        <v>77</v>
      </c>
      <c r="R48" s="22">
        <f t="shared" si="7"/>
        <v>1927</v>
      </c>
    </row>
    <row r="50" spans="2:18" ht="16" thickBot="1" x14ac:dyDescent="0.35"/>
    <row r="51" spans="2:18" x14ac:dyDescent="0.3">
      <c r="B51" s="12" t="s">
        <v>28</v>
      </c>
      <c r="C51" s="13">
        <f>C36+3</f>
        <v>7</v>
      </c>
      <c r="D51" s="66"/>
      <c r="E51" s="66"/>
      <c r="F51" s="67"/>
      <c r="H51" s="12" t="s">
        <v>28</v>
      </c>
      <c r="I51" s="13">
        <f>C51+1</f>
        <v>8</v>
      </c>
      <c r="J51" s="66"/>
      <c r="K51" s="66"/>
      <c r="L51" s="67"/>
      <c r="N51" s="12" t="s">
        <v>28</v>
      </c>
      <c r="O51" s="13">
        <f>I51+1</f>
        <v>9</v>
      </c>
      <c r="P51" s="66"/>
      <c r="Q51" s="66"/>
      <c r="R51" s="67"/>
    </row>
    <row r="52" spans="2:18" x14ac:dyDescent="0.3">
      <c r="B52" s="14" t="s">
        <v>8</v>
      </c>
      <c r="C52" s="10" t="s">
        <v>9</v>
      </c>
      <c r="D52" s="68"/>
      <c r="E52" s="68"/>
      <c r="F52" s="69"/>
      <c r="H52" s="14" t="s">
        <v>8</v>
      </c>
      <c r="I52" s="10" t="s">
        <v>11</v>
      </c>
      <c r="J52" s="68"/>
      <c r="K52" s="68"/>
      <c r="L52" s="69"/>
      <c r="N52" s="14" t="s">
        <v>8</v>
      </c>
      <c r="O52" s="10" t="s">
        <v>10</v>
      </c>
      <c r="P52" s="68"/>
      <c r="Q52" s="68"/>
      <c r="R52" s="69"/>
    </row>
    <row r="53" spans="2:18" x14ac:dyDescent="0.3">
      <c r="B53" s="15" t="s">
        <v>27</v>
      </c>
      <c r="C53" s="11">
        <f>1*1024</f>
        <v>1024</v>
      </c>
      <c r="D53" s="68"/>
      <c r="E53" s="68"/>
      <c r="F53" s="69"/>
      <c r="H53" s="15" t="s">
        <v>27</v>
      </c>
      <c r="I53" s="11">
        <f>C53</f>
        <v>1024</v>
      </c>
      <c r="J53" s="68"/>
      <c r="K53" s="68"/>
      <c r="L53" s="69"/>
      <c r="N53" s="15" t="s">
        <v>27</v>
      </c>
      <c r="O53" s="11">
        <f>I53</f>
        <v>1024</v>
      </c>
      <c r="P53" s="68"/>
      <c r="Q53" s="68"/>
      <c r="R53" s="69"/>
    </row>
    <row r="54" spans="2:18" x14ac:dyDescent="0.3">
      <c r="B54" s="1"/>
      <c r="C54" s="2"/>
      <c r="D54" s="70"/>
      <c r="E54" s="70"/>
      <c r="F54" s="71"/>
      <c r="H54" s="1"/>
      <c r="I54" s="2"/>
      <c r="J54" s="70"/>
      <c r="K54" s="70"/>
      <c r="L54" s="71"/>
      <c r="N54" s="1"/>
      <c r="O54" s="2"/>
      <c r="P54" s="70"/>
      <c r="Q54" s="70"/>
      <c r="R54" s="71"/>
    </row>
    <row r="55" spans="2:18" x14ac:dyDescent="0.3">
      <c r="B55" s="16" t="s">
        <v>15</v>
      </c>
      <c r="C55" s="9" t="s">
        <v>23</v>
      </c>
      <c r="D55" s="9" t="s">
        <v>24</v>
      </c>
      <c r="E55" s="9" t="s">
        <v>25</v>
      </c>
      <c r="F55" s="17" t="s">
        <v>34</v>
      </c>
      <c r="H55" s="16" t="s">
        <v>15</v>
      </c>
      <c r="I55" s="9" t="s">
        <v>23</v>
      </c>
      <c r="J55" s="9" t="s">
        <v>24</v>
      </c>
      <c r="K55" s="9" t="s">
        <v>25</v>
      </c>
      <c r="L55" s="17" t="s">
        <v>34</v>
      </c>
      <c r="N55" s="16" t="s">
        <v>15</v>
      </c>
      <c r="O55" s="9" t="s">
        <v>23</v>
      </c>
      <c r="P55" s="9" t="s">
        <v>24</v>
      </c>
      <c r="Q55" s="9" t="s">
        <v>25</v>
      </c>
      <c r="R55" s="17" t="s">
        <v>34</v>
      </c>
    </row>
    <row r="56" spans="2:18" x14ac:dyDescent="0.3">
      <c r="B56" s="18" t="s">
        <v>16</v>
      </c>
      <c r="C56" s="8">
        <v>16</v>
      </c>
      <c r="D56" s="8">
        <v>14</v>
      </c>
      <c r="E56" s="8">
        <v>7</v>
      </c>
      <c r="F56" s="19">
        <f t="shared" ref="F56:F63" si="11">SUM(C56:E56)</f>
        <v>37</v>
      </c>
      <c r="H56" s="18" t="s">
        <v>16</v>
      </c>
      <c r="I56" s="8">
        <v>17</v>
      </c>
      <c r="J56" s="8">
        <v>14</v>
      </c>
      <c r="K56" s="8">
        <v>7</v>
      </c>
      <c r="L56" s="19">
        <f>SUM(I56:K56)</f>
        <v>38</v>
      </c>
      <c r="N56" s="18" t="s">
        <v>16</v>
      </c>
      <c r="O56" s="8">
        <v>16</v>
      </c>
      <c r="P56" s="8">
        <v>14</v>
      </c>
      <c r="Q56" s="8">
        <v>7</v>
      </c>
      <c r="R56" s="19">
        <f>SUM(O56:Q56)</f>
        <v>37</v>
      </c>
    </row>
    <row r="57" spans="2:18" x14ac:dyDescent="0.3">
      <c r="B57" s="18" t="s">
        <v>17</v>
      </c>
      <c r="C57" s="8">
        <v>213</v>
      </c>
      <c r="D57" s="8">
        <v>57</v>
      </c>
      <c r="E57" s="8">
        <v>9</v>
      </c>
      <c r="F57" s="19">
        <f t="shared" si="11"/>
        <v>279</v>
      </c>
      <c r="H57" s="18" t="s">
        <v>17</v>
      </c>
      <c r="I57" s="8">
        <v>245</v>
      </c>
      <c r="J57" s="8">
        <v>58</v>
      </c>
      <c r="K57" s="8">
        <v>9</v>
      </c>
      <c r="L57" s="19">
        <f t="shared" ref="L57:L63" si="12">SUM(I57:K57)</f>
        <v>312</v>
      </c>
      <c r="N57" s="18" t="s">
        <v>17</v>
      </c>
      <c r="O57" s="8">
        <v>231</v>
      </c>
      <c r="P57" s="8">
        <v>57</v>
      </c>
      <c r="Q57" s="8">
        <v>8</v>
      </c>
      <c r="R57" s="19">
        <f t="shared" ref="R57:R63" si="13">SUM(O57:Q57)</f>
        <v>296</v>
      </c>
    </row>
    <row r="58" spans="2:18" x14ac:dyDescent="0.3">
      <c r="B58" s="18" t="s">
        <v>18</v>
      </c>
      <c r="C58" s="8">
        <v>109</v>
      </c>
      <c r="D58" s="8">
        <v>284</v>
      </c>
      <c r="E58" s="8">
        <v>13</v>
      </c>
      <c r="F58" s="19">
        <f t="shared" si="11"/>
        <v>406</v>
      </c>
      <c r="H58" s="18" t="s">
        <v>18</v>
      </c>
      <c r="I58" s="8">
        <v>250</v>
      </c>
      <c r="J58" s="8">
        <v>273</v>
      </c>
      <c r="K58" s="8">
        <v>14</v>
      </c>
      <c r="L58" s="19">
        <f t="shared" si="12"/>
        <v>537</v>
      </c>
      <c r="N58" s="18" t="s">
        <v>18</v>
      </c>
      <c r="O58" s="8">
        <v>248</v>
      </c>
      <c r="P58" s="8">
        <v>335</v>
      </c>
      <c r="Q58" s="8">
        <v>13</v>
      </c>
      <c r="R58" s="19">
        <f t="shared" si="13"/>
        <v>596</v>
      </c>
    </row>
    <row r="59" spans="2:18" x14ac:dyDescent="0.3">
      <c r="B59" s="18" t="s">
        <v>19</v>
      </c>
      <c r="C59" s="8">
        <v>219</v>
      </c>
      <c r="D59" s="8">
        <v>608</v>
      </c>
      <c r="E59" s="8">
        <v>21</v>
      </c>
      <c r="F59" s="19">
        <f t="shared" si="11"/>
        <v>848</v>
      </c>
      <c r="H59" s="18" t="s">
        <v>19</v>
      </c>
      <c r="I59" s="8">
        <v>371</v>
      </c>
      <c r="J59" s="8">
        <v>630</v>
      </c>
      <c r="K59" s="8">
        <v>27</v>
      </c>
      <c r="L59" s="19">
        <f t="shared" si="12"/>
        <v>1028</v>
      </c>
      <c r="N59" s="18" t="s">
        <v>19</v>
      </c>
      <c r="O59" s="8">
        <v>225</v>
      </c>
      <c r="P59" s="8">
        <v>579</v>
      </c>
      <c r="Q59" s="8">
        <v>21</v>
      </c>
      <c r="R59" s="19">
        <f t="shared" si="13"/>
        <v>825</v>
      </c>
    </row>
    <row r="60" spans="2:18" x14ac:dyDescent="0.3">
      <c r="B60" s="18" t="s">
        <v>20</v>
      </c>
      <c r="C60" s="8">
        <v>19</v>
      </c>
      <c r="D60" s="8">
        <v>19</v>
      </c>
      <c r="E60" s="8">
        <v>8</v>
      </c>
      <c r="F60" s="19">
        <f t="shared" si="11"/>
        <v>46</v>
      </c>
      <c r="H60" s="18" t="s">
        <v>20</v>
      </c>
      <c r="I60" s="8">
        <v>132</v>
      </c>
      <c r="J60" s="8">
        <v>19</v>
      </c>
      <c r="K60" s="8">
        <v>8</v>
      </c>
      <c r="L60" s="19">
        <f t="shared" si="12"/>
        <v>159</v>
      </c>
      <c r="N60" s="18" t="s">
        <v>20</v>
      </c>
      <c r="O60" s="8">
        <v>19</v>
      </c>
      <c r="P60" s="8">
        <v>17</v>
      </c>
      <c r="Q60" s="8">
        <v>8</v>
      </c>
      <c r="R60" s="19">
        <f t="shared" si="13"/>
        <v>44</v>
      </c>
    </row>
    <row r="61" spans="2:18" x14ac:dyDescent="0.3">
      <c r="B61" s="18" t="s">
        <v>21</v>
      </c>
      <c r="C61" s="8">
        <v>26</v>
      </c>
      <c r="D61" s="8">
        <v>26</v>
      </c>
      <c r="E61" s="8">
        <v>10</v>
      </c>
      <c r="F61" s="19">
        <f t="shared" si="11"/>
        <v>62</v>
      </c>
      <c r="H61" s="18" t="s">
        <v>21</v>
      </c>
      <c r="I61" s="8">
        <v>246</v>
      </c>
      <c r="J61" s="8">
        <v>23</v>
      </c>
      <c r="K61" s="8">
        <v>9</v>
      </c>
      <c r="L61" s="19">
        <f t="shared" si="12"/>
        <v>278</v>
      </c>
      <c r="N61" s="18" t="s">
        <v>21</v>
      </c>
      <c r="O61" s="8">
        <v>38</v>
      </c>
      <c r="P61" s="8">
        <v>25</v>
      </c>
      <c r="Q61" s="8">
        <v>9</v>
      </c>
      <c r="R61" s="19">
        <f t="shared" si="13"/>
        <v>72</v>
      </c>
    </row>
    <row r="62" spans="2:18" x14ac:dyDescent="0.3">
      <c r="B62" s="18" t="s">
        <v>22</v>
      </c>
      <c r="C62" s="8">
        <v>14</v>
      </c>
      <c r="D62" s="8">
        <v>9</v>
      </c>
      <c r="E62" s="8">
        <v>5</v>
      </c>
      <c r="F62" s="19">
        <f t="shared" si="11"/>
        <v>28</v>
      </c>
      <c r="H62" s="18" t="s">
        <v>22</v>
      </c>
      <c r="I62" s="8">
        <v>130</v>
      </c>
      <c r="J62" s="8">
        <v>10</v>
      </c>
      <c r="K62" s="8">
        <v>4</v>
      </c>
      <c r="L62" s="19">
        <f t="shared" si="12"/>
        <v>144</v>
      </c>
      <c r="N62" s="18" t="s">
        <v>22</v>
      </c>
      <c r="O62" s="8">
        <v>14</v>
      </c>
      <c r="P62" s="8">
        <v>10</v>
      </c>
      <c r="Q62" s="8">
        <v>5</v>
      </c>
      <c r="R62" s="19">
        <f t="shared" si="13"/>
        <v>29</v>
      </c>
    </row>
    <row r="63" spans="2:18" ht="16" thickBot="1" x14ac:dyDescent="0.35">
      <c r="B63" s="20" t="s">
        <v>26</v>
      </c>
      <c r="C63" s="21">
        <f>SUM(C56:C62)</f>
        <v>616</v>
      </c>
      <c r="D63" s="21">
        <f t="shared" ref="D63" si="14">SUM(D56:D62)</f>
        <v>1017</v>
      </c>
      <c r="E63" s="21">
        <f t="shared" ref="E63" si="15">SUM(E56:E62)</f>
        <v>73</v>
      </c>
      <c r="F63" s="22">
        <f t="shared" si="11"/>
        <v>1706</v>
      </c>
      <c r="H63" s="20" t="s">
        <v>26</v>
      </c>
      <c r="I63" s="21">
        <f>SUM(I56:I62)</f>
        <v>1391</v>
      </c>
      <c r="J63" s="21">
        <f t="shared" ref="J63" si="16">SUM(J56:J62)</f>
        <v>1027</v>
      </c>
      <c r="K63" s="21">
        <f t="shared" ref="K63" si="17">SUM(K56:K62)</f>
        <v>78</v>
      </c>
      <c r="L63" s="22">
        <f t="shared" si="12"/>
        <v>2496</v>
      </c>
      <c r="N63" s="20" t="s">
        <v>26</v>
      </c>
      <c r="O63" s="21">
        <f>SUM(O56:O62)</f>
        <v>791</v>
      </c>
      <c r="P63" s="21">
        <f t="shared" ref="P63" si="18">SUM(P56:P62)</f>
        <v>1037</v>
      </c>
      <c r="Q63" s="21">
        <f t="shared" ref="Q63" si="19">SUM(Q56:Q62)</f>
        <v>71</v>
      </c>
      <c r="R63" s="22">
        <f t="shared" si="13"/>
        <v>1899</v>
      </c>
    </row>
    <row r="65" spans="2:18" ht="16" thickBot="1" x14ac:dyDescent="0.35"/>
    <row r="66" spans="2:18" x14ac:dyDescent="0.3">
      <c r="B66" s="12" t="s">
        <v>28</v>
      </c>
      <c r="C66" s="13">
        <f>C51+3</f>
        <v>10</v>
      </c>
      <c r="D66" s="66"/>
      <c r="E66" s="66"/>
      <c r="F66" s="67"/>
      <c r="H66" s="12" t="s">
        <v>28</v>
      </c>
      <c r="I66" s="13">
        <f>C66+1</f>
        <v>11</v>
      </c>
      <c r="J66" s="66"/>
      <c r="K66" s="66"/>
      <c r="L66" s="67"/>
      <c r="N66" s="12" t="s">
        <v>28</v>
      </c>
      <c r="O66" s="13">
        <f>I66+1</f>
        <v>12</v>
      </c>
      <c r="P66" s="66"/>
      <c r="Q66" s="66"/>
      <c r="R66" s="67"/>
    </row>
    <row r="67" spans="2:18" x14ac:dyDescent="0.3">
      <c r="B67" s="14" t="s">
        <v>8</v>
      </c>
      <c r="C67" s="10" t="s">
        <v>9</v>
      </c>
      <c r="D67" s="68"/>
      <c r="E67" s="68"/>
      <c r="F67" s="69"/>
      <c r="H67" s="14" t="s">
        <v>8</v>
      </c>
      <c r="I67" s="10" t="s">
        <v>11</v>
      </c>
      <c r="J67" s="68"/>
      <c r="K67" s="68"/>
      <c r="L67" s="69"/>
      <c r="N67" s="14" t="s">
        <v>8</v>
      </c>
      <c r="O67" s="10" t="s">
        <v>10</v>
      </c>
      <c r="P67" s="68"/>
      <c r="Q67" s="68"/>
      <c r="R67" s="69"/>
    </row>
    <row r="68" spans="2:18" x14ac:dyDescent="0.3">
      <c r="B68" s="15" t="s">
        <v>27</v>
      </c>
      <c r="C68" s="11">
        <f>4*1024</f>
        <v>4096</v>
      </c>
      <c r="D68" s="68"/>
      <c r="E68" s="68"/>
      <c r="F68" s="69"/>
      <c r="H68" s="15" t="s">
        <v>27</v>
      </c>
      <c r="I68" s="11">
        <f>C68</f>
        <v>4096</v>
      </c>
      <c r="J68" s="68"/>
      <c r="K68" s="68"/>
      <c r="L68" s="69"/>
      <c r="N68" s="15" t="s">
        <v>27</v>
      </c>
      <c r="O68" s="11">
        <f>I68</f>
        <v>4096</v>
      </c>
      <c r="P68" s="68"/>
      <c r="Q68" s="68"/>
      <c r="R68" s="69"/>
    </row>
    <row r="69" spans="2:18" x14ac:dyDescent="0.3">
      <c r="B69" s="1"/>
      <c r="C69" s="2"/>
      <c r="D69" s="70"/>
      <c r="E69" s="70"/>
      <c r="F69" s="71"/>
      <c r="H69" s="1"/>
      <c r="I69" s="2"/>
      <c r="J69" s="70"/>
      <c r="K69" s="70"/>
      <c r="L69" s="71"/>
      <c r="N69" s="1"/>
      <c r="O69" s="2"/>
      <c r="P69" s="70"/>
      <c r="Q69" s="70"/>
      <c r="R69" s="71"/>
    </row>
    <row r="70" spans="2:18" x14ac:dyDescent="0.3">
      <c r="B70" s="16" t="s">
        <v>15</v>
      </c>
      <c r="C70" s="9" t="s">
        <v>23</v>
      </c>
      <c r="D70" s="9" t="s">
        <v>24</v>
      </c>
      <c r="E70" s="9" t="s">
        <v>25</v>
      </c>
      <c r="F70" s="17" t="s">
        <v>34</v>
      </c>
      <c r="H70" s="16" t="s">
        <v>15</v>
      </c>
      <c r="I70" s="9" t="s">
        <v>23</v>
      </c>
      <c r="J70" s="9" t="s">
        <v>24</v>
      </c>
      <c r="K70" s="9" t="s">
        <v>25</v>
      </c>
      <c r="L70" s="17" t="s">
        <v>34</v>
      </c>
      <c r="N70" s="16" t="s">
        <v>15</v>
      </c>
      <c r="O70" s="9" t="s">
        <v>23</v>
      </c>
      <c r="P70" s="9" t="s">
        <v>24</v>
      </c>
      <c r="Q70" s="9" t="s">
        <v>25</v>
      </c>
      <c r="R70" s="17" t="s">
        <v>34</v>
      </c>
    </row>
    <row r="71" spans="2:18" x14ac:dyDescent="0.3">
      <c r="B71" s="18" t="s">
        <v>16</v>
      </c>
      <c r="C71" s="8">
        <v>15</v>
      </c>
      <c r="D71" s="8">
        <v>15</v>
      </c>
      <c r="E71" s="8">
        <v>6</v>
      </c>
      <c r="F71" s="19">
        <f t="shared" ref="F71:F78" si="20">SUM(C71:E71)</f>
        <v>36</v>
      </c>
      <c r="H71" s="18" t="s">
        <v>16</v>
      </c>
      <c r="I71" s="8">
        <v>17</v>
      </c>
      <c r="J71" s="8">
        <v>15</v>
      </c>
      <c r="K71" s="8">
        <v>6</v>
      </c>
      <c r="L71" s="19">
        <f>SUM(I71:K71)</f>
        <v>38</v>
      </c>
      <c r="N71" s="18" t="s">
        <v>16</v>
      </c>
      <c r="O71" s="8">
        <v>17</v>
      </c>
      <c r="P71" s="8">
        <v>14</v>
      </c>
      <c r="Q71" s="8">
        <v>7</v>
      </c>
      <c r="R71" s="19">
        <f>SUM(O71:Q71)</f>
        <v>38</v>
      </c>
    </row>
    <row r="72" spans="2:18" x14ac:dyDescent="0.3">
      <c r="B72" s="18" t="s">
        <v>17</v>
      </c>
      <c r="C72" s="8">
        <v>214</v>
      </c>
      <c r="D72" s="8">
        <v>57</v>
      </c>
      <c r="E72" s="8">
        <v>8</v>
      </c>
      <c r="F72" s="19">
        <f t="shared" si="20"/>
        <v>279</v>
      </c>
      <c r="H72" s="18" t="s">
        <v>17</v>
      </c>
      <c r="I72" s="8">
        <v>235</v>
      </c>
      <c r="J72" s="8">
        <v>66</v>
      </c>
      <c r="K72" s="8">
        <v>8</v>
      </c>
      <c r="L72" s="19">
        <f t="shared" ref="L72:L78" si="21">SUM(I72:K72)</f>
        <v>309</v>
      </c>
      <c r="N72" s="18" t="s">
        <v>17</v>
      </c>
      <c r="O72" s="8">
        <v>248</v>
      </c>
      <c r="P72" s="8">
        <v>58</v>
      </c>
      <c r="Q72" s="8">
        <v>8</v>
      </c>
      <c r="R72" s="19">
        <f t="shared" ref="R72:R78" si="22">SUM(O72:Q72)</f>
        <v>314</v>
      </c>
    </row>
    <row r="73" spans="2:18" x14ac:dyDescent="0.3">
      <c r="B73" s="18" t="s">
        <v>18</v>
      </c>
      <c r="C73" s="8">
        <v>109</v>
      </c>
      <c r="D73" s="8">
        <v>275</v>
      </c>
      <c r="E73" s="8">
        <v>13</v>
      </c>
      <c r="F73" s="19">
        <f t="shared" si="20"/>
        <v>397</v>
      </c>
      <c r="H73" s="18" t="s">
        <v>18</v>
      </c>
      <c r="I73" s="8">
        <v>256</v>
      </c>
      <c r="J73" s="8">
        <v>272</v>
      </c>
      <c r="K73" s="8">
        <v>13</v>
      </c>
      <c r="L73" s="19">
        <f t="shared" si="21"/>
        <v>541</v>
      </c>
      <c r="N73" s="18" t="s">
        <v>18</v>
      </c>
      <c r="O73" s="8">
        <v>239</v>
      </c>
      <c r="P73" s="8">
        <v>273</v>
      </c>
      <c r="Q73" s="8">
        <v>14</v>
      </c>
      <c r="R73" s="19">
        <f t="shared" si="22"/>
        <v>526</v>
      </c>
    </row>
    <row r="74" spans="2:18" x14ac:dyDescent="0.3">
      <c r="B74" s="18" t="s">
        <v>19</v>
      </c>
      <c r="C74" s="8">
        <v>220</v>
      </c>
      <c r="D74" s="8">
        <v>571</v>
      </c>
      <c r="E74" s="8">
        <v>22</v>
      </c>
      <c r="F74" s="19">
        <f t="shared" si="20"/>
        <v>813</v>
      </c>
      <c r="H74" s="18" t="s">
        <v>19</v>
      </c>
      <c r="I74" s="8">
        <v>368</v>
      </c>
      <c r="J74" s="8">
        <v>565</v>
      </c>
      <c r="K74" s="8">
        <v>30</v>
      </c>
      <c r="L74" s="19">
        <f t="shared" si="21"/>
        <v>963</v>
      </c>
      <c r="N74" s="18" t="s">
        <v>19</v>
      </c>
      <c r="O74" s="8">
        <v>226</v>
      </c>
      <c r="P74" s="8">
        <v>570</v>
      </c>
      <c r="Q74" s="8">
        <v>31</v>
      </c>
      <c r="R74" s="19">
        <f t="shared" si="22"/>
        <v>827</v>
      </c>
    </row>
    <row r="75" spans="2:18" x14ac:dyDescent="0.3">
      <c r="B75" s="18" t="s">
        <v>20</v>
      </c>
      <c r="C75" s="8">
        <v>19</v>
      </c>
      <c r="D75" s="8">
        <v>19</v>
      </c>
      <c r="E75" s="8">
        <v>8</v>
      </c>
      <c r="F75" s="19">
        <f t="shared" si="20"/>
        <v>46</v>
      </c>
      <c r="H75" s="18" t="s">
        <v>20</v>
      </c>
      <c r="I75" s="8">
        <v>131</v>
      </c>
      <c r="J75" s="8">
        <v>17</v>
      </c>
      <c r="K75" s="8">
        <v>8</v>
      </c>
      <c r="L75" s="19">
        <f t="shared" si="21"/>
        <v>156</v>
      </c>
      <c r="N75" s="18" t="s">
        <v>20</v>
      </c>
      <c r="O75" s="8">
        <v>49</v>
      </c>
      <c r="P75" s="8">
        <v>19</v>
      </c>
      <c r="Q75" s="8">
        <v>8</v>
      </c>
      <c r="R75" s="19">
        <f t="shared" si="22"/>
        <v>76</v>
      </c>
    </row>
    <row r="76" spans="2:18" x14ac:dyDescent="0.3">
      <c r="B76" s="18" t="s">
        <v>21</v>
      </c>
      <c r="C76" s="8">
        <v>27</v>
      </c>
      <c r="D76" s="8">
        <v>24</v>
      </c>
      <c r="E76" s="8">
        <v>9</v>
      </c>
      <c r="F76" s="19">
        <f t="shared" si="20"/>
        <v>60</v>
      </c>
      <c r="H76" s="18" t="s">
        <v>21</v>
      </c>
      <c r="I76" s="8">
        <v>248</v>
      </c>
      <c r="J76" s="8">
        <v>24</v>
      </c>
      <c r="K76" s="8">
        <v>9</v>
      </c>
      <c r="L76" s="19">
        <f t="shared" si="21"/>
        <v>281</v>
      </c>
      <c r="N76" s="18" t="s">
        <v>21</v>
      </c>
      <c r="O76" s="8">
        <v>39</v>
      </c>
      <c r="P76" s="8">
        <v>25</v>
      </c>
      <c r="Q76" s="8">
        <v>9</v>
      </c>
      <c r="R76" s="19">
        <f t="shared" si="22"/>
        <v>73</v>
      </c>
    </row>
    <row r="77" spans="2:18" x14ac:dyDescent="0.3">
      <c r="B77" s="18" t="s">
        <v>22</v>
      </c>
      <c r="C77" s="8">
        <v>14</v>
      </c>
      <c r="D77" s="8">
        <v>9</v>
      </c>
      <c r="E77" s="8">
        <v>5</v>
      </c>
      <c r="F77" s="19">
        <f t="shared" si="20"/>
        <v>28</v>
      </c>
      <c r="H77" s="18" t="s">
        <v>22</v>
      </c>
      <c r="I77" s="8">
        <v>132</v>
      </c>
      <c r="J77" s="8">
        <v>11</v>
      </c>
      <c r="K77" s="8">
        <v>5</v>
      </c>
      <c r="L77" s="19">
        <f t="shared" si="21"/>
        <v>148</v>
      </c>
      <c r="N77" s="18" t="s">
        <v>22</v>
      </c>
      <c r="O77" s="8">
        <v>49</v>
      </c>
      <c r="P77" s="8">
        <v>10</v>
      </c>
      <c r="Q77" s="8">
        <v>5</v>
      </c>
      <c r="R77" s="19">
        <f t="shared" si="22"/>
        <v>64</v>
      </c>
    </row>
    <row r="78" spans="2:18" ht="16" thickBot="1" x14ac:dyDescent="0.35">
      <c r="B78" s="20" t="s">
        <v>26</v>
      </c>
      <c r="C78" s="21">
        <f>SUM(C71:C77)</f>
        <v>618</v>
      </c>
      <c r="D78" s="21">
        <f t="shared" ref="D78" si="23">SUM(D71:D77)</f>
        <v>970</v>
      </c>
      <c r="E78" s="21">
        <f t="shared" ref="E78" si="24">SUM(E71:E77)</f>
        <v>71</v>
      </c>
      <c r="F78" s="22">
        <f t="shared" si="20"/>
        <v>1659</v>
      </c>
      <c r="H78" s="20" t="s">
        <v>26</v>
      </c>
      <c r="I78" s="21">
        <f>SUM(I71:I77)</f>
        <v>1387</v>
      </c>
      <c r="J78" s="21">
        <f t="shared" ref="J78" si="25">SUM(J71:J77)</f>
        <v>970</v>
      </c>
      <c r="K78" s="21">
        <f t="shared" ref="K78" si="26">SUM(K71:K77)</f>
        <v>79</v>
      </c>
      <c r="L78" s="22">
        <f t="shared" si="21"/>
        <v>2436</v>
      </c>
      <c r="N78" s="20" t="s">
        <v>26</v>
      </c>
      <c r="O78" s="21">
        <f>SUM(O71:O77)</f>
        <v>867</v>
      </c>
      <c r="P78" s="21">
        <f t="shared" ref="P78" si="27">SUM(P71:P77)</f>
        <v>969</v>
      </c>
      <c r="Q78" s="21">
        <f t="shared" ref="Q78" si="28">SUM(Q71:Q77)</f>
        <v>82</v>
      </c>
      <c r="R78" s="22">
        <f t="shared" si="22"/>
        <v>1918</v>
      </c>
    </row>
    <row r="85" spans="7:7" x14ac:dyDescent="0.3">
      <c r="G85" t="s">
        <v>7</v>
      </c>
    </row>
  </sheetData>
  <mergeCells count="14">
    <mergeCell ref="D36:F39"/>
    <mergeCell ref="J36:L39"/>
    <mergeCell ref="P36:R39"/>
    <mergeCell ref="B2:R3"/>
    <mergeCell ref="D66:F69"/>
    <mergeCell ref="D21:F24"/>
    <mergeCell ref="J21:L24"/>
    <mergeCell ref="D51:F54"/>
    <mergeCell ref="J51:L54"/>
    <mergeCell ref="J66:L69"/>
    <mergeCell ref="P21:R24"/>
    <mergeCell ref="P66:R69"/>
    <mergeCell ref="P51:R54"/>
    <mergeCell ref="D6:F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3"/>
  <sheetViews>
    <sheetView tabSelected="1" topLeftCell="A4" workbookViewId="0">
      <selection activeCell="P20" sqref="P20"/>
    </sheetView>
  </sheetViews>
  <sheetFormatPr baseColWidth="10" defaultRowHeight="15.35" x14ac:dyDescent="0.3"/>
  <cols>
    <col min="2" max="2" width="27.6640625" customWidth="1"/>
    <col min="3" max="3" width="15.33203125" customWidth="1"/>
    <col min="4" max="5" width="12.33203125" bestFit="1" customWidth="1"/>
  </cols>
  <sheetData>
    <row r="1" spans="2:15" ht="16" thickBot="1" x14ac:dyDescent="0.35"/>
    <row r="2" spans="2:15" x14ac:dyDescent="0.3">
      <c r="B2" s="51" t="s">
        <v>13</v>
      </c>
      <c r="C2" s="52"/>
      <c r="D2" s="52"/>
      <c r="E2" s="52"/>
      <c r="F2" s="52"/>
      <c r="G2" s="52"/>
      <c r="H2" s="52"/>
      <c r="I2" s="52"/>
      <c r="J2" s="52"/>
      <c r="K2" s="52"/>
      <c r="L2" s="52"/>
      <c r="M2" s="52"/>
      <c r="N2" s="52"/>
      <c r="O2" s="53"/>
    </row>
    <row r="3" spans="2:15" ht="16" thickBot="1" x14ac:dyDescent="0.35">
      <c r="B3" s="54"/>
      <c r="C3" s="55"/>
      <c r="D3" s="55"/>
      <c r="E3" s="55"/>
      <c r="F3" s="55"/>
      <c r="G3" s="55"/>
      <c r="H3" s="55"/>
      <c r="I3" s="55"/>
      <c r="J3" s="55"/>
      <c r="K3" s="55"/>
      <c r="L3" s="55"/>
      <c r="M3" s="55"/>
      <c r="N3" s="55"/>
      <c r="O3" s="56"/>
    </row>
    <row r="4" spans="2:15" ht="16" thickBot="1" x14ac:dyDescent="0.35"/>
    <row r="5" spans="2:15" x14ac:dyDescent="0.3">
      <c r="B5" t="s">
        <v>7</v>
      </c>
      <c r="C5" s="72" t="s">
        <v>36</v>
      </c>
      <c r="D5" s="73"/>
      <c r="E5" s="73"/>
      <c r="F5" s="74"/>
      <c r="H5" s="42" t="s">
        <v>41</v>
      </c>
      <c r="I5" s="75"/>
      <c r="J5" s="75"/>
      <c r="K5" s="75"/>
      <c r="L5" s="75"/>
      <c r="M5" s="75"/>
      <c r="N5" s="75"/>
      <c r="O5" s="76"/>
    </row>
    <row r="6" spans="2:15" x14ac:dyDescent="0.3">
      <c r="B6" s="23" t="s">
        <v>39</v>
      </c>
      <c r="C6" s="9">
        <v>100</v>
      </c>
      <c r="D6" s="9">
        <v>500</v>
      </c>
      <c r="E6" s="9">
        <v>1024</v>
      </c>
      <c r="F6" s="9">
        <f>4*1024</f>
        <v>4096</v>
      </c>
      <c r="H6" s="77"/>
      <c r="I6" s="78"/>
      <c r="J6" s="78"/>
      <c r="K6" s="78"/>
      <c r="L6" s="78"/>
      <c r="M6" s="78"/>
      <c r="N6" s="78"/>
      <c r="O6" s="79"/>
    </row>
    <row r="7" spans="2:15" x14ac:dyDescent="0.3">
      <c r="B7" s="23" t="s">
        <v>37</v>
      </c>
      <c r="C7" s="8">
        <f>DONNEES!F18</f>
        <v>2428</v>
      </c>
      <c r="D7" s="8">
        <f>DONNEES!F18</f>
        <v>2428</v>
      </c>
      <c r="E7" s="8">
        <f>DONNEES!F18</f>
        <v>2428</v>
      </c>
      <c r="F7" s="8">
        <f>DONNEES!F18</f>
        <v>2428</v>
      </c>
      <c r="H7" s="77"/>
      <c r="I7" s="78"/>
      <c r="J7" s="78"/>
      <c r="K7" s="78"/>
      <c r="L7" s="78"/>
      <c r="M7" s="78"/>
      <c r="N7" s="78"/>
      <c r="O7" s="79"/>
    </row>
    <row r="8" spans="2:15" x14ac:dyDescent="0.3">
      <c r="B8" s="23" t="s">
        <v>38</v>
      </c>
      <c r="C8" s="8">
        <f>DONNEES!L33</f>
        <v>2487</v>
      </c>
      <c r="D8" s="8">
        <f>DONNEES!L48</f>
        <v>2470</v>
      </c>
      <c r="E8" s="8">
        <f>DONNEES!L63</f>
        <v>2496</v>
      </c>
      <c r="F8" s="8">
        <f>DONNEES!L78</f>
        <v>2436</v>
      </c>
      <c r="H8" s="77"/>
      <c r="I8" s="78"/>
      <c r="J8" s="78"/>
      <c r="K8" s="78"/>
      <c r="L8" s="78"/>
      <c r="M8" s="78"/>
      <c r="N8" s="78"/>
      <c r="O8" s="79"/>
    </row>
    <row r="9" spans="2:15" x14ac:dyDescent="0.3">
      <c r="B9" s="23" t="s">
        <v>9</v>
      </c>
      <c r="C9" s="8">
        <f>DONNEES!F33</f>
        <v>1852</v>
      </c>
      <c r="D9" s="8">
        <f>DONNEES!F48</f>
        <v>1740</v>
      </c>
      <c r="E9" s="8">
        <f>DONNEES!F63</f>
        <v>1706</v>
      </c>
      <c r="F9" s="8">
        <f>DONNEES!F78</f>
        <v>1659</v>
      </c>
      <c r="H9" s="77"/>
      <c r="I9" s="78"/>
      <c r="J9" s="78"/>
      <c r="K9" s="78"/>
      <c r="L9" s="78"/>
      <c r="M9" s="78"/>
      <c r="N9" s="78"/>
      <c r="O9" s="79"/>
    </row>
    <row r="10" spans="2:15" x14ac:dyDescent="0.3">
      <c r="B10" s="23" t="s">
        <v>10</v>
      </c>
      <c r="C10" s="8">
        <f>DONNEES!R33</f>
        <v>1897</v>
      </c>
      <c r="D10" s="8">
        <f>DONNEES!R48</f>
        <v>1927</v>
      </c>
      <c r="E10" s="8">
        <f>DONNEES!R63</f>
        <v>1899</v>
      </c>
      <c r="F10" s="8">
        <f>DONNEES!R78</f>
        <v>1918</v>
      </c>
      <c r="H10" s="77"/>
      <c r="I10" s="78"/>
      <c r="J10" s="78"/>
      <c r="K10" s="78"/>
      <c r="L10" s="78"/>
      <c r="M10" s="78"/>
      <c r="N10" s="78"/>
      <c r="O10" s="79"/>
    </row>
    <row r="11" spans="2:15" x14ac:dyDescent="0.3">
      <c r="H11" s="77"/>
      <c r="I11" s="78"/>
      <c r="J11" s="78"/>
      <c r="K11" s="78"/>
      <c r="L11" s="78"/>
      <c r="M11" s="78"/>
      <c r="N11" s="78"/>
      <c r="O11" s="79"/>
    </row>
    <row r="12" spans="2:15" x14ac:dyDescent="0.3">
      <c r="H12" s="77"/>
      <c r="I12" s="78"/>
      <c r="J12" s="78"/>
      <c r="K12" s="78"/>
      <c r="L12" s="78"/>
      <c r="M12" s="78"/>
      <c r="N12" s="78"/>
      <c r="O12" s="79"/>
    </row>
    <row r="13" spans="2:15" x14ac:dyDescent="0.3">
      <c r="H13" s="77"/>
      <c r="I13" s="78"/>
      <c r="J13" s="78"/>
      <c r="K13" s="78"/>
      <c r="L13" s="78"/>
      <c r="M13" s="78"/>
      <c r="N13" s="78"/>
      <c r="O13" s="79"/>
    </row>
    <row r="14" spans="2:15" x14ac:dyDescent="0.3">
      <c r="H14" s="77"/>
      <c r="I14" s="78"/>
      <c r="J14" s="78"/>
      <c r="K14" s="78"/>
      <c r="L14" s="78"/>
      <c r="M14" s="78"/>
      <c r="N14" s="78"/>
      <c r="O14" s="79"/>
    </row>
    <row r="15" spans="2:15" x14ac:dyDescent="0.3">
      <c r="H15" s="77"/>
      <c r="I15" s="78"/>
      <c r="J15" s="78"/>
      <c r="K15" s="78"/>
      <c r="L15" s="78"/>
      <c r="M15" s="78"/>
      <c r="N15" s="78"/>
      <c r="O15" s="79"/>
    </row>
    <row r="16" spans="2:15" x14ac:dyDescent="0.3">
      <c r="H16" s="77"/>
      <c r="I16" s="78"/>
      <c r="J16" s="78"/>
      <c r="K16" s="78"/>
      <c r="L16" s="78"/>
      <c r="M16" s="78"/>
      <c r="N16" s="78"/>
      <c r="O16" s="79"/>
    </row>
    <row r="17" spans="2:15" x14ac:dyDescent="0.3">
      <c r="H17" s="77"/>
      <c r="I17" s="78"/>
      <c r="J17" s="78"/>
      <c r="K17" s="78"/>
      <c r="L17" s="78"/>
      <c r="M17" s="78"/>
      <c r="N17" s="78"/>
      <c r="O17" s="79"/>
    </row>
    <row r="18" spans="2:15" x14ac:dyDescent="0.3">
      <c r="H18" s="77"/>
      <c r="I18" s="78"/>
      <c r="J18" s="78"/>
      <c r="K18" s="78"/>
      <c r="L18" s="78"/>
      <c r="M18" s="78"/>
      <c r="N18" s="78"/>
      <c r="O18" s="79"/>
    </row>
    <row r="19" spans="2:15" x14ac:dyDescent="0.3">
      <c r="H19" s="77"/>
      <c r="I19" s="78"/>
      <c r="J19" s="78"/>
      <c r="K19" s="78"/>
      <c r="L19" s="78"/>
      <c r="M19" s="78"/>
      <c r="N19" s="78"/>
      <c r="O19" s="79"/>
    </row>
    <row r="20" spans="2:15" x14ac:dyDescent="0.3">
      <c r="H20" s="77"/>
      <c r="I20" s="78"/>
      <c r="J20" s="78"/>
      <c r="K20" s="78"/>
      <c r="L20" s="78"/>
      <c r="M20" s="78"/>
      <c r="N20" s="78"/>
      <c r="O20" s="79"/>
    </row>
    <row r="21" spans="2:15" x14ac:dyDescent="0.3">
      <c r="H21" s="77"/>
      <c r="I21" s="78"/>
      <c r="J21" s="78"/>
      <c r="K21" s="78"/>
      <c r="L21" s="78"/>
      <c r="M21" s="78"/>
      <c r="N21" s="78"/>
      <c r="O21" s="79"/>
    </row>
    <row r="22" spans="2:15" x14ac:dyDescent="0.3">
      <c r="H22" s="77"/>
      <c r="I22" s="78"/>
      <c r="J22" s="78"/>
      <c r="K22" s="78"/>
      <c r="L22" s="78"/>
      <c r="M22" s="78"/>
      <c r="N22" s="78"/>
      <c r="O22" s="79"/>
    </row>
    <row r="23" spans="2:15" x14ac:dyDescent="0.3">
      <c r="H23" s="77"/>
      <c r="I23" s="78"/>
      <c r="J23" s="78"/>
      <c r="K23" s="78"/>
      <c r="L23" s="78"/>
      <c r="M23" s="78"/>
      <c r="N23" s="78"/>
      <c r="O23" s="79"/>
    </row>
    <row r="24" spans="2:15" x14ac:dyDescent="0.3">
      <c r="H24" s="77"/>
      <c r="I24" s="78"/>
      <c r="J24" s="78"/>
      <c r="K24" s="78"/>
      <c r="L24" s="78"/>
      <c r="M24" s="78"/>
      <c r="N24" s="78"/>
      <c r="O24" s="79"/>
    </row>
    <row r="25" spans="2:15" x14ac:dyDescent="0.3">
      <c r="H25" s="77"/>
      <c r="I25" s="78"/>
      <c r="J25" s="78"/>
      <c r="K25" s="78"/>
      <c r="L25" s="78"/>
      <c r="M25" s="78"/>
      <c r="N25" s="78"/>
      <c r="O25" s="79"/>
    </row>
    <row r="26" spans="2:15" ht="16" thickBot="1" x14ac:dyDescent="0.35">
      <c r="H26" s="80"/>
      <c r="I26" s="81"/>
      <c r="J26" s="81"/>
      <c r="K26" s="81"/>
      <c r="L26" s="81"/>
      <c r="M26" s="81"/>
      <c r="N26" s="81"/>
      <c r="O26" s="82"/>
    </row>
    <row r="29" spans="2:15" x14ac:dyDescent="0.3">
      <c r="B29" t="s">
        <v>7</v>
      </c>
      <c r="C29" s="72" t="s">
        <v>40</v>
      </c>
      <c r="D29" s="73"/>
      <c r="E29" s="73"/>
      <c r="F29" s="74"/>
    </row>
    <row r="30" spans="2:15" x14ac:dyDescent="0.3">
      <c r="B30" s="23" t="s">
        <v>39</v>
      </c>
      <c r="C30" s="9">
        <v>100</v>
      </c>
      <c r="D30" s="9">
        <v>500</v>
      </c>
      <c r="E30" s="9">
        <v>1024</v>
      </c>
      <c r="F30" s="9">
        <f>4*1024</f>
        <v>4096</v>
      </c>
    </row>
    <row r="31" spans="2:15" x14ac:dyDescent="0.3">
      <c r="B31" s="23" t="s">
        <v>38</v>
      </c>
      <c r="C31" s="24">
        <f>C8/C7</f>
        <v>1.0242998352553543</v>
      </c>
      <c r="D31" s="24">
        <f t="shared" ref="D31:F31" si="0">D8/D7</f>
        <v>1.0172981878088962</v>
      </c>
      <c r="E31" s="24">
        <f t="shared" si="0"/>
        <v>1.0280065897858319</v>
      </c>
      <c r="F31" s="24">
        <f t="shared" si="0"/>
        <v>1.0032948929159802</v>
      </c>
    </row>
    <row r="32" spans="2:15" x14ac:dyDescent="0.3">
      <c r="B32" s="23" t="s">
        <v>9</v>
      </c>
      <c r="C32" s="24">
        <f>C9/C7</f>
        <v>0.76276771004942334</v>
      </c>
      <c r="D32" s="24">
        <f t="shared" ref="D32:F32" si="1">D9/D7</f>
        <v>0.71663920922570012</v>
      </c>
      <c r="E32" s="24">
        <f t="shared" si="1"/>
        <v>0.70263591433278416</v>
      </c>
      <c r="F32" s="24">
        <f t="shared" si="1"/>
        <v>0.68327841845140036</v>
      </c>
    </row>
    <row r="33" spans="2:6" x14ac:dyDescent="0.3">
      <c r="B33" s="23" t="s">
        <v>10</v>
      </c>
      <c r="C33" s="24">
        <f>C10/C7</f>
        <v>0.78130148270181221</v>
      </c>
      <c r="D33" s="24">
        <f t="shared" ref="D33:F33" si="2">D10/D7</f>
        <v>0.79365733113673809</v>
      </c>
      <c r="E33" s="24">
        <f t="shared" si="2"/>
        <v>0.78212520593080725</v>
      </c>
      <c r="F33" s="24">
        <f t="shared" si="2"/>
        <v>0.78995057660626034</v>
      </c>
    </row>
  </sheetData>
  <mergeCells count="4">
    <mergeCell ref="B2:O3"/>
    <mergeCell ref="C5:F5"/>
    <mergeCell ref="H5:O26"/>
    <mergeCell ref="C29:F2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2</vt:i4>
      </vt:variant>
    </vt:vector>
  </HeadingPairs>
  <TitlesOfParts>
    <vt:vector size="7" baseType="lpstr">
      <vt:lpstr>INTRO</vt:lpstr>
      <vt:lpstr>METHODOLOGIE</vt:lpstr>
      <vt:lpstr>CONDITIONS</vt:lpstr>
      <vt:lpstr>DONNEES</vt:lpstr>
      <vt:lpstr>ANALYSE</vt:lpstr>
      <vt:lpstr>CONDITIONS!Zone_d_impression</vt:lpstr>
      <vt:lpstr>METHODOLOGIE!Zone_d_impression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2015-10-14T12:54:24Z</dcterms:modified>
</cp:coreProperties>
</file>